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785" yWindow="-15" windowWidth="10830" windowHeight="10155"/>
  </bookViews>
  <sheets>
    <sheet name="Table 63" sheetId="13" r:id="rId1"/>
    <sheet name="Table 64" sheetId="8" r:id="rId2"/>
    <sheet name="Table 65" sheetId="12" r:id="rId3"/>
    <sheet name="TuitionData-4Yr" sheetId="1" r:id="rId4"/>
    <sheet name="TuitionData-2Yr" sheetId="9" r:id="rId5"/>
    <sheet name="Constant $" sheetId="2" r:id="rId6"/>
    <sheet name="Median H Income Data" sheetId="3" r:id="rId7"/>
    <sheet name="Median fam income by quintile" sheetId="7" r:id="rId8"/>
    <sheet name="Cost of Attendance for Goals" sheetId="11" r:id="rId9"/>
  </sheets>
  <externalReferences>
    <externalReference r:id="rId10"/>
  </externalReferences>
  <definedNames>
    <definedName name="_Key1" hidden="1">'Median H Income Data'!$A$22</definedName>
    <definedName name="_Order1" hidden="1">255</definedName>
    <definedName name="_Order2" hidden="1">0</definedName>
    <definedName name="_Sort" hidden="1">'Median H Income Data'!$A$5:$Q$15</definedName>
    <definedName name="_xlnm.Print_Area" localSheetId="8">'Cost of Attendance for Goals'!$A$1:$BG$32</definedName>
    <definedName name="_xlnm.Print_Area" localSheetId="0">'Table 63'!$A$1:$U$77</definedName>
    <definedName name="_xlnm.Print_Area" localSheetId="1">'Table 64'!$A$1:$X$73</definedName>
    <definedName name="_xlnm.Print_Area" localSheetId="2">'Table 65'!$A$1:$S$76</definedName>
    <definedName name="_xlnm.Print_Area" localSheetId="3">'TuitionData-4Yr'!$C$1:$KP$70</definedName>
    <definedName name="_xlnm.Print_Titles" localSheetId="5">'Constant $'!$A:$A</definedName>
    <definedName name="_xlnm.Print_Titles" localSheetId="8">'Cost of Attendance for Goals'!$A:$A</definedName>
    <definedName name="_xlnm.Print_Titles" localSheetId="7">'Median fam income by quintile'!$A:$A</definedName>
    <definedName name="_xlnm.Print_Titles" localSheetId="3">'TuitionData-4Yr'!$A:$A</definedName>
    <definedName name="T_1" localSheetId="0">'Table 63'!$B$1:$I$76</definedName>
    <definedName name="T_1">#REF!</definedName>
    <definedName name="T_2" localSheetId="2">'Table 65'!$A$1:$R$32</definedName>
    <definedName name="T_2">#REF!</definedName>
    <definedName name="T_3" localSheetId="0">#REF!</definedName>
    <definedName name="T_3" localSheetId="2">#REF!</definedName>
    <definedName name="T_3">#REF!</definedName>
  </definedNames>
  <calcPr calcId="145621"/>
</workbook>
</file>

<file path=xl/calcChain.xml><?xml version="1.0" encoding="utf-8"?>
<calcChain xmlns="http://schemas.openxmlformats.org/spreadsheetml/2006/main">
  <c r="R16" i="12" l="1"/>
  <c r="R18" i="12"/>
  <c r="R19" i="12"/>
  <c r="R20" i="12"/>
  <c r="R21" i="12"/>
  <c r="R22" i="12"/>
  <c r="R23" i="12"/>
  <c r="R24" i="12"/>
  <c r="R25" i="12"/>
  <c r="R26" i="12"/>
  <c r="R27" i="12"/>
  <c r="R28" i="12"/>
  <c r="R70" i="12"/>
  <c r="R69" i="12"/>
  <c r="R68" i="12"/>
  <c r="R67" i="12"/>
  <c r="R66" i="12"/>
  <c r="R65" i="12"/>
  <c r="R64" i="12"/>
  <c r="R63" i="12"/>
  <c r="R62" i="12"/>
  <c r="R61" i="12"/>
  <c r="R59" i="12"/>
  <c r="R58" i="12"/>
  <c r="R57" i="12"/>
  <c r="R56" i="12"/>
  <c r="R55" i="12"/>
  <c r="R54" i="12"/>
  <c r="R53" i="12"/>
  <c r="R52" i="12"/>
  <c r="R51" i="12"/>
  <c r="R50" i="12"/>
  <c r="R49" i="12"/>
  <c r="R48" i="12"/>
  <c r="R47" i="12"/>
  <c r="R45" i="12"/>
  <c r="R44" i="12"/>
  <c r="R43" i="12"/>
  <c r="R42" i="12"/>
  <c r="R41" i="12"/>
  <c r="R40" i="12"/>
  <c r="R39" i="12"/>
  <c r="R38" i="12"/>
  <c r="R37" i="12"/>
  <c r="R36" i="12"/>
  <c r="R35" i="12"/>
  <c r="R34" i="12"/>
  <c r="R33" i="12"/>
  <c r="R32" i="12"/>
  <c r="R30" i="12"/>
  <c r="R14" i="12"/>
  <c r="R12" i="12"/>
  <c r="R11" i="12"/>
  <c r="Q70" i="12"/>
  <c r="Q69" i="12"/>
  <c r="Q68" i="12"/>
  <c r="Q67" i="12"/>
  <c r="Q66" i="12"/>
  <c r="Q65" i="12"/>
  <c r="Q64" i="12"/>
  <c r="Q63" i="12"/>
  <c r="Q62" i="12"/>
  <c r="Q61" i="12"/>
  <c r="Q59" i="12"/>
  <c r="Q58" i="12"/>
  <c r="Q57" i="12"/>
  <c r="Q56" i="12"/>
  <c r="Q55" i="12"/>
  <c r="Q54" i="12"/>
  <c r="Q53" i="12"/>
  <c r="Q52" i="12"/>
  <c r="Q51" i="12"/>
  <c r="Q50" i="12"/>
  <c r="Q49" i="12"/>
  <c r="Q48" i="12"/>
  <c r="Q47" i="12"/>
  <c r="Q45" i="12"/>
  <c r="Q44" i="12"/>
  <c r="Q43" i="12"/>
  <c r="Q42" i="12"/>
  <c r="Q41" i="12"/>
  <c r="Q40" i="12"/>
  <c r="Q39" i="12"/>
  <c r="Q38" i="12"/>
  <c r="Q37" i="12"/>
  <c r="Q36" i="12"/>
  <c r="Q35" i="12"/>
  <c r="Q34" i="12"/>
  <c r="Q33" i="12"/>
  <c r="Q32" i="12"/>
  <c r="Q30" i="12"/>
  <c r="Q28" i="12"/>
  <c r="Q27" i="12"/>
  <c r="Q26" i="12"/>
  <c r="Q25" i="12"/>
  <c r="Q24" i="12"/>
  <c r="Q23" i="12"/>
  <c r="Q22" i="12"/>
  <c r="Q21" i="12"/>
  <c r="Q20" i="12"/>
  <c r="Q19" i="12"/>
  <c r="Q18" i="12"/>
  <c r="Q16" i="12"/>
  <c r="Q14" i="12"/>
  <c r="Q12" i="12"/>
  <c r="Q11" i="12"/>
  <c r="P70" i="12"/>
  <c r="P69" i="12"/>
  <c r="P68" i="12"/>
  <c r="P67" i="12"/>
  <c r="P66" i="12"/>
  <c r="P65" i="12"/>
  <c r="P64" i="12"/>
  <c r="P63" i="12"/>
  <c r="P62" i="12"/>
  <c r="P61" i="12"/>
  <c r="P59" i="12"/>
  <c r="P58" i="12"/>
  <c r="P57" i="12"/>
  <c r="P56" i="12"/>
  <c r="P55" i="12"/>
  <c r="P54" i="12"/>
  <c r="P53" i="12"/>
  <c r="P52" i="12"/>
  <c r="P51" i="12"/>
  <c r="P50" i="12"/>
  <c r="P49" i="12"/>
  <c r="P48" i="12"/>
  <c r="P47" i="12"/>
  <c r="P45" i="12"/>
  <c r="P44" i="12"/>
  <c r="P43" i="12"/>
  <c r="P42" i="12"/>
  <c r="P41" i="12"/>
  <c r="P40" i="12"/>
  <c r="P39" i="12"/>
  <c r="P38" i="12"/>
  <c r="P37" i="12"/>
  <c r="P36" i="12"/>
  <c r="P35" i="12"/>
  <c r="P34" i="12"/>
  <c r="P33" i="12"/>
  <c r="P32" i="12"/>
  <c r="P30" i="12"/>
  <c r="P29" i="12"/>
  <c r="P28" i="12"/>
  <c r="P27" i="12"/>
  <c r="P26" i="12"/>
  <c r="P25" i="12"/>
  <c r="P24" i="12"/>
  <c r="P23" i="12"/>
  <c r="P22" i="12"/>
  <c r="P21" i="12"/>
  <c r="P20" i="12"/>
  <c r="P19" i="12"/>
  <c r="P18" i="12"/>
  <c r="P17" i="12"/>
  <c r="P16" i="12"/>
  <c r="P15" i="12"/>
  <c r="P14" i="12"/>
  <c r="P12" i="12"/>
  <c r="P11" i="12"/>
  <c r="O70" i="12"/>
  <c r="O69" i="12"/>
  <c r="O68" i="12"/>
  <c r="O67" i="12"/>
  <c r="O66" i="12"/>
  <c r="O65" i="12"/>
  <c r="O64" i="12"/>
  <c r="O63" i="12"/>
  <c r="O62" i="12"/>
  <c r="O61" i="12"/>
  <c r="O59" i="12"/>
  <c r="O58" i="12"/>
  <c r="O57" i="12"/>
  <c r="O56" i="12"/>
  <c r="O55" i="12"/>
  <c r="O54" i="12"/>
  <c r="O53" i="12"/>
  <c r="O52" i="12"/>
  <c r="O51" i="12"/>
  <c r="O50" i="12"/>
  <c r="O49" i="12"/>
  <c r="O48" i="12"/>
  <c r="O47" i="12"/>
  <c r="O45" i="12"/>
  <c r="O44" i="12"/>
  <c r="O43" i="12"/>
  <c r="O42" i="12"/>
  <c r="O41" i="12"/>
  <c r="O40" i="12"/>
  <c r="O39" i="12"/>
  <c r="O38" i="12"/>
  <c r="O37" i="12"/>
  <c r="O36" i="12"/>
  <c r="O35" i="12"/>
  <c r="O34" i="12"/>
  <c r="O33" i="12"/>
  <c r="O32" i="12"/>
  <c r="O30" i="12"/>
  <c r="O29" i="12"/>
  <c r="O28" i="12"/>
  <c r="O27" i="12"/>
  <c r="O26" i="12"/>
  <c r="O25" i="12"/>
  <c r="O24" i="12"/>
  <c r="O23" i="12"/>
  <c r="O22" i="12"/>
  <c r="O21" i="12"/>
  <c r="O20" i="12"/>
  <c r="O19" i="12"/>
  <c r="O18" i="12"/>
  <c r="O17" i="12"/>
  <c r="O16" i="12"/>
  <c r="O15" i="12"/>
  <c r="O14" i="12"/>
  <c r="O12" i="12"/>
  <c r="O11" i="12"/>
  <c r="N70" i="12"/>
  <c r="N69" i="12"/>
  <c r="N68" i="12"/>
  <c r="N67" i="12"/>
  <c r="N66" i="12"/>
  <c r="N65" i="12"/>
  <c r="N64" i="12"/>
  <c r="N63" i="12"/>
  <c r="N62" i="12"/>
  <c r="N61" i="12"/>
  <c r="N59" i="12"/>
  <c r="N58" i="12"/>
  <c r="N57" i="12"/>
  <c r="N56" i="12"/>
  <c r="N55" i="12"/>
  <c r="N54" i="12"/>
  <c r="N53" i="12"/>
  <c r="N52" i="12"/>
  <c r="N51" i="12"/>
  <c r="N50" i="12"/>
  <c r="N49" i="12"/>
  <c r="N48" i="12"/>
  <c r="N47" i="12"/>
  <c r="N45" i="12"/>
  <c r="N44" i="12"/>
  <c r="N43" i="12"/>
  <c r="N42" i="12"/>
  <c r="N41" i="12"/>
  <c r="N40" i="12"/>
  <c r="N39" i="12"/>
  <c r="N38" i="12"/>
  <c r="N37" i="12"/>
  <c r="N36" i="12"/>
  <c r="N35" i="12"/>
  <c r="N34" i="12"/>
  <c r="N33" i="12"/>
  <c r="N32" i="12"/>
  <c r="N30" i="12"/>
  <c r="N29" i="12"/>
  <c r="N28" i="12"/>
  <c r="N27" i="12"/>
  <c r="N26" i="12"/>
  <c r="N25" i="12"/>
  <c r="N24" i="12"/>
  <c r="N23" i="12"/>
  <c r="N22" i="12"/>
  <c r="N21" i="12"/>
  <c r="N20" i="12"/>
  <c r="N19" i="12"/>
  <c r="N18" i="12"/>
  <c r="N17" i="12"/>
  <c r="N16" i="12"/>
  <c r="N15" i="12"/>
  <c r="N14" i="12"/>
  <c r="N12" i="12"/>
  <c r="N11" i="12"/>
  <c r="M70" i="12"/>
  <c r="M69" i="12"/>
  <c r="M68" i="12"/>
  <c r="M67" i="12"/>
  <c r="M66" i="12"/>
  <c r="M65" i="12"/>
  <c r="M64" i="12"/>
  <c r="M63" i="12"/>
  <c r="M62" i="12"/>
  <c r="M61" i="12"/>
  <c r="M59" i="12"/>
  <c r="M58" i="12"/>
  <c r="M57" i="12"/>
  <c r="M56" i="12"/>
  <c r="M55" i="12"/>
  <c r="M54" i="12"/>
  <c r="M53" i="12"/>
  <c r="M52" i="12"/>
  <c r="M51" i="12"/>
  <c r="M50" i="12"/>
  <c r="M49" i="12"/>
  <c r="M48" i="12"/>
  <c r="M47" i="12"/>
  <c r="M45" i="12"/>
  <c r="M44" i="12"/>
  <c r="M43" i="12"/>
  <c r="M42" i="12"/>
  <c r="M41" i="12"/>
  <c r="M40" i="12"/>
  <c r="M39" i="12"/>
  <c r="M38" i="12"/>
  <c r="M37" i="12"/>
  <c r="M36" i="12"/>
  <c r="M35" i="12"/>
  <c r="M34" i="12"/>
  <c r="M33" i="12"/>
  <c r="M32" i="12"/>
  <c r="M30" i="12"/>
  <c r="M29" i="12"/>
  <c r="M28" i="12"/>
  <c r="M27" i="12"/>
  <c r="M26" i="12"/>
  <c r="M25" i="12"/>
  <c r="M24" i="12"/>
  <c r="M23" i="12"/>
  <c r="M22" i="12"/>
  <c r="M21" i="12"/>
  <c r="M20" i="12"/>
  <c r="M19" i="12"/>
  <c r="M18" i="12"/>
  <c r="M17" i="12"/>
  <c r="M16" i="12"/>
  <c r="M15" i="12"/>
  <c r="M14" i="12"/>
  <c r="M12" i="12"/>
  <c r="M11" i="12"/>
  <c r="L70" i="12"/>
  <c r="L69" i="12"/>
  <c r="L68" i="12"/>
  <c r="L67" i="12"/>
  <c r="L66" i="12"/>
  <c r="L65" i="12"/>
  <c r="L64" i="12"/>
  <c r="L63" i="12"/>
  <c r="L62" i="12"/>
  <c r="L61" i="12"/>
  <c r="L59" i="12"/>
  <c r="L58" i="12"/>
  <c r="L57" i="12"/>
  <c r="L56" i="12"/>
  <c r="L55" i="12"/>
  <c r="L54" i="12"/>
  <c r="L53" i="12"/>
  <c r="L52" i="12"/>
  <c r="L51" i="12"/>
  <c r="L50" i="12"/>
  <c r="L49" i="12"/>
  <c r="L48" i="12"/>
  <c r="L47" i="12"/>
  <c r="L45" i="12"/>
  <c r="L44" i="12"/>
  <c r="L43" i="12"/>
  <c r="L42" i="12"/>
  <c r="L41" i="12"/>
  <c r="L40" i="12"/>
  <c r="L39" i="12"/>
  <c r="L38" i="12"/>
  <c r="L37" i="12"/>
  <c r="L36" i="12"/>
  <c r="L35" i="12"/>
  <c r="L34" i="12"/>
  <c r="L33" i="12"/>
  <c r="L32" i="12"/>
  <c r="L30" i="12"/>
  <c r="L29" i="12"/>
  <c r="L28" i="12"/>
  <c r="L27" i="12"/>
  <c r="L26" i="12"/>
  <c r="L25" i="12"/>
  <c r="L24" i="12"/>
  <c r="L23" i="12"/>
  <c r="L22" i="12"/>
  <c r="L21" i="12"/>
  <c r="L20" i="12"/>
  <c r="L19" i="12"/>
  <c r="L18" i="12"/>
  <c r="L17" i="12"/>
  <c r="L16" i="12"/>
  <c r="L15" i="12"/>
  <c r="L14" i="12"/>
  <c r="L12" i="12"/>
  <c r="L11" i="12"/>
  <c r="K70" i="12"/>
  <c r="K69" i="12"/>
  <c r="K68" i="12"/>
  <c r="K67" i="12"/>
  <c r="K66" i="12"/>
  <c r="K65" i="12"/>
  <c r="K64" i="12"/>
  <c r="K63" i="12"/>
  <c r="K62" i="12"/>
  <c r="K61" i="12"/>
  <c r="K59" i="12"/>
  <c r="K58" i="12"/>
  <c r="K57" i="12"/>
  <c r="K56" i="12"/>
  <c r="K55" i="12"/>
  <c r="K54" i="12"/>
  <c r="K53" i="12"/>
  <c r="K52" i="12"/>
  <c r="K51" i="12"/>
  <c r="K50" i="12"/>
  <c r="K49" i="12"/>
  <c r="K48" i="12"/>
  <c r="K47" i="12"/>
  <c r="K45" i="12"/>
  <c r="K44" i="12"/>
  <c r="K43" i="12"/>
  <c r="K42" i="12"/>
  <c r="K41" i="12"/>
  <c r="K40" i="12"/>
  <c r="K39" i="12"/>
  <c r="K38" i="12"/>
  <c r="K37" i="12"/>
  <c r="K36" i="12"/>
  <c r="K35" i="12"/>
  <c r="K34" i="12"/>
  <c r="K33" i="12"/>
  <c r="K32" i="12"/>
  <c r="K30" i="12"/>
  <c r="K29" i="12"/>
  <c r="K28" i="12"/>
  <c r="K27" i="12"/>
  <c r="K26" i="12"/>
  <c r="K25" i="12"/>
  <c r="K24" i="12"/>
  <c r="K23" i="12"/>
  <c r="K22" i="12"/>
  <c r="K21" i="12"/>
  <c r="K20" i="12"/>
  <c r="K19" i="12"/>
  <c r="K18" i="12"/>
  <c r="K17" i="12"/>
  <c r="K16" i="12"/>
  <c r="K15" i="12"/>
  <c r="K14" i="12"/>
  <c r="K12" i="12"/>
  <c r="K11" i="12"/>
  <c r="J70" i="12"/>
  <c r="J69" i="12"/>
  <c r="J68" i="12"/>
  <c r="J67" i="12"/>
  <c r="J66" i="12"/>
  <c r="J65" i="12"/>
  <c r="J64" i="12"/>
  <c r="J63" i="12"/>
  <c r="J62" i="12"/>
  <c r="J61" i="12"/>
  <c r="J59" i="12"/>
  <c r="J58" i="12"/>
  <c r="J57" i="12"/>
  <c r="J56" i="12"/>
  <c r="J55" i="12"/>
  <c r="J54" i="12"/>
  <c r="J53" i="12"/>
  <c r="J52" i="12"/>
  <c r="J51" i="12"/>
  <c r="J50" i="12"/>
  <c r="J49" i="12"/>
  <c r="J48" i="12"/>
  <c r="J47" i="12"/>
  <c r="J45" i="12"/>
  <c r="J44" i="12"/>
  <c r="J43" i="12"/>
  <c r="J42" i="12"/>
  <c r="J41" i="12"/>
  <c r="J40" i="12"/>
  <c r="J39" i="12"/>
  <c r="J38" i="12"/>
  <c r="J37" i="12"/>
  <c r="J36" i="12"/>
  <c r="J35" i="12"/>
  <c r="J34" i="12"/>
  <c r="J33" i="12"/>
  <c r="J32" i="12"/>
  <c r="J30" i="12"/>
  <c r="J29" i="12"/>
  <c r="J28" i="12"/>
  <c r="J27" i="12"/>
  <c r="J26" i="12"/>
  <c r="J25" i="12"/>
  <c r="J24" i="12"/>
  <c r="J23" i="12"/>
  <c r="J22" i="12"/>
  <c r="J21" i="12"/>
  <c r="J20" i="12"/>
  <c r="J19" i="12"/>
  <c r="J18" i="12"/>
  <c r="J17" i="12"/>
  <c r="J16" i="12"/>
  <c r="J15" i="12"/>
  <c r="J14" i="12"/>
  <c r="J12" i="12"/>
  <c r="J11" i="12"/>
  <c r="I70" i="12"/>
  <c r="I69" i="12"/>
  <c r="I68" i="12"/>
  <c r="I67" i="12"/>
  <c r="I66" i="12"/>
  <c r="I65" i="12"/>
  <c r="I64" i="12"/>
  <c r="I63" i="12"/>
  <c r="I62" i="12"/>
  <c r="I61" i="12"/>
  <c r="I59" i="12"/>
  <c r="I58" i="12"/>
  <c r="I57" i="12"/>
  <c r="I56" i="12"/>
  <c r="I55" i="12"/>
  <c r="I54" i="12"/>
  <c r="I53" i="12"/>
  <c r="I52" i="12"/>
  <c r="I51" i="12"/>
  <c r="I50" i="12"/>
  <c r="I49" i="12"/>
  <c r="I48" i="12"/>
  <c r="I47" i="12"/>
  <c r="I45" i="12"/>
  <c r="I44" i="12"/>
  <c r="I43" i="12"/>
  <c r="I42" i="12"/>
  <c r="I41" i="12"/>
  <c r="I40" i="12"/>
  <c r="I39" i="12"/>
  <c r="I38" i="12"/>
  <c r="I37" i="12"/>
  <c r="I36" i="12"/>
  <c r="I35" i="12"/>
  <c r="I34" i="12"/>
  <c r="I33" i="12"/>
  <c r="I32" i="12"/>
  <c r="I30" i="12"/>
  <c r="I29" i="12"/>
  <c r="I28" i="12"/>
  <c r="I27" i="12"/>
  <c r="I26" i="12"/>
  <c r="I25" i="12"/>
  <c r="I24" i="12"/>
  <c r="I23" i="12"/>
  <c r="I22" i="12"/>
  <c r="I21" i="12"/>
  <c r="I20" i="12"/>
  <c r="I19" i="12"/>
  <c r="I18" i="12"/>
  <c r="I17" i="12"/>
  <c r="I16" i="12"/>
  <c r="I15" i="12"/>
  <c r="I14" i="12"/>
  <c r="I12" i="12"/>
  <c r="I11" i="12"/>
  <c r="H70" i="12"/>
  <c r="H69" i="12"/>
  <c r="H68" i="12"/>
  <c r="H67" i="12"/>
  <c r="H66" i="12"/>
  <c r="H65" i="12"/>
  <c r="H64" i="12"/>
  <c r="H63" i="12"/>
  <c r="H62" i="12"/>
  <c r="H61" i="12"/>
  <c r="H59" i="12"/>
  <c r="H58" i="12"/>
  <c r="H57" i="12"/>
  <c r="H56" i="12"/>
  <c r="H55" i="12"/>
  <c r="H54" i="12"/>
  <c r="H53" i="12"/>
  <c r="H52" i="12"/>
  <c r="H51" i="12"/>
  <c r="H50" i="12"/>
  <c r="H49" i="12"/>
  <c r="H48" i="12"/>
  <c r="H47" i="12"/>
  <c r="H45" i="12"/>
  <c r="H44" i="12"/>
  <c r="H43" i="12"/>
  <c r="H42" i="12"/>
  <c r="H41" i="12"/>
  <c r="H40" i="12"/>
  <c r="H39" i="12"/>
  <c r="H38" i="12"/>
  <c r="H37" i="12"/>
  <c r="H36" i="12"/>
  <c r="H35" i="12"/>
  <c r="H34" i="12"/>
  <c r="H33" i="12"/>
  <c r="H32" i="12"/>
  <c r="H30" i="12"/>
  <c r="H29" i="12"/>
  <c r="H28" i="12"/>
  <c r="H27" i="12"/>
  <c r="H26" i="12"/>
  <c r="H25" i="12"/>
  <c r="H24" i="12"/>
  <c r="H23" i="12"/>
  <c r="H22" i="12"/>
  <c r="H21" i="12"/>
  <c r="H20" i="12"/>
  <c r="H19" i="12"/>
  <c r="H18" i="12"/>
  <c r="H17" i="12"/>
  <c r="H16" i="12"/>
  <c r="H15" i="12"/>
  <c r="H14" i="12"/>
  <c r="H12" i="12"/>
  <c r="H11" i="12"/>
  <c r="G70" i="12"/>
  <c r="G69" i="12"/>
  <c r="G68" i="12"/>
  <c r="G67" i="12"/>
  <c r="G66" i="12"/>
  <c r="G65" i="12"/>
  <c r="G64" i="12"/>
  <c r="G63" i="12"/>
  <c r="G62" i="12"/>
  <c r="G61" i="12"/>
  <c r="G59" i="12"/>
  <c r="G58" i="12"/>
  <c r="G57" i="12"/>
  <c r="G56" i="12"/>
  <c r="G55" i="12"/>
  <c r="G54" i="12"/>
  <c r="G53" i="12"/>
  <c r="G52" i="12"/>
  <c r="G51" i="12"/>
  <c r="G50" i="12"/>
  <c r="G49" i="12"/>
  <c r="G48" i="12"/>
  <c r="G47" i="12"/>
  <c r="G45" i="12"/>
  <c r="G44" i="12"/>
  <c r="G43" i="12"/>
  <c r="G42" i="12"/>
  <c r="G41" i="12"/>
  <c r="G40" i="12"/>
  <c r="G39" i="12"/>
  <c r="G38" i="12"/>
  <c r="G37" i="12"/>
  <c r="G36" i="12"/>
  <c r="G35" i="12"/>
  <c r="G34" i="12"/>
  <c r="G33" i="12"/>
  <c r="G32" i="12"/>
  <c r="G30" i="12"/>
  <c r="G29" i="12"/>
  <c r="G28" i="12"/>
  <c r="G27" i="12"/>
  <c r="G26" i="12"/>
  <c r="G25" i="12"/>
  <c r="G24" i="12"/>
  <c r="G23" i="12"/>
  <c r="G22" i="12"/>
  <c r="G21" i="12"/>
  <c r="G20" i="12"/>
  <c r="G19" i="12"/>
  <c r="G18" i="12"/>
  <c r="G17" i="12"/>
  <c r="G16" i="12"/>
  <c r="G15" i="12"/>
  <c r="G14" i="12"/>
  <c r="G12" i="12"/>
  <c r="G11" i="12"/>
  <c r="F69" i="12"/>
  <c r="F68" i="12"/>
  <c r="F67" i="12"/>
  <c r="F66" i="12"/>
  <c r="F65" i="12"/>
  <c r="F64" i="12"/>
  <c r="F63" i="12"/>
  <c r="F62" i="12"/>
  <c r="F61" i="12"/>
  <c r="F59" i="12"/>
  <c r="F58" i="12"/>
  <c r="F57" i="12"/>
  <c r="F56" i="12"/>
  <c r="F55" i="12"/>
  <c r="F54" i="12"/>
  <c r="F53" i="12"/>
  <c r="F52" i="12"/>
  <c r="F51" i="12"/>
  <c r="F50" i="12"/>
  <c r="F49" i="12"/>
  <c r="F48" i="12"/>
  <c r="F47" i="12"/>
  <c r="F45" i="12"/>
  <c r="F44" i="12"/>
  <c r="F43" i="12"/>
  <c r="F42" i="12"/>
  <c r="F41" i="12"/>
  <c r="F40" i="12"/>
  <c r="F39" i="12"/>
  <c r="F38" i="12"/>
  <c r="F37" i="12"/>
  <c r="F36" i="12"/>
  <c r="F35" i="12"/>
  <c r="F34" i="12"/>
  <c r="F33" i="12"/>
  <c r="F30" i="12"/>
  <c r="F29" i="12"/>
  <c r="F28" i="12"/>
  <c r="F27" i="12"/>
  <c r="F26" i="12"/>
  <c r="F25" i="12"/>
  <c r="F24" i="12"/>
  <c r="F23" i="12"/>
  <c r="F22" i="12"/>
  <c r="F21" i="12"/>
  <c r="F20" i="12"/>
  <c r="F19" i="12"/>
  <c r="F18" i="12"/>
  <c r="F17" i="12"/>
  <c r="F16" i="12"/>
  <c r="F15" i="12"/>
  <c r="F14" i="12"/>
  <c r="F12" i="12"/>
  <c r="F11" i="12"/>
  <c r="E70" i="12"/>
  <c r="E69" i="12"/>
  <c r="E68" i="12"/>
  <c r="E67" i="12"/>
  <c r="E66" i="12"/>
  <c r="E65" i="12"/>
  <c r="E64" i="12"/>
  <c r="E63" i="12"/>
  <c r="E62" i="12"/>
  <c r="E61" i="12"/>
  <c r="E59" i="12"/>
  <c r="E58" i="12"/>
  <c r="E57" i="12"/>
  <c r="E56" i="12"/>
  <c r="E55" i="12"/>
  <c r="E54" i="12"/>
  <c r="E53" i="12"/>
  <c r="E52" i="12"/>
  <c r="E51" i="12"/>
  <c r="E50" i="12"/>
  <c r="E49" i="12"/>
  <c r="E48" i="12"/>
  <c r="E47" i="12"/>
  <c r="E45" i="12"/>
  <c r="E44" i="12"/>
  <c r="E43" i="12"/>
  <c r="E42" i="12"/>
  <c r="E41" i="12"/>
  <c r="E40" i="12"/>
  <c r="E39" i="12"/>
  <c r="E38" i="12"/>
  <c r="E37" i="12"/>
  <c r="E36" i="12"/>
  <c r="E35" i="12"/>
  <c r="E34" i="12"/>
  <c r="E33" i="12"/>
  <c r="E32" i="12"/>
  <c r="E30" i="12"/>
  <c r="E29" i="12"/>
  <c r="E28" i="12"/>
  <c r="E27" i="12"/>
  <c r="E26" i="12"/>
  <c r="E25" i="12"/>
  <c r="E24" i="12"/>
  <c r="E23" i="12"/>
  <c r="E22" i="12"/>
  <c r="E21" i="12"/>
  <c r="E20" i="12"/>
  <c r="E19" i="12"/>
  <c r="E18" i="12"/>
  <c r="E17" i="12"/>
  <c r="E16" i="12"/>
  <c r="E15" i="12"/>
  <c r="E14" i="12"/>
  <c r="E12" i="12"/>
  <c r="E11" i="12"/>
  <c r="D70" i="12"/>
  <c r="D69" i="12"/>
  <c r="D68" i="12"/>
  <c r="D67" i="12"/>
  <c r="D66" i="12"/>
  <c r="D65" i="12"/>
  <c r="D64" i="12"/>
  <c r="D63" i="12"/>
  <c r="D62" i="12"/>
  <c r="D61" i="12"/>
  <c r="D59" i="12"/>
  <c r="D58" i="12"/>
  <c r="D57" i="12"/>
  <c r="D56" i="12"/>
  <c r="D55" i="12"/>
  <c r="D54" i="12"/>
  <c r="D53" i="12"/>
  <c r="D52" i="12"/>
  <c r="D51" i="12"/>
  <c r="D50" i="12"/>
  <c r="D49" i="12"/>
  <c r="D48" i="12"/>
  <c r="D47" i="12"/>
  <c r="D45" i="12"/>
  <c r="D44" i="12"/>
  <c r="D43" i="12"/>
  <c r="D42" i="12"/>
  <c r="D41" i="12"/>
  <c r="D40" i="12"/>
  <c r="D39" i="12"/>
  <c r="D38" i="12"/>
  <c r="D37" i="12"/>
  <c r="D36" i="12"/>
  <c r="D35" i="12"/>
  <c r="D34" i="12"/>
  <c r="D33" i="12"/>
  <c r="D32" i="12"/>
  <c r="D30" i="12"/>
  <c r="D29" i="12"/>
  <c r="D28" i="12"/>
  <c r="D27" i="12"/>
  <c r="D26" i="12"/>
  <c r="D25" i="12"/>
  <c r="D24" i="12"/>
  <c r="D23" i="12"/>
  <c r="D22" i="12"/>
  <c r="D21" i="12"/>
  <c r="D20" i="12"/>
  <c r="D19" i="12"/>
  <c r="D18" i="12"/>
  <c r="D17" i="12"/>
  <c r="D16" i="12"/>
  <c r="D15" i="12"/>
  <c r="D14" i="12"/>
  <c r="D12" i="12"/>
  <c r="D11" i="12"/>
  <c r="C70" i="12"/>
  <c r="C69" i="12"/>
  <c r="C68" i="12"/>
  <c r="C67" i="12"/>
  <c r="C66" i="12"/>
  <c r="C65" i="12"/>
  <c r="C64" i="12"/>
  <c r="C63" i="12"/>
  <c r="C62" i="12"/>
  <c r="C61" i="12"/>
  <c r="C59" i="12"/>
  <c r="C58" i="12"/>
  <c r="C57" i="12"/>
  <c r="C56" i="12"/>
  <c r="C55" i="12"/>
  <c r="C54" i="12"/>
  <c r="C53" i="12"/>
  <c r="C52" i="12"/>
  <c r="C51" i="12"/>
  <c r="C50" i="12"/>
  <c r="C49" i="12"/>
  <c r="C48" i="12"/>
  <c r="C47" i="12"/>
  <c r="C45" i="12"/>
  <c r="C44" i="12"/>
  <c r="C43" i="12"/>
  <c r="C42" i="12"/>
  <c r="C41" i="12"/>
  <c r="C40" i="12"/>
  <c r="C39" i="12"/>
  <c r="C38" i="12"/>
  <c r="C37" i="12"/>
  <c r="C36" i="12"/>
  <c r="C35" i="12"/>
  <c r="C34" i="12"/>
  <c r="C33" i="12"/>
  <c r="C32" i="12"/>
  <c r="C30" i="12"/>
  <c r="C29" i="12"/>
  <c r="C28" i="12"/>
  <c r="C27" i="12"/>
  <c r="C26" i="12"/>
  <c r="C25" i="12"/>
  <c r="C24" i="12"/>
  <c r="C23" i="12"/>
  <c r="C22" i="12"/>
  <c r="C21" i="12"/>
  <c r="C20" i="12"/>
  <c r="C19" i="12"/>
  <c r="C18" i="12"/>
  <c r="C17" i="12"/>
  <c r="C16" i="12"/>
  <c r="C15" i="12"/>
  <c r="C14" i="12"/>
  <c r="C12" i="12"/>
  <c r="C11" i="12"/>
  <c r="W67" i="8"/>
  <c r="V67" i="8"/>
  <c r="U67" i="8"/>
  <c r="T67" i="8"/>
  <c r="S67" i="8"/>
  <c r="L67" i="8" l="1"/>
  <c r="K67" i="8"/>
  <c r="J67" i="8"/>
  <c r="I67" i="8"/>
  <c r="H67" i="8"/>
  <c r="T69" i="13" l="1"/>
  <c r="T68" i="13"/>
  <c r="T67" i="13"/>
  <c r="T66" i="13"/>
  <c r="T65" i="13"/>
  <c r="T64" i="13"/>
  <c r="T63" i="13"/>
  <c r="T62" i="13"/>
  <c r="T61" i="13"/>
  <c r="T60" i="13"/>
  <c r="T58" i="13"/>
  <c r="T57" i="13"/>
  <c r="T56" i="13"/>
  <c r="T55" i="13"/>
  <c r="T54" i="13"/>
  <c r="T53" i="13"/>
  <c r="T52" i="13"/>
  <c r="T51" i="13"/>
  <c r="T50" i="13"/>
  <c r="T49" i="13"/>
  <c r="T48" i="13"/>
  <c r="T47" i="13"/>
  <c r="T46" i="13"/>
  <c r="T44" i="13"/>
  <c r="T43" i="13"/>
  <c r="T42" i="13"/>
  <c r="T41" i="13"/>
  <c r="T40" i="13"/>
  <c r="T39" i="13"/>
  <c r="T38" i="13"/>
  <c r="T37" i="13"/>
  <c r="T36" i="13"/>
  <c r="T35" i="13"/>
  <c r="T34" i="13"/>
  <c r="T33" i="13"/>
  <c r="T32" i="13"/>
  <c r="T31" i="13"/>
  <c r="T29" i="13"/>
  <c r="T28" i="13"/>
  <c r="T27" i="13"/>
  <c r="T26" i="13"/>
  <c r="T25" i="13"/>
  <c r="T24" i="13"/>
  <c r="T23" i="13"/>
  <c r="T22" i="13"/>
  <c r="T21" i="13"/>
  <c r="T20" i="13"/>
  <c r="T19" i="13"/>
  <c r="T18" i="13"/>
  <c r="T17" i="13"/>
  <c r="T16" i="13"/>
  <c r="T15" i="13"/>
  <c r="T14" i="13"/>
  <c r="T13" i="13"/>
  <c r="T11" i="13"/>
  <c r="T10" i="13"/>
  <c r="S69" i="13"/>
  <c r="S68" i="13"/>
  <c r="S67" i="13"/>
  <c r="S66" i="13"/>
  <c r="S65" i="13"/>
  <c r="S64" i="13"/>
  <c r="S63" i="13"/>
  <c r="S62" i="13"/>
  <c r="S61" i="13"/>
  <c r="S60" i="13"/>
  <c r="S58" i="13"/>
  <c r="S57" i="13"/>
  <c r="S56" i="13"/>
  <c r="S55" i="13"/>
  <c r="S54" i="13"/>
  <c r="S53" i="13"/>
  <c r="S52" i="13"/>
  <c r="S51" i="13"/>
  <c r="S50" i="13"/>
  <c r="S49" i="13"/>
  <c r="S48" i="13"/>
  <c r="S47" i="13"/>
  <c r="S46" i="13"/>
  <c r="S44" i="13"/>
  <c r="S43" i="13"/>
  <c r="S42" i="13"/>
  <c r="S41" i="13"/>
  <c r="S40" i="13"/>
  <c r="S39" i="13"/>
  <c r="S38" i="13"/>
  <c r="S37" i="13"/>
  <c r="S36" i="13"/>
  <c r="S35" i="13"/>
  <c r="S34" i="13"/>
  <c r="S33" i="13"/>
  <c r="S32" i="13"/>
  <c r="S31" i="13"/>
  <c r="S29" i="13"/>
  <c r="S28" i="13"/>
  <c r="S27" i="13"/>
  <c r="S26" i="13"/>
  <c r="S25" i="13"/>
  <c r="S24" i="13"/>
  <c r="S23" i="13"/>
  <c r="S22" i="13"/>
  <c r="S21" i="13"/>
  <c r="S20" i="13"/>
  <c r="S19" i="13"/>
  <c r="S18" i="13"/>
  <c r="S17" i="13"/>
  <c r="S16" i="13"/>
  <c r="S15" i="13"/>
  <c r="S14" i="13"/>
  <c r="S13" i="13"/>
  <c r="S11" i="13"/>
  <c r="S10" i="13"/>
  <c r="R69" i="13"/>
  <c r="R68" i="13"/>
  <c r="R67" i="13"/>
  <c r="R66" i="13"/>
  <c r="R65" i="13"/>
  <c r="R64" i="13"/>
  <c r="R63" i="13"/>
  <c r="R62" i="13"/>
  <c r="R61" i="13"/>
  <c r="R60" i="13"/>
  <c r="R58" i="13"/>
  <c r="R57" i="13"/>
  <c r="R56" i="13"/>
  <c r="R55" i="13"/>
  <c r="R54" i="13"/>
  <c r="R53" i="13"/>
  <c r="R52" i="13"/>
  <c r="R51" i="13"/>
  <c r="R50" i="13"/>
  <c r="R49" i="13"/>
  <c r="R48" i="13"/>
  <c r="R47" i="13"/>
  <c r="R46" i="13"/>
  <c r="R44" i="13"/>
  <c r="R43" i="13"/>
  <c r="R42" i="13"/>
  <c r="R41" i="13"/>
  <c r="R40" i="13"/>
  <c r="R39" i="13"/>
  <c r="R38" i="13"/>
  <c r="R37" i="13"/>
  <c r="R36" i="13"/>
  <c r="R35" i="13"/>
  <c r="R34" i="13"/>
  <c r="R33" i="13"/>
  <c r="R32" i="13"/>
  <c r="R31" i="13"/>
  <c r="R29" i="13"/>
  <c r="R28" i="13"/>
  <c r="R27" i="13"/>
  <c r="R26" i="13"/>
  <c r="R25" i="13"/>
  <c r="R24" i="13"/>
  <c r="R23" i="13"/>
  <c r="R22" i="13"/>
  <c r="R21" i="13"/>
  <c r="R20" i="13"/>
  <c r="R19" i="13"/>
  <c r="R18" i="13"/>
  <c r="R17" i="13"/>
  <c r="R16" i="13"/>
  <c r="R15" i="13"/>
  <c r="R14" i="13"/>
  <c r="R13" i="13"/>
  <c r="R11" i="13"/>
  <c r="R10" i="13"/>
  <c r="P69" i="13"/>
  <c r="Q69" i="13"/>
  <c r="O69" i="13"/>
  <c r="O68" i="13"/>
  <c r="O67" i="13"/>
  <c r="O66" i="13"/>
  <c r="O65" i="13"/>
  <c r="O64" i="13"/>
  <c r="O63" i="13"/>
  <c r="O62" i="13"/>
  <c r="O61" i="13"/>
  <c r="O60" i="13"/>
  <c r="O58" i="13"/>
  <c r="O57" i="13"/>
  <c r="O56" i="13"/>
  <c r="O55" i="13"/>
  <c r="O54" i="13"/>
  <c r="O53" i="13"/>
  <c r="O52" i="13"/>
  <c r="O51" i="13"/>
  <c r="O50" i="13"/>
  <c r="O49" i="13"/>
  <c r="O48" i="13"/>
  <c r="O47" i="13"/>
  <c r="O46" i="13"/>
  <c r="O44" i="13"/>
  <c r="O43" i="13"/>
  <c r="O42" i="13"/>
  <c r="O41" i="13"/>
  <c r="O40" i="13"/>
  <c r="O39" i="13"/>
  <c r="O38" i="13"/>
  <c r="O37" i="13"/>
  <c r="O36" i="13"/>
  <c r="O35" i="13"/>
  <c r="O34" i="13"/>
  <c r="O33" i="13"/>
  <c r="O32" i="13"/>
  <c r="O31" i="13"/>
  <c r="O29" i="13"/>
  <c r="O28" i="13"/>
  <c r="O27" i="13"/>
  <c r="O26" i="13"/>
  <c r="O25" i="13"/>
  <c r="O24" i="13"/>
  <c r="O23" i="13"/>
  <c r="O22" i="13"/>
  <c r="O21" i="13"/>
  <c r="O20" i="13"/>
  <c r="O19" i="13"/>
  <c r="O18" i="13"/>
  <c r="O17" i="13"/>
  <c r="O16" i="13"/>
  <c r="O15" i="13"/>
  <c r="O14" i="13"/>
  <c r="O13" i="13"/>
  <c r="O11" i="13"/>
  <c r="O10" i="13"/>
  <c r="N69" i="13"/>
  <c r="N68" i="13"/>
  <c r="N67" i="13"/>
  <c r="N66" i="13"/>
  <c r="N65" i="13"/>
  <c r="N64" i="13"/>
  <c r="N63" i="13"/>
  <c r="N62" i="13"/>
  <c r="N61" i="13"/>
  <c r="N60" i="13"/>
  <c r="N58" i="13"/>
  <c r="N57" i="13"/>
  <c r="N56" i="13"/>
  <c r="N55" i="13"/>
  <c r="N54" i="13"/>
  <c r="N53" i="13"/>
  <c r="N52" i="13"/>
  <c r="N51" i="13"/>
  <c r="N50" i="13"/>
  <c r="N49" i="13"/>
  <c r="N48" i="13"/>
  <c r="N47" i="13"/>
  <c r="N46" i="13"/>
  <c r="N44" i="13"/>
  <c r="N43" i="13"/>
  <c r="N42" i="13"/>
  <c r="N41" i="13"/>
  <c r="N40" i="13"/>
  <c r="N39" i="13"/>
  <c r="N38" i="13"/>
  <c r="N37" i="13"/>
  <c r="N36" i="13"/>
  <c r="N35" i="13"/>
  <c r="N34" i="13"/>
  <c r="N33" i="13"/>
  <c r="N32" i="13"/>
  <c r="N31" i="13"/>
  <c r="N29" i="13"/>
  <c r="N28" i="13"/>
  <c r="N27" i="13"/>
  <c r="N26" i="13"/>
  <c r="N25" i="13"/>
  <c r="N24" i="13"/>
  <c r="N23" i="13"/>
  <c r="N22" i="13"/>
  <c r="N21" i="13"/>
  <c r="N20" i="13"/>
  <c r="N19" i="13"/>
  <c r="N18" i="13"/>
  <c r="N17" i="13"/>
  <c r="N16" i="13"/>
  <c r="N15" i="13"/>
  <c r="N14" i="13"/>
  <c r="N13" i="13"/>
  <c r="N11" i="13"/>
  <c r="N10" i="13"/>
  <c r="M69" i="13"/>
  <c r="M68" i="13"/>
  <c r="M67" i="13"/>
  <c r="M66" i="13"/>
  <c r="M65" i="13"/>
  <c r="M64" i="13"/>
  <c r="M63" i="13"/>
  <c r="M62" i="13"/>
  <c r="M61" i="13"/>
  <c r="M60" i="13"/>
  <c r="M58" i="13"/>
  <c r="M57" i="13"/>
  <c r="M56" i="13"/>
  <c r="M55" i="13"/>
  <c r="M54" i="13"/>
  <c r="M53" i="13"/>
  <c r="M52" i="13"/>
  <c r="M51" i="13"/>
  <c r="M50" i="13"/>
  <c r="M49" i="13"/>
  <c r="M48" i="13"/>
  <c r="M47" i="13"/>
  <c r="M46" i="13"/>
  <c r="M44" i="13"/>
  <c r="M43" i="13"/>
  <c r="M42" i="13"/>
  <c r="M41" i="13"/>
  <c r="M40" i="13"/>
  <c r="M39" i="13"/>
  <c r="M38" i="13"/>
  <c r="M37" i="13"/>
  <c r="M36" i="13"/>
  <c r="M35" i="13"/>
  <c r="M34" i="13"/>
  <c r="M33" i="13"/>
  <c r="M32" i="13"/>
  <c r="M31" i="13"/>
  <c r="M29" i="13"/>
  <c r="M28" i="13"/>
  <c r="M27" i="13"/>
  <c r="M26" i="13"/>
  <c r="M25" i="13"/>
  <c r="M24" i="13"/>
  <c r="M23" i="13"/>
  <c r="M22" i="13"/>
  <c r="M21" i="13"/>
  <c r="M20" i="13"/>
  <c r="M19" i="13"/>
  <c r="M18" i="13"/>
  <c r="M17" i="13"/>
  <c r="M16" i="13"/>
  <c r="M15" i="13"/>
  <c r="M14" i="13"/>
  <c r="M13" i="13"/>
  <c r="M11" i="13"/>
  <c r="M10" i="13"/>
  <c r="J69" i="13"/>
  <c r="J68" i="13"/>
  <c r="J67" i="13"/>
  <c r="J66" i="13"/>
  <c r="J65" i="13"/>
  <c r="J64" i="13"/>
  <c r="J63" i="13"/>
  <c r="J62" i="13"/>
  <c r="J61" i="13"/>
  <c r="J60" i="13"/>
  <c r="J58" i="13"/>
  <c r="J57" i="13"/>
  <c r="J56" i="13"/>
  <c r="J55" i="13"/>
  <c r="J54" i="13"/>
  <c r="J53" i="13"/>
  <c r="J52" i="13"/>
  <c r="J51" i="13"/>
  <c r="J50" i="13"/>
  <c r="J49" i="13"/>
  <c r="J48" i="13"/>
  <c r="J47" i="13"/>
  <c r="J46" i="13"/>
  <c r="J44" i="13"/>
  <c r="J43" i="13"/>
  <c r="J42" i="13"/>
  <c r="J41" i="13"/>
  <c r="J40" i="13"/>
  <c r="J39" i="13"/>
  <c r="J38" i="13"/>
  <c r="J37" i="13"/>
  <c r="J36" i="13"/>
  <c r="J35" i="13"/>
  <c r="J34" i="13"/>
  <c r="J33" i="13"/>
  <c r="J32" i="13"/>
  <c r="J31" i="13"/>
  <c r="J29" i="13"/>
  <c r="J28" i="13"/>
  <c r="J27" i="13"/>
  <c r="J26" i="13"/>
  <c r="J25" i="13"/>
  <c r="J24" i="13"/>
  <c r="J23" i="13"/>
  <c r="J22" i="13"/>
  <c r="J21" i="13"/>
  <c r="J20" i="13"/>
  <c r="J19" i="13"/>
  <c r="J18" i="13"/>
  <c r="J17" i="13"/>
  <c r="J16" i="13"/>
  <c r="J15" i="13"/>
  <c r="J14" i="13"/>
  <c r="J13" i="13"/>
  <c r="J11" i="13"/>
  <c r="J10" i="13"/>
  <c r="I69" i="13"/>
  <c r="I68" i="13"/>
  <c r="I67" i="13"/>
  <c r="I66" i="13"/>
  <c r="I65" i="13"/>
  <c r="I64" i="13"/>
  <c r="I63" i="13"/>
  <c r="I62" i="13"/>
  <c r="I61" i="13"/>
  <c r="I60" i="13"/>
  <c r="I58" i="13"/>
  <c r="I57" i="13"/>
  <c r="I56" i="13"/>
  <c r="I55" i="13"/>
  <c r="I54" i="13"/>
  <c r="I53" i="13"/>
  <c r="I52" i="13"/>
  <c r="I51" i="13"/>
  <c r="I50" i="13"/>
  <c r="I49" i="13"/>
  <c r="I48" i="13"/>
  <c r="I47" i="13"/>
  <c r="I46" i="13"/>
  <c r="I44" i="13"/>
  <c r="I43" i="13"/>
  <c r="I42" i="13"/>
  <c r="I41" i="13"/>
  <c r="I40" i="13"/>
  <c r="I39" i="13"/>
  <c r="I38" i="13"/>
  <c r="I37" i="13"/>
  <c r="I36" i="13"/>
  <c r="I35" i="13"/>
  <c r="I34" i="13"/>
  <c r="I33" i="13"/>
  <c r="I32" i="13"/>
  <c r="I31" i="13"/>
  <c r="I29" i="13"/>
  <c r="I28" i="13"/>
  <c r="I27" i="13"/>
  <c r="I26" i="13"/>
  <c r="I25" i="13"/>
  <c r="I24" i="13"/>
  <c r="I23" i="13"/>
  <c r="I22" i="13"/>
  <c r="I21" i="13"/>
  <c r="I20" i="13"/>
  <c r="I19" i="13"/>
  <c r="I18" i="13"/>
  <c r="I17" i="13"/>
  <c r="I16" i="13"/>
  <c r="I15" i="13"/>
  <c r="I14" i="13"/>
  <c r="I13" i="13"/>
  <c r="I11" i="13"/>
  <c r="I10" i="13"/>
  <c r="H69" i="13"/>
  <c r="H68" i="13"/>
  <c r="H67" i="13"/>
  <c r="H66" i="13"/>
  <c r="H65" i="13"/>
  <c r="H64" i="13"/>
  <c r="H63" i="13"/>
  <c r="H62" i="13"/>
  <c r="H61" i="13"/>
  <c r="H60" i="13"/>
  <c r="H58" i="13"/>
  <c r="H57" i="13"/>
  <c r="H56" i="13"/>
  <c r="H55" i="13"/>
  <c r="H54" i="13"/>
  <c r="H53" i="13"/>
  <c r="H52" i="13"/>
  <c r="H51" i="13"/>
  <c r="H50" i="13"/>
  <c r="H49" i="13"/>
  <c r="H48" i="13"/>
  <c r="H47" i="13"/>
  <c r="H46" i="13"/>
  <c r="H44" i="13"/>
  <c r="H43" i="13"/>
  <c r="H42" i="13"/>
  <c r="H41" i="13"/>
  <c r="H40" i="13"/>
  <c r="H39" i="13"/>
  <c r="H38" i="13"/>
  <c r="H37" i="13"/>
  <c r="H36" i="13"/>
  <c r="H35" i="13"/>
  <c r="H34" i="13"/>
  <c r="H33" i="13"/>
  <c r="H32" i="13"/>
  <c r="H31" i="13"/>
  <c r="H29" i="13"/>
  <c r="H28" i="13"/>
  <c r="H27" i="13"/>
  <c r="H26" i="13"/>
  <c r="H25" i="13"/>
  <c r="H24" i="13"/>
  <c r="H23" i="13"/>
  <c r="H22" i="13"/>
  <c r="H21" i="13"/>
  <c r="H20" i="13"/>
  <c r="H19" i="13"/>
  <c r="H18" i="13"/>
  <c r="H17" i="13"/>
  <c r="H16" i="13"/>
  <c r="H15" i="13"/>
  <c r="H14" i="13"/>
  <c r="H13" i="13"/>
  <c r="H11" i="13"/>
  <c r="H10" i="13"/>
  <c r="E69" i="13"/>
  <c r="E68" i="13"/>
  <c r="E67" i="13"/>
  <c r="E66" i="13"/>
  <c r="E65" i="13"/>
  <c r="E64" i="13"/>
  <c r="E63" i="13"/>
  <c r="E62" i="13"/>
  <c r="E61" i="13"/>
  <c r="E60" i="13"/>
  <c r="E58" i="13"/>
  <c r="E57" i="13"/>
  <c r="E56" i="13"/>
  <c r="E55" i="13"/>
  <c r="E54" i="13"/>
  <c r="E53" i="13"/>
  <c r="E52" i="13"/>
  <c r="E51" i="13"/>
  <c r="E50" i="13"/>
  <c r="E49" i="13"/>
  <c r="E48" i="13"/>
  <c r="E47" i="13"/>
  <c r="E46" i="13"/>
  <c r="E44" i="13"/>
  <c r="E43" i="13"/>
  <c r="E42" i="13"/>
  <c r="E41" i="13"/>
  <c r="E40" i="13"/>
  <c r="E39" i="13"/>
  <c r="E38" i="13"/>
  <c r="E37" i="13"/>
  <c r="E36" i="13"/>
  <c r="E35" i="13"/>
  <c r="E34" i="13"/>
  <c r="E33" i="13"/>
  <c r="E32" i="13"/>
  <c r="E31" i="13"/>
  <c r="E29" i="13"/>
  <c r="E28" i="13"/>
  <c r="E27" i="13"/>
  <c r="E26" i="13"/>
  <c r="E25" i="13"/>
  <c r="E24" i="13"/>
  <c r="E23" i="13"/>
  <c r="E22" i="13"/>
  <c r="E21" i="13"/>
  <c r="E20" i="13"/>
  <c r="E19" i="13"/>
  <c r="E18" i="13"/>
  <c r="E17" i="13"/>
  <c r="E16" i="13"/>
  <c r="E15" i="13"/>
  <c r="E14" i="13"/>
  <c r="E13" i="13"/>
  <c r="E11" i="13"/>
  <c r="E10" i="13"/>
  <c r="D69" i="13"/>
  <c r="D68" i="13"/>
  <c r="D67" i="13"/>
  <c r="D66" i="13"/>
  <c r="D65" i="13"/>
  <c r="D64" i="13"/>
  <c r="D63" i="13"/>
  <c r="D62" i="13"/>
  <c r="D61" i="13"/>
  <c r="D60" i="13"/>
  <c r="D58" i="13"/>
  <c r="D57" i="13"/>
  <c r="D56" i="13"/>
  <c r="D55" i="13"/>
  <c r="D54" i="13"/>
  <c r="D53" i="13"/>
  <c r="D52" i="13"/>
  <c r="D51" i="13"/>
  <c r="D50" i="13"/>
  <c r="D49" i="13"/>
  <c r="D48" i="13"/>
  <c r="D47" i="13"/>
  <c r="D46" i="13"/>
  <c r="D44" i="13"/>
  <c r="D43" i="13"/>
  <c r="D42" i="13"/>
  <c r="D41" i="13"/>
  <c r="D40" i="13"/>
  <c r="D39" i="13"/>
  <c r="D38" i="13"/>
  <c r="D37" i="13"/>
  <c r="D36" i="13"/>
  <c r="D35" i="13"/>
  <c r="D34" i="13"/>
  <c r="D33" i="13"/>
  <c r="D32" i="13"/>
  <c r="D31" i="13"/>
  <c r="D29" i="13"/>
  <c r="D28" i="13"/>
  <c r="D27" i="13"/>
  <c r="D26" i="13"/>
  <c r="D25" i="13"/>
  <c r="D24" i="13"/>
  <c r="D23" i="13"/>
  <c r="D22" i="13"/>
  <c r="D21" i="13"/>
  <c r="D20" i="13"/>
  <c r="D19" i="13"/>
  <c r="D18" i="13"/>
  <c r="D17" i="13"/>
  <c r="D16" i="13"/>
  <c r="D15" i="13"/>
  <c r="D14" i="13"/>
  <c r="D13" i="13"/>
  <c r="D11" i="13"/>
  <c r="D10" i="13"/>
  <c r="C69" i="13"/>
  <c r="C68" i="13"/>
  <c r="C67" i="13"/>
  <c r="C66" i="13"/>
  <c r="C65" i="13"/>
  <c r="C64" i="13"/>
  <c r="C63" i="13"/>
  <c r="C62" i="13"/>
  <c r="C61" i="13"/>
  <c r="C60" i="13"/>
  <c r="C58" i="13"/>
  <c r="C57" i="13"/>
  <c r="C56" i="13"/>
  <c r="C55" i="13"/>
  <c r="C54" i="13"/>
  <c r="C53" i="13"/>
  <c r="C52" i="13"/>
  <c r="C51" i="13"/>
  <c r="C50" i="13"/>
  <c r="C49" i="13"/>
  <c r="C48" i="13"/>
  <c r="C47" i="13"/>
  <c r="C46" i="13"/>
  <c r="C44" i="13"/>
  <c r="C43" i="13"/>
  <c r="C42" i="13"/>
  <c r="C41" i="13"/>
  <c r="C40" i="13"/>
  <c r="C39" i="13"/>
  <c r="C38" i="13"/>
  <c r="C37" i="13"/>
  <c r="C36" i="13"/>
  <c r="C35" i="13"/>
  <c r="C34" i="13"/>
  <c r="C33" i="13"/>
  <c r="C32" i="13"/>
  <c r="C31" i="13"/>
  <c r="C29" i="13"/>
  <c r="C28" i="13"/>
  <c r="C27" i="13"/>
  <c r="C26" i="13"/>
  <c r="C25" i="13"/>
  <c r="C24" i="13"/>
  <c r="C23" i="13"/>
  <c r="C22" i="13"/>
  <c r="C21" i="13"/>
  <c r="C20" i="13"/>
  <c r="C19" i="13"/>
  <c r="C18" i="13"/>
  <c r="C17" i="13"/>
  <c r="C16" i="13"/>
  <c r="C15" i="13"/>
  <c r="C14" i="13"/>
  <c r="C13" i="13"/>
  <c r="C11" i="13"/>
  <c r="C10" i="13"/>
  <c r="CW64" i="2" l="1"/>
  <c r="CW63" i="2"/>
  <c r="CW62" i="2"/>
  <c r="CW61" i="2"/>
  <c r="CW60" i="2"/>
  <c r="CW59" i="2"/>
  <c r="CW58" i="2"/>
  <c r="CW57" i="2"/>
  <c r="CW56" i="2"/>
  <c r="CW55" i="2"/>
  <c r="CW53" i="2"/>
  <c r="CW52" i="2"/>
  <c r="CW51" i="2"/>
  <c r="CW50" i="2"/>
  <c r="CW49" i="2"/>
  <c r="CW48" i="2"/>
  <c r="CW47" i="2"/>
  <c r="CW46" i="2"/>
  <c r="CW45" i="2"/>
  <c r="CW44" i="2"/>
  <c r="CW43" i="2"/>
  <c r="CW42" i="2"/>
  <c r="CW41" i="2"/>
  <c r="CW39" i="2"/>
  <c r="CW38" i="2"/>
  <c r="CW37" i="2"/>
  <c r="CW36" i="2"/>
  <c r="CW35" i="2"/>
  <c r="CW34" i="2"/>
  <c r="CW33" i="2"/>
  <c r="CW32" i="2"/>
  <c r="CW31" i="2"/>
  <c r="CW30" i="2"/>
  <c r="CW29" i="2"/>
  <c r="CW28" i="2"/>
  <c r="CW27" i="2"/>
  <c r="CW26" i="2"/>
  <c r="CW24" i="2"/>
  <c r="CW23" i="2"/>
  <c r="CW22" i="2"/>
  <c r="CW21" i="2"/>
  <c r="CW20" i="2"/>
  <c r="CW19" i="2"/>
  <c r="CW18" i="2"/>
  <c r="CW17" i="2"/>
  <c r="CW16" i="2"/>
  <c r="CW15" i="2"/>
  <c r="CW14" i="2"/>
  <c r="CW13" i="2"/>
  <c r="CW12" i="2"/>
  <c r="CW11" i="2"/>
  <c r="CW10" i="2"/>
  <c r="CW9" i="2"/>
  <c r="CW8" i="2"/>
  <c r="CW6" i="2"/>
  <c r="CW5" i="2"/>
  <c r="CV64" i="2"/>
  <c r="CV63" i="2"/>
  <c r="CV62" i="2"/>
  <c r="CV61" i="2"/>
  <c r="CV60" i="2"/>
  <c r="CV59" i="2"/>
  <c r="CV58" i="2"/>
  <c r="CV57" i="2"/>
  <c r="CV56" i="2"/>
  <c r="CV55" i="2"/>
  <c r="CV53" i="2"/>
  <c r="CV52" i="2"/>
  <c r="CV51" i="2"/>
  <c r="CV50" i="2"/>
  <c r="CV49" i="2"/>
  <c r="CV48" i="2"/>
  <c r="CV47" i="2"/>
  <c r="CV46" i="2"/>
  <c r="CV45" i="2"/>
  <c r="CV44" i="2"/>
  <c r="CV43" i="2"/>
  <c r="CV42" i="2"/>
  <c r="CV41" i="2"/>
  <c r="CV39" i="2"/>
  <c r="CV38" i="2"/>
  <c r="CV37" i="2"/>
  <c r="CV36" i="2"/>
  <c r="CV35" i="2"/>
  <c r="CV34" i="2"/>
  <c r="CV33" i="2"/>
  <c r="CV32" i="2"/>
  <c r="CV31" i="2"/>
  <c r="CV30" i="2"/>
  <c r="CV29" i="2"/>
  <c r="CV28" i="2"/>
  <c r="CV27" i="2"/>
  <c r="CV26" i="2"/>
  <c r="CV24" i="2"/>
  <c r="CV23" i="2"/>
  <c r="CV22" i="2"/>
  <c r="CV21" i="2"/>
  <c r="CV20" i="2"/>
  <c r="CV19" i="2"/>
  <c r="CV18" i="2"/>
  <c r="CV17" i="2"/>
  <c r="CV16" i="2"/>
  <c r="CV15" i="2"/>
  <c r="CV14" i="2"/>
  <c r="CV13" i="2"/>
  <c r="CV12" i="2"/>
  <c r="CV11" i="2"/>
  <c r="CV10" i="2"/>
  <c r="CV9" i="2"/>
  <c r="CV8" i="2"/>
  <c r="CV6" i="2"/>
  <c r="CV5" i="2"/>
  <c r="CC64" i="2"/>
  <c r="CC63" i="2"/>
  <c r="CC62" i="2"/>
  <c r="CC61" i="2"/>
  <c r="CC60" i="2"/>
  <c r="CC59" i="2"/>
  <c r="CC58" i="2"/>
  <c r="CC57" i="2"/>
  <c r="CC56" i="2"/>
  <c r="CC55" i="2"/>
  <c r="CC53" i="2"/>
  <c r="CC52" i="2"/>
  <c r="CC51" i="2"/>
  <c r="CC50" i="2"/>
  <c r="CC49" i="2"/>
  <c r="CC48" i="2"/>
  <c r="CC47" i="2"/>
  <c r="CC46" i="2"/>
  <c r="CC45" i="2"/>
  <c r="CC44" i="2"/>
  <c r="CC43" i="2"/>
  <c r="CC42" i="2"/>
  <c r="CC41" i="2"/>
  <c r="CC39" i="2"/>
  <c r="CC38" i="2"/>
  <c r="CC37" i="2"/>
  <c r="CC36" i="2"/>
  <c r="CC35" i="2"/>
  <c r="CC34" i="2"/>
  <c r="CC33" i="2"/>
  <c r="CC32" i="2"/>
  <c r="CC31" i="2"/>
  <c r="CC30" i="2"/>
  <c r="CC29" i="2"/>
  <c r="CC28" i="2"/>
  <c r="CC27" i="2"/>
  <c r="CC26" i="2"/>
  <c r="CC24" i="2"/>
  <c r="CC23" i="2"/>
  <c r="CC22" i="2"/>
  <c r="CC21" i="2"/>
  <c r="CC20" i="2"/>
  <c r="CC19" i="2"/>
  <c r="CC18" i="2"/>
  <c r="CC17" i="2"/>
  <c r="CC16" i="2"/>
  <c r="CC15" i="2"/>
  <c r="CC14" i="2"/>
  <c r="CC13" i="2"/>
  <c r="CC12" i="2"/>
  <c r="CC11" i="2"/>
  <c r="CC10" i="2"/>
  <c r="CC9" i="2"/>
  <c r="CC8" i="2"/>
  <c r="CC6" i="2"/>
  <c r="CC5" i="2"/>
  <c r="BI64" i="2"/>
  <c r="BI63" i="2"/>
  <c r="BI62" i="2"/>
  <c r="BI61" i="2"/>
  <c r="BI60" i="2"/>
  <c r="BI59" i="2"/>
  <c r="BI58" i="2"/>
  <c r="BI57" i="2"/>
  <c r="BI56" i="2"/>
  <c r="BI55" i="2"/>
  <c r="BI53" i="2"/>
  <c r="BI52" i="2"/>
  <c r="BI51" i="2"/>
  <c r="BI50" i="2"/>
  <c r="BI49" i="2"/>
  <c r="BI48" i="2"/>
  <c r="BI47" i="2"/>
  <c r="BI46" i="2"/>
  <c r="BI45" i="2"/>
  <c r="BI44" i="2"/>
  <c r="BI43" i="2"/>
  <c r="BI42" i="2"/>
  <c r="BI41" i="2"/>
  <c r="BI39" i="2"/>
  <c r="BI38" i="2"/>
  <c r="BI37" i="2"/>
  <c r="BI36" i="2"/>
  <c r="BI35" i="2"/>
  <c r="BI34" i="2"/>
  <c r="BI33" i="2"/>
  <c r="BI32" i="2"/>
  <c r="BI31" i="2"/>
  <c r="BI30" i="2"/>
  <c r="BI29" i="2"/>
  <c r="BI28" i="2"/>
  <c r="BI27" i="2"/>
  <c r="BI26" i="2"/>
  <c r="BI24" i="2"/>
  <c r="BI23" i="2"/>
  <c r="BI22" i="2"/>
  <c r="BI21" i="2"/>
  <c r="BI20" i="2"/>
  <c r="BI19" i="2"/>
  <c r="BI18" i="2"/>
  <c r="BI17" i="2"/>
  <c r="BI16" i="2"/>
  <c r="BI15" i="2"/>
  <c r="BI14" i="2"/>
  <c r="BI13" i="2"/>
  <c r="BI12" i="2"/>
  <c r="BI11" i="2"/>
  <c r="BI10" i="2"/>
  <c r="BI9" i="2"/>
  <c r="BI8" i="2"/>
  <c r="BI6" i="2"/>
  <c r="BI5" i="2"/>
  <c r="AO64" i="2"/>
  <c r="AO63" i="2"/>
  <c r="AO62" i="2"/>
  <c r="AO61" i="2"/>
  <c r="AO60" i="2"/>
  <c r="AO59" i="2"/>
  <c r="AO58" i="2"/>
  <c r="AO57" i="2"/>
  <c r="AO56" i="2"/>
  <c r="AO55" i="2"/>
  <c r="AO53" i="2"/>
  <c r="AO52" i="2"/>
  <c r="AO51" i="2"/>
  <c r="AO50" i="2"/>
  <c r="AO49" i="2"/>
  <c r="AO48" i="2"/>
  <c r="AO47" i="2"/>
  <c r="AO46" i="2"/>
  <c r="AO45" i="2"/>
  <c r="AO44" i="2"/>
  <c r="AO43" i="2"/>
  <c r="AO42" i="2"/>
  <c r="AO41" i="2"/>
  <c r="AO39" i="2"/>
  <c r="AO38" i="2"/>
  <c r="AO37" i="2"/>
  <c r="AO36" i="2"/>
  <c r="AO35" i="2"/>
  <c r="AO34" i="2"/>
  <c r="AO33" i="2"/>
  <c r="AO32" i="2"/>
  <c r="AO31" i="2"/>
  <c r="AO30" i="2"/>
  <c r="AO29" i="2"/>
  <c r="AO28" i="2"/>
  <c r="AO27" i="2"/>
  <c r="AO26" i="2"/>
  <c r="AO24" i="2"/>
  <c r="AO23" i="2"/>
  <c r="AO22" i="2"/>
  <c r="AO21" i="2"/>
  <c r="AO20" i="2"/>
  <c r="AO19" i="2"/>
  <c r="AO18" i="2"/>
  <c r="AO17" i="2"/>
  <c r="AO16" i="2"/>
  <c r="AO15" i="2"/>
  <c r="AO14" i="2"/>
  <c r="AO13" i="2"/>
  <c r="AO12" i="2"/>
  <c r="AO11" i="2"/>
  <c r="AO10" i="2"/>
  <c r="AO9" i="2"/>
  <c r="AO8" i="2"/>
  <c r="AO6" i="2"/>
  <c r="AO5" i="2"/>
  <c r="CU64" i="2"/>
  <c r="CT64" i="2"/>
  <c r="CS64" i="2"/>
  <c r="CB64" i="2"/>
  <c r="CA64" i="2"/>
  <c r="BZ64" i="2"/>
  <c r="BY64" i="2"/>
  <c r="BT64" i="2"/>
  <c r="BH64" i="2"/>
  <c r="BG64" i="2"/>
  <c r="BF64" i="2"/>
  <c r="BE64" i="2"/>
  <c r="AZ64" i="2"/>
  <c r="AN64" i="2"/>
  <c r="AM64" i="2"/>
  <c r="AL64" i="2"/>
  <c r="AK64" i="2"/>
  <c r="AF64" i="2"/>
  <c r="T64" i="2"/>
  <c r="S64" i="2"/>
  <c r="R64" i="2"/>
  <c r="Q64" i="2"/>
  <c r="L64" i="2"/>
  <c r="CU63" i="2"/>
  <c r="CT63" i="2"/>
  <c r="CS63" i="2"/>
  <c r="CB63" i="2"/>
  <c r="CA63" i="2"/>
  <c r="BZ63" i="2"/>
  <c r="BY63" i="2"/>
  <c r="BT63" i="2"/>
  <c r="BH63" i="2"/>
  <c r="BG63" i="2"/>
  <c r="BF63" i="2"/>
  <c r="BE63" i="2"/>
  <c r="AZ63" i="2"/>
  <c r="AN63" i="2"/>
  <c r="AM63" i="2"/>
  <c r="AL63" i="2"/>
  <c r="AK63" i="2"/>
  <c r="AF63" i="2"/>
  <c r="T63" i="2"/>
  <c r="S63" i="2"/>
  <c r="R63" i="2"/>
  <c r="Q63" i="2"/>
  <c r="L63" i="2"/>
  <c r="CU62" i="2"/>
  <c r="CT62" i="2"/>
  <c r="CS62" i="2"/>
  <c r="CB62" i="2"/>
  <c r="CA62" i="2"/>
  <c r="BZ62" i="2"/>
  <c r="BY62" i="2"/>
  <c r="BT62" i="2"/>
  <c r="BH62" i="2"/>
  <c r="BG62" i="2"/>
  <c r="BF62" i="2"/>
  <c r="BE62" i="2"/>
  <c r="AZ62" i="2"/>
  <c r="AN62" i="2"/>
  <c r="AM62" i="2"/>
  <c r="AL62" i="2"/>
  <c r="AK62" i="2"/>
  <c r="AF62" i="2"/>
  <c r="T62" i="2"/>
  <c r="S62" i="2"/>
  <c r="R62" i="2"/>
  <c r="Q62" i="2"/>
  <c r="L62" i="2"/>
  <c r="CU61" i="2"/>
  <c r="CT61" i="2"/>
  <c r="CS61" i="2"/>
  <c r="CB61" i="2"/>
  <c r="CA61" i="2"/>
  <c r="BZ61" i="2"/>
  <c r="BY61" i="2"/>
  <c r="BT61" i="2"/>
  <c r="BH61" i="2"/>
  <c r="BG61" i="2"/>
  <c r="BF61" i="2"/>
  <c r="BE61" i="2"/>
  <c r="AZ61" i="2"/>
  <c r="AN61" i="2"/>
  <c r="AM61" i="2"/>
  <c r="AL61" i="2"/>
  <c r="AK61" i="2"/>
  <c r="AF61" i="2"/>
  <c r="T61" i="2"/>
  <c r="S61" i="2"/>
  <c r="R61" i="2"/>
  <c r="Q61" i="2"/>
  <c r="L61" i="2"/>
  <c r="CU60" i="2"/>
  <c r="CT60" i="2"/>
  <c r="CS60" i="2"/>
  <c r="CB60" i="2"/>
  <c r="CA60" i="2"/>
  <c r="BZ60" i="2"/>
  <c r="BY60" i="2"/>
  <c r="BT60" i="2"/>
  <c r="BH60" i="2"/>
  <c r="BG60" i="2"/>
  <c r="BF60" i="2"/>
  <c r="BE60" i="2"/>
  <c r="AZ60" i="2"/>
  <c r="AN60" i="2"/>
  <c r="AM60" i="2"/>
  <c r="AL60" i="2"/>
  <c r="AK60" i="2"/>
  <c r="AF60" i="2"/>
  <c r="T60" i="2"/>
  <c r="S60" i="2"/>
  <c r="R60" i="2"/>
  <c r="Q60" i="2"/>
  <c r="L60" i="2"/>
  <c r="CU59" i="2"/>
  <c r="CT59" i="2"/>
  <c r="CS59" i="2"/>
  <c r="CB59" i="2"/>
  <c r="CA59" i="2"/>
  <c r="BZ59" i="2"/>
  <c r="BY59" i="2"/>
  <c r="BT59" i="2"/>
  <c r="BH59" i="2"/>
  <c r="BG59" i="2"/>
  <c r="BF59" i="2"/>
  <c r="BE59" i="2"/>
  <c r="AZ59" i="2"/>
  <c r="AN59" i="2"/>
  <c r="AM59" i="2"/>
  <c r="AL59" i="2"/>
  <c r="AK59" i="2"/>
  <c r="AF59" i="2"/>
  <c r="T59" i="2"/>
  <c r="S59" i="2"/>
  <c r="R59" i="2"/>
  <c r="Q59" i="2"/>
  <c r="L59" i="2"/>
  <c r="CU58" i="2"/>
  <c r="CT58" i="2"/>
  <c r="CS58" i="2"/>
  <c r="CB58" i="2"/>
  <c r="CA58" i="2"/>
  <c r="BZ58" i="2"/>
  <c r="BY58" i="2"/>
  <c r="BT58" i="2"/>
  <c r="BH58" i="2"/>
  <c r="BG58" i="2"/>
  <c r="BF58" i="2"/>
  <c r="BE58" i="2"/>
  <c r="AZ58" i="2"/>
  <c r="AN58" i="2"/>
  <c r="AM58" i="2"/>
  <c r="AL58" i="2"/>
  <c r="AK58" i="2"/>
  <c r="AF58" i="2"/>
  <c r="T58" i="2"/>
  <c r="S58" i="2"/>
  <c r="R58" i="2"/>
  <c r="Q58" i="2"/>
  <c r="L58" i="2"/>
  <c r="CU57" i="2"/>
  <c r="CT57" i="2"/>
  <c r="CS57" i="2"/>
  <c r="CB57" i="2"/>
  <c r="CA57" i="2"/>
  <c r="BZ57" i="2"/>
  <c r="BY57" i="2"/>
  <c r="BT57" i="2"/>
  <c r="BH57" i="2"/>
  <c r="BG57" i="2"/>
  <c r="BF57" i="2"/>
  <c r="BE57" i="2"/>
  <c r="AZ57" i="2"/>
  <c r="AN57" i="2"/>
  <c r="AM57" i="2"/>
  <c r="AL57" i="2"/>
  <c r="AK57" i="2"/>
  <c r="AF57" i="2"/>
  <c r="T57" i="2"/>
  <c r="S57" i="2"/>
  <c r="R57" i="2"/>
  <c r="Q57" i="2"/>
  <c r="L57" i="2"/>
  <c r="CU56" i="2"/>
  <c r="CT56" i="2"/>
  <c r="CS56" i="2"/>
  <c r="CB56" i="2"/>
  <c r="CA56" i="2"/>
  <c r="BZ56" i="2"/>
  <c r="BY56" i="2"/>
  <c r="BT56" i="2"/>
  <c r="BH56" i="2"/>
  <c r="BG56" i="2"/>
  <c r="BF56" i="2"/>
  <c r="BE56" i="2"/>
  <c r="AZ56" i="2"/>
  <c r="AN56" i="2"/>
  <c r="AM56" i="2"/>
  <c r="AL56" i="2"/>
  <c r="AK56" i="2"/>
  <c r="AF56" i="2"/>
  <c r="T56" i="2"/>
  <c r="S56" i="2"/>
  <c r="R56" i="2"/>
  <c r="Q56" i="2"/>
  <c r="L56" i="2"/>
  <c r="CU55" i="2"/>
  <c r="CT55" i="2"/>
  <c r="CS55" i="2"/>
  <c r="CB55" i="2"/>
  <c r="CA55" i="2"/>
  <c r="BZ55" i="2"/>
  <c r="BY55" i="2"/>
  <c r="BT55" i="2"/>
  <c r="BH55" i="2"/>
  <c r="BG55" i="2"/>
  <c r="BF55" i="2"/>
  <c r="BE55" i="2"/>
  <c r="AZ55" i="2"/>
  <c r="AN55" i="2"/>
  <c r="AM55" i="2"/>
  <c r="AL55" i="2"/>
  <c r="AK55" i="2"/>
  <c r="AF55" i="2"/>
  <c r="T55" i="2"/>
  <c r="S55" i="2"/>
  <c r="R55" i="2"/>
  <c r="Q55" i="2"/>
  <c r="L55" i="2"/>
  <c r="CU53" i="2"/>
  <c r="CT53" i="2"/>
  <c r="CS53" i="2"/>
  <c r="CB53" i="2"/>
  <c r="CA53" i="2"/>
  <c r="BZ53" i="2"/>
  <c r="BY53" i="2"/>
  <c r="BT53" i="2"/>
  <c r="BH53" i="2"/>
  <c r="BG53" i="2"/>
  <c r="BF53" i="2"/>
  <c r="BE53" i="2"/>
  <c r="AZ53" i="2"/>
  <c r="AN53" i="2"/>
  <c r="AM53" i="2"/>
  <c r="AL53" i="2"/>
  <c r="AK53" i="2"/>
  <c r="AF53" i="2"/>
  <c r="T53" i="2"/>
  <c r="S53" i="2"/>
  <c r="R53" i="2"/>
  <c r="Q53" i="2"/>
  <c r="L53" i="2"/>
  <c r="CU52" i="2"/>
  <c r="CT52" i="2"/>
  <c r="CS52" i="2"/>
  <c r="CB52" i="2"/>
  <c r="CA52" i="2"/>
  <c r="BZ52" i="2"/>
  <c r="BY52" i="2"/>
  <c r="BT52" i="2"/>
  <c r="BH52" i="2"/>
  <c r="BG52" i="2"/>
  <c r="BF52" i="2"/>
  <c r="BE52" i="2"/>
  <c r="AZ52" i="2"/>
  <c r="AN52" i="2"/>
  <c r="AM52" i="2"/>
  <c r="AL52" i="2"/>
  <c r="AK52" i="2"/>
  <c r="AF52" i="2"/>
  <c r="T52" i="2"/>
  <c r="S52" i="2"/>
  <c r="R52" i="2"/>
  <c r="Q52" i="2"/>
  <c r="L52" i="2"/>
  <c r="CU51" i="2"/>
  <c r="CT51" i="2"/>
  <c r="CS51" i="2"/>
  <c r="CB51" i="2"/>
  <c r="CA51" i="2"/>
  <c r="BZ51" i="2"/>
  <c r="BY51" i="2"/>
  <c r="BT51" i="2"/>
  <c r="BH51" i="2"/>
  <c r="BG51" i="2"/>
  <c r="BF51" i="2"/>
  <c r="BE51" i="2"/>
  <c r="AZ51" i="2"/>
  <c r="AN51" i="2"/>
  <c r="AM51" i="2"/>
  <c r="AL51" i="2"/>
  <c r="AK51" i="2"/>
  <c r="AF51" i="2"/>
  <c r="T51" i="2"/>
  <c r="S51" i="2"/>
  <c r="R51" i="2"/>
  <c r="Q51" i="2"/>
  <c r="L51" i="2"/>
  <c r="CU50" i="2"/>
  <c r="CT50" i="2"/>
  <c r="CS50" i="2"/>
  <c r="CB50" i="2"/>
  <c r="CA50" i="2"/>
  <c r="BZ50" i="2"/>
  <c r="BY50" i="2"/>
  <c r="BT50" i="2"/>
  <c r="BH50" i="2"/>
  <c r="BG50" i="2"/>
  <c r="BF50" i="2"/>
  <c r="BE50" i="2"/>
  <c r="AZ50" i="2"/>
  <c r="AN50" i="2"/>
  <c r="AM50" i="2"/>
  <c r="AL50" i="2"/>
  <c r="AK50" i="2"/>
  <c r="AF50" i="2"/>
  <c r="T50" i="2"/>
  <c r="S50" i="2"/>
  <c r="R50" i="2"/>
  <c r="Q50" i="2"/>
  <c r="L50" i="2"/>
  <c r="CU49" i="2"/>
  <c r="CT49" i="2"/>
  <c r="CS49" i="2"/>
  <c r="CB49" i="2"/>
  <c r="CA49" i="2"/>
  <c r="BZ49" i="2"/>
  <c r="BY49" i="2"/>
  <c r="BT49" i="2"/>
  <c r="BH49" i="2"/>
  <c r="BG49" i="2"/>
  <c r="BF49" i="2"/>
  <c r="BE49" i="2"/>
  <c r="AZ49" i="2"/>
  <c r="AN49" i="2"/>
  <c r="AM49" i="2"/>
  <c r="AL49" i="2"/>
  <c r="AK49" i="2"/>
  <c r="AF49" i="2"/>
  <c r="T49" i="2"/>
  <c r="S49" i="2"/>
  <c r="R49" i="2"/>
  <c r="Q49" i="2"/>
  <c r="L49" i="2"/>
  <c r="CU48" i="2"/>
  <c r="CT48" i="2"/>
  <c r="CS48" i="2"/>
  <c r="CB48" i="2"/>
  <c r="CA48" i="2"/>
  <c r="BZ48" i="2"/>
  <c r="BY48" i="2"/>
  <c r="BT48" i="2"/>
  <c r="BH48" i="2"/>
  <c r="BG48" i="2"/>
  <c r="BF48" i="2"/>
  <c r="BE48" i="2"/>
  <c r="AZ48" i="2"/>
  <c r="AN48" i="2"/>
  <c r="AM48" i="2"/>
  <c r="AL48" i="2"/>
  <c r="AK48" i="2"/>
  <c r="AF48" i="2"/>
  <c r="T48" i="2"/>
  <c r="S48" i="2"/>
  <c r="R48" i="2"/>
  <c r="Q48" i="2"/>
  <c r="L48" i="2"/>
  <c r="CU47" i="2"/>
  <c r="CT47" i="2"/>
  <c r="CS47" i="2"/>
  <c r="CB47" i="2"/>
  <c r="CA47" i="2"/>
  <c r="BZ47" i="2"/>
  <c r="BY47" i="2"/>
  <c r="BT47" i="2"/>
  <c r="BH47" i="2"/>
  <c r="BG47" i="2"/>
  <c r="BF47" i="2"/>
  <c r="BE47" i="2"/>
  <c r="AZ47" i="2"/>
  <c r="AN47" i="2"/>
  <c r="AM47" i="2"/>
  <c r="AL47" i="2"/>
  <c r="AK47" i="2"/>
  <c r="AF47" i="2"/>
  <c r="T47" i="2"/>
  <c r="S47" i="2"/>
  <c r="R47" i="2"/>
  <c r="Q47" i="2"/>
  <c r="L47" i="2"/>
  <c r="CU46" i="2"/>
  <c r="CT46" i="2"/>
  <c r="CS46" i="2"/>
  <c r="CB46" i="2"/>
  <c r="CA46" i="2"/>
  <c r="BZ46" i="2"/>
  <c r="BY46" i="2"/>
  <c r="BT46" i="2"/>
  <c r="BH46" i="2"/>
  <c r="BG46" i="2"/>
  <c r="BF46" i="2"/>
  <c r="BE46" i="2"/>
  <c r="AZ46" i="2"/>
  <c r="AN46" i="2"/>
  <c r="AM46" i="2"/>
  <c r="AL46" i="2"/>
  <c r="AK46" i="2"/>
  <c r="AF46" i="2"/>
  <c r="T46" i="2"/>
  <c r="S46" i="2"/>
  <c r="R46" i="2"/>
  <c r="Q46" i="2"/>
  <c r="L46" i="2"/>
  <c r="CU45" i="2"/>
  <c r="CT45" i="2"/>
  <c r="CS45" i="2"/>
  <c r="CB45" i="2"/>
  <c r="CA45" i="2"/>
  <c r="BZ45" i="2"/>
  <c r="BY45" i="2"/>
  <c r="BT45" i="2"/>
  <c r="BH45" i="2"/>
  <c r="BG45" i="2"/>
  <c r="BF45" i="2"/>
  <c r="BE45" i="2"/>
  <c r="AZ45" i="2"/>
  <c r="AN45" i="2"/>
  <c r="AM45" i="2"/>
  <c r="AL45" i="2"/>
  <c r="AK45" i="2"/>
  <c r="AF45" i="2"/>
  <c r="T45" i="2"/>
  <c r="S45" i="2"/>
  <c r="R45" i="2"/>
  <c r="Q45" i="2"/>
  <c r="L45" i="2"/>
  <c r="CU44" i="2"/>
  <c r="CT44" i="2"/>
  <c r="CS44" i="2"/>
  <c r="CB44" i="2"/>
  <c r="CA44" i="2"/>
  <c r="BZ44" i="2"/>
  <c r="BY44" i="2"/>
  <c r="BT44" i="2"/>
  <c r="BH44" i="2"/>
  <c r="BG44" i="2"/>
  <c r="BF44" i="2"/>
  <c r="BE44" i="2"/>
  <c r="AZ44" i="2"/>
  <c r="AN44" i="2"/>
  <c r="AM44" i="2"/>
  <c r="AL44" i="2"/>
  <c r="AK44" i="2"/>
  <c r="AF44" i="2"/>
  <c r="T44" i="2"/>
  <c r="S44" i="2"/>
  <c r="R44" i="2"/>
  <c r="Q44" i="2"/>
  <c r="L44" i="2"/>
  <c r="CU43" i="2"/>
  <c r="CT43" i="2"/>
  <c r="CS43" i="2"/>
  <c r="CB43" i="2"/>
  <c r="CA43" i="2"/>
  <c r="BZ43" i="2"/>
  <c r="BY43" i="2"/>
  <c r="BT43" i="2"/>
  <c r="BH43" i="2"/>
  <c r="BG43" i="2"/>
  <c r="BF43" i="2"/>
  <c r="BE43" i="2"/>
  <c r="AZ43" i="2"/>
  <c r="AN43" i="2"/>
  <c r="AM43" i="2"/>
  <c r="AL43" i="2"/>
  <c r="AK43" i="2"/>
  <c r="AF43" i="2"/>
  <c r="T43" i="2"/>
  <c r="S43" i="2"/>
  <c r="R43" i="2"/>
  <c r="Q43" i="2"/>
  <c r="L43" i="2"/>
  <c r="CU42" i="2"/>
  <c r="CT42" i="2"/>
  <c r="CS42" i="2"/>
  <c r="CB42" i="2"/>
  <c r="CA42" i="2"/>
  <c r="BZ42" i="2"/>
  <c r="BY42" i="2"/>
  <c r="BT42" i="2"/>
  <c r="BH42" i="2"/>
  <c r="BG42" i="2"/>
  <c r="BF42" i="2"/>
  <c r="BE42" i="2"/>
  <c r="AZ42" i="2"/>
  <c r="AN42" i="2"/>
  <c r="AM42" i="2"/>
  <c r="AL42" i="2"/>
  <c r="AK42" i="2"/>
  <c r="AF42" i="2"/>
  <c r="T42" i="2"/>
  <c r="S42" i="2"/>
  <c r="R42" i="2"/>
  <c r="Q42" i="2"/>
  <c r="L42" i="2"/>
  <c r="CU41" i="2"/>
  <c r="CT41" i="2"/>
  <c r="CS41" i="2"/>
  <c r="CB41" i="2"/>
  <c r="CA41" i="2"/>
  <c r="BZ41" i="2"/>
  <c r="BY41" i="2"/>
  <c r="BT41" i="2"/>
  <c r="BH41" i="2"/>
  <c r="BG41" i="2"/>
  <c r="BF41" i="2"/>
  <c r="BE41" i="2"/>
  <c r="AZ41" i="2"/>
  <c r="AN41" i="2"/>
  <c r="AM41" i="2"/>
  <c r="AL41" i="2"/>
  <c r="AK41" i="2"/>
  <c r="AF41" i="2"/>
  <c r="T41" i="2"/>
  <c r="S41" i="2"/>
  <c r="R41" i="2"/>
  <c r="Q41" i="2"/>
  <c r="L41" i="2"/>
  <c r="CU39" i="2"/>
  <c r="CT39" i="2"/>
  <c r="CS39" i="2"/>
  <c r="CB39" i="2"/>
  <c r="CA39" i="2"/>
  <c r="BZ39" i="2"/>
  <c r="BY39" i="2"/>
  <c r="BT39" i="2"/>
  <c r="BH39" i="2"/>
  <c r="BG39" i="2"/>
  <c r="BF39" i="2"/>
  <c r="BE39" i="2"/>
  <c r="AZ39" i="2"/>
  <c r="AN39" i="2"/>
  <c r="AM39" i="2"/>
  <c r="AL39" i="2"/>
  <c r="AK39" i="2"/>
  <c r="AF39" i="2"/>
  <c r="T39" i="2"/>
  <c r="S39" i="2"/>
  <c r="R39" i="2"/>
  <c r="Q39" i="2"/>
  <c r="L39" i="2"/>
  <c r="CU38" i="2"/>
  <c r="CT38" i="2"/>
  <c r="CS38" i="2"/>
  <c r="CB38" i="2"/>
  <c r="CA38" i="2"/>
  <c r="BZ38" i="2"/>
  <c r="BY38" i="2"/>
  <c r="BT38" i="2"/>
  <c r="BH38" i="2"/>
  <c r="BG38" i="2"/>
  <c r="BF38" i="2"/>
  <c r="BE38" i="2"/>
  <c r="AZ38" i="2"/>
  <c r="AN38" i="2"/>
  <c r="AM38" i="2"/>
  <c r="AL38" i="2"/>
  <c r="AK38" i="2"/>
  <c r="AF38" i="2"/>
  <c r="T38" i="2"/>
  <c r="S38" i="2"/>
  <c r="R38" i="2"/>
  <c r="Q38" i="2"/>
  <c r="L38" i="2"/>
  <c r="CU37" i="2"/>
  <c r="CT37" i="2"/>
  <c r="CS37" i="2"/>
  <c r="CB37" i="2"/>
  <c r="CA37" i="2"/>
  <c r="BZ37" i="2"/>
  <c r="BY37" i="2"/>
  <c r="BT37" i="2"/>
  <c r="BH37" i="2"/>
  <c r="BG37" i="2"/>
  <c r="BF37" i="2"/>
  <c r="BE37" i="2"/>
  <c r="AZ37" i="2"/>
  <c r="AN37" i="2"/>
  <c r="AM37" i="2"/>
  <c r="AL37" i="2"/>
  <c r="AK37" i="2"/>
  <c r="AF37" i="2"/>
  <c r="T37" i="2"/>
  <c r="S37" i="2"/>
  <c r="R37" i="2"/>
  <c r="Q37" i="2"/>
  <c r="L37" i="2"/>
  <c r="CU36" i="2"/>
  <c r="CT36" i="2"/>
  <c r="CS36" i="2"/>
  <c r="CB36" i="2"/>
  <c r="CA36" i="2"/>
  <c r="BZ36" i="2"/>
  <c r="BY36" i="2"/>
  <c r="BT36" i="2"/>
  <c r="BH36" i="2"/>
  <c r="BG36" i="2"/>
  <c r="BF36" i="2"/>
  <c r="BE36" i="2"/>
  <c r="AZ36" i="2"/>
  <c r="AN36" i="2"/>
  <c r="AM36" i="2"/>
  <c r="AL36" i="2"/>
  <c r="AK36" i="2"/>
  <c r="AF36" i="2"/>
  <c r="T36" i="2"/>
  <c r="S36" i="2"/>
  <c r="R36" i="2"/>
  <c r="Q36" i="2"/>
  <c r="L36" i="2"/>
  <c r="CU35" i="2"/>
  <c r="CT35" i="2"/>
  <c r="CS35" i="2"/>
  <c r="CB35" i="2"/>
  <c r="CA35" i="2"/>
  <c r="BZ35" i="2"/>
  <c r="BY35" i="2"/>
  <c r="BT35" i="2"/>
  <c r="BH35" i="2"/>
  <c r="BG35" i="2"/>
  <c r="BF35" i="2"/>
  <c r="BE35" i="2"/>
  <c r="AZ35" i="2"/>
  <c r="AN35" i="2"/>
  <c r="AM35" i="2"/>
  <c r="AL35" i="2"/>
  <c r="AK35" i="2"/>
  <c r="AF35" i="2"/>
  <c r="T35" i="2"/>
  <c r="S35" i="2"/>
  <c r="R35" i="2"/>
  <c r="Q35" i="2"/>
  <c r="L35" i="2"/>
  <c r="CU34" i="2"/>
  <c r="CT34" i="2"/>
  <c r="CS34" i="2"/>
  <c r="CB34" i="2"/>
  <c r="CA34" i="2"/>
  <c r="BZ34" i="2"/>
  <c r="BY34" i="2"/>
  <c r="BT34" i="2"/>
  <c r="BH34" i="2"/>
  <c r="BG34" i="2"/>
  <c r="BF34" i="2"/>
  <c r="BE34" i="2"/>
  <c r="AZ34" i="2"/>
  <c r="AN34" i="2"/>
  <c r="AM34" i="2"/>
  <c r="AL34" i="2"/>
  <c r="AK34" i="2"/>
  <c r="AF34" i="2"/>
  <c r="T34" i="2"/>
  <c r="S34" i="2"/>
  <c r="R34" i="2"/>
  <c r="Q34" i="2"/>
  <c r="L34" i="2"/>
  <c r="CU33" i="2"/>
  <c r="CT33" i="2"/>
  <c r="CS33" i="2"/>
  <c r="CB33" i="2"/>
  <c r="CA33" i="2"/>
  <c r="BZ33" i="2"/>
  <c r="BY33" i="2"/>
  <c r="BT33" i="2"/>
  <c r="BH33" i="2"/>
  <c r="BG33" i="2"/>
  <c r="BF33" i="2"/>
  <c r="BE33" i="2"/>
  <c r="AZ33" i="2"/>
  <c r="AN33" i="2"/>
  <c r="AM33" i="2"/>
  <c r="AL33" i="2"/>
  <c r="AK33" i="2"/>
  <c r="AF33" i="2"/>
  <c r="T33" i="2"/>
  <c r="S33" i="2"/>
  <c r="R33" i="2"/>
  <c r="Q33" i="2"/>
  <c r="L33" i="2"/>
  <c r="CU32" i="2"/>
  <c r="CT32" i="2"/>
  <c r="CS32" i="2"/>
  <c r="CB32" i="2"/>
  <c r="CA32" i="2"/>
  <c r="BZ32" i="2"/>
  <c r="BY32" i="2"/>
  <c r="BT32" i="2"/>
  <c r="BH32" i="2"/>
  <c r="BG32" i="2"/>
  <c r="BF32" i="2"/>
  <c r="BE32" i="2"/>
  <c r="AZ32" i="2"/>
  <c r="AN32" i="2"/>
  <c r="AM32" i="2"/>
  <c r="AL32" i="2"/>
  <c r="AK32" i="2"/>
  <c r="AF32" i="2"/>
  <c r="T32" i="2"/>
  <c r="S32" i="2"/>
  <c r="R32" i="2"/>
  <c r="Q32" i="2"/>
  <c r="L32" i="2"/>
  <c r="CU31" i="2"/>
  <c r="CT31" i="2"/>
  <c r="CS31" i="2"/>
  <c r="CB31" i="2"/>
  <c r="CA31" i="2"/>
  <c r="BZ31" i="2"/>
  <c r="BY31" i="2"/>
  <c r="BT31" i="2"/>
  <c r="BH31" i="2"/>
  <c r="BG31" i="2"/>
  <c r="BF31" i="2"/>
  <c r="BE31" i="2"/>
  <c r="AZ31" i="2"/>
  <c r="AN31" i="2"/>
  <c r="AM31" i="2"/>
  <c r="AL31" i="2"/>
  <c r="AK31" i="2"/>
  <c r="AF31" i="2"/>
  <c r="T31" i="2"/>
  <c r="S31" i="2"/>
  <c r="R31" i="2"/>
  <c r="Q31" i="2"/>
  <c r="L31" i="2"/>
  <c r="CU30" i="2"/>
  <c r="CT30" i="2"/>
  <c r="CS30" i="2"/>
  <c r="CB30" i="2"/>
  <c r="CA30" i="2"/>
  <c r="BZ30" i="2"/>
  <c r="BY30" i="2"/>
  <c r="BT30" i="2"/>
  <c r="BH30" i="2"/>
  <c r="BG30" i="2"/>
  <c r="BF30" i="2"/>
  <c r="BE30" i="2"/>
  <c r="AZ30" i="2"/>
  <c r="AN30" i="2"/>
  <c r="AM30" i="2"/>
  <c r="AL30" i="2"/>
  <c r="AK30" i="2"/>
  <c r="AF30" i="2"/>
  <c r="T30" i="2"/>
  <c r="S30" i="2"/>
  <c r="R30" i="2"/>
  <c r="Q30" i="2"/>
  <c r="L30" i="2"/>
  <c r="CU29" i="2"/>
  <c r="CT29" i="2"/>
  <c r="CS29" i="2"/>
  <c r="CB29" i="2"/>
  <c r="CA29" i="2"/>
  <c r="BZ29" i="2"/>
  <c r="BY29" i="2"/>
  <c r="BT29" i="2"/>
  <c r="BH29" i="2"/>
  <c r="BG29" i="2"/>
  <c r="BF29" i="2"/>
  <c r="BE29" i="2"/>
  <c r="AZ29" i="2"/>
  <c r="AN29" i="2"/>
  <c r="AM29" i="2"/>
  <c r="AL29" i="2"/>
  <c r="AK29" i="2"/>
  <c r="AF29" i="2"/>
  <c r="T29" i="2"/>
  <c r="S29" i="2"/>
  <c r="R29" i="2"/>
  <c r="Q29" i="2"/>
  <c r="L29" i="2"/>
  <c r="CU28" i="2"/>
  <c r="CT28" i="2"/>
  <c r="CS28" i="2"/>
  <c r="CB28" i="2"/>
  <c r="CA28" i="2"/>
  <c r="BZ28" i="2"/>
  <c r="BY28" i="2"/>
  <c r="BT28" i="2"/>
  <c r="BH28" i="2"/>
  <c r="BG28" i="2"/>
  <c r="BF28" i="2"/>
  <c r="BE28" i="2"/>
  <c r="AZ28" i="2"/>
  <c r="AN28" i="2"/>
  <c r="AM28" i="2"/>
  <c r="AL28" i="2"/>
  <c r="AK28" i="2"/>
  <c r="AF28" i="2"/>
  <c r="T28" i="2"/>
  <c r="S28" i="2"/>
  <c r="R28" i="2"/>
  <c r="Q28" i="2"/>
  <c r="L28" i="2"/>
  <c r="CU27" i="2"/>
  <c r="CT27" i="2"/>
  <c r="CS27" i="2"/>
  <c r="CB27" i="2"/>
  <c r="CA27" i="2"/>
  <c r="BZ27" i="2"/>
  <c r="BY27" i="2"/>
  <c r="BT27" i="2"/>
  <c r="BH27" i="2"/>
  <c r="BG27" i="2"/>
  <c r="BF27" i="2"/>
  <c r="BE27" i="2"/>
  <c r="AZ27" i="2"/>
  <c r="AN27" i="2"/>
  <c r="AM27" i="2"/>
  <c r="AL27" i="2"/>
  <c r="AK27" i="2"/>
  <c r="AF27" i="2"/>
  <c r="T27" i="2"/>
  <c r="S27" i="2"/>
  <c r="R27" i="2"/>
  <c r="Q27" i="2"/>
  <c r="L27" i="2"/>
  <c r="CU26" i="2"/>
  <c r="CT26" i="2"/>
  <c r="CS26" i="2"/>
  <c r="CB26" i="2"/>
  <c r="CA26" i="2"/>
  <c r="BZ26" i="2"/>
  <c r="BY26" i="2"/>
  <c r="BT26" i="2"/>
  <c r="BH26" i="2"/>
  <c r="BG26" i="2"/>
  <c r="BF26" i="2"/>
  <c r="BE26" i="2"/>
  <c r="AZ26" i="2"/>
  <c r="AN26" i="2"/>
  <c r="AM26" i="2"/>
  <c r="AL26" i="2"/>
  <c r="AK26" i="2"/>
  <c r="AF26" i="2"/>
  <c r="T26" i="2"/>
  <c r="S26" i="2"/>
  <c r="R26" i="2"/>
  <c r="Q26" i="2"/>
  <c r="L26" i="2"/>
  <c r="CU24" i="2"/>
  <c r="CT24" i="2"/>
  <c r="CS24" i="2"/>
  <c r="CB24" i="2"/>
  <c r="CA24" i="2"/>
  <c r="BZ24" i="2"/>
  <c r="BY24" i="2"/>
  <c r="BT24" i="2"/>
  <c r="BH24" i="2"/>
  <c r="BG24" i="2"/>
  <c r="BF24" i="2"/>
  <c r="BE24" i="2"/>
  <c r="AZ24" i="2"/>
  <c r="AN24" i="2"/>
  <c r="AM24" i="2"/>
  <c r="AL24" i="2"/>
  <c r="AK24" i="2"/>
  <c r="AF24" i="2"/>
  <c r="T24" i="2"/>
  <c r="S24" i="2"/>
  <c r="R24" i="2"/>
  <c r="Q24" i="2"/>
  <c r="L24" i="2"/>
  <c r="CU23" i="2"/>
  <c r="CT23" i="2"/>
  <c r="CS23" i="2"/>
  <c r="CR23" i="2"/>
  <c r="CQ23" i="2"/>
  <c r="CP23" i="2"/>
  <c r="CO23" i="2"/>
  <c r="CN23" i="2"/>
  <c r="CM23" i="2"/>
  <c r="CL23" i="2"/>
  <c r="CK23" i="2"/>
  <c r="CJ23" i="2"/>
  <c r="CI23" i="2"/>
  <c r="CH23" i="2"/>
  <c r="CG23" i="2"/>
  <c r="CF23" i="2"/>
  <c r="CE23" i="2"/>
  <c r="CD23" i="2"/>
  <c r="CB23" i="2"/>
  <c r="CA23" i="2"/>
  <c r="BZ23" i="2"/>
  <c r="BY23" i="2"/>
  <c r="BX23" i="2"/>
  <c r="BW23" i="2"/>
  <c r="BV23" i="2"/>
  <c r="BU23" i="2"/>
  <c r="BT23" i="2"/>
  <c r="BS23" i="2"/>
  <c r="BR23" i="2"/>
  <c r="BQ23" i="2"/>
  <c r="BP23" i="2"/>
  <c r="BO23" i="2"/>
  <c r="BN23" i="2"/>
  <c r="BM23" i="2"/>
  <c r="BL23" i="2"/>
  <c r="BK23" i="2"/>
  <c r="BJ23" i="2"/>
  <c r="BH23" i="2"/>
  <c r="BG23" i="2"/>
  <c r="BF23" i="2"/>
  <c r="BE23" i="2"/>
  <c r="BD23" i="2"/>
  <c r="BC23" i="2"/>
  <c r="BB23" i="2"/>
  <c r="BA23" i="2"/>
  <c r="AZ23" i="2"/>
  <c r="AY23" i="2"/>
  <c r="AX23" i="2"/>
  <c r="AW23" i="2"/>
  <c r="AV23" i="2"/>
  <c r="AU23" i="2"/>
  <c r="AT23" i="2"/>
  <c r="AS23" i="2"/>
  <c r="AR23" i="2"/>
  <c r="AQ23" i="2"/>
  <c r="AP23" i="2"/>
  <c r="AN23" i="2"/>
  <c r="AM23" i="2"/>
  <c r="AL23" i="2"/>
  <c r="AK23" i="2"/>
  <c r="AJ23" i="2"/>
  <c r="AI23" i="2"/>
  <c r="AH23" i="2"/>
  <c r="AG23" i="2"/>
  <c r="AF23" i="2"/>
  <c r="AE23" i="2"/>
  <c r="AD23" i="2"/>
  <c r="AC23" i="2"/>
  <c r="AB23" i="2"/>
  <c r="AA23" i="2"/>
  <c r="Z23" i="2"/>
  <c r="Y23" i="2"/>
  <c r="X23" i="2"/>
  <c r="W23" i="2"/>
  <c r="T23" i="2"/>
  <c r="S23" i="2"/>
  <c r="R23" i="2"/>
  <c r="Q23" i="2"/>
  <c r="P23" i="2"/>
  <c r="O23" i="2"/>
  <c r="N23" i="2"/>
  <c r="M23" i="2"/>
  <c r="L23" i="2"/>
  <c r="K23" i="2"/>
  <c r="J23" i="2"/>
  <c r="I23" i="2"/>
  <c r="H23" i="2"/>
  <c r="G23" i="2"/>
  <c r="F23" i="2"/>
  <c r="E23" i="2"/>
  <c r="D23" i="2"/>
  <c r="C23" i="2"/>
  <c r="B23" i="2"/>
  <c r="CU22" i="2"/>
  <c r="CT22" i="2"/>
  <c r="CS22" i="2"/>
  <c r="CR22" i="2"/>
  <c r="CQ22" i="2"/>
  <c r="CP22" i="2"/>
  <c r="CO22" i="2"/>
  <c r="CN22" i="2"/>
  <c r="CM22" i="2"/>
  <c r="CL22" i="2"/>
  <c r="CK22" i="2"/>
  <c r="CJ22" i="2"/>
  <c r="CI22" i="2"/>
  <c r="CH22" i="2"/>
  <c r="CG22" i="2"/>
  <c r="CF22" i="2"/>
  <c r="CE22" i="2"/>
  <c r="CD22" i="2"/>
  <c r="CB22" i="2"/>
  <c r="CA22" i="2"/>
  <c r="BZ22" i="2"/>
  <c r="BY22" i="2"/>
  <c r="BX22" i="2"/>
  <c r="BW22" i="2"/>
  <c r="BV22" i="2"/>
  <c r="BU22" i="2"/>
  <c r="BT22" i="2"/>
  <c r="BS22" i="2"/>
  <c r="BR22" i="2"/>
  <c r="BQ22" i="2"/>
  <c r="BP22" i="2"/>
  <c r="BO22" i="2"/>
  <c r="BN22" i="2"/>
  <c r="BM22" i="2"/>
  <c r="BL22" i="2"/>
  <c r="BK22" i="2"/>
  <c r="BJ22" i="2"/>
  <c r="BH22" i="2"/>
  <c r="BG22" i="2"/>
  <c r="BF22" i="2"/>
  <c r="BE22" i="2"/>
  <c r="BD22" i="2"/>
  <c r="BC22" i="2"/>
  <c r="BB22" i="2"/>
  <c r="BA22" i="2"/>
  <c r="AZ22" i="2"/>
  <c r="AY22" i="2"/>
  <c r="AX22" i="2"/>
  <c r="AW22" i="2"/>
  <c r="AV22" i="2"/>
  <c r="AU22" i="2"/>
  <c r="AT22" i="2"/>
  <c r="AS22" i="2"/>
  <c r="AR22" i="2"/>
  <c r="AQ22" i="2"/>
  <c r="AP22" i="2"/>
  <c r="AN22" i="2"/>
  <c r="AM22" i="2"/>
  <c r="AL22" i="2"/>
  <c r="AK22" i="2"/>
  <c r="AJ22" i="2"/>
  <c r="AI22" i="2"/>
  <c r="AH22" i="2"/>
  <c r="AG22" i="2"/>
  <c r="AF22" i="2"/>
  <c r="AE22" i="2"/>
  <c r="AD22" i="2"/>
  <c r="AC22" i="2"/>
  <c r="AB22" i="2"/>
  <c r="AA22" i="2"/>
  <c r="Z22" i="2"/>
  <c r="Y22" i="2"/>
  <c r="X22" i="2"/>
  <c r="W22" i="2"/>
  <c r="T22" i="2"/>
  <c r="S22" i="2"/>
  <c r="R22" i="2"/>
  <c r="Q22" i="2"/>
  <c r="P22" i="2"/>
  <c r="O22" i="2"/>
  <c r="N22" i="2"/>
  <c r="M22" i="2"/>
  <c r="L22" i="2"/>
  <c r="K22" i="2"/>
  <c r="J22" i="2"/>
  <c r="I22" i="2"/>
  <c r="H22" i="2"/>
  <c r="G22" i="2"/>
  <c r="F22" i="2"/>
  <c r="E22" i="2"/>
  <c r="D22" i="2"/>
  <c r="C22" i="2"/>
  <c r="B22" i="2"/>
  <c r="CU21" i="2"/>
  <c r="CT21" i="2"/>
  <c r="CS21" i="2"/>
  <c r="CR21" i="2"/>
  <c r="CQ21" i="2"/>
  <c r="CP21" i="2"/>
  <c r="CO21" i="2"/>
  <c r="CN21" i="2"/>
  <c r="CM21" i="2"/>
  <c r="CL21" i="2"/>
  <c r="CK21" i="2"/>
  <c r="CJ21" i="2"/>
  <c r="CI21" i="2"/>
  <c r="CH21" i="2"/>
  <c r="CG21" i="2"/>
  <c r="CF21" i="2"/>
  <c r="CE21" i="2"/>
  <c r="CD21" i="2"/>
  <c r="CB21" i="2"/>
  <c r="CA21" i="2"/>
  <c r="BZ21" i="2"/>
  <c r="BY21" i="2"/>
  <c r="BX21" i="2"/>
  <c r="BW21" i="2"/>
  <c r="BV21" i="2"/>
  <c r="BU21" i="2"/>
  <c r="BT21" i="2"/>
  <c r="BS21" i="2"/>
  <c r="BR21" i="2"/>
  <c r="BQ21" i="2"/>
  <c r="BP21" i="2"/>
  <c r="BO21" i="2"/>
  <c r="BN21" i="2"/>
  <c r="BM21" i="2"/>
  <c r="BL21" i="2"/>
  <c r="BK21" i="2"/>
  <c r="BJ21" i="2"/>
  <c r="BH21" i="2"/>
  <c r="BG21" i="2"/>
  <c r="BF21" i="2"/>
  <c r="BE21" i="2"/>
  <c r="BD21" i="2"/>
  <c r="BC21" i="2"/>
  <c r="BB21" i="2"/>
  <c r="BA21" i="2"/>
  <c r="AZ21" i="2"/>
  <c r="AY21" i="2"/>
  <c r="AX21" i="2"/>
  <c r="AW21" i="2"/>
  <c r="AV21" i="2"/>
  <c r="AU21" i="2"/>
  <c r="AT21" i="2"/>
  <c r="AS21" i="2"/>
  <c r="AR21" i="2"/>
  <c r="AQ21" i="2"/>
  <c r="AP21" i="2"/>
  <c r="AN21" i="2"/>
  <c r="AM21" i="2"/>
  <c r="AL21" i="2"/>
  <c r="AK21" i="2"/>
  <c r="AJ21" i="2"/>
  <c r="AI21" i="2"/>
  <c r="AH21" i="2"/>
  <c r="AG21" i="2"/>
  <c r="AF21" i="2"/>
  <c r="AE21" i="2"/>
  <c r="AD21" i="2"/>
  <c r="AC21" i="2"/>
  <c r="AB21" i="2"/>
  <c r="AA21" i="2"/>
  <c r="Z21" i="2"/>
  <c r="Y21" i="2"/>
  <c r="X21" i="2"/>
  <c r="W21" i="2"/>
  <c r="T21" i="2"/>
  <c r="S21" i="2"/>
  <c r="R21" i="2"/>
  <c r="Q21" i="2"/>
  <c r="P21" i="2"/>
  <c r="O21" i="2"/>
  <c r="N21" i="2"/>
  <c r="M21" i="2"/>
  <c r="L21" i="2"/>
  <c r="K21" i="2"/>
  <c r="J21" i="2"/>
  <c r="I21" i="2"/>
  <c r="H21" i="2"/>
  <c r="G21" i="2"/>
  <c r="F21" i="2"/>
  <c r="E21" i="2"/>
  <c r="D21" i="2"/>
  <c r="C21" i="2"/>
  <c r="B21" i="2"/>
  <c r="CU20" i="2"/>
  <c r="CT20" i="2"/>
  <c r="CS20" i="2"/>
  <c r="CR20" i="2"/>
  <c r="CQ20" i="2"/>
  <c r="CP20" i="2"/>
  <c r="CO20" i="2"/>
  <c r="CN20" i="2"/>
  <c r="CM20" i="2"/>
  <c r="CL20" i="2"/>
  <c r="CK20" i="2"/>
  <c r="CJ20" i="2"/>
  <c r="CI20" i="2"/>
  <c r="CH20" i="2"/>
  <c r="CG20" i="2"/>
  <c r="CF20" i="2"/>
  <c r="CE20" i="2"/>
  <c r="CD20" i="2"/>
  <c r="CB20" i="2"/>
  <c r="CA20" i="2"/>
  <c r="BZ20" i="2"/>
  <c r="BY20" i="2"/>
  <c r="BX20" i="2"/>
  <c r="BW20" i="2"/>
  <c r="BV20" i="2"/>
  <c r="BU20" i="2"/>
  <c r="BT20" i="2"/>
  <c r="BS20" i="2"/>
  <c r="BR20" i="2"/>
  <c r="BQ20" i="2"/>
  <c r="BP20" i="2"/>
  <c r="BO20" i="2"/>
  <c r="BN20" i="2"/>
  <c r="BM20" i="2"/>
  <c r="BL20" i="2"/>
  <c r="BK20" i="2"/>
  <c r="BJ20" i="2"/>
  <c r="BH20" i="2"/>
  <c r="BG20" i="2"/>
  <c r="BF20" i="2"/>
  <c r="BE20" i="2"/>
  <c r="BD20" i="2"/>
  <c r="BC20" i="2"/>
  <c r="BB20" i="2"/>
  <c r="BA20" i="2"/>
  <c r="AZ20" i="2"/>
  <c r="AY20" i="2"/>
  <c r="AX20" i="2"/>
  <c r="AW20" i="2"/>
  <c r="AV20" i="2"/>
  <c r="AU20" i="2"/>
  <c r="AT20" i="2"/>
  <c r="AS20" i="2"/>
  <c r="AR20" i="2"/>
  <c r="AQ20" i="2"/>
  <c r="AP20" i="2"/>
  <c r="AN20" i="2"/>
  <c r="AM20" i="2"/>
  <c r="AL20" i="2"/>
  <c r="AK20" i="2"/>
  <c r="AJ20" i="2"/>
  <c r="AI20" i="2"/>
  <c r="AH20" i="2"/>
  <c r="AG20" i="2"/>
  <c r="AF20" i="2"/>
  <c r="AE20" i="2"/>
  <c r="AD20" i="2"/>
  <c r="AC20" i="2"/>
  <c r="AB20" i="2"/>
  <c r="AA20" i="2"/>
  <c r="Z20" i="2"/>
  <c r="Y20" i="2"/>
  <c r="X20" i="2"/>
  <c r="W20" i="2"/>
  <c r="T20" i="2"/>
  <c r="S20" i="2"/>
  <c r="R20" i="2"/>
  <c r="Q20" i="2"/>
  <c r="P20" i="2"/>
  <c r="O20" i="2"/>
  <c r="N20" i="2"/>
  <c r="M20" i="2"/>
  <c r="L20" i="2"/>
  <c r="K20" i="2"/>
  <c r="J20" i="2"/>
  <c r="I20" i="2"/>
  <c r="H20" i="2"/>
  <c r="G20" i="2"/>
  <c r="F20" i="2"/>
  <c r="E20" i="2"/>
  <c r="D20" i="2"/>
  <c r="C20" i="2"/>
  <c r="B20" i="2"/>
  <c r="CU19" i="2"/>
  <c r="CT19" i="2"/>
  <c r="CS19" i="2"/>
  <c r="CR19" i="2"/>
  <c r="CQ19" i="2"/>
  <c r="CP19" i="2"/>
  <c r="CO19" i="2"/>
  <c r="CN19" i="2"/>
  <c r="CM19" i="2"/>
  <c r="CL19" i="2"/>
  <c r="CK19" i="2"/>
  <c r="CJ19" i="2"/>
  <c r="CI19" i="2"/>
  <c r="CH19" i="2"/>
  <c r="CG19" i="2"/>
  <c r="CF19" i="2"/>
  <c r="CE19" i="2"/>
  <c r="CD19" i="2"/>
  <c r="CB19" i="2"/>
  <c r="CA19" i="2"/>
  <c r="BZ19" i="2"/>
  <c r="BY19" i="2"/>
  <c r="BX19" i="2"/>
  <c r="BW19" i="2"/>
  <c r="BV19" i="2"/>
  <c r="BU19" i="2"/>
  <c r="BT19" i="2"/>
  <c r="BS19" i="2"/>
  <c r="BR19" i="2"/>
  <c r="BQ19" i="2"/>
  <c r="BP19" i="2"/>
  <c r="BO19" i="2"/>
  <c r="BN19" i="2"/>
  <c r="BM19" i="2"/>
  <c r="BL19" i="2"/>
  <c r="BK19" i="2"/>
  <c r="BJ19" i="2"/>
  <c r="BH19" i="2"/>
  <c r="BG19" i="2"/>
  <c r="BF19" i="2"/>
  <c r="BE19" i="2"/>
  <c r="BD19" i="2"/>
  <c r="BC19" i="2"/>
  <c r="BB19" i="2"/>
  <c r="BA19" i="2"/>
  <c r="AZ19" i="2"/>
  <c r="AY19" i="2"/>
  <c r="AX19" i="2"/>
  <c r="AW19" i="2"/>
  <c r="AV19" i="2"/>
  <c r="AU19" i="2"/>
  <c r="AT19" i="2"/>
  <c r="AS19" i="2"/>
  <c r="AR19" i="2"/>
  <c r="AQ19" i="2"/>
  <c r="AP19" i="2"/>
  <c r="AN19" i="2"/>
  <c r="AM19" i="2"/>
  <c r="AL19" i="2"/>
  <c r="AK19" i="2"/>
  <c r="AJ19" i="2"/>
  <c r="AI19" i="2"/>
  <c r="AH19" i="2"/>
  <c r="AG19" i="2"/>
  <c r="AF19" i="2"/>
  <c r="AE19" i="2"/>
  <c r="AD19" i="2"/>
  <c r="AC19" i="2"/>
  <c r="AB19" i="2"/>
  <c r="AA19" i="2"/>
  <c r="Z19" i="2"/>
  <c r="Y19" i="2"/>
  <c r="X19" i="2"/>
  <c r="W19" i="2"/>
  <c r="T19" i="2"/>
  <c r="S19" i="2"/>
  <c r="R19" i="2"/>
  <c r="Q19" i="2"/>
  <c r="P19" i="2"/>
  <c r="O19" i="2"/>
  <c r="N19" i="2"/>
  <c r="M19" i="2"/>
  <c r="L19" i="2"/>
  <c r="K19" i="2"/>
  <c r="J19" i="2"/>
  <c r="I19" i="2"/>
  <c r="H19" i="2"/>
  <c r="G19" i="2"/>
  <c r="F19" i="2"/>
  <c r="E19" i="2"/>
  <c r="D19" i="2"/>
  <c r="C19" i="2"/>
  <c r="B19" i="2"/>
  <c r="CU18" i="2"/>
  <c r="CT18" i="2"/>
  <c r="CS18" i="2"/>
  <c r="CR18" i="2"/>
  <c r="CQ18" i="2"/>
  <c r="CP18" i="2"/>
  <c r="CO18" i="2"/>
  <c r="CN18" i="2"/>
  <c r="CM18" i="2"/>
  <c r="CL18" i="2"/>
  <c r="CK18" i="2"/>
  <c r="CJ18" i="2"/>
  <c r="CI18" i="2"/>
  <c r="CH18" i="2"/>
  <c r="CG18" i="2"/>
  <c r="CF18" i="2"/>
  <c r="CE18" i="2"/>
  <c r="CD18" i="2"/>
  <c r="CB18" i="2"/>
  <c r="CA18" i="2"/>
  <c r="BZ18" i="2"/>
  <c r="BY18" i="2"/>
  <c r="BX18" i="2"/>
  <c r="BW18" i="2"/>
  <c r="BV18" i="2"/>
  <c r="BU18" i="2"/>
  <c r="BT18" i="2"/>
  <c r="BS18" i="2"/>
  <c r="BR18" i="2"/>
  <c r="BQ18" i="2"/>
  <c r="BP18" i="2"/>
  <c r="BO18" i="2"/>
  <c r="BN18" i="2"/>
  <c r="BM18" i="2"/>
  <c r="BL18" i="2"/>
  <c r="BK18" i="2"/>
  <c r="BJ18" i="2"/>
  <c r="BH18" i="2"/>
  <c r="BG18" i="2"/>
  <c r="BF18" i="2"/>
  <c r="BE18" i="2"/>
  <c r="BD18" i="2"/>
  <c r="BC18" i="2"/>
  <c r="BB18" i="2"/>
  <c r="BA18" i="2"/>
  <c r="AZ18" i="2"/>
  <c r="AY18" i="2"/>
  <c r="AX18" i="2"/>
  <c r="AW18" i="2"/>
  <c r="AV18" i="2"/>
  <c r="AU18" i="2"/>
  <c r="AT18" i="2"/>
  <c r="AS18" i="2"/>
  <c r="AR18" i="2"/>
  <c r="AQ18" i="2"/>
  <c r="AP18" i="2"/>
  <c r="AN18" i="2"/>
  <c r="AM18" i="2"/>
  <c r="AL18" i="2"/>
  <c r="AK18" i="2"/>
  <c r="AJ18" i="2"/>
  <c r="AI18" i="2"/>
  <c r="AH18" i="2"/>
  <c r="AG18" i="2"/>
  <c r="AF18" i="2"/>
  <c r="AE18" i="2"/>
  <c r="AD18" i="2"/>
  <c r="AC18" i="2"/>
  <c r="AB18" i="2"/>
  <c r="AA18" i="2"/>
  <c r="Z18" i="2"/>
  <c r="Y18" i="2"/>
  <c r="X18" i="2"/>
  <c r="W18" i="2"/>
  <c r="T18" i="2"/>
  <c r="S18" i="2"/>
  <c r="R18" i="2"/>
  <c r="Q18" i="2"/>
  <c r="P18" i="2"/>
  <c r="O18" i="2"/>
  <c r="N18" i="2"/>
  <c r="M18" i="2"/>
  <c r="L18" i="2"/>
  <c r="K18" i="2"/>
  <c r="J18" i="2"/>
  <c r="I18" i="2"/>
  <c r="H18" i="2"/>
  <c r="G18" i="2"/>
  <c r="F18" i="2"/>
  <c r="E18" i="2"/>
  <c r="D18" i="2"/>
  <c r="C18" i="2"/>
  <c r="B18" i="2"/>
  <c r="CU17" i="2"/>
  <c r="CT17" i="2"/>
  <c r="CS17" i="2"/>
  <c r="CR17" i="2"/>
  <c r="CQ17" i="2"/>
  <c r="CP17" i="2"/>
  <c r="CO17" i="2"/>
  <c r="CN17" i="2"/>
  <c r="CM17" i="2"/>
  <c r="CL17" i="2"/>
  <c r="CK17" i="2"/>
  <c r="CJ17" i="2"/>
  <c r="CI17" i="2"/>
  <c r="CH17" i="2"/>
  <c r="CG17" i="2"/>
  <c r="CF17" i="2"/>
  <c r="CE17" i="2"/>
  <c r="CD17" i="2"/>
  <c r="CB17" i="2"/>
  <c r="CA17" i="2"/>
  <c r="BZ17" i="2"/>
  <c r="BY17" i="2"/>
  <c r="BX17" i="2"/>
  <c r="BW17" i="2"/>
  <c r="BV17" i="2"/>
  <c r="BU17" i="2"/>
  <c r="BT17" i="2"/>
  <c r="BS17" i="2"/>
  <c r="BR17" i="2"/>
  <c r="BQ17" i="2"/>
  <c r="BP17" i="2"/>
  <c r="BO17" i="2"/>
  <c r="BN17" i="2"/>
  <c r="BM17" i="2"/>
  <c r="BL17" i="2"/>
  <c r="BK17" i="2"/>
  <c r="BJ17" i="2"/>
  <c r="BH17" i="2"/>
  <c r="BG17" i="2"/>
  <c r="BF17" i="2"/>
  <c r="BE17" i="2"/>
  <c r="BD17" i="2"/>
  <c r="BC17" i="2"/>
  <c r="BB17" i="2"/>
  <c r="BA17" i="2"/>
  <c r="AZ17" i="2"/>
  <c r="AY17" i="2"/>
  <c r="AX17" i="2"/>
  <c r="AW17" i="2"/>
  <c r="AV17" i="2"/>
  <c r="AU17" i="2"/>
  <c r="AT17" i="2"/>
  <c r="AS17" i="2"/>
  <c r="AR17" i="2"/>
  <c r="AQ17" i="2"/>
  <c r="AP17" i="2"/>
  <c r="AN17" i="2"/>
  <c r="AM17" i="2"/>
  <c r="AL17" i="2"/>
  <c r="AK17" i="2"/>
  <c r="AJ17" i="2"/>
  <c r="AI17" i="2"/>
  <c r="AH17" i="2"/>
  <c r="AG17" i="2"/>
  <c r="AF17" i="2"/>
  <c r="AE17" i="2"/>
  <c r="AD17" i="2"/>
  <c r="AC17" i="2"/>
  <c r="AB17" i="2"/>
  <c r="AA17" i="2"/>
  <c r="Z17" i="2"/>
  <c r="Y17" i="2"/>
  <c r="X17" i="2"/>
  <c r="W17" i="2"/>
  <c r="T17" i="2"/>
  <c r="S17" i="2"/>
  <c r="R17" i="2"/>
  <c r="Q17" i="2"/>
  <c r="P17" i="2"/>
  <c r="O17" i="2"/>
  <c r="N17" i="2"/>
  <c r="M17" i="2"/>
  <c r="L17" i="2"/>
  <c r="K17" i="2"/>
  <c r="J17" i="2"/>
  <c r="I17" i="2"/>
  <c r="H17" i="2"/>
  <c r="G17" i="2"/>
  <c r="F17" i="2"/>
  <c r="E17" i="2"/>
  <c r="D17" i="2"/>
  <c r="C17" i="2"/>
  <c r="B17" i="2"/>
  <c r="CU16" i="2"/>
  <c r="CT16" i="2"/>
  <c r="CS16" i="2"/>
  <c r="CR16" i="2"/>
  <c r="CQ16" i="2"/>
  <c r="CP16" i="2"/>
  <c r="CO16" i="2"/>
  <c r="CN16" i="2"/>
  <c r="CM16" i="2"/>
  <c r="CL16" i="2"/>
  <c r="CK16" i="2"/>
  <c r="CJ16" i="2"/>
  <c r="CI16" i="2"/>
  <c r="CH16" i="2"/>
  <c r="CG16" i="2"/>
  <c r="CF16" i="2"/>
  <c r="CE16" i="2"/>
  <c r="CD16" i="2"/>
  <c r="CB16" i="2"/>
  <c r="CA16" i="2"/>
  <c r="BZ16" i="2"/>
  <c r="BY16" i="2"/>
  <c r="BX16" i="2"/>
  <c r="BW16" i="2"/>
  <c r="BV16" i="2"/>
  <c r="BU16" i="2"/>
  <c r="BT16" i="2"/>
  <c r="BS16" i="2"/>
  <c r="BR16" i="2"/>
  <c r="BQ16" i="2"/>
  <c r="BP16" i="2"/>
  <c r="BO16" i="2"/>
  <c r="BN16" i="2"/>
  <c r="BM16" i="2"/>
  <c r="BL16" i="2"/>
  <c r="BK16" i="2"/>
  <c r="BJ16" i="2"/>
  <c r="BH16" i="2"/>
  <c r="BG16" i="2"/>
  <c r="BF16" i="2"/>
  <c r="BE16" i="2"/>
  <c r="BD16" i="2"/>
  <c r="BC16" i="2"/>
  <c r="BB16" i="2"/>
  <c r="BA16" i="2"/>
  <c r="AZ16" i="2"/>
  <c r="AY16" i="2"/>
  <c r="AX16" i="2"/>
  <c r="AW16" i="2"/>
  <c r="AV16" i="2"/>
  <c r="AU16" i="2"/>
  <c r="AT16" i="2"/>
  <c r="AS16" i="2"/>
  <c r="AR16" i="2"/>
  <c r="AQ16" i="2"/>
  <c r="AP16" i="2"/>
  <c r="AN16" i="2"/>
  <c r="AM16" i="2"/>
  <c r="AL16" i="2"/>
  <c r="AK16" i="2"/>
  <c r="AJ16" i="2"/>
  <c r="AI16" i="2"/>
  <c r="AH16" i="2"/>
  <c r="AG16" i="2"/>
  <c r="AF16" i="2"/>
  <c r="AE16" i="2"/>
  <c r="AD16" i="2"/>
  <c r="AC16" i="2"/>
  <c r="AB16" i="2"/>
  <c r="AA16" i="2"/>
  <c r="Z16" i="2"/>
  <c r="Y16" i="2"/>
  <c r="X16" i="2"/>
  <c r="W16" i="2"/>
  <c r="T16" i="2"/>
  <c r="S16" i="2"/>
  <c r="R16" i="2"/>
  <c r="Q16" i="2"/>
  <c r="P16" i="2"/>
  <c r="O16" i="2"/>
  <c r="N16" i="2"/>
  <c r="M16" i="2"/>
  <c r="L16" i="2"/>
  <c r="K16" i="2"/>
  <c r="J16" i="2"/>
  <c r="I16" i="2"/>
  <c r="H16" i="2"/>
  <c r="G16" i="2"/>
  <c r="F16" i="2"/>
  <c r="E16" i="2"/>
  <c r="D16" i="2"/>
  <c r="C16" i="2"/>
  <c r="B16" i="2"/>
  <c r="CU15" i="2"/>
  <c r="CT15" i="2"/>
  <c r="CS15" i="2"/>
  <c r="CR15" i="2"/>
  <c r="CQ15" i="2"/>
  <c r="CP15" i="2"/>
  <c r="CO15" i="2"/>
  <c r="CN15" i="2"/>
  <c r="CM15" i="2"/>
  <c r="CL15" i="2"/>
  <c r="CK15" i="2"/>
  <c r="CJ15" i="2"/>
  <c r="CI15" i="2"/>
  <c r="CH15" i="2"/>
  <c r="CG15" i="2"/>
  <c r="CF15" i="2"/>
  <c r="CE15" i="2"/>
  <c r="CD15" i="2"/>
  <c r="CB15" i="2"/>
  <c r="CA15" i="2"/>
  <c r="BZ15" i="2"/>
  <c r="BY15" i="2"/>
  <c r="BX15" i="2"/>
  <c r="BW15" i="2"/>
  <c r="BV15" i="2"/>
  <c r="BU15" i="2"/>
  <c r="BT15" i="2"/>
  <c r="BS15" i="2"/>
  <c r="BR15" i="2"/>
  <c r="BQ15" i="2"/>
  <c r="BP15" i="2"/>
  <c r="BO15" i="2"/>
  <c r="BN15" i="2"/>
  <c r="BM15" i="2"/>
  <c r="BL15" i="2"/>
  <c r="BK15" i="2"/>
  <c r="BJ15" i="2"/>
  <c r="BH15" i="2"/>
  <c r="BG15" i="2"/>
  <c r="BF15" i="2"/>
  <c r="BE15" i="2"/>
  <c r="BD15" i="2"/>
  <c r="BC15" i="2"/>
  <c r="BB15" i="2"/>
  <c r="BA15" i="2"/>
  <c r="AZ15" i="2"/>
  <c r="AY15" i="2"/>
  <c r="AX15" i="2"/>
  <c r="AW15" i="2"/>
  <c r="AV15" i="2"/>
  <c r="AU15" i="2"/>
  <c r="AT15" i="2"/>
  <c r="AS15" i="2"/>
  <c r="AR15" i="2"/>
  <c r="AQ15" i="2"/>
  <c r="AP15" i="2"/>
  <c r="AN15" i="2"/>
  <c r="AM15" i="2"/>
  <c r="AL15" i="2"/>
  <c r="AK15" i="2"/>
  <c r="AJ15" i="2"/>
  <c r="AI15" i="2"/>
  <c r="AH15" i="2"/>
  <c r="AG15" i="2"/>
  <c r="AF15" i="2"/>
  <c r="AE15" i="2"/>
  <c r="AD15" i="2"/>
  <c r="AC15" i="2"/>
  <c r="AB15" i="2"/>
  <c r="AA15" i="2"/>
  <c r="Z15" i="2"/>
  <c r="Y15" i="2"/>
  <c r="X15" i="2"/>
  <c r="W15" i="2"/>
  <c r="T15" i="2"/>
  <c r="S15" i="2"/>
  <c r="R15" i="2"/>
  <c r="Q15" i="2"/>
  <c r="P15" i="2"/>
  <c r="O15" i="2"/>
  <c r="N15" i="2"/>
  <c r="M15" i="2"/>
  <c r="L15" i="2"/>
  <c r="K15" i="2"/>
  <c r="J15" i="2"/>
  <c r="I15" i="2"/>
  <c r="H15" i="2"/>
  <c r="G15" i="2"/>
  <c r="F15" i="2"/>
  <c r="E15" i="2"/>
  <c r="D15" i="2"/>
  <c r="C15" i="2"/>
  <c r="B15" i="2"/>
  <c r="CU14" i="2"/>
  <c r="CT14" i="2"/>
  <c r="CS14" i="2"/>
  <c r="CR14" i="2"/>
  <c r="CQ14" i="2"/>
  <c r="CP14" i="2"/>
  <c r="CO14" i="2"/>
  <c r="CN14" i="2"/>
  <c r="CM14" i="2"/>
  <c r="CL14" i="2"/>
  <c r="CK14" i="2"/>
  <c r="CJ14" i="2"/>
  <c r="CI14" i="2"/>
  <c r="CH14" i="2"/>
  <c r="CG14" i="2"/>
  <c r="CF14" i="2"/>
  <c r="CE14" i="2"/>
  <c r="CD14" i="2"/>
  <c r="CB14" i="2"/>
  <c r="CA14" i="2"/>
  <c r="BZ14" i="2"/>
  <c r="BY14" i="2"/>
  <c r="BX14" i="2"/>
  <c r="BW14" i="2"/>
  <c r="BV14" i="2"/>
  <c r="BU14" i="2"/>
  <c r="BT14" i="2"/>
  <c r="BS14" i="2"/>
  <c r="BR14" i="2"/>
  <c r="BQ14" i="2"/>
  <c r="BP14" i="2"/>
  <c r="BO14" i="2"/>
  <c r="BN14" i="2"/>
  <c r="BM14" i="2"/>
  <c r="BL14" i="2"/>
  <c r="BK14" i="2"/>
  <c r="BJ14" i="2"/>
  <c r="BH14" i="2"/>
  <c r="BG14" i="2"/>
  <c r="BF14" i="2"/>
  <c r="BE14" i="2"/>
  <c r="BD14" i="2"/>
  <c r="BC14" i="2"/>
  <c r="BB14" i="2"/>
  <c r="BA14" i="2"/>
  <c r="AZ14" i="2"/>
  <c r="AY14" i="2"/>
  <c r="AX14" i="2"/>
  <c r="AW14" i="2"/>
  <c r="AV14" i="2"/>
  <c r="AU14" i="2"/>
  <c r="AT14" i="2"/>
  <c r="AS14" i="2"/>
  <c r="AR14" i="2"/>
  <c r="AQ14" i="2"/>
  <c r="AP14" i="2"/>
  <c r="AN14" i="2"/>
  <c r="AM14" i="2"/>
  <c r="AL14" i="2"/>
  <c r="AK14" i="2"/>
  <c r="AJ14" i="2"/>
  <c r="AI14" i="2"/>
  <c r="AH14" i="2"/>
  <c r="AG14" i="2"/>
  <c r="AF14" i="2"/>
  <c r="AE14" i="2"/>
  <c r="AD14" i="2"/>
  <c r="AC14" i="2"/>
  <c r="AB14" i="2"/>
  <c r="AA14" i="2"/>
  <c r="Z14" i="2"/>
  <c r="Y14" i="2"/>
  <c r="X14" i="2"/>
  <c r="W14" i="2"/>
  <c r="T14" i="2"/>
  <c r="S14" i="2"/>
  <c r="R14" i="2"/>
  <c r="Q14" i="2"/>
  <c r="P14" i="2"/>
  <c r="O14" i="2"/>
  <c r="N14" i="2"/>
  <c r="M14" i="2"/>
  <c r="L14" i="2"/>
  <c r="K14" i="2"/>
  <c r="J14" i="2"/>
  <c r="I14" i="2"/>
  <c r="H14" i="2"/>
  <c r="G14" i="2"/>
  <c r="F14" i="2"/>
  <c r="E14" i="2"/>
  <c r="D14" i="2"/>
  <c r="C14" i="2"/>
  <c r="B14" i="2"/>
  <c r="CU13" i="2"/>
  <c r="CT13" i="2"/>
  <c r="CS13" i="2"/>
  <c r="CR13" i="2"/>
  <c r="CQ13" i="2"/>
  <c r="CP13" i="2"/>
  <c r="CO13" i="2"/>
  <c r="CN13" i="2"/>
  <c r="CM13" i="2"/>
  <c r="CL13" i="2"/>
  <c r="CK13" i="2"/>
  <c r="CJ13" i="2"/>
  <c r="CI13" i="2"/>
  <c r="CH13" i="2"/>
  <c r="CG13" i="2"/>
  <c r="CF13" i="2"/>
  <c r="CE13" i="2"/>
  <c r="CD13" i="2"/>
  <c r="CB13" i="2"/>
  <c r="CA13" i="2"/>
  <c r="BZ13" i="2"/>
  <c r="BY13" i="2"/>
  <c r="BX13" i="2"/>
  <c r="BW13" i="2"/>
  <c r="BV13" i="2"/>
  <c r="BU13" i="2"/>
  <c r="BT13" i="2"/>
  <c r="BS13" i="2"/>
  <c r="BR13" i="2"/>
  <c r="BQ13" i="2"/>
  <c r="BP13" i="2"/>
  <c r="BO13" i="2"/>
  <c r="BN13" i="2"/>
  <c r="BM13" i="2"/>
  <c r="BL13" i="2"/>
  <c r="BK13" i="2"/>
  <c r="BJ13" i="2"/>
  <c r="BH13" i="2"/>
  <c r="BG13" i="2"/>
  <c r="BF13" i="2"/>
  <c r="BE13" i="2"/>
  <c r="BD13" i="2"/>
  <c r="BC13" i="2"/>
  <c r="BB13" i="2"/>
  <c r="BA13" i="2"/>
  <c r="AZ13" i="2"/>
  <c r="AY13" i="2"/>
  <c r="AX13" i="2"/>
  <c r="AW13" i="2"/>
  <c r="AV13" i="2"/>
  <c r="AU13" i="2"/>
  <c r="AT13" i="2"/>
  <c r="AS13" i="2"/>
  <c r="AR13" i="2"/>
  <c r="AQ13" i="2"/>
  <c r="AP13" i="2"/>
  <c r="AN13" i="2"/>
  <c r="AM13" i="2"/>
  <c r="AL13" i="2"/>
  <c r="AK13" i="2"/>
  <c r="AJ13" i="2"/>
  <c r="AI13" i="2"/>
  <c r="AH13" i="2"/>
  <c r="AG13" i="2"/>
  <c r="AF13" i="2"/>
  <c r="AE13" i="2"/>
  <c r="AD13" i="2"/>
  <c r="AC13" i="2"/>
  <c r="AB13" i="2"/>
  <c r="AA13" i="2"/>
  <c r="Z13" i="2"/>
  <c r="Y13" i="2"/>
  <c r="X13" i="2"/>
  <c r="W13" i="2"/>
  <c r="T13" i="2"/>
  <c r="S13" i="2"/>
  <c r="R13" i="2"/>
  <c r="Q13" i="2"/>
  <c r="P13" i="2"/>
  <c r="O13" i="2"/>
  <c r="N13" i="2"/>
  <c r="M13" i="2"/>
  <c r="L13" i="2"/>
  <c r="K13" i="2"/>
  <c r="J13" i="2"/>
  <c r="I13" i="2"/>
  <c r="H13" i="2"/>
  <c r="G13" i="2"/>
  <c r="F13" i="2"/>
  <c r="E13" i="2"/>
  <c r="D13" i="2"/>
  <c r="C13" i="2"/>
  <c r="B13" i="2"/>
  <c r="CU12" i="2"/>
  <c r="CT12" i="2"/>
  <c r="CS12" i="2"/>
  <c r="CR12" i="2"/>
  <c r="CQ12" i="2"/>
  <c r="CP12" i="2"/>
  <c r="CO12" i="2"/>
  <c r="CN12" i="2"/>
  <c r="CM12" i="2"/>
  <c r="CL12" i="2"/>
  <c r="CK12" i="2"/>
  <c r="CJ12" i="2"/>
  <c r="CI12" i="2"/>
  <c r="CH12" i="2"/>
  <c r="CG12" i="2"/>
  <c r="CF12" i="2"/>
  <c r="CE12" i="2"/>
  <c r="CD12" i="2"/>
  <c r="CB12" i="2"/>
  <c r="CA12" i="2"/>
  <c r="BZ12" i="2"/>
  <c r="BY12" i="2"/>
  <c r="BX12" i="2"/>
  <c r="BW12" i="2"/>
  <c r="BV12" i="2"/>
  <c r="BU12" i="2"/>
  <c r="BT12" i="2"/>
  <c r="BS12" i="2"/>
  <c r="BR12" i="2"/>
  <c r="BQ12" i="2"/>
  <c r="BP12" i="2"/>
  <c r="BO12" i="2"/>
  <c r="BN12" i="2"/>
  <c r="BM12" i="2"/>
  <c r="BL12" i="2"/>
  <c r="BK12" i="2"/>
  <c r="BJ12" i="2"/>
  <c r="BH12" i="2"/>
  <c r="BG12" i="2"/>
  <c r="BF12" i="2"/>
  <c r="BE12" i="2"/>
  <c r="BD12" i="2"/>
  <c r="BC12" i="2"/>
  <c r="BB12" i="2"/>
  <c r="BA12" i="2"/>
  <c r="AZ12" i="2"/>
  <c r="AY12" i="2"/>
  <c r="AX12" i="2"/>
  <c r="AW12" i="2"/>
  <c r="AV12" i="2"/>
  <c r="AU12" i="2"/>
  <c r="AT12" i="2"/>
  <c r="AS12" i="2"/>
  <c r="AR12" i="2"/>
  <c r="AQ12" i="2"/>
  <c r="AP12" i="2"/>
  <c r="AN12" i="2"/>
  <c r="AM12" i="2"/>
  <c r="AL12" i="2"/>
  <c r="AK12" i="2"/>
  <c r="AJ12" i="2"/>
  <c r="AI12" i="2"/>
  <c r="AH12" i="2"/>
  <c r="AG12" i="2"/>
  <c r="AF12" i="2"/>
  <c r="AE12" i="2"/>
  <c r="AD12" i="2"/>
  <c r="AC12" i="2"/>
  <c r="AB12" i="2"/>
  <c r="AA12" i="2"/>
  <c r="Z12" i="2"/>
  <c r="Y12" i="2"/>
  <c r="X12" i="2"/>
  <c r="W12" i="2"/>
  <c r="T12" i="2"/>
  <c r="S12" i="2"/>
  <c r="R12" i="2"/>
  <c r="Q12" i="2"/>
  <c r="P12" i="2"/>
  <c r="O12" i="2"/>
  <c r="N12" i="2"/>
  <c r="M12" i="2"/>
  <c r="L12" i="2"/>
  <c r="K12" i="2"/>
  <c r="J12" i="2"/>
  <c r="I12" i="2"/>
  <c r="H12" i="2"/>
  <c r="G12" i="2"/>
  <c r="F12" i="2"/>
  <c r="E12" i="2"/>
  <c r="D12" i="2"/>
  <c r="C12" i="2"/>
  <c r="B12" i="2"/>
  <c r="CU11" i="2"/>
  <c r="CT11" i="2"/>
  <c r="CS11" i="2"/>
  <c r="CR11" i="2"/>
  <c r="CQ11" i="2"/>
  <c r="CP11" i="2"/>
  <c r="CO11" i="2"/>
  <c r="CN11" i="2"/>
  <c r="CM11" i="2"/>
  <c r="CL11" i="2"/>
  <c r="CK11" i="2"/>
  <c r="CJ11" i="2"/>
  <c r="CI11" i="2"/>
  <c r="CH11" i="2"/>
  <c r="CG11" i="2"/>
  <c r="CF11" i="2"/>
  <c r="CE11" i="2"/>
  <c r="CD11" i="2"/>
  <c r="CB11" i="2"/>
  <c r="CA11" i="2"/>
  <c r="BZ11" i="2"/>
  <c r="BY11" i="2"/>
  <c r="BX11" i="2"/>
  <c r="BW11" i="2"/>
  <c r="BV11" i="2"/>
  <c r="BU11" i="2"/>
  <c r="BT11" i="2"/>
  <c r="BS11" i="2"/>
  <c r="BR11" i="2"/>
  <c r="BQ11" i="2"/>
  <c r="BP11" i="2"/>
  <c r="BO11" i="2"/>
  <c r="BN11" i="2"/>
  <c r="BM11" i="2"/>
  <c r="BL11" i="2"/>
  <c r="BK11" i="2"/>
  <c r="BJ11" i="2"/>
  <c r="BH11" i="2"/>
  <c r="BG11" i="2"/>
  <c r="BF11" i="2"/>
  <c r="BE11" i="2"/>
  <c r="BD11" i="2"/>
  <c r="BC11" i="2"/>
  <c r="BB11" i="2"/>
  <c r="BA11" i="2"/>
  <c r="AZ11" i="2"/>
  <c r="AY11" i="2"/>
  <c r="AX11" i="2"/>
  <c r="AW11" i="2"/>
  <c r="AV11" i="2"/>
  <c r="AU11" i="2"/>
  <c r="AT11" i="2"/>
  <c r="AS11" i="2"/>
  <c r="AR11" i="2"/>
  <c r="AQ11" i="2"/>
  <c r="AP11" i="2"/>
  <c r="AN11" i="2"/>
  <c r="AM11" i="2"/>
  <c r="AL11" i="2"/>
  <c r="AK11" i="2"/>
  <c r="AJ11" i="2"/>
  <c r="AI11" i="2"/>
  <c r="AH11" i="2"/>
  <c r="AG11" i="2"/>
  <c r="AF11" i="2"/>
  <c r="AE11" i="2"/>
  <c r="AD11" i="2"/>
  <c r="AC11" i="2"/>
  <c r="AB11" i="2"/>
  <c r="AA11" i="2"/>
  <c r="Z11" i="2"/>
  <c r="Y11" i="2"/>
  <c r="X11" i="2"/>
  <c r="W11" i="2"/>
  <c r="T11" i="2"/>
  <c r="S11" i="2"/>
  <c r="R11" i="2"/>
  <c r="Q11" i="2"/>
  <c r="P11" i="2"/>
  <c r="O11" i="2"/>
  <c r="N11" i="2"/>
  <c r="M11" i="2"/>
  <c r="L11" i="2"/>
  <c r="K11" i="2"/>
  <c r="J11" i="2"/>
  <c r="I11" i="2"/>
  <c r="H11" i="2"/>
  <c r="G11" i="2"/>
  <c r="F11" i="2"/>
  <c r="E11" i="2"/>
  <c r="D11" i="2"/>
  <c r="C11" i="2"/>
  <c r="B11" i="2"/>
  <c r="CU10" i="2"/>
  <c r="CT10" i="2"/>
  <c r="CS10" i="2"/>
  <c r="CR10" i="2"/>
  <c r="CQ10" i="2"/>
  <c r="CP10" i="2"/>
  <c r="CO10" i="2"/>
  <c r="CN10" i="2"/>
  <c r="CM10" i="2"/>
  <c r="CL10" i="2"/>
  <c r="CK10" i="2"/>
  <c r="CJ10" i="2"/>
  <c r="CI10" i="2"/>
  <c r="CH10" i="2"/>
  <c r="CG10" i="2"/>
  <c r="CF10" i="2"/>
  <c r="CE10" i="2"/>
  <c r="CD10" i="2"/>
  <c r="CB10" i="2"/>
  <c r="CA10" i="2"/>
  <c r="BZ10" i="2"/>
  <c r="BY10" i="2"/>
  <c r="BX10" i="2"/>
  <c r="BW10" i="2"/>
  <c r="BV10" i="2"/>
  <c r="BU10" i="2"/>
  <c r="BT10" i="2"/>
  <c r="BS10" i="2"/>
  <c r="BR10" i="2"/>
  <c r="BQ10" i="2"/>
  <c r="BP10" i="2"/>
  <c r="BO10" i="2"/>
  <c r="BN10" i="2"/>
  <c r="BM10" i="2"/>
  <c r="BL10" i="2"/>
  <c r="BK10" i="2"/>
  <c r="BJ10" i="2"/>
  <c r="BH10" i="2"/>
  <c r="BG10" i="2"/>
  <c r="BF10" i="2"/>
  <c r="BE10" i="2"/>
  <c r="BD10" i="2"/>
  <c r="BC10" i="2"/>
  <c r="BB10" i="2"/>
  <c r="BA10" i="2"/>
  <c r="AZ10" i="2"/>
  <c r="AY10" i="2"/>
  <c r="AX10" i="2"/>
  <c r="AW10" i="2"/>
  <c r="AV10" i="2"/>
  <c r="AU10" i="2"/>
  <c r="AT10" i="2"/>
  <c r="AS10" i="2"/>
  <c r="AR10" i="2"/>
  <c r="AQ10" i="2"/>
  <c r="AP10" i="2"/>
  <c r="AN10" i="2"/>
  <c r="AM10" i="2"/>
  <c r="AL10" i="2"/>
  <c r="AK10" i="2"/>
  <c r="AJ10" i="2"/>
  <c r="AI10" i="2"/>
  <c r="AH10" i="2"/>
  <c r="AG10" i="2"/>
  <c r="AF10" i="2"/>
  <c r="AE10" i="2"/>
  <c r="AD10" i="2"/>
  <c r="AC10" i="2"/>
  <c r="AB10" i="2"/>
  <c r="AA10" i="2"/>
  <c r="Z10" i="2"/>
  <c r="Y10" i="2"/>
  <c r="X10" i="2"/>
  <c r="W10" i="2"/>
  <c r="T10" i="2"/>
  <c r="S10" i="2"/>
  <c r="R10" i="2"/>
  <c r="Q10" i="2"/>
  <c r="P10" i="2"/>
  <c r="O10" i="2"/>
  <c r="N10" i="2"/>
  <c r="M10" i="2"/>
  <c r="L10" i="2"/>
  <c r="K10" i="2"/>
  <c r="J10" i="2"/>
  <c r="I10" i="2"/>
  <c r="H10" i="2"/>
  <c r="G10" i="2"/>
  <c r="F10" i="2"/>
  <c r="E10" i="2"/>
  <c r="D10" i="2"/>
  <c r="C10" i="2"/>
  <c r="B10" i="2"/>
  <c r="CU9" i="2"/>
  <c r="CT9" i="2"/>
  <c r="CS9" i="2"/>
  <c r="CR9" i="2"/>
  <c r="CQ9" i="2"/>
  <c r="CP9" i="2"/>
  <c r="CO9" i="2"/>
  <c r="CN9" i="2"/>
  <c r="CM9" i="2"/>
  <c r="CL9" i="2"/>
  <c r="CK9" i="2"/>
  <c r="CJ9" i="2"/>
  <c r="CI9" i="2"/>
  <c r="CH9" i="2"/>
  <c r="CG9" i="2"/>
  <c r="CF9" i="2"/>
  <c r="CE9" i="2"/>
  <c r="CD9" i="2"/>
  <c r="CB9" i="2"/>
  <c r="CA9" i="2"/>
  <c r="BZ9" i="2"/>
  <c r="BY9" i="2"/>
  <c r="BX9" i="2"/>
  <c r="BW9" i="2"/>
  <c r="BV9" i="2"/>
  <c r="BU9" i="2"/>
  <c r="BT9" i="2"/>
  <c r="BS9" i="2"/>
  <c r="BR9" i="2"/>
  <c r="BQ9" i="2"/>
  <c r="BP9" i="2"/>
  <c r="BO9" i="2"/>
  <c r="BN9" i="2"/>
  <c r="BM9" i="2"/>
  <c r="BL9" i="2"/>
  <c r="BK9" i="2"/>
  <c r="BJ9" i="2"/>
  <c r="BH9" i="2"/>
  <c r="BG9" i="2"/>
  <c r="BF9" i="2"/>
  <c r="BE9" i="2"/>
  <c r="BD9" i="2"/>
  <c r="BC9" i="2"/>
  <c r="BB9" i="2"/>
  <c r="BA9" i="2"/>
  <c r="AZ9" i="2"/>
  <c r="AY9" i="2"/>
  <c r="AX9" i="2"/>
  <c r="AW9" i="2"/>
  <c r="AV9" i="2"/>
  <c r="AU9" i="2"/>
  <c r="AT9" i="2"/>
  <c r="AS9" i="2"/>
  <c r="AR9" i="2"/>
  <c r="AQ9" i="2"/>
  <c r="AP9" i="2"/>
  <c r="AN9" i="2"/>
  <c r="AM9" i="2"/>
  <c r="AL9" i="2"/>
  <c r="AK9" i="2"/>
  <c r="AJ9" i="2"/>
  <c r="AI9" i="2"/>
  <c r="AH9" i="2"/>
  <c r="AG9" i="2"/>
  <c r="AF9" i="2"/>
  <c r="AE9" i="2"/>
  <c r="AD9" i="2"/>
  <c r="AC9" i="2"/>
  <c r="AB9" i="2"/>
  <c r="AA9" i="2"/>
  <c r="Z9" i="2"/>
  <c r="Y9" i="2"/>
  <c r="X9" i="2"/>
  <c r="W9" i="2"/>
  <c r="T9" i="2"/>
  <c r="S9" i="2"/>
  <c r="R9" i="2"/>
  <c r="Q9" i="2"/>
  <c r="P9" i="2"/>
  <c r="O9" i="2"/>
  <c r="N9" i="2"/>
  <c r="M9" i="2"/>
  <c r="L9" i="2"/>
  <c r="K9" i="2"/>
  <c r="J9" i="2"/>
  <c r="I9" i="2"/>
  <c r="H9" i="2"/>
  <c r="G9" i="2"/>
  <c r="F9" i="2"/>
  <c r="E9" i="2"/>
  <c r="D9" i="2"/>
  <c r="C9" i="2"/>
  <c r="B9" i="2"/>
  <c r="CU8" i="2"/>
  <c r="CT8" i="2"/>
  <c r="CS8" i="2"/>
  <c r="CR8" i="2"/>
  <c r="CQ8" i="2"/>
  <c r="CP8" i="2"/>
  <c r="CO8" i="2"/>
  <c r="CN8" i="2"/>
  <c r="CM8" i="2"/>
  <c r="CL8" i="2"/>
  <c r="CK8" i="2"/>
  <c r="CJ8" i="2"/>
  <c r="CI8" i="2"/>
  <c r="CH8" i="2"/>
  <c r="CG8" i="2"/>
  <c r="CF8" i="2"/>
  <c r="CE8" i="2"/>
  <c r="CD8" i="2"/>
  <c r="CB8" i="2"/>
  <c r="CA8" i="2"/>
  <c r="BZ8" i="2"/>
  <c r="BY8" i="2"/>
  <c r="BX8" i="2"/>
  <c r="BW8" i="2"/>
  <c r="BV8" i="2"/>
  <c r="BU8" i="2"/>
  <c r="BT8" i="2"/>
  <c r="BS8" i="2"/>
  <c r="BR8" i="2"/>
  <c r="BQ8" i="2"/>
  <c r="BP8" i="2"/>
  <c r="BO8" i="2"/>
  <c r="BN8" i="2"/>
  <c r="BM8" i="2"/>
  <c r="BL8" i="2"/>
  <c r="BK8" i="2"/>
  <c r="BJ8" i="2"/>
  <c r="BH8" i="2"/>
  <c r="BG8" i="2"/>
  <c r="BF8" i="2"/>
  <c r="BE8" i="2"/>
  <c r="BD8" i="2"/>
  <c r="BC8" i="2"/>
  <c r="BB8" i="2"/>
  <c r="BA8" i="2"/>
  <c r="AZ8" i="2"/>
  <c r="AY8" i="2"/>
  <c r="AX8" i="2"/>
  <c r="AW8" i="2"/>
  <c r="AV8" i="2"/>
  <c r="AU8" i="2"/>
  <c r="AT8" i="2"/>
  <c r="AS8" i="2"/>
  <c r="AR8" i="2"/>
  <c r="AQ8" i="2"/>
  <c r="AP8" i="2"/>
  <c r="AN8" i="2"/>
  <c r="AM8" i="2"/>
  <c r="AL8" i="2"/>
  <c r="AK8" i="2"/>
  <c r="AJ8" i="2"/>
  <c r="AI8" i="2"/>
  <c r="AH8" i="2"/>
  <c r="AG8" i="2"/>
  <c r="AF8" i="2"/>
  <c r="AE8" i="2"/>
  <c r="AD8" i="2"/>
  <c r="AC8" i="2"/>
  <c r="AB8" i="2"/>
  <c r="AA8" i="2"/>
  <c r="Z8" i="2"/>
  <c r="Y8" i="2"/>
  <c r="X8" i="2"/>
  <c r="W8" i="2"/>
  <c r="T8" i="2"/>
  <c r="S8" i="2"/>
  <c r="R8" i="2"/>
  <c r="Q8" i="2"/>
  <c r="P8" i="2"/>
  <c r="O8" i="2"/>
  <c r="N8" i="2"/>
  <c r="M8" i="2"/>
  <c r="L8" i="2"/>
  <c r="K8" i="2"/>
  <c r="J8" i="2"/>
  <c r="I8" i="2"/>
  <c r="H8" i="2"/>
  <c r="G8" i="2"/>
  <c r="F8" i="2"/>
  <c r="E8" i="2"/>
  <c r="D8" i="2"/>
  <c r="C8" i="2"/>
  <c r="B8" i="2"/>
  <c r="CU6" i="2"/>
  <c r="CT6" i="2"/>
  <c r="CS6" i="2"/>
  <c r="CR6" i="2"/>
  <c r="CQ6" i="2"/>
  <c r="CP6" i="2"/>
  <c r="CO6" i="2"/>
  <c r="CN6" i="2"/>
  <c r="CM6" i="2"/>
  <c r="CL6" i="2"/>
  <c r="CK6" i="2"/>
  <c r="CJ6" i="2"/>
  <c r="CI6" i="2"/>
  <c r="CH6" i="2"/>
  <c r="CG6" i="2"/>
  <c r="CF6" i="2"/>
  <c r="CE6" i="2"/>
  <c r="CD6" i="2"/>
  <c r="CB6" i="2"/>
  <c r="CA6" i="2"/>
  <c r="BZ6" i="2"/>
  <c r="BY6" i="2"/>
  <c r="BX6" i="2"/>
  <c r="BW6" i="2"/>
  <c r="BV6" i="2"/>
  <c r="BU6" i="2"/>
  <c r="BT6" i="2"/>
  <c r="BS6" i="2"/>
  <c r="BR6" i="2"/>
  <c r="BQ6" i="2"/>
  <c r="BP6" i="2"/>
  <c r="BO6" i="2"/>
  <c r="BN6" i="2"/>
  <c r="BM6" i="2"/>
  <c r="BL6" i="2"/>
  <c r="BK6" i="2"/>
  <c r="BJ6" i="2"/>
  <c r="BH6" i="2"/>
  <c r="BG6" i="2"/>
  <c r="BF6" i="2"/>
  <c r="BE6" i="2"/>
  <c r="BD6" i="2"/>
  <c r="BC6" i="2"/>
  <c r="BB6" i="2"/>
  <c r="BA6" i="2"/>
  <c r="AZ6" i="2"/>
  <c r="AY6" i="2"/>
  <c r="AX6" i="2"/>
  <c r="AW6" i="2"/>
  <c r="AV6" i="2"/>
  <c r="AU6" i="2"/>
  <c r="AT6" i="2"/>
  <c r="AS6" i="2"/>
  <c r="AR6" i="2"/>
  <c r="AQ6" i="2"/>
  <c r="AP6" i="2"/>
  <c r="AN6" i="2"/>
  <c r="AM6" i="2"/>
  <c r="AL6" i="2"/>
  <c r="AK6" i="2"/>
  <c r="AJ6" i="2"/>
  <c r="AI6" i="2"/>
  <c r="AH6" i="2"/>
  <c r="AG6" i="2"/>
  <c r="AF6" i="2"/>
  <c r="AE6" i="2"/>
  <c r="AD6" i="2"/>
  <c r="AC6" i="2"/>
  <c r="AB6" i="2"/>
  <c r="AA6" i="2"/>
  <c r="Z6" i="2"/>
  <c r="Y6" i="2"/>
  <c r="X6" i="2"/>
  <c r="W6" i="2"/>
  <c r="T6" i="2"/>
  <c r="S6" i="2"/>
  <c r="R6" i="2"/>
  <c r="Q6" i="2"/>
  <c r="P6" i="2"/>
  <c r="O6" i="2"/>
  <c r="N6" i="2"/>
  <c r="M6" i="2"/>
  <c r="L6" i="2"/>
  <c r="K6" i="2"/>
  <c r="J6" i="2"/>
  <c r="I6" i="2"/>
  <c r="H6" i="2"/>
  <c r="G6" i="2"/>
  <c r="F6" i="2"/>
  <c r="E6" i="2"/>
  <c r="D6" i="2"/>
  <c r="C6" i="2"/>
  <c r="B6" i="2"/>
  <c r="CU5" i="2"/>
  <c r="CT5" i="2"/>
  <c r="CS5" i="2"/>
  <c r="CR5" i="2"/>
  <c r="CQ5" i="2"/>
  <c r="CP5" i="2"/>
  <c r="CO5" i="2"/>
  <c r="CN5" i="2"/>
  <c r="CM5" i="2"/>
  <c r="CL5" i="2"/>
  <c r="CK5" i="2"/>
  <c r="CJ5" i="2"/>
  <c r="CI5" i="2"/>
  <c r="CH5" i="2"/>
  <c r="CG5" i="2"/>
  <c r="CF5" i="2"/>
  <c r="CE5" i="2"/>
  <c r="CD5" i="2"/>
  <c r="CB5" i="2"/>
  <c r="CA5" i="2"/>
  <c r="BZ5" i="2"/>
  <c r="BY5" i="2"/>
  <c r="BX5" i="2"/>
  <c r="BW5" i="2"/>
  <c r="BV5" i="2"/>
  <c r="BU5" i="2"/>
  <c r="BT5" i="2"/>
  <c r="BS5" i="2"/>
  <c r="BR5" i="2"/>
  <c r="BQ5" i="2"/>
  <c r="BP5" i="2"/>
  <c r="BO5" i="2"/>
  <c r="BN5" i="2"/>
  <c r="BM5" i="2"/>
  <c r="BL5" i="2"/>
  <c r="BK5" i="2"/>
  <c r="BJ5" i="2"/>
  <c r="BH5" i="2"/>
  <c r="BG5" i="2"/>
  <c r="BF5" i="2"/>
  <c r="BE5" i="2"/>
  <c r="BD5" i="2"/>
  <c r="BC5" i="2"/>
  <c r="BB5" i="2"/>
  <c r="BA5" i="2"/>
  <c r="AZ5" i="2"/>
  <c r="AY5" i="2"/>
  <c r="AX5" i="2"/>
  <c r="AW5" i="2"/>
  <c r="AV5" i="2"/>
  <c r="AU5" i="2"/>
  <c r="AT5" i="2"/>
  <c r="AS5" i="2"/>
  <c r="AR5" i="2"/>
  <c r="AQ5" i="2"/>
  <c r="AP5" i="2"/>
  <c r="AN5" i="2"/>
  <c r="AM5" i="2"/>
  <c r="AL5" i="2"/>
  <c r="AK5" i="2"/>
  <c r="AJ5" i="2"/>
  <c r="AI5" i="2"/>
  <c r="AH5" i="2"/>
  <c r="AG5" i="2"/>
  <c r="AF5" i="2"/>
  <c r="AE5" i="2"/>
  <c r="AD5" i="2"/>
  <c r="AC5" i="2"/>
  <c r="AB5" i="2"/>
  <c r="AA5" i="2"/>
  <c r="Z5" i="2"/>
  <c r="Y5" i="2"/>
  <c r="X5" i="2"/>
  <c r="W5" i="2"/>
  <c r="V5" i="2"/>
  <c r="T5" i="2"/>
  <c r="S5" i="2"/>
  <c r="R5" i="2"/>
  <c r="Q5" i="2"/>
  <c r="P5" i="2"/>
  <c r="O5" i="2"/>
  <c r="N5" i="2"/>
  <c r="M5" i="2"/>
  <c r="L5" i="2"/>
  <c r="K5" i="2"/>
  <c r="J5" i="2"/>
  <c r="I5" i="2"/>
  <c r="H5" i="2"/>
  <c r="G5" i="2"/>
  <c r="F5" i="2"/>
  <c r="E5" i="2"/>
  <c r="D5" i="2"/>
  <c r="C5" i="2"/>
  <c r="B5" i="2"/>
  <c r="U64" i="2"/>
  <c r="U63" i="2"/>
  <c r="U62" i="2"/>
  <c r="U61" i="2"/>
  <c r="U60" i="2"/>
  <c r="U59" i="2"/>
  <c r="U58" i="2"/>
  <c r="U57" i="2"/>
  <c r="U56" i="2"/>
  <c r="U55" i="2"/>
  <c r="U53" i="2"/>
  <c r="U52" i="2"/>
  <c r="U51" i="2"/>
  <c r="U50" i="2"/>
  <c r="U49" i="2"/>
  <c r="U48" i="2"/>
  <c r="U47" i="2"/>
  <c r="U46" i="2"/>
  <c r="U45" i="2"/>
  <c r="U44" i="2"/>
  <c r="U43" i="2"/>
  <c r="U42" i="2"/>
  <c r="U41" i="2"/>
  <c r="U39" i="2"/>
  <c r="U38" i="2"/>
  <c r="U37" i="2"/>
  <c r="U36" i="2"/>
  <c r="U35" i="2"/>
  <c r="U34" i="2"/>
  <c r="U33" i="2"/>
  <c r="U32" i="2"/>
  <c r="U31" i="2"/>
  <c r="U30" i="2"/>
  <c r="U29" i="2"/>
  <c r="U28" i="2"/>
  <c r="U27" i="2"/>
  <c r="U26" i="2"/>
  <c r="U24" i="2"/>
  <c r="U23" i="2"/>
  <c r="U22" i="2"/>
  <c r="U21" i="2"/>
  <c r="U20" i="2"/>
  <c r="U19" i="2"/>
  <c r="U18" i="2"/>
  <c r="U17" i="2"/>
  <c r="U16" i="2"/>
  <c r="U15" i="2"/>
  <c r="U14" i="2"/>
  <c r="U13" i="2"/>
  <c r="U12" i="2"/>
  <c r="U11" i="2"/>
  <c r="U10" i="2"/>
  <c r="U9" i="2"/>
  <c r="U8" i="2"/>
  <c r="U6" i="2"/>
  <c r="U5" i="2"/>
  <c r="AS8" i="9" l="1"/>
  <c r="CJ8" i="9"/>
  <c r="CK8" i="9"/>
  <c r="BO8" i="9"/>
  <c r="BN8" i="9"/>
  <c r="W8" i="9"/>
  <c r="KY8" i="1" l="1"/>
  <c r="KZ8" i="1"/>
  <c r="KC8" i="1"/>
  <c r="KD8" i="1"/>
  <c r="BC5" i="7" l="1"/>
  <c r="BD5" i="7"/>
  <c r="BC6" i="7"/>
  <c r="BD6" i="7"/>
  <c r="BC7" i="7"/>
  <c r="BD7" i="7"/>
  <c r="BC8" i="7"/>
  <c r="BD8" i="7"/>
  <c r="BC9" i="7"/>
  <c r="BD9" i="7"/>
  <c r="BC10" i="7"/>
  <c r="BD10" i="7"/>
  <c r="BC11" i="7"/>
  <c r="BD11" i="7"/>
  <c r="BC12" i="7"/>
  <c r="BD12" i="7"/>
  <c r="BC13" i="7"/>
  <c r="BD13" i="7"/>
  <c r="BC14" i="7"/>
  <c r="BD14" i="7"/>
  <c r="BC15" i="7"/>
  <c r="BD15" i="7"/>
  <c r="BC16" i="7"/>
  <c r="BD16" i="7"/>
  <c r="BC17" i="7"/>
  <c r="BD17" i="7"/>
  <c r="BC18" i="7"/>
  <c r="BD18" i="7"/>
  <c r="BC19" i="7"/>
  <c r="BD19" i="7"/>
  <c r="BC20" i="7"/>
  <c r="BD20" i="7"/>
  <c r="BC21" i="7"/>
  <c r="BD21" i="7"/>
  <c r="BC22" i="7"/>
  <c r="BD22" i="7"/>
  <c r="BC23" i="7"/>
  <c r="BD23" i="7"/>
  <c r="BC24" i="7"/>
  <c r="BD24" i="7"/>
  <c r="BC25" i="7"/>
  <c r="BD25" i="7"/>
  <c r="BC26" i="7"/>
  <c r="BD26" i="7"/>
  <c r="BC27" i="7"/>
  <c r="BD27" i="7"/>
  <c r="BC28" i="7"/>
  <c r="BD28" i="7"/>
  <c r="BC29" i="7"/>
  <c r="BD29" i="7"/>
  <c r="BC30" i="7"/>
  <c r="BD30" i="7"/>
  <c r="BC31" i="7"/>
  <c r="BD31" i="7"/>
  <c r="BC32" i="7"/>
  <c r="BD32" i="7"/>
  <c r="BC33" i="7"/>
  <c r="BD33" i="7"/>
  <c r="BC34" i="7"/>
  <c r="BD34" i="7"/>
  <c r="BC35" i="7"/>
  <c r="BD35" i="7"/>
  <c r="BC36" i="7"/>
  <c r="BD36" i="7"/>
  <c r="BC37" i="7"/>
  <c r="BD37" i="7"/>
  <c r="BC38" i="7"/>
  <c r="BD38" i="7"/>
  <c r="BC39" i="7"/>
  <c r="BD39" i="7"/>
  <c r="BC40" i="7"/>
  <c r="BD40" i="7"/>
  <c r="BC41" i="7"/>
  <c r="BD41" i="7"/>
  <c r="BC42" i="7"/>
  <c r="BD42" i="7"/>
  <c r="BC43" i="7"/>
  <c r="BD43" i="7"/>
  <c r="BC44" i="7"/>
  <c r="BD44" i="7"/>
  <c r="BC45" i="7"/>
  <c r="BD45" i="7"/>
  <c r="BC46" i="7"/>
  <c r="BD46" i="7"/>
  <c r="BC47" i="7"/>
  <c r="BD47" i="7"/>
  <c r="BC48" i="7"/>
  <c r="BD48" i="7"/>
  <c r="BC49" i="7"/>
  <c r="BD49" i="7"/>
  <c r="BC50" i="7"/>
  <c r="BD50" i="7"/>
  <c r="BC51" i="7"/>
  <c r="BD51" i="7"/>
  <c r="BC52" i="7"/>
  <c r="BD52" i="7"/>
  <c r="BC53" i="7"/>
  <c r="BD53" i="7"/>
  <c r="BC54" i="7"/>
  <c r="BD54" i="7"/>
  <c r="BC55" i="7"/>
  <c r="BD55" i="7"/>
  <c r="BC56" i="7"/>
  <c r="BD56" i="7"/>
  <c r="BC57" i="7"/>
  <c r="BD57" i="7"/>
  <c r="BC58" i="7"/>
  <c r="BD58" i="7"/>
  <c r="BC59" i="7"/>
  <c r="BD59" i="7"/>
  <c r="BC60" i="7"/>
  <c r="BD60" i="7"/>
  <c r="BC61" i="7"/>
  <c r="BD61" i="7"/>
  <c r="BC62" i="7"/>
  <c r="BD62" i="7"/>
  <c r="BC63" i="7"/>
  <c r="BD63" i="7"/>
  <c r="BC64" i="7"/>
  <c r="Q67" i="8" s="1"/>
  <c r="BD64" i="7"/>
  <c r="R67" i="8" s="1"/>
  <c r="V52" i="8" l="1"/>
  <c r="Q52" i="8"/>
  <c r="V40" i="8"/>
  <c r="Q40" i="8"/>
  <c r="W59" i="8"/>
  <c r="R59" i="8"/>
  <c r="W47" i="8"/>
  <c r="R47" i="8"/>
  <c r="W35" i="8"/>
  <c r="R35" i="8"/>
  <c r="V63" i="8"/>
  <c r="Q63" i="8"/>
  <c r="V59" i="8"/>
  <c r="Q59" i="8"/>
  <c r="V55" i="8"/>
  <c r="Q55" i="8"/>
  <c r="V51" i="8"/>
  <c r="Q51" i="8"/>
  <c r="V47" i="8"/>
  <c r="Q47" i="8"/>
  <c r="V39" i="8"/>
  <c r="Q39" i="8"/>
  <c r="V35" i="8"/>
  <c r="Q35" i="8"/>
  <c r="V31" i="8"/>
  <c r="Q31" i="8"/>
  <c r="V27" i="8"/>
  <c r="Q27" i="8"/>
  <c r="V23" i="8"/>
  <c r="Q23" i="8"/>
  <c r="V19" i="8"/>
  <c r="Q19" i="8"/>
  <c r="V15" i="8"/>
  <c r="Q15" i="8"/>
  <c r="V11" i="8"/>
  <c r="Q11" i="8"/>
  <c r="W66" i="8"/>
  <c r="R66" i="8"/>
  <c r="W62" i="8"/>
  <c r="R62" i="8"/>
  <c r="W58" i="8"/>
  <c r="R58" i="8"/>
  <c r="W54" i="8"/>
  <c r="R54" i="8"/>
  <c r="W50" i="8"/>
  <c r="R50" i="8"/>
  <c r="W46" i="8"/>
  <c r="R46" i="8"/>
  <c r="W42" i="8"/>
  <c r="R42" i="8"/>
  <c r="W38" i="8"/>
  <c r="R38" i="8"/>
  <c r="R34" i="8"/>
  <c r="W34" i="8"/>
  <c r="W30" i="8"/>
  <c r="R30" i="8"/>
  <c r="W26" i="8"/>
  <c r="R26" i="8"/>
  <c r="W22" i="8"/>
  <c r="R22" i="8"/>
  <c r="W18" i="8"/>
  <c r="R18" i="8"/>
  <c r="W14" i="8"/>
  <c r="R14" i="8"/>
  <c r="V66" i="8"/>
  <c r="Q66" i="8"/>
  <c r="V62" i="8"/>
  <c r="Q62" i="8"/>
  <c r="V58" i="8"/>
  <c r="Q58" i="8"/>
  <c r="V54" i="8"/>
  <c r="Q54" i="8"/>
  <c r="V50" i="8"/>
  <c r="Q50" i="8"/>
  <c r="V46" i="8"/>
  <c r="Q46" i="8"/>
  <c r="V42" i="8"/>
  <c r="Q42" i="8"/>
  <c r="V38" i="8"/>
  <c r="Q38" i="8"/>
  <c r="V34" i="8"/>
  <c r="Q34" i="8"/>
  <c r="V30" i="8"/>
  <c r="Q30" i="8"/>
  <c r="V26" i="8"/>
  <c r="Q26" i="8"/>
  <c r="V22" i="8"/>
  <c r="Q22" i="8"/>
  <c r="V18" i="8"/>
  <c r="Q18" i="8"/>
  <c r="V14" i="8"/>
  <c r="Q14" i="8"/>
  <c r="W65" i="8"/>
  <c r="R65" i="8"/>
  <c r="W61" i="8"/>
  <c r="R61" i="8"/>
  <c r="W53" i="8"/>
  <c r="R53" i="8"/>
  <c r="W49" i="8"/>
  <c r="R49" i="8"/>
  <c r="W45" i="8"/>
  <c r="R45" i="8"/>
  <c r="W41" i="8"/>
  <c r="R41" i="8"/>
  <c r="W37" i="8"/>
  <c r="R37" i="8"/>
  <c r="W33" i="8"/>
  <c r="R33" i="8"/>
  <c r="W29" i="8"/>
  <c r="R29" i="8"/>
  <c r="W25" i="8"/>
  <c r="R25" i="8"/>
  <c r="R21" i="8"/>
  <c r="W21" i="8"/>
  <c r="W17" i="8"/>
  <c r="R17" i="8"/>
  <c r="R13" i="8"/>
  <c r="W13" i="8"/>
  <c r="W9" i="8"/>
  <c r="R9" i="8"/>
  <c r="V56" i="8"/>
  <c r="Q56" i="8"/>
  <c r="V44" i="8"/>
  <c r="Q44" i="8"/>
  <c r="R55" i="8"/>
  <c r="W55" i="8"/>
  <c r="W31" i="8"/>
  <c r="R31" i="8"/>
  <c r="W23" i="8"/>
  <c r="R23" i="8"/>
  <c r="W11" i="8"/>
  <c r="R11" i="8"/>
  <c r="V65" i="8"/>
  <c r="Q65" i="8"/>
  <c r="V61" i="8"/>
  <c r="Q61" i="8"/>
  <c r="V53" i="8"/>
  <c r="Q53" i="8"/>
  <c r="V49" i="8"/>
  <c r="Q49" i="8"/>
  <c r="V45" i="8"/>
  <c r="Q45" i="8"/>
  <c r="V41" i="8"/>
  <c r="Q41" i="8"/>
  <c r="V37" i="8"/>
  <c r="Q37" i="8"/>
  <c r="V33" i="8"/>
  <c r="Q33" i="8"/>
  <c r="V29" i="8"/>
  <c r="Q29" i="8"/>
  <c r="V25" i="8"/>
  <c r="Q25" i="8"/>
  <c r="V21" i="8"/>
  <c r="Q21" i="8"/>
  <c r="V17" i="8"/>
  <c r="Q17" i="8"/>
  <c r="Q13" i="8"/>
  <c r="V13" i="8"/>
  <c r="V9" i="8"/>
  <c r="Q9" i="8"/>
  <c r="V64" i="8"/>
  <c r="Q64" i="8"/>
  <c r="V48" i="8"/>
  <c r="Q48" i="8"/>
  <c r="V32" i="8"/>
  <c r="Q32" i="8"/>
  <c r="W63" i="8"/>
  <c r="R63" i="8"/>
  <c r="W51" i="8"/>
  <c r="R51" i="8"/>
  <c r="W39" i="8"/>
  <c r="R39" i="8"/>
  <c r="W27" i="8"/>
  <c r="R27" i="8"/>
  <c r="W19" i="8"/>
  <c r="R19" i="8"/>
  <c r="W15" i="8"/>
  <c r="R15" i="8"/>
  <c r="W64" i="8"/>
  <c r="R64" i="8"/>
  <c r="W60" i="8"/>
  <c r="R60" i="8"/>
  <c r="W56" i="8"/>
  <c r="R56" i="8"/>
  <c r="W52" i="8"/>
  <c r="R52" i="8"/>
  <c r="W48" i="8"/>
  <c r="R48" i="8"/>
  <c r="W44" i="8"/>
  <c r="R44" i="8"/>
  <c r="W40" i="8"/>
  <c r="R40" i="8"/>
  <c r="W36" i="8"/>
  <c r="R36" i="8"/>
  <c r="W32" i="8"/>
  <c r="R32" i="8"/>
  <c r="W24" i="8"/>
  <c r="R24" i="8"/>
  <c r="W20" i="8"/>
  <c r="R20" i="8"/>
  <c r="W16" i="8"/>
  <c r="R16" i="8"/>
  <c r="W12" i="8"/>
  <c r="R12" i="8"/>
  <c r="W8" i="8"/>
  <c r="R8" i="8"/>
  <c r="V60" i="8"/>
  <c r="Q60" i="8"/>
  <c r="V36" i="8"/>
  <c r="Q36" i="8"/>
  <c r="V24" i="8"/>
  <c r="Q24" i="8"/>
  <c r="V20" i="8"/>
  <c r="Q20" i="8"/>
  <c r="Q16" i="8"/>
  <c r="V16" i="8"/>
  <c r="Q12" i="8"/>
  <c r="V12" i="8"/>
  <c r="V8" i="8"/>
  <c r="Q8" i="8"/>
  <c r="CM55" i="1"/>
  <c r="CN55" i="1"/>
  <c r="KY55" i="1" l="1"/>
  <c r="KZ55" i="1"/>
  <c r="KC55" i="1"/>
  <c r="KD55" i="1"/>
  <c r="KY41" i="1"/>
  <c r="KZ41" i="1"/>
  <c r="KC41" i="1"/>
  <c r="KD41" i="1"/>
  <c r="KE41" i="1"/>
  <c r="KF41" i="1"/>
  <c r="KG41" i="1"/>
  <c r="KH41" i="1"/>
  <c r="KI41" i="1"/>
  <c r="KJ41" i="1"/>
  <c r="KK41" i="1"/>
  <c r="KL41" i="1"/>
  <c r="KM41" i="1"/>
  <c r="KN41" i="1"/>
  <c r="KO41" i="1"/>
  <c r="KP41" i="1"/>
  <c r="KQ41" i="1"/>
  <c r="KR41" i="1"/>
  <c r="KS41" i="1"/>
  <c r="KT41" i="1"/>
  <c r="KU41" i="1"/>
  <c r="KV41" i="1"/>
  <c r="KW41" i="1"/>
  <c r="KC26" i="1"/>
  <c r="KD26" i="1"/>
  <c r="KY26" i="1"/>
  <c r="KZ26" i="1"/>
  <c r="JG55" i="1"/>
  <c r="JH55" i="1"/>
  <c r="JG41" i="1"/>
  <c r="JH41" i="1"/>
  <c r="JG26" i="1"/>
  <c r="JH26" i="1"/>
  <c r="JG8" i="1"/>
  <c r="JH8" i="1"/>
  <c r="IK55" i="1"/>
  <c r="IL55" i="1"/>
  <c r="IK41" i="1"/>
  <c r="IL41" i="1"/>
  <c r="IK26" i="1"/>
  <c r="IL26" i="1"/>
  <c r="IK8" i="1"/>
  <c r="IL8" i="1"/>
  <c r="HO8" i="1"/>
  <c r="HP8" i="1"/>
  <c r="HO26" i="1"/>
  <c r="HP26" i="1"/>
  <c r="HO41" i="1"/>
  <c r="HP41" i="1"/>
  <c r="HO55" i="1"/>
  <c r="HP55" i="1"/>
  <c r="GS55" i="1"/>
  <c r="GT55" i="1"/>
  <c r="GS41" i="1"/>
  <c r="GT41" i="1"/>
  <c r="GS26" i="1"/>
  <c r="GT26" i="1"/>
  <c r="GS8" i="1"/>
  <c r="GT8" i="1"/>
  <c r="FW55" i="1"/>
  <c r="FX55" i="1"/>
  <c r="FW41" i="1"/>
  <c r="FX41" i="1"/>
  <c r="FW26" i="1"/>
  <c r="FX26" i="1"/>
  <c r="FW8" i="1"/>
  <c r="FX8" i="1"/>
  <c r="FA55" i="1"/>
  <c r="FB55" i="1"/>
  <c r="FA41" i="1"/>
  <c r="FB41" i="1"/>
  <c r="FA26" i="1"/>
  <c r="FB26" i="1"/>
  <c r="FA8" i="1"/>
  <c r="FB8" i="1"/>
  <c r="EE8" i="1"/>
  <c r="EF8" i="1"/>
  <c r="EE26" i="1"/>
  <c r="EF26" i="1"/>
  <c r="EE41" i="1"/>
  <c r="EF41" i="1"/>
  <c r="EE55" i="1"/>
  <c r="EF55" i="1"/>
  <c r="DI55" i="1"/>
  <c r="DJ55" i="1"/>
  <c r="DI41" i="1"/>
  <c r="DJ41" i="1"/>
  <c r="DI26" i="1"/>
  <c r="DJ26" i="1"/>
  <c r="DI8" i="1"/>
  <c r="DJ8" i="1"/>
  <c r="CM8" i="1"/>
  <c r="CN8" i="1"/>
  <c r="CM26" i="1"/>
  <c r="CN26" i="1"/>
  <c r="CM41" i="1"/>
  <c r="CN41" i="1"/>
  <c r="BQ55" i="1"/>
  <c r="BR55" i="1"/>
  <c r="BQ41" i="1"/>
  <c r="BR41" i="1"/>
  <c r="BQ26" i="1"/>
  <c r="BR26" i="1"/>
  <c r="BQ8" i="1"/>
  <c r="BR8" i="1"/>
  <c r="AV55" i="1" l="1"/>
  <c r="AV41" i="1"/>
  <c r="AV8" i="1"/>
  <c r="AV26" i="1"/>
  <c r="Y55" i="1" l="1"/>
  <c r="Y41" i="1"/>
  <c r="Y26" i="1"/>
  <c r="Y8" i="1"/>
  <c r="BB64" i="7" l="1"/>
  <c r="P67" i="8" s="1"/>
  <c r="BA64" i="7"/>
  <c r="O67" i="8" s="1"/>
  <c r="AZ64" i="7"/>
  <c r="N67" i="8" s="1"/>
  <c r="AY64" i="7"/>
  <c r="G67" i="8" s="1"/>
  <c r="AX64" i="7"/>
  <c r="F67" i="8" s="1"/>
  <c r="AW64" i="7"/>
  <c r="E67" i="8" s="1"/>
  <c r="AV64" i="7"/>
  <c r="D67" i="8" s="1"/>
  <c r="AU64" i="7"/>
  <c r="C67" i="8" s="1"/>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B64"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C62" i="7"/>
  <c r="B62" i="7"/>
  <c r="BB61" i="7"/>
  <c r="BA61" i="7"/>
  <c r="AZ61" i="7"/>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BB60" i="7"/>
  <c r="BA60" i="7"/>
  <c r="AZ60"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C60" i="7"/>
  <c r="B60"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C59" i="7"/>
  <c r="B59"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C57" i="7"/>
  <c r="B57"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C56" i="7"/>
  <c r="B56"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BB54" i="7"/>
  <c r="BA54" i="7"/>
  <c r="AZ54" i="7"/>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C54" i="7"/>
  <c r="B54"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BB42" i="7"/>
  <c r="BA42" i="7"/>
  <c r="AZ42" i="7"/>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C39" i="7"/>
  <c r="B39"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D38" i="7"/>
  <c r="C38" i="7"/>
  <c r="B38"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37" i="7"/>
  <c r="B37"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B35"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C34" i="7"/>
  <c r="B34"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E33" i="7"/>
  <c r="D33" i="7"/>
  <c r="C33" i="7"/>
  <c r="B33"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D32" i="7"/>
  <c r="C32" i="7"/>
  <c r="B32"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30"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B23"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18"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C17" i="7"/>
  <c r="B17"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B15" i="7"/>
  <c r="BB14" i="7"/>
  <c r="BA14" i="7"/>
  <c r="AZ14" i="7"/>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B14"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BB11" i="7"/>
  <c r="BA11" i="7"/>
  <c r="AZ11" i="7"/>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BB10" i="7"/>
  <c r="BA10" i="7"/>
  <c r="AZ10" i="7"/>
  <c r="AY10"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BB8" i="7"/>
  <c r="BA8" i="7"/>
  <c r="AZ8" i="7"/>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B7" i="7"/>
  <c r="BB6" i="7"/>
  <c r="BA6" i="7"/>
  <c r="AZ6" i="7"/>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C6" i="7"/>
  <c r="B6"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C5" i="7"/>
  <c r="B5" i="7"/>
  <c r="BB4" i="7"/>
  <c r="BA4" i="7"/>
  <c r="AZ4" i="7"/>
  <c r="AY4" i="7"/>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C4" i="7"/>
  <c r="B4" i="7"/>
  <c r="BB3" i="7"/>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 r="B3" i="7"/>
  <c r="AE62" i="3"/>
  <c r="G69" i="13" s="1"/>
  <c r="AD62" i="3"/>
  <c r="F69" i="13" s="1"/>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C54" i="3"/>
  <c r="B54"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B44"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D43" i="3"/>
  <c r="C43" i="3"/>
  <c r="B43"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B42"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B41"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B40"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B39" i="3"/>
  <c r="AE37" i="3"/>
  <c r="AD37" i="3"/>
  <c r="AC37" i="3"/>
  <c r="AB37" i="3"/>
  <c r="AA37" i="3"/>
  <c r="Z37" i="3"/>
  <c r="Y37" i="3"/>
  <c r="X37" i="3"/>
  <c r="W37" i="3"/>
  <c r="V37" i="3"/>
  <c r="U37" i="3"/>
  <c r="T37" i="3"/>
  <c r="S37" i="3"/>
  <c r="R37" i="3"/>
  <c r="Q37" i="3"/>
  <c r="P37" i="3"/>
  <c r="O37" i="3"/>
  <c r="N37" i="3"/>
  <c r="M37" i="3"/>
  <c r="L37" i="3"/>
  <c r="K37" i="3"/>
  <c r="J37" i="3"/>
  <c r="I37" i="3"/>
  <c r="H37" i="3"/>
  <c r="G37" i="3"/>
  <c r="F37" i="3"/>
  <c r="E37" i="3"/>
  <c r="D37" i="3"/>
  <c r="C37" i="3"/>
  <c r="B37"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D36" i="3"/>
  <c r="C36" i="3"/>
  <c r="B36"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C35" i="3"/>
  <c r="B35" i="3"/>
  <c r="AE34" i="3"/>
  <c r="AD34" i="3"/>
  <c r="AC34" i="3"/>
  <c r="AB34" i="3"/>
  <c r="AA34" i="3"/>
  <c r="Z34" i="3"/>
  <c r="Y34" i="3"/>
  <c r="X34" i="3"/>
  <c r="W34" i="3"/>
  <c r="V34" i="3"/>
  <c r="U34" i="3"/>
  <c r="T34" i="3"/>
  <c r="S34" i="3"/>
  <c r="R34" i="3"/>
  <c r="Q34" i="3"/>
  <c r="P34" i="3"/>
  <c r="O34" i="3"/>
  <c r="N34" i="3"/>
  <c r="M34" i="3"/>
  <c r="L34" i="3"/>
  <c r="K34" i="3"/>
  <c r="J34" i="3"/>
  <c r="I34" i="3"/>
  <c r="H34" i="3"/>
  <c r="G34" i="3"/>
  <c r="F34" i="3"/>
  <c r="E34" i="3"/>
  <c r="D34" i="3"/>
  <c r="C34" i="3"/>
  <c r="B34"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AE32" i="3"/>
  <c r="AD32" i="3"/>
  <c r="AC32" i="3"/>
  <c r="AB32" i="3"/>
  <c r="AA32" i="3"/>
  <c r="Z32" i="3"/>
  <c r="Y32" i="3"/>
  <c r="X32" i="3"/>
  <c r="W32" i="3"/>
  <c r="V32" i="3"/>
  <c r="U32" i="3"/>
  <c r="T32" i="3"/>
  <c r="S32" i="3"/>
  <c r="R32" i="3"/>
  <c r="Q32" i="3"/>
  <c r="P32" i="3"/>
  <c r="O32" i="3"/>
  <c r="N32" i="3"/>
  <c r="M32" i="3"/>
  <c r="L32" i="3"/>
  <c r="K32" i="3"/>
  <c r="J32" i="3"/>
  <c r="I32" i="3"/>
  <c r="H32" i="3"/>
  <c r="G32" i="3"/>
  <c r="F32" i="3"/>
  <c r="E32" i="3"/>
  <c r="D32" i="3"/>
  <c r="C32" i="3"/>
  <c r="B32"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D31" i="3"/>
  <c r="C31" i="3"/>
  <c r="B31"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B30"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B29"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B28" i="3"/>
  <c r="AE27" i="3"/>
  <c r="AD27" i="3"/>
  <c r="AC27" i="3"/>
  <c r="AB27" i="3"/>
  <c r="AA27" i="3"/>
  <c r="Z27" i="3"/>
  <c r="Y27" i="3"/>
  <c r="X27" i="3"/>
  <c r="W27" i="3"/>
  <c r="V27" i="3"/>
  <c r="U27" i="3"/>
  <c r="T27" i="3"/>
  <c r="S27" i="3"/>
  <c r="R27" i="3"/>
  <c r="Q27" i="3"/>
  <c r="P27" i="3"/>
  <c r="O27" i="3"/>
  <c r="N27" i="3"/>
  <c r="M27" i="3"/>
  <c r="L27" i="3"/>
  <c r="K27" i="3"/>
  <c r="J27" i="3"/>
  <c r="I27" i="3"/>
  <c r="H27" i="3"/>
  <c r="G27" i="3"/>
  <c r="F27" i="3"/>
  <c r="E27" i="3"/>
  <c r="D27" i="3"/>
  <c r="C27" i="3"/>
  <c r="B27"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D26" i="3"/>
  <c r="C26" i="3"/>
  <c r="B26"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C25" i="3"/>
  <c r="B25"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B24"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22"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B21"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B19"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17"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15"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B14"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B13"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B10"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E8" i="3"/>
  <c r="AD8" i="3"/>
  <c r="AC8" i="3"/>
  <c r="AB8" i="3"/>
  <c r="AA8" i="3"/>
  <c r="Z8" i="3"/>
  <c r="Y8" i="3"/>
  <c r="X8" i="3"/>
  <c r="W8" i="3"/>
  <c r="V8" i="3"/>
  <c r="U8" i="3"/>
  <c r="T8" i="3"/>
  <c r="S8" i="3"/>
  <c r="R8" i="3"/>
  <c r="Q8" i="3"/>
  <c r="P8" i="3"/>
  <c r="O8" i="3"/>
  <c r="N8" i="3"/>
  <c r="M8" i="3"/>
  <c r="L8" i="3"/>
  <c r="K8" i="3"/>
  <c r="J8" i="3"/>
  <c r="I8" i="3"/>
  <c r="H8" i="3"/>
  <c r="G8" i="3"/>
  <c r="F8" i="3"/>
  <c r="E8" i="3"/>
  <c r="D8" i="3"/>
  <c r="C8" i="3"/>
  <c r="B8"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E6" i="3"/>
  <c r="AD6" i="3"/>
  <c r="AC6" i="3"/>
  <c r="AB6" i="3"/>
  <c r="AA6" i="3"/>
  <c r="Z6" i="3"/>
  <c r="Y6" i="3"/>
  <c r="X6" i="3"/>
  <c r="W6" i="3"/>
  <c r="V6" i="3"/>
  <c r="U6" i="3"/>
  <c r="T6" i="3"/>
  <c r="S6" i="3"/>
  <c r="R6" i="3"/>
  <c r="Q6" i="3"/>
  <c r="P6" i="3"/>
  <c r="O6" i="3"/>
  <c r="N6" i="3"/>
  <c r="M6" i="3"/>
  <c r="L6" i="3"/>
  <c r="K6" i="3"/>
  <c r="J6" i="3"/>
  <c r="I6" i="3"/>
  <c r="H6" i="3"/>
  <c r="G6" i="3"/>
  <c r="F6" i="3"/>
  <c r="E6" i="3"/>
  <c r="D6" i="3"/>
  <c r="C6" i="3"/>
  <c r="B6"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F14" i="13" l="1"/>
  <c r="P14" i="13"/>
  <c r="P35" i="13"/>
  <c r="F35" i="13"/>
  <c r="P39" i="13"/>
  <c r="F39" i="13"/>
  <c r="P52" i="13"/>
  <c r="F52" i="13"/>
  <c r="P56" i="13"/>
  <c r="F56" i="13"/>
  <c r="P61" i="13"/>
  <c r="F61" i="13"/>
  <c r="P65" i="13"/>
  <c r="F65" i="13"/>
  <c r="U8" i="8"/>
  <c r="P8" i="8"/>
  <c r="J9" i="8"/>
  <c r="E9" i="8"/>
  <c r="H11" i="8"/>
  <c r="C11" i="8"/>
  <c r="K12" i="8"/>
  <c r="F12" i="8"/>
  <c r="O13" i="8"/>
  <c r="T13" i="8"/>
  <c r="I14" i="8"/>
  <c r="D14" i="8"/>
  <c r="L15" i="8"/>
  <c r="G15" i="8"/>
  <c r="P16" i="8"/>
  <c r="U16" i="8"/>
  <c r="J17" i="8"/>
  <c r="E17" i="8"/>
  <c r="S18" i="8"/>
  <c r="N18" i="8"/>
  <c r="H19" i="8"/>
  <c r="C19" i="8"/>
  <c r="K20" i="8"/>
  <c r="F20" i="8"/>
  <c r="O21" i="8"/>
  <c r="T21" i="8"/>
  <c r="I22" i="8"/>
  <c r="D22" i="8"/>
  <c r="L23" i="8"/>
  <c r="G23" i="8"/>
  <c r="P24" i="8"/>
  <c r="U24" i="8"/>
  <c r="J25" i="8"/>
  <c r="E25" i="8"/>
  <c r="S26" i="8"/>
  <c r="N26" i="8"/>
  <c r="H27" i="8"/>
  <c r="C27" i="8"/>
  <c r="O29" i="8"/>
  <c r="T29" i="8"/>
  <c r="I30" i="8"/>
  <c r="D30" i="8"/>
  <c r="L31" i="8"/>
  <c r="G31" i="8"/>
  <c r="U32" i="8"/>
  <c r="P32" i="8"/>
  <c r="J33" i="8"/>
  <c r="E33" i="8"/>
  <c r="S34" i="8"/>
  <c r="N34" i="8"/>
  <c r="H35" i="8"/>
  <c r="C35" i="8"/>
  <c r="K36" i="8"/>
  <c r="F36" i="8"/>
  <c r="O37" i="8"/>
  <c r="T37" i="8"/>
  <c r="I38" i="8"/>
  <c r="D38" i="8"/>
  <c r="L39" i="8"/>
  <c r="G39" i="8"/>
  <c r="U40" i="8"/>
  <c r="P40" i="8"/>
  <c r="J41" i="8"/>
  <c r="E41" i="8"/>
  <c r="S42" i="8"/>
  <c r="N42" i="8"/>
  <c r="K44" i="8"/>
  <c r="F44" i="8"/>
  <c r="T45" i="8"/>
  <c r="O45" i="8"/>
  <c r="I46" i="8"/>
  <c r="D46" i="8"/>
  <c r="L47" i="8"/>
  <c r="G47" i="8"/>
  <c r="U48" i="8"/>
  <c r="P48" i="8"/>
  <c r="J49" i="8"/>
  <c r="E49" i="8"/>
  <c r="N50" i="8"/>
  <c r="S50" i="8"/>
  <c r="H51" i="8"/>
  <c r="C51" i="8"/>
  <c r="K52" i="8"/>
  <c r="F52" i="8"/>
  <c r="T53" i="8"/>
  <c r="O53" i="8"/>
  <c r="I54" i="8"/>
  <c r="D54" i="8"/>
  <c r="L55" i="8"/>
  <c r="G55" i="8"/>
  <c r="U56" i="8"/>
  <c r="P56" i="8"/>
  <c r="S58" i="8"/>
  <c r="N58" i="8"/>
  <c r="H59" i="8"/>
  <c r="C59" i="8"/>
  <c r="K60" i="8"/>
  <c r="F60" i="8"/>
  <c r="T61" i="8"/>
  <c r="O61" i="8"/>
  <c r="I62" i="8"/>
  <c r="D62" i="8"/>
  <c r="L63" i="8"/>
  <c r="G63" i="8"/>
  <c r="P64" i="8"/>
  <c r="U64" i="8"/>
  <c r="E65" i="8"/>
  <c r="J65" i="8"/>
  <c r="S66" i="8"/>
  <c r="N66" i="8"/>
  <c r="G14" i="13"/>
  <c r="Q14" i="13"/>
  <c r="Q18" i="13"/>
  <c r="G18" i="13"/>
  <c r="G22" i="13"/>
  <c r="Q22" i="13"/>
  <c r="Q26" i="13"/>
  <c r="G26" i="13"/>
  <c r="Q31" i="13"/>
  <c r="G31" i="13"/>
  <c r="Q35" i="13"/>
  <c r="G35" i="13"/>
  <c r="G39" i="13"/>
  <c r="Q39" i="13"/>
  <c r="Q43" i="13"/>
  <c r="G43" i="13"/>
  <c r="G48" i="13"/>
  <c r="Q48" i="13"/>
  <c r="Q52" i="13"/>
  <c r="G52" i="13"/>
  <c r="Q56" i="13"/>
  <c r="G56" i="13"/>
  <c r="Q61" i="13"/>
  <c r="G61" i="13"/>
  <c r="G65" i="13"/>
  <c r="Q65" i="13"/>
  <c r="H8" i="8"/>
  <c r="C8" i="8"/>
  <c r="K9" i="8"/>
  <c r="F9" i="8"/>
  <c r="I11" i="8"/>
  <c r="D11" i="8"/>
  <c r="L12" i="8"/>
  <c r="G12" i="8"/>
  <c r="U13" i="8"/>
  <c r="P13" i="8"/>
  <c r="J14" i="8"/>
  <c r="E14" i="8"/>
  <c r="S15" i="8"/>
  <c r="N15" i="8"/>
  <c r="H16" i="8"/>
  <c r="C16" i="8"/>
  <c r="K17" i="8"/>
  <c r="F17" i="8"/>
  <c r="T18" i="8"/>
  <c r="O18" i="8"/>
  <c r="I19" i="8"/>
  <c r="D19" i="8"/>
  <c r="L20" i="8"/>
  <c r="G20" i="8"/>
  <c r="U21" i="8"/>
  <c r="P21" i="8"/>
  <c r="J22" i="8"/>
  <c r="E22" i="8"/>
  <c r="S23" i="8"/>
  <c r="N23" i="8"/>
  <c r="H24" i="8"/>
  <c r="C24" i="8"/>
  <c r="K25" i="8"/>
  <c r="F25" i="8"/>
  <c r="T26" i="8"/>
  <c r="O26" i="8"/>
  <c r="I27" i="8"/>
  <c r="D27" i="8"/>
  <c r="P29" i="8"/>
  <c r="U29" i="8"/>
  <c r="J30" i="8"/>
  <c r="E30" i="8"/>
  <c r="S31" i="8"/>
  <c r="N31" i="8"/>
  <c r="H32" i="8"/>
  <c r="C32" i="8"/>
  <c r="K33" i="8"/>
  <c r="F33" i="8"/>
  <c r="T34" i="8"/>
  <c r="O34" i="8"/>
  <c r="I35" i="8"/>
  <c r="D35" i="8"/>
  <c r="L36" i="8"/>
  <c r="G36" i="8"/>
  <c r="P37" i="8"/>
  <c r="U37" i="8"/>
  <c r="E38" i="8"/>
  <c r="J38" i="8"/>
  <c r="S39" i="8"/>
  <c r="N39" i="8"/>
  <c r="H40" i="8"/>
  <c r="C40" i="8"/>
  <c r="K41" i="8"/>
  <c r="F41" i="8"/>
  <c r="T42" i="8"/>
  <c r="O42" i="8"/>
  <c r="L44" i="8"/>
  <c r="G44" i="8"/>
  <c r="U45" i="8"/>
  <c r="P45" i="8"/>
  <c r="J46" i="8"/>
  <c r="E46" i="8"/>
  <c r="S47" i="8"/>
  <c r="N47" i="8"/>
  <c r="H48" i="8"/>
  <c r="C48" i="8"/>
  <c r="K49" i="8"/>
  <c r="F49" i="8"/>
  <c r="O50" i="8"/>
  <c r="T50" i="8"/>
  <c r="D51" i="8"/>
  <c r="I51" i="8"/>
  <c r="L52" i="8"/>
  <c r="G52" i="8"/>
  <c r="U53" i="8"/>
  <c r="P53" i="8"/>
  <c r="J54" i="8"/>
  <c r="E54" i="8"/>
  <c r="N55" i="8"/>
  <c r="S55" i="8"/>
  <c r="C56" i="8"/>
  <c r="H56" i="8"/>
  <c r="T58" i="8"/>
  <c r="O58" i="8"/>
  <c r="I59" i="8"/>
  <c r="D59" i="8"/>
  <c r="G60" i="8"/>
  <c r="L60" i="8"/>
  <c r="U61" i="8"/>
  <c r="P61" i="8"/>
  <c r="J62" i="8"/>
  <c r="E62" i="8"/>
  <c r="N63" i="8"/>
  <c r="S63" i="8"/>
  <c r="C64" i="8"/>
  <c r="H64" i="8"/>
  <c r="K65" i="8"/>
  <c r="F65" i="8"/>
  <c r="T66" i="8"/>
  <c r="O66" i="8"/>
  <c r="P13" i="13"/>
  <c r="F13" i="13"/>
  <c r="P17" i="13"/>
  <c r="F17" i="13"/>
  <c r="P21" i="13"/>
  <c r="F21" i="13"/>
  <c r="P25" i="13"/>
  <c r="F25" i="13"/>
  <c r="P29" i="13"/>
  <c r="F29" i="13"/>
  <c r="P34" i="13"/>
  <c r="F34" i="13"/>
  <c r="P38" i="13"/>
  <c r="F38" i="13"/>
  <c r="P42" i="13"/>
  <c r="F42" i="13"/>
  <c r="P47" i="13"/>
  <c r="F47" i="13"/>
  <c r="P51" i="13"/>
  <c r="F51" i="13"/>
  <c r="F55" i="13"/>
  <c r="P55" i="13"/>
  <c r="P60" i="13"/>
  <c r="F60" i="13"/>
  <c r="P64" i="13"/>
  <c r="F64" i="13"/>
  <c r="P68" i="13"/>
  <c r="F68" i="13"/>
  <c r="I8" i="8"/>
  <c r="D8" i="8"/>
  <c r="L9" i="8"/>
  <c r="G9" i="8"/>
  <c r="J11" i="8"/>
  <c r="E11" i="8"/>
  <c r="N12" i="8"/>
  <c r="S12" i="8"/>
  <c r="C13" i="8"/>
  <c r="H13" i="8"/>
  <c r="F14" i="8"/>
  <c r="K14" i="8"/>
  <c r="T15" i="8"/>
  <c r="O15" i="8"/>
  <c r="I16" i="8"/>
  <c r="D16" i="8"/>
  <c r="G17" i="8"/>
  <c r="L17" i="8"/>
  <c r="U18" i="8"/>
  <c r="P18" i="8"/>
  <c r="J19" i="8"/>
  <c r="E19" i="8"/>
  <c r="N20" i="8"/>
  <c r="S20" i="8"/>
  <c r="H21" i="8"/>
  <c r="C21" i="8"/>
  <c r="F22" i="8"/>
  <c r="K22" i="8"/>
  <c r="T23" i="8"/>
  <c r="O23" i="8"/>
  <c r="I24" i="8"/>
  <c r="D24" i="8"/>
  <c r="G25" i="8"/>
  <c r="L25" i="8"/>
  <c r="U26" i="8"/>
  <c r="P26" i="8"/>
  <c r="J27" i="8"/>
  <c r="E27" i="8"/>
  <c r="H29" i="8"/>
  <c r="C29" i="8"/>
  <c r="F30" i="8"/>
  <c r="K30" i="8"/>
  <c r="T31" i="8"/>
  <c r="O31" i="8"/>
  <c r="I32" i="8"/>
  <c r="D32" i="8"/>
  <c r="L33" i="8"/>
  <c r="G33" i="8"/>
  <c r="U34" i="8"/>
  <c r="P34" i="8"/>
  <c r="J35" i="8"/>
  <c r="E35" i="8"/>
  <c r="S36" i="8"/>
  <c r="N36" i="8"/>
  <c r="H37" i="8"/>
  <c r="C37" i="8"/>
  <c r="F38" i="8"/>
  <c r="K38" i="8"/>
  <c r="T39" i="8"/>
  <c r="O39" i="8"/>
  <c r="I40" i="8"/>
  <c r="D40" i="8"/>
  <c r="L41" i="8"/>
  <c r="G41" i="8"/>
  <c r="U42" i="8"/>
  <c r="P42" i="8"/>
  <c r="S44" i="8"/>
  <c r="N44" i="8"/>
  <c r="H45" i="8"/>
  <c r="C45" i="8"/>
  <c r="K46" i="8"/>
  <c r="F46" i="8"/>
  <c r="O47" i="8"/>
  <c r="T47" i="8"/>
  <c r="I48" i="8"/>
  <c r="D48" i="8"/>
  <c r="L49" i="8"/>
  <c r="G49" i="8"/>
  <c r="P50" i="8"/>
  <c r="U50" i="8"/>
  <c r="J51" i="8"/>
  <c r="E51" i="8"/>
  <c r="S52" i="8"/>
  <c r="N52" i="8"/>
  <c r="H53" i="8"/>
  <c r="C53" i="8"/>
  <c r="K54" i="8"/>
  <c r="F54" i="8"/>
  <c r="O55" i="8"/>
  <c r="T55" i="8"/>
  <c r="I56" i="8"/>
  <c r="D56" i="8"/>
  <c r="U58" i="8"/>
  <c r="P58" i="8"/>
  <c r="J59" i="8"/>
  <c r="E59" i="8"/>
  <c r="S60" i="8"/>
  <c r="N60" i="8"/>
  <c r="C61" i="8"/>
  <c r="H61" i="8"/>
  <c r="K62" i="8"/>
  <c r="F62" i="8"/>
  <c r="O63" i="8"/>
  <c r="T63" i="8"/>
  <c r="I64" i="8"/>
  <c r="D64" i="8"/>
  <c r="L65" i="8"/>
  <c r="G65" i="8"/>
  <c r="U66" i="8"/>
  <c r="P66" i="8"/>
  <c r="P22" i="13"/>
  <c r="F22" i="13"/>
  <c r="P43" i="13"/>
  <c r="F43" i="13"/>
  <c r="Q13" i="13"/>
  <c r="G13" i="13"/>
  <c r="Q38" i="13"/>
  <c r="G38" i="13"/>
  <c r="Q42" i="13"/>
  <c r="G42" i="13"/>
  <c r="Q47" i="13"/>
  <c r="G47" i="13"/>
  <c r="Q51" i="13"/>
  <c r="G51" i="13"/>
  <c r="Q68" i="13"/>
  <c r="G68" i="13"/>
  <c r="S9" i="8"/>
  <c r="N9" i="8"/>
  <c r="O12" i="8"/>
  <c r="T12" i="8"/>
  <c r="U15" i="8"/>
  <c r="P15" i="8"/>
  <c r="J16" i="8"/>
  <c r="E16" i="8"/>
  <c r="H18" i="8"/>
  <c r="C18" i="8"/>
  <c r="O20" i="8"/>
  <c r="T20" i="8"/>
  <c r="I21" i="8"/>
  <c r="D21" i="8"/>
  <c r="L22" i="8"/>
  <c r="G22" i="8"/>
  <c r="U23" i="8"/>
  <c r="P23" i="8"/>
  <c r="J24" i="8"/>
  <c r="E24" i="8"/>
  <c r="L38" i="8"/>
  <c r="G38" i="8"/>
  <c r="S41" i="8"/>
  <c r="N41" i="8"/>
  <c r="H42" i="8"/>
  <c r="C42" i="8"/>
  <c r="L54" i="8"/>
  <c r="G54" i="8"/>
  <c r="J56" i="8"/>
  <c r="E56" i="8"/>
  <c r="H58" i="8"/>
  <c r="C58" i="8"/>
  <c r="T60" i="8"/>
  <c r="O60" i="8"/>
  <c r="L62" i="8"/>
  <c r="G62" i="8"/>
  <c r="H66" i="8"/>
  <c r="C66" i="8"/>
  <c r="P20" i="13"/>
  <c r="F20" i="13"/>
  <c r="P28" i="13"/>
  <c r="F28" i="13"/>
  <c r="F37" i="13"/>
  <c r="P37" i="13"/>
  <c r="F46" i="13"/>
  <c r="P46" i="13"/>
  <c r="F50" i="13"/>
  <c r="P50" i="13"/>
  <c r="P54" i="13"/>
  <c r="F54" i="13"/>
  <c r="P58" i="13"/>
  <c r="F58" i="13"/>
  <c r="F63" i="13"/>
  <c r="P63" i="13"/>
  <c r="P67" i="13"/>
  <c r="F67" i="13"/>
  <c r="K8" i="8"/>
  <c r="F8" i="8"/>
  <c r="T9" i="8"/>
  <c r="O9" i="8"/>
  <c r="L11" i="8"/>
  <c r="G11" i="8"/>
  <c r="S14" i="8"/>
  <c r="N14" i="8"/>
  <c r="H15" i="8"/>
  <c r="C15" i="8"/>
  <c r="T17" i="8"/>
  <c r="O17" i="8"/>
  <c r="I18" i="8"/>
  <c r="D18" i="8"/>
  <c r="S22" i="8"/>
  <c r="N22" i="8"/>
  <c r="T25" i="8"/>
  <c r="O25" i="8"/>
  <c r="I26" i="8"/>
  <c r="D26" i="8"/>
  <c r="J29" i="8"/>
  <c r="E29" i="8"/>
  <c r="N30" i="8"/>
  <c r="S30" i="8"/>
  <c r="K32" i="8"/>
  <c r="F32" i="8"/>
  <c r="L35" i="8"/>
  <c r="G35" i="8"/>
  <c r="C39" i="8"/>
  <c r="H39" i="8"/>
  <c r="K40" i="8"/>
  <c r="F40" i="8"/>
  <c r="U44" i="8"/>
  <c r="P44" i="8"/>
  <c r="J45" i="8"/>
  <c r="E45" i="8"/>
  <c r="H47" i="8"/>
  <c r="C47" i="8"/>
  <c r="G51" i="8"/>
  <c r="L51" i="8"/>
  <c r="U52" i="8"/>
  <c r="P52" i="8"/>
  <c r="J53" i="8"/>
  <c r="E53" i="8"/>
  <c r="F56" i="8"/>
  <c r="K56" i="8"/>
  <c r="L59" i="8"/>
  <c r="G59" i="8"/>
  <c r="F64" i="8"/>
  <c r="K64" i="8"/>
  <c r="T65" i="8"/>
  <c r="O65" i="8"/>
  <c r="I66" i="8"/>
  <c r="D66" i="8"/>
  <c r="G11" i="13"/>
  <c r="Q11" i="13"/>
  <c r="Q16" i="13"/>
  <c r="G16" i="13"/>
  <c r="G20" i="13"/>
  <c r="Q20" i="13"/>
  <c r="G24" i="13"/>
  <c r="Q24" i="13"/>
  <c r="Q33" i="13"/>
  <c r="G33" i="13"/>
  <c r="G37" i="13"/>
  <c r="Q37" i="13"/>
  <c r="G41" i="13"/>
  <c r="Q41" i="13"/>
  <c r="Q46" i="13"/>
  <c r="G46" i="13"/>
  <c r="Q50" i="13"/>
  <c r="G50" i="13"/>
  <c r="Q54" i="13"/>
  <c r="G54" i="13"/>
  <c r="G58" i="13"/>
  <c r="Q58" i="13"/>
  <c r="Q63" i="13"/>
  <c r="G63" i="13"/>
  <c r="Q67" i="13"/>
  <c r="G67" i="13"/>
  <c r="G8" i="8"/>
  <c r="L8" i="8"/>
  <c r="U9" i="8"/>
  <c r="P9" i="8"/>
  <c r="N11" i="8"/>
  <c r="S11" i="8"/>
  <c r="H12" i="8"/>
  <c r="C12" i="8"/>
  <c r="K13" i="8"/>
  <c r="F13" i="8"/>
  <c r="T14" i="8"/>
  <c r="O14" i="8"/>
  <c r="I15" i="8"/>
  <c r="D15" i="8"/>
  <c r="L16" i="8"/>
  <c r="G16" i="8"/>
  <c r="U17" i="8"/>
  <c r="P17" i="8"/>
  <c r="J18" i="8"/>
  <c r="E18" i="8"/>
  <c r="N19" i="8"/>
  <c r="S19" i="8"/>
  <c r="H20" i="8"/>
  <c r="C20" i="8"/>
  <c r="F21" i="8"/>
  <c r="K21" i="8"/>
  <c r="T22" i="8"/>
  <c r="O22" i="8"/>
  <c r="I23" i="8"/>
  <c r="D23" i="8"/>
  <c r="L24" i="8"/>
  <c r="G24" i="8"/>
  <c r="U25" i="8"/>
  <c r="P25" i="8"/>
  <c r="E26" i="8"/>
  <c r="J26" i="8"/>
  <c r="S27" i="8"/>
  <c r="N27" i="8"/>
  <c r="K29" i="8"/>
  <c r="F29" i="8"/>
  <c r="T30" i="8"/>
  <c r="O30" i="8"/>
  <c r="I31" i="8"/>
  <c r="D31" i="8"/>
  <c r="L32" i="8"/>
  <c r="G32" i="8"/>
  <c r="P33" i="8"/>
  <c r="U33" i="8"/>
  <c r="E34" i="8"/>
  <c r="J34" i="8"/>
  <c r="S35" i="8"/>
  <c r="N35" i="8"/>
  <c r="H36" i="8"/>
  <c r="C36" i="8"/>
  <c r="K37" i="8"/>
  <c r="F37" i="8"/>
  <c r="T38" i="8"/>
  <c r="O38" i="8"/>
  <c r="D39" i="8"/>
  <c r="I39" i="8"/>
  <c r="L40" i="8"/>
  <c r="G40" i="8"/>
  <c r="P41" i="8"/>
  <c r="U41" i="8"/>
  <c r="E42" i="8"/>
  <c r="J42" i="8"/>
  <c r="H44" i="8"/>
  <c r="C44" i="8"/>
  <c r="K45" i="8"/>
  <c r="F45" i="8"/>
  <c r="O46" i="8"/>
  <c r="T46" i="8"/>
  <c r="D47" i="8"/>
  <c r="I47" i="8"/>
  <c r="L48" i="8"/>
  <c r="G48" i="8"/>
  <c r="U49" i="8"/>
  <c r="P49" i="8"/>
  <c r="J50" i="8"/>
  <c r="E50" i="8"/>
  <c r="S51" i="8"/>
  <c r="N51" i="8"/>
  <c r="C52" i="8"/>
  <c r="H52" i="8"/>
  <c r="K53" i="8"/>
  <c r="F53" i="8"/>
  <c r="O54" i="8"/>
  <c r="T54" i="8"/>
  <c r="D55" i="8"/>
  <c r="I55" i="8"/>
  <c r="L56" i="8"/>
  <c r="G56" i="8"/>
  <c r="J58" i="8"/>
  <c r="E58" i="8"/>
  <c r="N59" i="8"/>
  <c r="S59" i="8"/>
  <c r="C60" i="8"/>
  <c r="H60" i="8"/>
  <c r="K61" i="8"/>
  <c r="F61" i="8"/>
  <c r="T62" i="8"/>
  <c r="O62" i="8"/>
  <c r="I63" i="8"/>
  <c r="D63" i="8"/>
  <c r="L64" i="8"/>
  <c r="G64" i="8"/>
  <c r="U65" i="8"/>
  <c r="P65" i="8"/>
  <c r="J66" i="8"/>
  <c r="E66" i="8"/>
  <c r="P26" i="13"/>
  <c r="F26" i="13"/>
  <c r="F48" i="13"/>
  <c r="P48" i="13"/>
  <c r="G21" i="13"/>
  <c r="Q21" i="13"/>
  <c r="Q25" i="13"/>
  <c r="G25" i="13"/>
  <c r="Q29" i="13"/>
  <c r="G29" i="13"/>
  <c r="Q34" i="13"/>
  <c r="G34" i="13"/>
  <c r="Q64" i="13"/>
  <c r="G64" i="13"/>
  <c r="J8" i="8"/>
  <c r="E8" i="8"/>
  <c r="L14" i="8"/>
  <c r="G14" i="8"/>
  <c r="H26" i="8"/>
  <c r="C26" i="8"/>
  <c r="K27" i="8"/>
  <c r="F27" i="8"/>
  <c r="U31" i="8"/>
  <c r="P31" i="8"/>
  <c r="J32" i="8"/>
  <c r="E32" i="8"/>
  <c r="S33" i="8"/>
  <c r="N33" i="8"/>
  <c r="K35" i="8"/>
  <c r="F35" i="8"/>
  <c r="I45" i="8"/>
  <c r="D45" i="8"/>
  <c r="L46" i="8"/>
  <c r="G46" i="8"/>
  <c r="S49" i="8"/>
  <c r="N49" i="8"/>
  <c r="H50" i="8"/>
  <c r="C50" i="8"/>
  <c r="K51" i="8"/>
  <c r="F51" i="8"/>
  <c r="U55" i="8"/>
  <c r="P55" i="8"/>
  <c r="P12" i="8"/>
  <c r="U12" i="8"/>
  <c r="J13" i="8"/>
  <c r="E13" i="8"/>
  <c r="K16" i="8"/>
  <c r="F16" i="8"/>
  <c r="L19" i="8"/>
  <c r="G19" i="8"/>
  <c r="P20" i="8"/>
  <c r="U20" i="8"/>
  <c r="H23" i="8"/>
  <c r="C23" i="8"/>
  <c r="L27" i="8"/>
  <c r="G27" i="8"/>
  <c r="H31" i="8"/>
  <c r="C31" i="8"/>
  <c r="U36" i="8"/>
  <c r="P36" i="8"/>
  <c r="S38" i="8"/>
  <c r="N38" i="8"/>
  <c r="O41" i="8"/>
  <c r="T41" i="8"/>
  <c r="I42" i="8"/>
  <c r="D42" i="8"/>
  <c r="N46" i="8"/>
  <c r="S46" i="8"/>
  <c r="T49" i="8"/>
  <c r="O49" i="8"/>
  <c r="I50" i="8"/>
  <c r="D50" i="8"/>
  <c r="I58" i="8"/>
  <c r="D58" i="8"/>
  <c r="H63" i="8"/>
  <c r="C63" i="8"/>
  <c r="Q28" i="13"/>
  <c r="G28" i="13"/>
  <c r="F10" i="13"/>
  <c r="P10" i="13"/>
  <c r="P15" i="13"/>
  <c r="F15" i="13"/>
  <c r="P19" i="13"/>
  <c r="F19" i="13"/>
  <c r="P23" i="13"/>
  <c r="F23" i="13"/>
  <c r="P27" i="13"/>
  <c r="F27" i="13"/>
  <c r="P32" i="13"/>
  <c r="F32" i="13"/>
  <c r="F36" i="13"/>
  <c r="P36" i="13"/>
  <c r="P40" i="13"/>
  <c r="F40" i="13"/>
  <c r="P44" i="13"/>
  <c r="F44" i="13"/>
  <c r="P49" i="13"/>
  <c r="F49" i="13"/>
  <c r="F53" i="13"/>
  <c r="P53" i="13"/>
  <c r="P57" i="13"/>
  <c r="F57" i="13"/>
  <c r="P62" i="13"/>
  <c r="F62" i="13"/>
  <c r="P66" i="13"/>
  <c r="F66" i="13"/>
  <c r="S8" i="8"/>
  <c r="N8" i="8"/>
  <c r="H9" i="8"/>
  <c r="C9" i="8"/>
  <c r="T11" i="8"/>
  <c r="O11" i="8"/>
  <c r="I12" i="8"/>
  <c r="D12" i="8"/>
  <c r="L13" i="8"/>
  <c r="G13" i="8"/>
  <c r="U14" i="8"/>
  <c r="P14" i="8"/>
  <c r="J15" i="8"/>
  <c r="E15" i="8"/>
  <c r="S16" i="8"/>
  <c r="N16" i="8"/>
  <c r="C17" i="8"/>
  <c r="H17" i="8"/>
  <c r="F18" i="8"/>
  <c r="K18" i="8"/>
  <c r="T19" i="8"/>
  <c r="O19" i="8"/>
  <c r="I20" i="8"/>
  <c r="D20" i="8"/>
  <c r="L21" i="8"/>
  <c r="G21" i="8"/>
  <c r="U22" i="8"/>
  <c r="P22" i="8"/>
  <c r="J23" i="8"/>
  <c r="E23" i="8"/>
  <c r="S24" i="8"/>
  <c r="N24" i="8"/>
  <c r="H25" i="8"/>
  <c r="C25" i="8"/>
  <c r="K26" i="8"/>
  <c r="F26" i="8"/>
  <c r="T27" i="8"/>
  <c r="O27" i="8"/>
  <c r="L29" i="8"/>
  <c r="G29" i="8"/>
  <c r="P30" i="8"/>
  <c r="U30" i="8"/>
  <c r="E31" i="8"/>
  <c r="J31" i="8"/>
  <c r="S32" i="8"/>
  <c r="N32" i="8"/>
  <c r="H33" i="8"/>
  <c r="C33" i="8"/>
  <c r="K34" i="8"/>
  <c r="F34" i="8"/>
  <c r="T35" i="8"/>
  <c r="O35" i="8"/>
  <c r="I36" i="8"/>
  <c r="D36" i="8"/>
  <c r="L37" i="8"/>
  <c r="G37" i="8"/>
  <c r="P38" i="8"/>
  <c r="U38" i="8"/>
  <c r="J39" i="8"/>
  <c r="E39" i="8"/>
  <c r="S40" i="8"/>
  <c r="N40" i="8"/>
  <c r="H41" i="8"/>
  <c r="C41" i="8"/>
  <c r="K42" i="8"/>
  <c r="F42" i="8"/>
  <c r="D44" i="8"/>
  <c r="I44" i="8"/>
  <c r="L45" i="8"/>
  <c r="G45" i="8"/>
  <c r="P46" i="8"/>
  <c r="U46" i="8"/>
  <c r="J47" i="8"/>
  <c r="E47" i="8"/>
  <c r="S48" i="8"/>
  <c r="N48" i="8"/>
  <c r="H49" i="8"/>
  <c r="C49" i="8"/>
  <c r="K50" i="8"/>
  <c r="F50" i="8"/>
  <c r="T51" i="8"/>
  <c r="O51" i="8"/>
  <c r="I52" i="8"/>
  <c r="D52" i="8"/>
  <c r="L53" i="8"/>
  <c r="G53" i="8"/>
  <c r="P54" i="8"/>
  <c r="U54" i="8"/>
  <c r="J55" i="8"/>
  <c r="E55" i="8"/>
  <c r="S56" i="8"/>
  <c r="N56" i="8"/>
  <c r="K58" i="8"/>
  <c r="F58" i="8"/>
  <c r="O59" i="8"/>
  <c r="T59" i="8"/>
  <c r="I60" i="8"/>
  <c r="D60" i="8"/>
  <c r="L61" i="8"/>
  <c r="G61" i="8"/>
  <c r="U62" i="8"/>
  <c r="P62" i="8"/>
  <c r="J63" i="8"/>
  <c r="E63" i="8"/>
  <c r="S64" i="8"/>
  <c r="N64" i="8"/>
  <c r="H65" i="8"/>
  <c r="C65" i="8"/>
  <c r="K66" i="8"/>
  <c r="F66" i="8"/>
  <c r="P18" i="13"/>
  <c r="F18" i="13"/>
  <c r="F31" i="13"/>
  <c r="P31" i="13"/>
  <c r="Q17" i="13"/>
  <c r="G17" i="13"/>
  <c r="G55" i="13"/>
  <c r="Q55" i="13"/>
  <c r="Q60" i="13"/>
  <c r="G60" i="13"/>
  <c r="K11" i="8"/>
  <c r="F11" i="8"/>
  <c r="D13" i="8"/>
  <c r="I13" i="8"/>
  <c r="S17" i="8"/>
  <c r="N17" i="8"/>
  <c r="K19" i="8"/>
  <c r="F19" i="8"/>
  <c r="S25" i="8"/>
  <c r="N25" i="8"/>
  <c r="I29" i="8"/>
  <c r="D29" i="8"/>
  <c r="L30" i="8"/>
  <c r="G30" i="8"/>
  <c r="C34" i="8"/>
  <c r="H34" i="8"/>
  <c r="T36" i="8"/>
  <c r="O36" i="8"/>
  <c r="I37" i="8"/>
  <c r="D37" i="8"/>
  <c r="U39" i="8"/>
  <c r="P39" i="8"/>
  <c r="J40" i="8"/>
  <c r="E40" i="8"/>
  <c r="T44" i="8"/>
  <c r="O44" i="8"/>
  <c r="U47" i="8"/>
  <c r="P47" i="8"/>
  <c r="J48" i="8"/>
  <c r="E48" i="8"/>
  <c r="T52" i="8"/>
  <c r="O52" i="8"/>
  <c r="I53" i="8"/>
  <c r="D53" i="8"/>
  <c r="K59" i="8"/>
  <c r="F59" i="8"/>
  <c r="I61" i="8"/>
  <c r="D61" i="8"/>
  <c r="P63" i="8"/>
  <c r="U63" i="8"/>
  <c r="E64" i="8"/>
  <c r="J64" i="8"/>
  <c r="S65" i="8"/>
  <c r="N65" i="8"/>
  <c r="F11" i="13"/>
  <c r="P11" i="13"/>
  <c r="F16" i="13"/>
  <c r="P16" i="13"/>
  <c r="P24" i="13"/>
  <c r="F24" i="13"/>
  <c r="P33" i="13"/>
  <c r="F33" i="13"/>
  <c r="P41" i="13"/>
  <c r="F41" i="13"/>
  <c r="E21" i="8"/>
  <c r="J21" i="8"/>
  <c r="K24" i="8"/>
  <c r="F24" i="8"/>
  <c r="O33" i="8"/>
  <c r="T33" i="8"/>
  <c r="D34" i="8"/>
  <c r="I34" i="8"/>
  <c r="J37" i="8"/>
  <c r="E37" i="8"/>
  <c r="K48" i="8"/>
  <c r="F48" i="8"/>
  <c r="N54" i="8"/>
  <c r="S54" i="8"/>
  <c r="H55" i="8"/>
  <c r="C55" i="8"/>
  <c r="U60" i="8"/>
  <c r="P60" i="8"/>
  <c r="E61" i="8"/>
  <c r="J61" i="8"/>
  <c r="S62" i="8"/>
  <c r="N62" i="8"/>
  <c r="G10" i="13"/>
  <c r="Q10" i="13"/>
  <c r="Q15" i="13"/>
  <c r="G15" i="13"/>
  <c r="G19" i="13"/>
  <c r="Q19" i="13"/>
  <c r="Q23" i="13"/>
  <c r="G23" i="13"/>
  <c r="Q27" i="13"/>
  <c r="G27" i="13"/>
  <c r="Q32" i="13"/>
  <c r="G32" i="13"/>
  <c r="Q36" i="13"/>
  <c r="G36" i="13"/>
  <c r="Q40" i="13"/>
  <c r="G40" i="13"/>
  <c r="G44" i="13"/>
  <c r="Q44" i="13"/>
  <c r="Q49" i="13"/>
  <c r="G49" i="13"/>
  <c r="G53" i="13"/>
  <c r="Q53" i="13"/>
  <c r="Q57" i="13"/>
  <c r="G57" i="13"/>
  <c r="Q62" i="13"/>
  <c r="G62" i="13"/>
  <c r="Q66" i="13"/>
  <c r="G66" i="13"/>
  <c r="O8" i="8"/>
  <c r="T8" i="8"/>
  <c r="D9" i="8"/>
  <c r="I9" i="8"/>
  <c r="U11" i="8"/>
  <c r="P11" i="8"/>
  <c r="J12" i="8"/>
  <c r="E12" i="8"/>
  <c r="S13" i="8"/>
  <c r="N13" i="8"/>
  <c r="H14" i="8"/>
  <c r="C14" i="8"/>
  <c r="K15" i="8"/>
  <c r="F15" i="8"/>
  <c r="O16" i="8"/>
  <c r="T16" i="8"/>
  <c r="D17" i="8"/>
  <c r="I17" i="8"/>
  <c r="L18" i="8"/>
  <c r="G18" i="8"/>
  <c r="U19" i="8"/>
  <c r="P19" i="8"/>
  <c r="J20" i="8"/>
  <c r="E20" i="8"/>
  <c r="S21" i="8"/>
  <c r="N21" i="8"/>
  <c r="C22" i="8"/>
  <c r="H22" i="8"/>
  <c r="K23" i="8"/>
  <c r="F23" i="8"/>
  <c r="O24" i="8"/>
  <c r="T24" i="8"/>
  <c r="I25" i="8"/>
  <c r="D25" i="8"/>
  <c r="L26" i="8"/>
  <c r="G26" i="8"/>
  <c r="U27" i="8"/>
  <c r="P27" i="8"/>
  <c r="N29" i="8"/>
  <c r="S29" i="8"/>
  <c r="H30" i="8"/>
  <c r="C30" i="8"/>
  <c r="K31" i="8"/>
  <c r="F31" i="8"/>
  <c r="T32" i="8"/>
  <c r="O32" i="8"/>
  <c r="I33" i="8"/>
  <c r="D33" i="8"/>
  <c r="G34" i="8"/>
  <c r="L34" i="8"/>
  <c r="U35" i="8"/>
  <c r="P35" i="8"/>
  <c r="J36" i="8"/>
  <c r="E36" i="8"/>
  <c r="S37" i="8"/>
  <c r="N37" i="8"/>
  <c r="H38" i="8"/>
  <c r="C38" i="8"/>
  <c r="K39" i="8"/>
  <c r="F39" i="8"/>
  <c r="T40" i="8"/>
  <c r="O40" i="8"/>
  <c r="I41" i="8"/>
  <c r="D41" i="8"/>
  <c r="G42" i="8"/>
  <c r="L42" i="8"/>
  <c r="J44" i="8"/>
  <c r="E44" i="8"/>
  <c r="N45" i="8"/>
  <c r="S45" i="8"/>
  <c r="H46" i="8"/>
  <c r="C46" i="8"/>
  <c r="F47" i="8"/>
  <c r="K47" i="8"/>
  <c r="T48" i="8"/>
  <c r="O48" i="8"/>
  <c r="I49" i="8"/>
  <c r="D49" i="8"/>
  <c r="L50" i="8"/>
  <c r="G50" i="8"/>
  <c r="P51" i="8"/>
  <c r="U51" i="8"/>
  <c r="J52" i="8"/>
  <c r="E52" i="8"/>
  <c r="N53" i="8"/>
  <c r="S53" i="8"/>
  <c r="H54" i="8"/>
  <c r="C54" i="8"/>
  <c r="F55" i="8"/>
  <c r="K55" i="8"/>
  <c r="T56" i="8"/>
  <c r="O56" i="8"/>
  <c r="L58" i="8"/>
  <c r="G58" i="8"/>
  <c r="P59" i="8"/>
  <c r="U59" i="8"/>
  <c r="J60" i="8"/>
  <c r="E60" i="8"/>
  <c r="S61" i="8"/>
  <c r="N61" i="8"/>
  <c r="H62" i="8"/>
  <c r="C62" i="8"/>
  <c r="K63" i="8"/>
  <c r="F63" i="8"/>
  <c r="O64" i="8"/>
  <c r="T64" i="8"/>
  <c r="I65" i="8"/>
  <c r="D65" i="8"/>
  <c r="L66" i="8"/>
  <c r="G66" i="8"/>
  <c r="AR8" i="9"/>
  <c r="V8" i="9"/>
  <c r="AU55" i="1"/>
  <c r="AU41" i="1"/>
  <c r="AU26" i="1"/>
  <c r="AU8" i="1"/>
  <c r="X55" i="1"/>
  <c r="X41" i="1"/>
  <c r="X26" i="1"/>
  <c r="X8" i="1"/>
  <c r="AM1" i="2" l="1"/>
  <c r="R45" i="13" l="1"/>
  <c r="R59" i="13"/>
  <c r="R30" i="13"/>
  <c r="R12" i="13"/>
  <c r="M12" i="13"/>
  <c r="H59" i="13"/>
  <c r="H45" i="13"/>
  <c r="C45" i="13"/>
  <c r="C30" i="13"/>
  <c r="C12" i="13"/>
  <c r="CI8" i="9"/>
  <c r="CH8" i="9"/>
  <c r="BM8" i="9"/>
  <c r="BL8" i="9"/>
  <c r="AQ8" i="9"/>
  <c r="AP8" i="9"/>
  <c r="U8" i="9"/>
  <c r="T8" i="9"/>
  <c r="KX26" i="1"/>
  <c r="KB26" i="1"/>
  <c r="JF26" i="1"/>
  <c r="IJ26" i="1"/>
  <c r="HN26" i="1"/>
  <c r="GR26" i="1"/>
  <c r="FV26" i="1"/>
  <c r="EZ26" i="1"/>
  <c r="ED26" i="1"/>
  <c r="DH26" i="1"/>
  <c r="CL26" i="1"/>
  <c r="BP26" i="1"/>
  <c r="KX55" i="1"/>
  <c r="KB55" i="1"/>
  <c r="JF55" i="1"/>
  <c r="IJ55" i="1"/>
  <c r="HN55" i="1"/>
  <c r="GR55" i="1"/>
  <c r="FV55" i="1"/>
  <c r="EZ55" i="1"/>
  <c r="ED55" i="1"/>
  <c r="DH55" i="1"/>
  <c r="CL55" i="1"/>
  <c r="KX41" i="1"/>
  <c r="KB41" i="1"/>
  <c r="JF41" i="1"/>
  <c r="IJ41" i="1"/>
  <c r="HN41" i="1"/>
  <c r="GR41" i="1"/>
  <c r="FV41" i="1"/>
  <c r="EZ41" i="1"/>
  <c r="ED41" i="1"/>
  <c r="DH41" i="1"/>
  <c r="CL41" i="1"/>
  <c r="BP41" i="1"/>
  <c r="BP55" i="1"/>
  <c r="AT41" i="1"/>
  <c r="AT55" i="1"/>
  <c r="AT26" i="1"/>
  <c r="W55" i="1"/>
  <c r="W41" i="1"/>
  <c r="W26" i="1"/>
  <c r="O31" i="12" l="1"/>
  <c r="P31" i="12"/>
  <c r="O46" i="12"/>
  <c r="P46" i="12"/>
  <c r="C60" i="12"/>
  <c r="F46" i="12"/>
  <c r="I31" i="12"/>
  <c r="J31" i="12"/>
  <c r="E60" i="12"/>
  <c r="C46" i="12"/>
  <c r="D46" i="12"/>
  <c r="F60" i="12"/>
  <c r="D60" i="12"/>
  <c r="G31" i="12"/>
  <c r="H31" i="12"/>
  <c r="I46" i="12"/>
  <c r="J46" i="12"/>
  <c r="K60" i="12"/>
  <c r="K46" i="12"/>
  <c r="L46" i="12"/>
  <c r="M45" i="13"/>
  <c r="M30" i="13"/>
  <c r="M59" i="13"/>
  <c r="O60" i="12"/>
  <c r="P60" i="12"/>
  <c r="H46" i="12"/>
  <c r="N46" i="12"/>
  <c r="H12" i="13"/>
  <c r="M46" i="12"/>
  <c r="K31" i="12"/>
  <c r="L31" i="12"/>
  <c r="C31" i="12"/>
  <c r="D31" i="12"/>
  <c r="E31" i="12"/>
  <c r="F31" i="12"/>
  <c r="G46" i="12"/>
  <c r="H30" i="13"/>
  <c r="E46" i="12"/>
  <c r="M31" i="12"/>
  <c r="N31" i="12"/>
  <c r="C59" i="13"/>
  <c r="G60" i="12"/>
  <c r="H60" i="12"/>
  <c r="I60" i="12"/>
  <c r="J60" i="12"/>
  <c r="L60" i="12"/>
  <c r="M60" i="12"/>
  <c r="N60" i="12"/>
  <c r="W8" i="1" l="1"/>
  <c r="V8" i="1"/>
  <c r="AT8" i="1"/>
  <c r="AS8" i="1"/>
  <c r="BP8" i="1"/>
  <c r="BO8" i="1"/>
  <c r="CL8" i="1"/>
  <c r="CK8" i="1"/>
  <c r="DH8" i="1"/>
  <c r="DG8" i="1"/>
  <c r="ED8" i="1"/>
  <c r="EC8" i="1"/>
  <c r="EZ8" i="1"/>
  <c r="EY8" i="1"/>
  <c r="FV8" i="1"/>
  <c r="FU8" i="1"/>
  <c r="GR8" i="1"/>
  <c r="GQ8" i="1"/>
  <c r="HN8" i="1"/>
  <c r="HM8" i="1"/>
  <c r="IJ8" i="1"/>
  <c r="II8" i="1"/>
  <c r="JF8" i="1"/>
  <c r="JE8" i="1"/>
  <c r="KB8" i="1"/>
  <c r="KA8" i="1"/>
  <c r="KW8" i="1"/>
  <c r="KX8" i="1"/>
  <c r="BI8" i="11" l="1"/>
  <c r="BI10" i="11"/>
  <c r="BI12" i="11"/>
  <c r="BI25" i="11"/>
  <c r="AZ7" i="11"/>
  <c r="AZ10" i="11"/>
  <c r="AZ23" i="11"/>
  <c r="AZ24" i="11"/>
  <c r="AQ7" i="11"/>
  <c r="BI7" i="11" s="1"/>
  <c r="AQ8" i="11"/>
  <c r="AQ10" i="11"/>
  <c r="AQ11" i="11"/>
  <c r="BI11" i="11" s="1"/>
  <c r="AQ12" i="11"/>
  <c r="AQ13" i="11"/>
  <c r="BI13" i="11" s="1"/>
  <c r="AQ14" i="11"/>
  <c r="BI14" i="11" s="1"/>
  <c r="AQ15" i="11"/>
  <c r="BI15" i="11" s="1"/>
  <c r="AQ16" i="11"/>
  <c r="BI16" i="11" s="1"/>
  <c r="AQ17" i="11"/>
  <c r="BI17" i="11" s="1"/>
  <c r="AQ18" i="11"/>
  <c r="BI18" i="11" s="1"/>
  <c r="AQ19" i="11"/>
  <c r="BI19" i="11" s="1"/>
  <c r="AQ20" i="11"/>
  <c r="BI20" i="11" s="1"/>
  <c r="AQ21" i="11"/>
  <c r="BI21" i="11" s="1"/>
  <c r="AQ22" i="11"/>
  <c r="BI22" i="11" s="1"/>
  <c r="AQ23" i="11"/>
  <c r="BI23" i="11" s="1"/>
  <c r="AQ24" i="11"/>
  <c r="BI24" i="11" s="1"/>
  <c r="AQ25" i="11"/>
  <c r="AH7" i="11"/>
  <c r="AH8" i="11"/>
  <c r="AZ8" i="11" s="1"/>
  <c r="AH10" i="11"/>
  <c r="AH11" i="11"/>
  <c r="AZ11" i="11" s="1"/>
  <c r="AH12" i="11"/>
  <c r="AZ12" i="11" s="1"/>
  <c r="AH13" i="11"/>
  <c r="AZ13" i="11" s="1"/>
  <c r="AH14" i="11"/>
  <c r="AZ14" i="11" s="1"/>
  <c r="AH15" i="11"/>
  <c r="AZ15" i="11" s="1"/>
  <c r="AH16" i="11"/>
  <c r="AZ16" i="11" s="1"/>
  <c r="AH17" i="11"/>
  <c r="AZ17" i="11" s="1"/>
  <c r="AH18" i="11"/>
  <c r="AZ18" i="11" s="1"/>
  <c r="AH19" i="11"/>
  <c r="AZ19" i="11" s="1"/>
  <c r="AH20" i="11"/>
  <c r="AZ20" i="11" s="1"/>
  <c r="AH21" i="11"/>
  <c r="AZ21" i="11" s="1"/>
  <c r="AH22" i="11"/>
  <c r="AZ22" i="11" s="1"/>
  <c r="AH23" i="11"/>
  <c r="AH24" i="11"/>
  <c r="AH25" i="11"/>
  <c r="AZ25" i="11" s="1"/>
  <c r="KW26" i="1"/>
  <c r="KW55" i="1"/>
  <c r="KA26" i="1"/>
  <c r="KA41" i="1"/>
  <c r="KA55" i="1"/>
  <c r="JE26" i="1"/>
  <c r="JE55" i="1"/>
  <c r="JE41" i="1"/>
  <c r="II26" i="1"/>
  <c r="II55" i="1"/>
  <c r="II41" i="1"/>
  <c r="HM26" i="1"/>
  <c r="HM55" i="1"/>
  <c r="HM41" i="1"/>
  <c r="GQ26" i="1"/>
  <c r="GQ55" i="1"/>
  <c r="GQ41" i="1"/>
  <c r="FU26" i="1"/>
  <c r="FU55" i="1"/>
  <c r="FU41" i="1"/>
  <c r="EY26" i="1"/>
  <c r="EY55" i="1"/>
  <c r="EY41" i="1"/>
  <c r="EC26" i="1"/>
  <c r="EC55" i="1"/>
  <c r="EC41" i="1"/>
  <c r="DG26" i="1"/>
  <c r="DG55" i="1"/>
  <c r="DG41" i="1"/>
  <c r="CK26" i="1"/>
  <c r="CK55" i="1"/>
  <c r="CK41" i="1"/>
  <c r="BO26" i="1"/>
  <c r="BO55" i="1"/>
  <c r="BO41" i="1"/>
  <c r="V55" i="1"/>
  <c r="V41" i="1"/>
  <c r="V26" i="1"/>
  <c r="AS26" i="1"/>
  <c r="AS41" i="1"/>
  <c r="AS55" i="1"/>
  <c r="W27" i="13"/>
  <c r="W25" i="13"/>
  <c r="W18" i="13"/>
  <c r="W17" i="13"/>
  <c r="W14" i="13"/>
  <c r="W67" i="13"/>
  <c r="W66" i="13"/>
  <c r="W61" i="13"/>
  <c r="W57" i="13"/>
  <c r="W56" i="13"/>
  <c r="W52" i="13"/>
  <c r="W49" i="13"/>
  <c r="W48" i="13"/>
  <c r="W43" i="13"/>
  <c r="W39" i="13"/>
  <c r="W38" i="13"/>
  <c r="W36" i="13"/>
  <c r="W34" i="13"/>
  <c r="W29" i="13"/>
  <c r="W23" i="13"/>
  <c r="V40" i="13"/>
  <c r="V24" i="13"/>
  <c r="V23" i="13"/>
  <c r="V16" i="13"/>
  <c r="V15" i="13"/>
  <c r="V28" i="13"/>
  <c r="V20" i="13"/>
  <c r="W64" i="13"/>
  <c r="W46" i="13"/>
  <c r="W20" i="13"/>
  <c r="F32" i="12"/>
  <c r="F70" i="12"/>
  <c r="W21" i="13" l="1"/>
  <c r="W26" i="13"/>
  <c r="W22" i="13"/>
  <c r="W24" i="13"/>
  <c r="W16" i="13"/>
  <c r="V26" i="13"/>
  <c r="V18" i="13"/>
  <c r="W19" i="13"/>
  <c r="W41" i="13"/>
  <c r="W15" i="13"/>
  <c r="W42" i="13"/>
  <c r="W60" i="13"/>
  <c r="W11" i="13"/>
  <c r="W28" i="13"/>
  <c r="W62" i="13"/>
  <c r="W58" i="13"/>
  <c r="W13" i="13"/>
  <c r="V36" i="13"/>
  <c r="V62" i="13"/>
  <c r="V14" i="13"/>
  <c r="V22" i="13"/>
  <c r="V65" i="13"/>
  <c r="V34" i="13"/>
  <c r="V10" i="13"/>
  <c r="V19" i="13"/>
  <c r="V27" i="13"/>
  <c r="V44" i="13"/>
  <c r="V13" i="13"/>
  <c r="V21" i="13"/>
  <c r="V47" i="13"/>
  <c r="V55" i="13"/>
  <c r="V33" i="13"/>
  <c r="V50" i="13"/>
  <c r="V58" i="13"/>
  <c r="V67" i="13"/>
  <c r="V11" i="13"/>
  <c r="V38" i="13"/>
  <c r="W50" i="13"/>
  <c r="H13" i="12"/>
  <c r="W51" i="13"/>
  <c r="W68" i="13"/>
  <c r="K13" i="12"/>
  <c r="V49" i="13"/>
  <c r="V57" i="13"/>
  <c r="V35" i="13"/>
  <c r="V69" i="13"/>
  <c r="W37" i="13"/>
  <c r="V17" i="13"/>
  <c r="V25" i="13"/>
  <c r="W55" i="13"/>
  <c r="V31" i="13"/>
  <c r="V39" i="13"/>
  <c r="V48" i="13"/>
  <c r="V56" i="13"/>
  <c r="W32" i="13"/>
  <c r="W40" i="13"/>
  <c r="W69" i="13"/>
  <c r="C13" i="12"/>
  <c r="I13" i="12"/>
  <c r="Q13" i="12"/>
  <c r="E13" i="12"/>
  <c r="G13" i="12"/>
  <c r="N13" i="12"/>
  <c r="P13" i="12"/>
  <c r="O13" i="12"/>
  <c r="F13" i="12"/>
  <c r="M13" i="12"/>
  <c r="D13" i="12"/>
  <c r="J13" i="12"/>
  <c r="R13" i="12"/>
  <c r="W35" i="13"/>
  <c r="W33" i="13"/>
  <c r="W65" i="13"/>
  <c r="W63" i="13"/>
  <c r="W53" i="13"/>
  <c r="W54" i="13"/>
  <c r="W47" i="13"/>
  <c r="W31" i="13"/>
  <c r="W44" i="13"/>
  <c r="W10" i="13"/>
  <c r="L13" i="12"/>
  <c r="V29" i="13"/>
  <c r="V32" i="13"/>
  <c r="V63" i="13"/>
  <c r="V46" i="13"/>
  <c r="V68" i="13"/>
  <c r="V42" i="13"/>
  <c r="V66" i="13"/>
  <c r="V43" i="13"/>
  <c r="V41" i="13"/>
  <c r="V37" i="13"/>
  <c r="V64" i="13"/>
  <c r="V61" i="13"/>
  <c r="V60" i="13"/>
  <c r="V53" i="13"/>
  <c r="V54" i="13"/>
  <c r="V52" i="13"/>
  <c r="V51" i="13"/>
  <c r="BH23" i="11" l="1"/>
  <c r="AY13" i="11"/>
  <c r="AY14" i="11"/>
  <c r="AY16" i="11"/>
  <c r="AP7" i="11"/>
  <c r="BH7" i="11" s="1"/>
  <c r="AP8" i="11"/>
  <c r="BH8" i="11" s="1"/>
  <c r="AP10" i="11"/>
  <c r="BH10" i="11" s="1"/>
  <c r="AP11" i="11"/>
  <c r="BH11" i="11" s="1"/>
  <c r="AP12" i="11"/>
  <c r="BH12" i="11" s="1"/>
  <c r="AP13" i="11"/>
  <c r="BH13" i="11" s="1"/>
  <c r="AP14" i="11"/>
  <c r="BH14" i="11" s="1"/>
  <c r="AP15" i="11"/>
  <c r="BH15" i="11" s="1"/>
  <c r="AP16" i="11"/>
  <c r="BH16" i="11" s="1"/>
  <c r="AP17" i="11"/>
  <c r="BH17" i="11" s="1"/>
  <c r="AP18" i="11"/>
  <c r="BH18" i="11" s="1"/>
  <c r="AP19" i="11"/>
  <c r="BH19" i="11" s="1"/>
  <c r="AP20" i="11"/>
  <c r="BH20" i="11" s="1"/>
  <c r="AP21" i="11"/>
  <c r="BH21" i="11" s="1"/>
  <c r="AP22" i="11"/>
  <c r="BH22" i="11" s="1"/>
  <c r="AP23" i="11"/>
  <c r="AP24" i="11"/>
  <c r="BH24" i="11" s="1"/>
  <c r="AP25" i="11"/>
  <c r="BH25" i="11" s="1"/>
  <c r="AG7" i="11"/>
  <c r="AY7" i="11" s="1"/>
  <c r="AG8" i="11"/>
  <c r="AY8" i="11" s="1"/>
  <c r="AG10" i="11"/>
  <c r="AY10" i="11" s="1"/>
  <c r="AG11" i="11"/>
  <c r="AY11" i="11" s="1"/>
  <c r="AG12" i="11"/>
  <c r="AY12" i="11" s="1"/>
  <c r="AG13" i="11"/>
  <c r="AG14" i="11"/>
  <c r="AG15" i="11"/>
  <c r="AY15" i="11" s="1"/>
  <c r="AG16" i="11"/>
  <c r="AG17" i="11"/>
  <c r="AY17" i="11" s="1"/>
  <c r="AG18" i="11"/>
  <c r="AY18" i="11" s="1"/>
  <c r="AG19" i="11"/>
  <c r="AY19" i="11" s="1"/>
  <c r="AG20" i="11"/>
  <c r="AY20" i="11" s="1"/>
  <c r="AG21" i="11"/>
  <c r="AY21" i="11" s="1"/>
  <c r="AG22" i="11"/>
  <c r="AY22" i="11" s="1"/>
  <c r="AG23" i="11"/>
  <c r="AY23" i="11" s="1"/>
  <c r="AG24" i="11"/>
  <c r="AY24" i="11" s="1"/>
  <c r="AG25" i="11"/>
  <c r="AY25" i="11" s="1"/>
  <c r="CF8" i="9" l="1"/>
  <c r="CE8" i="9"/>
  <c r="CD8" i="9"/>
  <c r="CC8" i="9"/>
  <c r="CB8" i="9"/>
  <c r="CA8" i="9"/>
  <c r="BZ8" i="9"/>
  <c r="BY8" i="9"/>
  <c r="BX8" i="9"/>
  <c r="BW8" i="9"/>
  <c r="BV8" i="9"/>
  <c r="BU8" i="9"/>
  <c r="BT8" i="9"/>
  <c r="BS8" i="9"/>
  <c r="BR8" i="9"/>
  <c r="BQ8" i="9"/>
  <c r="BP8" i="9"/>
  <c r="BK8" i="9"/>
  <c r="BJ8" i="9"/>
  <c r="BI8" i="9"/>
  <c r="BH8" i="9"/>
  <c r="BG8" i="9"/>
  <c r="BF8" i="9"/>
  <c r="BE8" i="9"/>
  <c r="BD8" i="9"/>
  <c r="BC8" i="9"/>
  <c r="BB8" i="9"/>
  <c r="BA8" i="9"/>
  <c r="AZ8" i="9"/>
  <c r="AY8" i="9"/>
  <c r="AX8" i="9"/>
  <c r="AW8" i="9"/>
  <c r="AV8" i="9"/>
  <c r="AU8" i="9"/>
  <c r="AT8" i="9"/>
  <c r="AO8" i="9"/>
  <c r="AN8" i="9"/>
  <c r="AM8" i="9"/>
  <c r="AL8" i="9"/>
  <c r="AK8" i="9"/>
  <c r="AJ8" i="9"/>
  <c r="AI8" i="9"/>
  <c r="AH8" i="9"/>
  <c r="AG8" i="9"/>
  <c r="AF8" i="9"/>
  <c r="AE8" i="9"/>
  <c r="AD8" i="9"/>
  <c r="AC8" i="9"/>
  <c r="AB8" i="9"/>
  <c r="AA8" i="9"/>
  <c r="Z8" i="9"/>
  <c r="Y8" i="9"/>
  <c r="X8" i="9"/>
  <c r="S8" i="9"/>
  <c r="R8" i="9"/>
  <c r="Q8" i="9"/>
  <c r="P8" i="9"/>
  <c r="O8" i="9"/>
  <c r="N8" i="9"/>
  <c r="M8" i="9"/>
  <c r="L8" i="9"/>
  <c r="K8" i="9"/>
  <c r="J8" i="9"/>
  <c r="I8" i="9"/>
  <c r="H8" i="9"/>
  <c r="G8" i="9"/>
  <c r="F8" i="9"/>
  <c r="E8" i="9"/>
  <c r="D8" i="9"/>
  <c r="C8" i="9"/>
  <c r="B8" i="9"/>
  <c r="P55" i="1"/>
  <c r="P41" i="1"/>
  <c r="P26" i="1"/>
  <c r="KV55" i="1"/>
  <c r="KU55" i="1"/>
  <c r="KT55" i="1"/>
  <c r="KS55" i="1"/>
  <c r="KR55" i="1"/>
  <c r="KQ55" i="1"/>
  <c r="KP55" i="1"/>
  <c r="KO55" i="1"/>
  <c r="KN55" i="1"/>
  <c r="KM55" i="1"/>
  <c r="KL55" i="1"/>
  <c r="KK55" i="1"/>
  <c r="KJ55" i="1"/>
  <c r="KI55" i="1"/>
  <c r="KH55" i="1"/>
  <c r="KG55" i="1"/>
  <c r="KF55" i="1"/>
  <c r="KE55" i="1"/>
  <c r="JZ55" i="1"/>
  <c r="JY55" i="1"/>
  <c r="JX55" i="1"/>
  <c r="JW55" i="1"/>
  <c r="JV55" i="1"/>
  <c r="JU55" i="1"/>
  <c r="JT55" i="1"/>
  <c r="JS55" i="1"/>
  <c r="JR55" i="1"/>
  <c r="JQ55" i="1"/>
  <c r="JP55" i="1"/>
  <c r="JO55" i="1"/>
  <c r="JN55" i="1"/>
  <c r="JM55" i="1"/>
  <c r="JL55" i="1"/>
  <c r="JK55" i="1"/>
  <c r="JJ55" i="1"/>
  <c r="JI55" i="1"/>
  <c r="JD55" i="1"/>
  <c r="JC55" i="1"/>
  <c r="JB55" i="1"/>
  <c r="JA55" i="1"/>
  <c r="IZ55" i="1"/>
  <c r="IY55" i="1"/>
  <c r="IX55" i="1"/>
  <c r="IW55" i="1"/>
  <c r="IV55" i="1"/>
  <c r="IU55" i="1"/>
  <c r="IT55" i="1"/>
  <c r="IS55" i="1"/>
  <c r="IR55" i="1"/>
  <c r="IQ55" i="1"/>
  <c r="IP55" i="1"/>
  <c r="IO55" i="1"/>
  <c r="IN55" i="1"/>
  <c r="IM55" i="1"/>
  <c r="IH55" i="1"/>
  <c r="IG55" i="1"/>
  <c r="IF55" i="1"/>
  <c r="IE55" i="1"/>
  <c r="ID55" i="1"/>
  <c r="IC55" i="1"/>
  <c r="IB55" i="1"/>
  <c r="IA55" i="1"/>
  <c r="HZ55" i="1"/>
  <c r="HY55" i="1"/>
  <c r="HX55" i="1"/>
  <c r="HW55" i="1"/>
  <c r="HV55" i="1"/>
  <c r="HU55" i="1"/>
  <c r="HT55" i="1"/>
  <c r="HS55" i="1"/>
  <c r="HR55" i="1"/>
  <c r="HQ55" i="1"/>
  <c r="HL55" i="1"/>
  <c r="HK55" i="1"/>
  <c r="HJ55" i="1"/>
  <c r="HI55" i="1"/>
  <c r="HH55" i="1"/>
  <c r="HG55" i="1"/>
  <c r="HF55" i="1"/>
  <c r="HE55" i="1"/>
  <c r="HD55" i="1"/>
  <c r="HC55" i="1"/>
  <c r="HB55" i="1"/>
  <c r="HA55" i="1"/>
  <c r="GZ55" i="1"/>
  <c r="GY55" i="1"/>
  <c r="GX55" i="1"/>
  <c r="GW55" i="1"/>
  <c r="GV55" i="1"/>
  <c r="GU55" i="1"/>
  <c r="GP55" i="1"/>
  <c r="GO55" i="1"/>
  <c r="GN55" i="1"/>
  <c r="GM55" i="1"/>
  <c r="GL55" i="1"/>
  <c r="GK55" i="1"/>
  <c r="GJ55" i="1"/>
  <c r="GI55" i="1"/>
  <c r="GH55" i="1"/>
  <c r="GG55" i="1"/>
  <c r="GF55" i="1"/>
  <c r="GE55" i="1"/>
  <c r="GD55" i="1"/>
  <c r="GC55" i="1"/>
  <c r="GB55" i="1"/>
  <c r="GA55" i="1"/>
  <c r="FZ55" i="1"/>
  <c r="FY55" i="1"/>
  <c r="FT55" i="1"/>
  <c r="FS55" i="1"/>
  <c r="FR55" i="1"/>
  <c r="FQ55" i="1"/>
  <c r="FP55" i="1"/>
  <c r="FO55" i="1"/>
  <c r="FN55" i="1"/>
  <c r="FM55" i="1"/>
  <c r="FL55" i="1"/>
  <c r="FK55" i="1"/>
  <c r="FJ55" i="1"/>
  <c r="FI55" i="1"/>
  <c r="FH55" i="1"/>
  <c r="FG55" i="1"/>
  <c r="FF55" i="1"/>
  <c r="FE55" i="1"/>
  <c r="FD55" i="1"/>
  <c r="FC55" i="1"/>
  <c r="EX55" i="1"/>
  <c r="EW55" i="1"/>
  <c r="EV55" i="1"/>
  <c r="EU55" i="1"/>
  <c r="ET55" i="1"/>
  <c r="ES55" i="1"/>
  <c r="ER55" i="1"/>
  <c r="EQ55" i="1"/>
  <c r="EP55" i="1"/>
  <c r="EO55" i="1"/>
  <c r="EN55" i="1"/>
  <c r="EM55" i="1"/>
  <c r="EL55" i="1"/>
  <c r="EK55" i="1"/>
  <c r="EJ55" i="1"/>
  <c r="EI55" i="1"/>
  <c r="EH55" i="1"/>
  <c r="EG55" i="1"/>
  <c r="EB55" i="1"/>
  <c r="EA55" i="1"/>
  <c r="DZ55" i="1"/>
  <c r="DY55" i="1"/>
  <c r="DX55" i="1"/>
  <c r="DW55" i="1"/>
  <c r="DV55" i="1"/>
  <c r="DU55" i="1"/>
  <c r="DT55" i="1"/>
  <c r="DS55" i="1"/>
  <c r="DR55" i="1"/>
  <c r="DQ55" i="1"/>
  <c r="DP55" i="1"/>
  <c r="DO55" i="1"/>
  <c r="DN55" i="1"/>
  <c r="DM55" i="1"/>
  <c r="DL55" i="1"/>
  <c r="DK55" i="1"/>
  <c r="DF55" i="1"/>
  <c r="DE55" i="1"/>
  <c r="DD55" i="1"/>
  <c r="DC55" i="1"/>
  <c r="DB55" i="1"/>
  <c r="DA55" i="1"/>
  <c r="CZ55" i="1"/>
  <c r="CY55" i="1"/>
  <c r="CX55" i="1"/>
  <c r="CW55" i="1"/>
  <c r="CV55" i="1"/>
  <c r="CU55" i="1"/>
  <c r="CT55" i="1"/>
  <c r="CS55" i="1"/>
  <c r="CR55" i="1"/>
  <c r="CQ55" i="1"/>
  <c r="CP55" i="1"/>
  <c r="CO55" i="1"/>
  <c r="CJ55" i="1"/>
  <c r="CI55" i="1"/>
  <c r="CH55" i="1"/>
  <c r="CG55" i="1"/>
  <c r="CF55" i="1"/>
  <c r="CE55" i="1"/>
  <c r="CD55" i="1"/>
  <c r="CC55" i="1"/>
  <c r="CB55" i="1"/>
  <c r="CA55" i="1"/>
  <c r="BZ55" i="1"/>
  <c r="BY55" i="1"/>
  <c r="BX55" i="1"/>
  <c r="BW55" i="1"/>
  <c r="BV55" i="1"/>
  <c r="BU55" i="1"/>
  <c r="BT55" i="1"/>
  <c r="BS55" i="1"/>
  <c r="BN55" i="1"/>
  <c r="BM55" i="1"/>
  <c r="BL55" i="1"/>
  <c r="BK55" i="1"/>
  <c r="BJ55" i="1"/>
  <c r="BI55" i="1"/>
  <c r="BH55" i="1"/>
  <c r="BG55" i="1"/>
  <c r="BF55" i="1"/>
  <c r="BE55" i="1"/>
  <c r="BD55" i="1"/>
  <c r="BC55" i="1"/>
  <c r="BB55" i="1"/>
  <c r="BA55" i="1"/>
  <c r="AZ55" i="1"/>
  <c r="AY55" i="1"/>
  <c r="AX55" i="1"/>
  <c r="AW55" i="1"/>
  <c r="AR55" i="1"/>
  <c r="AQ55" i="1"/>
  <c r="AP55" i="1"/>
  <c r="AO55" i="1"/>
  <c r="AN55" i="1"/>
  <c r="AM55" i="1"/>
  <c r="AL55" i="1"/>
  <c r="AK55" i="1"/>
  <c r="AJ55" i="1"/>
  <c r="AI55" i="1"/>
  <c r="AH55" i="1"/>
  <c r="AG55" i="1"/>
  <c r="AF55" i="1"/>
  <c r="AE55" i="1"/>
  <c r="AD55" i="1"/>
  <c r="AC55" i="1"/>
  <c r="AB55" i="1"/>
  <c r="U55" i="1"/>
  <c r="T55" i="1"/>
  <c r="S55" i="1"/>
  <c r="R55" i="1"/>
  <c r="O55" i="1"/>
  <c r="N55" i="1"/>
  <c r="M55" i="1"/>
  <c r="L55" i="1"/>
  <c r="K55" i="1"/>
  <c r="J55" i="1"/>
  <c r="I55" i="1"/>
  <c r="H55" i="1"/>
  <c r="G55" i="1"/>
  <c r="F55" i="1"/>
  <c r="E55" i="1"/>
  <c r="D55" i="1"/>
  <c r="JZ41" i="1"/>
  <c r="JY41" i="1"/>
  <c r="JX41" i="1"/>
  <c r="JW41" i="1"/>
  <c r="JV41" i="1"/>
  <c r="JU41" i="1"/>
  <c r="JT41" i="1"/>
  <c r="JS41" i="1"/>
  <c r="JR41" i="1"/>
  <c r="JQ41" i="1"/>
  <c r="JP41" i="1"/>
  <c r="JO41" i="1"/>
  <c r="JN41" i="1"/>
  <c r="JM41" i="1"/>
  <c r="JL41" i="1"/>
  <c r="JK41" i="1"/>
  <c r="JJ41" i="1"/>
  <c r="JI41" i="1"/>
  <c r="JD41" i="1"/>
  <c r="JC41" i="1"/>
  <c r="JB41" i="1"/>
  <c r="JA41" i="1"/>
  <c r="IZ41" i="1"/>
  <c r="IY41" i="1"/>
  <c r="IX41" i="1"/>
  <c r="IW41" i="1"/>
  <c r="IV41" i="1"/>
  <c r="IU41" i="1"/>
  <c r="IT41" i="1"/>
  <c r="IS41" i="1"/>
  <c r="IR41" i="1"/>
  <c r="IQ41" i="1"/>
  <c r="IP41" i="1"/>
  <c r="IO41" i="1"/>
  <c r="IN41" i="1"/>
  <c r="IM41" i="1"/>
  <c r="IH41" i="1"/>
  <c r="IG41" i="1"/>
  <c r="IF41" i="1"/>
  <c r="IE41" i="1"/>
  <c r="ID41" i="1"/>
  <c r="IC41" i="1"/>
  <c r="IB41" i="1"/>
  <c r="IA41" i="1"/>
  <c r="HZ41" i="1"/>
  <c r="HY41" i="1"/>
  <c r="HX41" i="1"/>
  <c r="HW41" i="1"/>
  <c r="HV41" i="1"/>
  <c r="HU41" i="1"/>
  <c r="HT41" i="1"/>
  <c r="HS41" i="1"/>
  <c r="HR41" i="1"/>
  <c r="HQ41" i="1"/>
  <c r="HL41" i="1"/>
  <c r="HK41" i="1"/>
  <c r="HJ41" i="1"/>
  <c r="HI41" i="1"/>
  <c r="HH41" i="1"/>
  <c r="HG41" i="1"/>
  <c r="HF41" i="1"/>
  <c r="HE41" i="1"/>
  <c r="HD41" i="1"/>
  <c r="HC41" i="1"/>
  <c r="HB41" i="1"/>
  <c r="HA41" i="1"/>
  <c r="GZ41" i="1"/>
  <c r="GY41" i="1"/>
  <c r="GX41" i="1"/>
  <c r="GW41" i="1"/>
  <c r="GV41" i="1"/>
  <c r="GU41" i="1"/>
  <c r="GP41" i="1"/>
  <c r="GO41" i="1"/>
  <c r="GN41" i="1"/>
  <c r="GM41" i="1"/>
  <c r="GL41" i="1"/>
  <c r="GK41" i="1"/>
  <c r="GJ41" i="1"/>
  <c r="GI41" i="1"/>
  <c r="GH41" i="1"/>
  <c r="GG41" i="1"/>
  <c r="GF41" i="1"/>
  <c r="GE41" i="1"/>
  <c r="GD41" i="1"/>
  <c r="GC41" i="1"/>
  <c r="GB41" i="1"/>
  <c r="GA41" i="1"/>
  <c r="FZ41" i="1"/>
  <c r="FY41" i="1"/>
  <c r="FT41" i="1"/>
  <c r="FS41" i="1"/>
  <c r="FR41" i="1"/>
  <c r="FQ41" i="1"/>
  <c r="FP41" i="1"/>
  <c r="FO41" i="1"/>
  <c r="FN41" i="1"/>
  <c r="FM41" i="1"/>
  <c r="FL41" i="1"/>
  <c r="FK41" i="1"/>
  <c r="FJ41" i="1"/>
  <c r="FI41" i="1"/>
  <c r="FH41" i="1"/>
  <c r="FG41" i="1"/>
  <c r="FF41" i="1"/>
  <c r="FE41" i="1"/>
  <c r="FD41" i="1"/>
  <c r="FC41" i="1"/>
  <c r="EX41" i="1"/>
  <c r="EW41" i="1"/>
  <c r="EV41" i="1"/>
  <c r="EU41" i="1"/>
  <c r="ET41" i="1"/>
  <c r="ES41" i="1"/>
  <c r="ER41" i="1"/>
  <c r="EQ41" i="1"/>
  <c r="EP41" i="1"/>
  <c r="EO41" i="1"/>
  <c r="EN41" i="1"/>
  <c r="EM41" i="1"/>
  <c r="EL41" i="1"/>
  <c r="EK41" i="1"/>
  <c r="EJ41" i="1"/>
  <c r="EI41" i="1"/>
  <c r="EH41" i="1"/>
  <c r="EG41" i="1"/>
  <c r="EB41" i="1"/>
  <c r="EA41" i="1"/>
  <c r="DZ41" i="1"/>
  <c r="DY41" i="1"/>
  <c r="DX41" i="1"/>
  <c r="DW41" i="1"/>
  <c r="DV41" i="1"/>
  <c r="DU41" i="1"/>
  <c r="DT41" i="1"/>
  <c r="DS41" i="1"/>
  <c r="DR41" i="1"/>
  <c r="DQ41" i="1"/>
  <c r="DP41" i="1"/>
  <c r="DO41" i="1"/>
  <c r="DN41" i="1"/>
  <c r="DM41" i="1"/>
  <c r="DL41" i="1"/>
  <c r="DK41" i="1"/>
  <c r="DF41" i="1"/>
  <c r="DE41" i="1"/>
  <c r="DD41" i="1"/>
  <c r="DC41" i="1"/>
  <c r="DB41" i="1"/>
  <c r="DA41" i="1"/>
  <c r="CZ41" i="1"/>
  <c r="CY41" i="1"/>
  <c r="CX41" i="1"/>
  <c r="CW41" i="1"/>
  <c r="CV41" i="1"/>
  <c r="CU41" i="1"/>
  <c r="CT41" i="1"/>
  <c r="CS41" i="1"/>
  <c r="CR41" i="1"/>
  <c r="CQ41" i="1"/>
  <c r="CP41" i="1"/>
  <c r="CO41" i="1"/>
  <c r="CJ41" i="1"/>
  <c r="CI41" i="1"/>
  <c r="CH41" i="1"/>
  <c r="CG41" i="1"/>
  <c r="CF41" i="1"/>
  <c r="CE41" i="1"/>
  <c r="CD41" i="1"/>
  <c r="CC41" i="1"/>
  <c r="CB41" i="1"/>
  <c r="CA41" i="1"/>
  <c r="BZ41" i="1"/>
  <c r="BY41" i="1"/>
  <c r="BX41" i="1"/>
  <c r="BW41" i="1"/>
  <c r="BV41" i="1"/>
  <c r="BU41" i="1"/>
  <c r="BT41" i="1"/>
  <c r="BS41" i="1"/>
  <c r="BN41" i="1"/>
  <c r="BM41" i="1"/>
  <c r="BL41" i="1"/>
  <c r="BK41" i="1"/>
  <c r="BJ41" i="1"/>
  <c r="BI41" i="1"/>
  <c r="BH41" i="1"/>
  <c r="BG41" i="1"/>
  <c r="BF41" i="1"/>
  <c r="BE41" i="1"/>
  <c r="BD41" i="1"/>
  <c r="BC41" i="1"/>
  <c r="BB41" i="1"/>
  <c r="BA41" i="1"/>
  <c r="AZ41" i="1"/>
  <c r="AY41" i="1"/>
  <c r="AX41" i="1"/>
  <c r="AW41" i="1"/>
  <c r="AR41" i="1"/>
  <c r="AQ41" i="1"/>
  <c r="AP41" i="1"/>
  <c r="AO41" i="1"/>
  <c r="AN41" i="1"/>
  <c r="AM41" i="1"/>
  <c r="AL41" i="1"/>
  <c r="AK41" i="1"/>
  <c r="AJ41" i="1"/>
  <c r="AI41" i="1"/>
  <c r="AH41" i="1"/>
  <c r="AG41" i="1"/>
  <c r="AF41" i="1"/>
  <c r="AE41" i="1"/>
  <c r="AD41" i="1"/>
  <c r="AC41" i="1"/>
  <c r="AB41" i="1"/>
  <c r="U41" i="1"/>
  <c r="T41" i="1"/>
  <c r="S41" i="1"/>
  <c r="R41" i="1"/>
  <c r="O41" i="1"/>
  <c r="N41" i="1"/>
  <c r="M41" i="1"/>
  <c r="L41" i="1"/>
  <c r="K41" i="1"/>
  <c r="J41" i="1"/>
  <c r="I41" i="1"/>
  <c r="H41" i="1"/>
  <c r="G41" i="1"/>
  <c r="F41" i="1"/>
  <c r="E41" i="1"/>
  <c r="D41" i="1"/>
  <c r="KV26" i="1"/>
  <c r="KU26" i="1"/>
  <c r="KT26" i="1"/>
  <c r="KS26" i="1"/>
  <c r="KR26" i="1"/>
  <c r="KQ26" i="1"/>
  <c r="KP26" i="1"/>
  <c r="KO26" i="1"/>
  <c r="KN26" i="1"/>
  <c r="KM26" i="1"/>
  <c r="KL26" i="1"/>
  <c r="KK26" i="1"/>
  <c r="KJ26" i="1"/>
  <c r="KI26" i="1"/>
  <c r="KH26" i="1"/>
  <c r="KG26" i="1"/>
  <c r="KF26" i="1"/>
  <c r="KE26" i="1"/>
  <c r="JZ26" i="1"/>
  <c r="JY26" i="1"/>
  <c r="JX26" i="1"/>
  <c r="JW26" i="1"/>
  <c r="JV26" i="1"/>
  <c r="JU26" i="1"/>
  <c r="JT26" i="1"/>
  <c r="JS26" i="1"/>
  <c r="JR26" i="1"/>
  <c r="JQ26" i="1"/>
  <c r="JP26" i="1"/>
  <c r="JO26" i="1"/>
  <c r="JN26" i="1"/>
  <c r="JM26" i="1"/>
  <c r="JL26" i="1"/>
  <c r="JK26" i="1"/>
  <c r="JJ26" i="1"/>
  <c r="JI26" i="1"/>
  <c r="JD26" i="1"/>
  <c r="JC26" i="1"/>
  <c r="JB26" i="1"/>
  <c r="JA26" i="1"/>
  <c r="IZ26" i="1"/>
  <c r="IY26" i="1"/>
  <c r="IX26" i="1"/>
  <c r="IW26" i="1"/>
  <c r="IV26" i="1"/>
  <c r="IU26" i="1"/>
  <c r="IT26" i="1"/>
  <c r="IS26" i="1"/>
  <c r="IR26" i="1"/>
  <c r="IQ26" i="1"/>
  <c r="IP26" i="1"/>
  <c r="IO26" i="1"/>
  <c r="IN26" i="1"/>
  <c r="IM26" i="1"/>
  <c r="IH26" i="1"/>
  <c r="IG26" i="1"/>
  <c r="IF26" i="1"/>
  <c r="IE26" i="1"/>
  <c r="ID26" i="1"/>
  <c r="IC26" i="1"/>
  <c r="IB26" i="1"/>
  <c r="IA26" i="1"/>
  <c r="HZ26" i="1"/>
  <c r="HY26" i="1"/>
  <c r="HX26" i="1"/>
  <c r="HW26" i="1"/>
  <c r="HV26" i="1"/>
  <c r="HU26" i="1"/>
  <c r="HT26" i="1"/>
  <c r="HS26" i="1"/>
  <c r="HR26" i="1"/>
  <c r="HQ26" i="1"/>
  <c r="HL26" i="1"/>
  <c r="HK26" i="1"/>
  <c r="HJ26" i="1"/>
  <c r="HI26" i="1"/>
  <c r="HH26" i="1"/>
  <c r="HG26" i="1"/>
  <c r="HF26" i="1"/>
  <c r="HE26" i="1"/>
  <c r="HD26" i="1"/>
  <c r="HC26" i="1"/>
  <c r="HB26" i="1"/>
  <c r="HA26" i="1"/>
  <c r="GZ26" i="1"/>
  <c r="GY26" i="1"/>
  <c r="GX26" i="1"/>
  <c r="GW26" i="1"/>
  <c r="GV26" i="1"/>
  <c r="GU26" i="1"/>
  <c r="GP26" i="1"/>
  <c r="GO26" i="1"/>
  <c r="GN26" i="1"/>
  <c r="GM26" i="1"/>
  <c r="GL26" i="1"/>
  <c r="GK26" i="1"/>
  <c r="GJ26" i="1"/>
  <c r="GI26" i="1"/>
  <c r="GH26" i="1"/>
  <c r="GG26" i="1"/>
  <c r="GF26" i="1"/>
  <c r="GE26" i="1"/>
  <c r="GD26" i="1"/>
  <c r="GC26" i="1"/>
  <c r="GB26" i="1"/>
  <c r="GA26" i="1"/>
  <c r="FZ26" i="1"/>
  <c r="FY26" i="1"/>
  <c r="FT26" i="1"/>
  <c r="FS26" i="1"/>
  <c r="FR26" i="1"/>
  <c r="FQ26" i="1"/>
  <c r="FP26" i="1"/>
  <c r="FO26" i="1"/>
  <c r="FN26" i="1"/>
  <c r="FM26" i="1"/>
  <c r="FL26" i="1"/>
  <c r="FK26" i="1"/>
  <c r="FJ26" i="1"/>
  <c r="FI26" i="1"/>
  <c r="FH26" i="1"/>
  <c r="FG26" i="1"/>
  <c r="FF26" i="1"/>
  <c r="FE26" i="1"/>
  <c r="FD26" i="1"/>
  <c r="FC26" i="1"/>
  <c r="EX26" i="1"/>
  <c r="EW26" i="1"/>
  <c r="EV26" i="1"/>
  <c r="EU26" i="1"/>
  <c r="ET26" i="1"/>
  <c r="ES26" i="1"/>
  <c r="ER26" i="1"/>
  <c r="EQ26" i="1"/>
  <c r="EP26" i="1"/>
  <c r="EO26" i="1"/>
  <c r="EN26" i="1"/>
  <c r="EM26" i="1"/>
  <c r="EL26" i="1"/>
  <c r="EK26" i="1"/>
  <c r="EJ26" i="1"/>
  <c r="EI26" i="1"/>
  <c r="EH26" i="1"/>
  <c r="EG26" i="1"/>
  <c r="EB26" i="1"/>
  <c r="EA26" i="1"/>
  <c r="DZ26" i="1"/>
  <c r="DY26" i="1"/>
  <c r="DX26" i="1"/>
  <c r="DW26" i="1"/>
  <c r="DV26" i="1"/>
  <c r="DU26" i="1"/>
  <c r="DT26" i="1"/>
  <c r="DS26" i="1"/>
  <c r="DR26" i="1"/>
  <c r="DQ26" i="1"/>
  <c r="DP26" i="1"/>
  <c r="DO26" i="1"/>
  <c r="DN26" i="1"/>
  <c r="DM26" i="1"/>
  <c r="DL26" i="1"/>
  <c r="DK26" i="1"/>
  <c r="DF26" i="1"/>
  <c r="DE26" i="1"/>
  <c r="DD26" i="1"/>
  <c r="DC26" i="1"/>
  <c r="DB26" i="1"/>
  <c r="DA26" i="1"/>
  <c r="CZ26" i="1"/>
  <c r="CY26" i="1"/>
  <c r="CX26" i="1"/>
  <c r="CW26" i="1"/>
  <c r="CV26" i="1"/>
  <c r="CU26" i="1"/>
  <c r="CT26" i="1"/>
  <c r="CS26" i="1"/>
  <c r="CR26" i="1"/>
  <c r="CQ26" i="1"/>
  <c r="CP26" i="1"/>
  <c r="CO26" i="1"/>
  <c r="CJ26" i="1"/>
  <c r="CI26" i="1"/>
  <c r="CH26" i="1"/>
  <c r="CG26" i="1"/>
  <c r="CF26" i="1"/>
  <c r="CE26" i="1"/>
  <c r="CD26" i="1"/>
  <c r="CC26" i="1"/>
  <c r="CB26" i="1"/>
  <c r="CA26" i="1"/>
  <c r="BZ26" i="1"/>
  <c r="BY26" i="1"/>
  <c r="BX26" i="1"/>
  <c r="BW26" i="1"/>
  <c r="BV26" i="1"/>
  <c r="BU26" i="1"/>
  <c r="BT26" i="1"/>
  <c r="BS26" i="1"/>
  <c r="BN26" i="1"/>
  <c r="BM26" i="1"/>
  <c r="BL26" i="1"/>
  <c r="BK26" i="1"/>
  <c r="BJ26" i="1"/>
  <c r="BI26" i="1"/>
  <c r="BH26" i="1"/>
  <c r="BG26" i="1"/>
  <c r="BF26" i="1"/>
  <c r="BE26" i="1"/>
  <c r="BD26" i="1"/>
  <c r="BC26" i="1"/>
  <c r="BB26" i="1"/>
  <c r="BA26" i="1"/>
  <c r="AZ26" i="1"/>
  <c r="AY26" i="1"/>
  <c r="AX26" i="1"/>
  <c r="AW26" i="1"/>
  <c r="AR26" i="1"/>
  <c r="AQ26" i="1"/>
  <c r="AP26" i="1"/>
  <c r="AO26" i="1"/>
  <c r="AN26" i="1"/>
  <c r="AM26" i="1"/>
  <c r="AL26" i="1"/>
  <c r="AK26" i="1"/>
  <c r="AJ26" i="1"/>
  <c r="AI26" i="1"/>
  <c r="AH26" i="1"/>
  <c r="AG26" i="1"/>
  <c r="AF26" i="1"/>
  <c r="AE26" i="1"/>
  <c r="AD26" i="1"/>
  <c r="AC26" i="1"/>
  <c r="AB26" i="1"/>
  <c r="U26" i="1"/>
  <c r="T26" i="1"/>
  <c r="S26" i="1"/>
  <c r="R26" i="1"/>
  <c r="O26" i="1"/>
  <c r="N26" i="1"/>
  <c r="M26" i="1"/>
  <c r="L26" i="1"/>
  <c r="K26" i="1"/>
  <c r="J26" i="1"/>
  <c r="I26" i="1"/>
  <c r="H26" i="1"/>
  <c r="G26" i="1"/>
  <c r="F26" i="1"/>
  <c r="E26" i="1"/>
  <c r="D26" i="1"/>
  <c r="KV8" i="1"/>
  <c r="KU8" i="1"/>
  <c r="KT8" i="1"/>
  <c r="KS8" i="1"/>
  <c r="KR8" i="1"/>
  <c r="KQ8" i="1"/>
  <c r="KP8" i="1"/>
  <c r="KO8" i="1"/>
  <c r="KN8" i="1"/>
  <c r="KM8" i="1"/>
  <c r="KL8" i="1"/>
  <c r="KK8" i="1"/>
  <c r="KJ8" i="1"/>
  <c r="KI8" i="1"/>
  <c r="KH8" i="1"/>
  <c r="KG8" i="1"/>
  <c r="KF8" i="1"/>
  <c r="KE8" i="1"/>
  <c r="JZ8" i="1"/>
  <c r="JY8" i="1"/>
  <c r="JX8" i="1"/>
  <c r="JW8" i="1"/>
  <c r="JV8" i="1"/>
  <c r="JU8" i="1"/>
  <c r="JT8" i="1"/>
  <c r="JS8" i="1"/>
  <c r="JR8" i="1"/>
  <c r="JQ8" i="1"/>
  <c r="JP8" i="1"/>
  <c r="JO8" i="1"/>
  <c r="JN8" i="1"/>
  <c r="JM8" i="1"/>
  <c r="JL8" i="1"/>
  <c r="JK8" i="1"/>
  <c r="JJ8" i="1"/>
  <c r="JI8" i="1"/>
  <c r="JD8" i="1"/>
  <c r="JC8" i="1"/>
  <c r="JB8" i="1"/>
  <c r="JA8" i="1"/>
  <c r="IZ8" i="1"/>
  <c r="IY8" i="1"/>
  <c r="IX8" i="1"/>
  <c r="IW8" i="1"/>
  <c r="IV8" i="1"/>
  <c r="IU8" i="1"/>
  <c r="IT8" i="1"/>
  <c r="IS8" i="1"/>
  <c r="IR8" i="1"/>
  <c r="IQ8" i="1"/>
  <c r="IP8" i="1"/>
  <c r="IO8" i="1"/>
  <c r="IN8" i="1"/>
  <c r="IM8" i="1"/>
  <c r="IH8" i="1"/>
  <c r="IG8" i="1"/>
  <c r="IF8" i="1"/>
  <c r="IE8" i="1"/>
  <c r="ID8" i="1"/>
  <c r="IC8" i="1"/>
  <c r="IB8" i="1"/>
  <c r="IA8" i="1"/>
  <c r="HZ8" i="1"/>
  <c r="HY8" i="1"/>
  <c r="HX8" i="1"/>
  <c r="HW8" i="1"/>
  <c r="HV8" i="1"/>
  <c r="HU8" i="1"/>
  <c r="HT8" i="1"/>
  <c r="HS8" i="1"/>
  <c r="HR8" i="1"/>
  <c r="HQ8" i="1"/>
  <c r="HL8" i="1"/>
  <c r="HK8" i="1"/>
  <c r="HJ8" i="1"/>
  <c r="HI8" i="1"/>
  <c r="HH8" i="1"/>
  <c r="HG8" i="1"/>
  <c r="HF8" i="1"/>
  <c r="HE8" i="1"/>
  <c r="HD8" i="1"/>
  <c r="HC8" i="1"/>
  <c r="HB8" i="1"/>
  <c r="HA8" i="1"/>
  <c r="GZ8" i="1"/>
  <c r="GY8" i="1"/>
  <c r="GX8" i="1"/>
  <c r="GW8" i="1"/>
  <c r="GV8" i="1"/>
  <c r="GU8" i="1"/>
  <c r="GP8" i="1"/>
  <c r="GO8" i="1"/>
  <c r="GN8" i="1"/>
  <c r="GM8" i="1"/>
  <c r="GL8" i="1"/>
  <c r="GK8" i="1"/>
  <c r="GJ8" i="1"/>
  <c r="GI8" i="1"/>
  <c r="GH8" i="1"/>
  <c r="GG8" i="1"/>
  <c r="GF8" i="1"/>
  <c r="GE8" i="1"/>
  <c r="GD8" i="1"/>
  <c r="GC8" i="1"/>
  <c r="GB8" i="1"/>
  <c r="GA8" i="1"/>
  <c r="FZ8" i="1"/>
  <c r="FY8" i="1"/>
  <c r="FT8" i="1"/>
  <c r="FS8" i="1"/>
  <c r="FR8" i="1"/>
  <c r="FQ8" i="1"/>
  <c r="FP8" i="1"/>
  <c r="FO8" i="1"/>
  <c r="FN8" i="1"/>
  <c r="FM8" i="1"/>
  <c r="FL8" i="1"/>
  <c r="FK8" i="1"/>
  <c r="FJ8" i="1"/>
  <c r="FI8" i="1"/>
  <c r="FH8" i="1"/>
  <c r="FG8" i="1"/>
  <c r="FF8" i="1"/>
  <c r="FE8" i="1"/>
  <c r="FD8" i="1"/>
  <c r="FC8" i="1"/>
  <c r="EX8" i="1"/>
  <c r="EW8" i="1"/>
  <c r="EV8" i="1"/>
  <c r="EU8" i="1"/>
  <c r="ET8" i="1"/>
  <c r="ES8" i="1"/>
  <c r="ER8" i="1"/>
  <c r="EQ8" i="1"/>
  <c r="EP8" i="1"/>
  <c r="EO8" i="1"/>
  <c r="EN8" i="1"/>
  <c r="EM8" i="1"/>
  <c r="EL8" i="1"/>
  <c r="EK8" i="1"/>
  <c r="EJ8" i="1"/>
  <c r="EI8" i="1"/>
  <c r="EH8" i="1"/>
  <c r="EG8" i="1"/>
  <c r="EB8" i="1"/>
  <c r="EA8" i="1"/>
  <c r="DZ8" i="1"/>
  <c r="DY8" i="1"/>
  <c r="DX8" i="1"/>
  <c r="DW8" i="1"/>
  <c r="DV8" i="1"/>
  <c r="DU8" i="1"/>
  <c r="DT8" i="1"/>
  <c r="DS8" i="1"/>
  <c r="DR8" i="1"/>
  <c r="DQ8" i="1"/>
  <c r="DP8" i="1"/>
  <c r="DO8" i="1"/>
  <c r="DN8" i="1"/>
  <c r="DM8" i="1"/>
  <c r="DL8" i="1"/>
  <c r="DK8" i="1"/>
  <c r="DF8" i="1"/>
  <c r="DE8" i="1"/>
  <c r="DD8" i="1"/>
  <c r="DC8" i="1"/>
  <c r="DB8" i="1"/>
  <c r="DA8" i="1"/>
  <c r="CZ8" i="1"/>
  <c r="CY8" i="1"/>
  <c r="CX8" i="1"/>
  <c r="CW8" i="1"/>
  <c r="CV8" i="1"/>
  <c r="CU8" i="1"/>
  <c r="CT8" i="1"/>
  <c r="CS8" i="1"/>
  <c r="CR8" i="1"/>
  <c r="CQ8" i="1"/>
  <c r="CP8" i="1"/>
  <c r="CO8" i="1"/>
  <c r="CJ8" i="1"/>
  <c r="CI8" i="1"/>
  <c r="CH8" i="1"/>
  <c r="CG8" i="1"/>
  <c r="CF8" i="1"/>
  <c r="CE8" i="1"/>
  <c r="CD8" i="1"/>
  <c r="CC8" i="1"/>
  <c r="CB8" i="1"/>
  <c r="CA8" i="1"/>
  <c r="BZ8" i="1"/>
  <c r="BY8" i="1"/>
  <c r="BX8" i="1"/>
  <c r="BW8" i="1"/>
  <c r="BV8" i="1"/>
  <c r="BU8" i="1"/>
  <c r="BT8" i="1"/>
  <c r="BS8" i="1"/>
  <c r="BN8" i="1"/>
  <c r="BM8" i="1"/>
  <c r="BL8" i="1"/>
  <c r="BK8" i="1"/>
  <c r="BJ8" i="1"/>
  <c r="BI8" i="1"/>
  <c r="BH8" i="1"/>
  <c r="BG8" i="1"/>
  <c r="BF8" i="1"/>
  <c r="BE8" i="1"/>
  <c r="BD8" i="1"/>
  <c r="BC8" i="1"/>
  <c r="BB8" i="1"/>
  <c r="BA8" i="1"/>
  <c r="AZ8" i="1"/>
  <c r="AY8" i="1"/>
  <c r="AX8" i="1"/>
  <c r="AW8" i="1"/>
  <c r="AR8" i="1"/>
  <c r="AQ8" i="1"/>
  <c r="AP8" i="1"/>
  <c r="AO8" i="1"/>
  <c r="AN8" i="1"/>
  <c r="AM8" i="1"/>
  <c r="AL8" i="1"/>
  <c r="AK8" i="1"/>
  <c r="AJ8" i="1"/>
  <c r="AI8" i="1"/>
  <c r="AH8" i="1"/>
  <c r="AG8" i="1"/>
  <c r="AF8" i="1"/>
  <c r="AE8" i="1"/>
  <c r="AD8" i="1"/>
  <c r="AC8" i="1"/>
  <c r="AB8" i="1"/>
  <c r="U8" i="1"/>
  <c r="T8" i="1"/>
  <c r="S8" i="1"/>
  <c r="R8" i="1"/>
  <c r="Q8" i="1"/>
  <c r="P8" i="1"/>
  <c r="O8" i="1"/>
  <c r="N8" i="1"/>
  <c r="M8" i="1"/>
  <c r="L8" i="1"/>
  <c r="K8" i="1"/>
  <c r="J8" i="1"/>
  <c r="I8" i="1"/>
  <c r="H8" i="1"/>
  <c r="G8" i="1"/>
  <c r="F8" i="1"/>
  <c r="E8" i="1"/>
  <c r="D8" i="1"/>
  <c r="V23" i="2" l="1"/>
  <c r="V22" i="2"/>
  <c r="V21" i="2"/>
  <c r="V20" i="2"/>
  <c r="V19" i="2"/>
  <c r="V18" i="2"/>
  <c r="V17" i="2"/>
  <c r="V16" i="2"/>
  <c r="V15" i="2"/>
  <c r="V14" i="2"/>
  <c r="V13" i="2"/>
  <c r="V12" i="2"/>
  <c r="V11" i="2"/>
  <c r="V10" i="2"/>
  <c r="V9" i="2"/>
  <c r="V8" i="2"/>
  <c r="V6" i="2"/>
  <c r="AO7" i="11"/>
  <c r="BG7" i="11" s="1"/>
  <c r="AO8" i="11"/>
  <c r="BG8" i="11" s="1"/>
  <c r="AO10" i="11"/>
  <c r="BG10" i="11" s="1"/>
  <c r="AO11" i="11"/>
  <c r="BG11" i="11" s="1"/>
  <c r="AO12" i="11"/>
  <c r="BG12" i="11" s="1"/>
  <c r="AO13" i="11"/>
  <c r="BG13" i="11" s="1"/>
  <c r="AO14" i="11"/>
  <c r="BG14" i="11" s="1"/>
  <c r="AO15" i="11"/>
  <c r="BG15" i="11" s="1"/>
  <c r="AO16" i="11"/>
  <c r="BG16" i="11" s="1"/>
  <c r="AO17" i="11"/>
  <c r="BG17" i="11" s="1"/>
  <c r="AO18" i="11"/>
  <c r="BG18" i="11" s="1"/>
  <c r="AO19" i="11"/>
  <c r="BG19" i="11" s="1"/>
  <c r="AO20" i="11"/>
  <c r="BG20" i="11" s="1"/>
  <c r="AO21" i="11"/>
  <c r="BG21" i="11" s="1"/>
  <c r="AO22" i="11"/>
  <c r="BG22" i="11" s="1"/>
  <c r="AO23" i="11"/>
  <c r="BG23" i="11" s="1"/>
  <c r="AO24" i="11"/>
  <c r="BG24" i="11" s="1"/>
  <c r="AO25" i="11"/>
  <c r="BG25" i="11" s="1"/>
  <c r="AF7" i="11"/>
  <c r="AX7" i="11" s="1"/>
  <c r="AF8" i="11"/>
  <c r="AX8" i="11" s="1"/>
  <c r="AF10" i="11"/>
  <c r="AX10" i="11" s="1"/>
  <c r="AF11" i="11"/>
  <c r="AX11" i="11" s="1"/>
  <c r="AF12" i="11"/>
  <c r="AX12" i="11" s="1"/>
  <c r="AF13" i="11"/>
  <c r="AX13" i="11" s="1"/>
  <c r="AF14" i="11"/>
  <c r="AX14" i="11" s="1"/>
  <c r="AF15" i="11"/>
  <c r="AX15" i="11" s="1"/>
  <c r="AF16" i="11"/>
  <c r="AX16" i="11" s="1"/>
  <c r="AF17" i="11"/>
  <c r="AX17" i="11" s="1"/>
  <c r="AF18" i="11"/>
  <c r="AX18" i="11" s="1"/>
  <c r="AF19" i="11"/>
  <c r="AX19" i="11" s="1"/>
  <c r="AF20" i="11"/>
  <c r="AX20" i="11" s="1"/>
  <c r="AF21" i="11"/>
  <c r="AX21" i="11" s="1"/>
  <c r="AF22" i="11"/>
  <c r="AX22" i="11" s="1"/>
  <c r="AF23" i="11"/>
  <c r="AX23" i="11" s="1"/>
  <c r="AF24" i="11"/>
  <c r="AX24" i="11" s="1"/>
  <c r="AF25" i="11"/>
  <c r="AX25" i="11" s="1"/>
  <c r="AL7" i="11"/>
  <c r="BD7" i="11" s="1"/>
  <c r="AN25" i="11"/>
  <c r="BF25" i="11" s="1"/>
  <c r="AM25" i="11"/>
  <c r="BE25" i="11" s="1"/>
  <c r="AL25" i="11"/>
  <c r="BD25" i="11" s="1"/>
  <c r="AE25" i="11"/>
  <c r="AW25" i="11" s="1"/>
  <c r="AD25" i="11"/>
  <c r="AV25" i="11" s="1"/>
  <c r="AC25" i="11"/>
  <c r="AU25" i="11" s="1"/>
  <c r="AN24" i="11"/>
  <c r="BF24" i="11" s="1"/>
  <c r="AM24" i="11"/>
  <c r="BE24" i="11" s="1"/>
  <c r="AL24" i="11"/>
  <c r="BD24" i="11" s="1"/>
  <c r="AE24" i="11"/>
  <c r="AW24" i="11" s="1"/>
  <c r="AD24" i="11"/>
  <c r="AV24" i="11" s="1"/>
  <c r="AC24" i="11"/>
  <c r="AU24" i="11" s="1"/>
  <c r="AN23" i="11"/>
  <c r="BF23" i="11" s="1"/>
  <c r="AM23" i="11"/>
  <c r="BE23" i="11" s="1"/>
  <c r="AL23" i="11"/>
  <c r="BD23" i="11" s="1"/>
  <c r="AE23" i="11"/>
  <c r="AW23" i="11" s="1"/>
  <c r="AD23" i="11"/>
  <c r="AV23" i="11" s="1"/>
  <c r="AC23" i="11"/>
  <c r="AU23" i="11" s="1"/>
  <c r="AN22" i="11"/>
  <c r="BF22" i="11" s="1"/>
  <c r="AM22" i="11"/>
  <c r="BE22" i="11" s="1"/>
  <c r="AL22" i="11"/>
  <c r="BD22" i="11" s="1"/>
  <c r="AE22" i="11"/>
  <c r="AW22" i="11" s="1"/>
  <c r="AD22" i="11"/>
  <c r="AV22" i="11" s="1"/>
  <c r="AC22" i="11"/>
  <c r="AU22" i="11" s="1"/>
  <c r="AN21" i="11"/>
  <c r="BF21" i="11" s="1"/>
  <c r="AM21" i="11"/>
  <c r="BE21" i="11" s="1"/>
  <c r="AL21" i="11"/>
  <c r="BD21" i="11" s="1"/>
  <c r="AE21" i="11"/>
  <c r="AW21" i="11" s="1"/>
  <c r="AD21" i="11"/>
  <c r="AV21" i="11" s="1"/>
  <c r="AC21" i="11"/>
  <c r="AU21" i="11" s="1"/>
  <c r="AN20" i="11"/>
  <c r="BF20" i="11" s="1"/>
  <c r="AM20" i="11"/>
  <c r="BE20" i="11" s="1"/>
  <c r="AL20" i="11"/>
  <c r="BD20" i="11" s="1"/>
  <c r="AE20" i="11"/>
  <c r="AW20" i="11" s="1"/>
  <c r="AD20" i="11"/>
  <c r="AV20" i="11" s="1"/>
  <c r="AC20" i="11"/>
  <c r="AU20" i="11" s="1"/>
  <c r="AN19" i="11"/>
  <c r="BF19" i="11" s="1"/>
  <c r="AM19" i="11"/>
  <c r="BE19" i="11" s="1"/>
  <c r="AL19" i="11"/>
  <c r="BD19" i="11" s="1"/>
  <c r="AE19" i="11"/>
  <c r="AW19" i="11" s="1"/>
  <c r="AD19" i="11"/>
  <c r="AV19" i="11" s="1"/>
  <c r="AC19" i="11"/>
  <c r="AU19" i="11" s="1"/>
  <c r="AN18" i="11"/>
  <c r="BF18" i="11" s="1"/>
  <c r="AM18" i="11"/>
  <c r="BE18" i="11" s="1"/>
  <c r="AL18" i="11"/>
  <c r="BD18" i="11" s="1"/>
  <c r="AE18" i="11"/>
  <c r="AW18" i="11" s="1"/>
  <c r="AD18" i="11"/>
  <c r="AV18" i="11" s="1"/>
  <c r="AC18" i="11"/>
  <c r="AU18" i="11" s="1"/>
  <c r="AN17" i="11"/>
  <c r="BF17" i="11" s="1"/>
  <c r="AM17" i="11"/>
  <c r="BE17" i="11" s="1"/>
  <c r="AL17" i="11"/>
  <c r="BD17" i="11" s="1"/>
  <c r="AE17" i="11"/>
  <c r="AW17" i="11" s="1"/>
  <c r="AD17" i="11"/>
  <c r="AV17" i="11" s="1"/>
  <c r="AC17" i="11"/>
  <c r="AU17" i="11" s="1"/>
  <c r="AN16" i="11"/>
  <c r="BF16" i="11" s="1"/>
  <c r="AM16" i="11"/>
  <c r="BE16" i="11" s="1"/>
  <c r="AL16" i="11"/>
  <c r="BD16" i="11" s="1"/>
  <c r="AE16" i="11"/>
  <c r="AW16" i="11" s="1"/>
  <c r="AD16" i="11"/>
  <c r="AV16" i="11" s="1"/>
  <c r="AC16" i="11"/>
  <c r="AU16" i="11" s="1"/>
  <c r="AN15" i="11"/>
  <c r="BF15" i="11" s="1"/>
  <c r="AM15" i="11"/>
  <c r="BE15" i="11" s="1"/>
  <c r="AL15" i="11"/>
  <c r="BD15" i="11" s="1"/>
  <c r="AE15" i="11"/>
  <c r="AW15" i="11" s="1"/>
  <c r="AD15" i="11"/>
  <c r="AV15" i="11" s="1"/>
  <c r="AC15" i="11"/>
  <c r="AU15" i="11" s="1"/>
  <c r="AN14" i="11"/>
  <c r="BF14" i="11" s="1"/>
  <c r="AM14" i="11"/>
  <c r="BE14" i="11" s="1"/>
  <c r="AL14" i="11"/>
  <c r="BD14" i="11" s="1"/>
  <c r="AE14" i="11"/>
  <c r="AW14" i="11" s="1"/>
  <c r="AD14" i="11"/>
  <c r="AV14" i="11" s="1"/>
  <c r="AC14" i="11"/>
  <c r="AU14" i="11" s="1"/>
  <c r="AN13" i="11"/>
  <c r="BF13" i="11" s="1"/>
  <c r="AM13" i="11"/>
  <c r="BE13" i="11" s="1"/>
  <c r="AL13" i="11"/>
  <c r="BD13" i="11" s="1"/>
  <c r="AE13" i="11"/>
  <c r="AW13" i="11" s="1"/>
  <c r="AD13" i="11"/>
  <c r="AV13" i="11" s="1"/>
  <c r="AC13" i="11"/>
  <c r="AU13" i="11" s="1"/>
  <c r="AN12" i="11"/>
  <c r="BF12" i="11" s="1"/>
  <c r="AM12" i="11"/>
  <c r="BE12" i="11" s="1"/>
  <c r="AL12" i="11"/>
  <c r="BD12" i="11" s="1"/>
  <c r="AE12" i="11"/>
  <c r="AW12" i="11" s="1"/>
  <c r="AD12" i="11"/>
  <c r="AV12" i="11" s="1"/>
  <c r="AC12" i="11"/>
  <c r="AU12" i="11" s="1"/>
  <c r="AN11" i="11"/>
  <c r="BF11" i="11" s="1"/>
  <c r="AM11" i="11"/>
  <c r="BE11" i="11" s="1"/>
  <c r="AL11" i="11"/>
  <c r="BD11" i="11" s="1"/>
  <c r="AE11" i="11"/>
  <c r="AW11" i="11" s="1"/>
  <c r="AD11" i="11"/>
  <c r="AV11" i="11" s="1"/>
  <c r="AC11" i="11"/>
  <c r="AU11" i="11" s="1"/>
  <c r="AN10" i="11"/>
  <c r="BF10" i="11" s="1"/>
  <c r="AM10" i="11"/>
  <c r="BE10" i="11" s="1"/>
  <c r="AL10" i="11"/>
  <c r="BD10" i="11" s="1"/>
  <c r="AE10" i="11"/>
  <c r="AW10" i="11" s="1"/>
  <c r="AD10" i="11"/>
  <c r="AV10" i="11" s="1"/>
  <c r="AC10" i="11"/>
  <c r="AU10" i="11" s="1"/>
  <c r="AN8" i="11"/>
  <c r="BF8" i="11" s="1"/>
  <c r="AM8" i="11"/>
  <c r="BE8" i="11" s="1"/>
  <c r="AL8" i="11"/>
  <c r="BD8" i="11" s="1"/>
  <c r="AE8" i="11"/>
  <c r="AW8" i="11" s="1"/>
  <c r="AD8" i="11"/>
  <c r="AV8" i="11" s="1"/>
  <c r="AC8" i="11"/>
  <c r="AU8" i="11" s="1"/>
  <c r="AN7" i="11"/>
  <c r="BF7" i="11" s="1"/>
  <c r="AM7" i="11"/>
  <c r="BE7" i="11" s="1"/>
  <c r="AE7" i="11"/>
  <c r="AW7" i="11" s="1"/>
  <c r="AD7" i="11"/>
  <c r="AV7" i="11" s="1"/>
  <c r="AC7" i="11"/>
  <c r="AU7" i="11" s="1"/>
  <c r="AZ15" i="9"/>
  <c r="AW14" i="9"/>
  <c r="CA19" i="9"/>
  <c r="BV15" i="9"/>
  <c r="BQ15" i="9"/>
  <c r="AU15" i="9"/>
  <c r="BS14" i="9"/>
  <c r="BT14" i="9" s="1"/>
  <c r="BU14" i="9" s="1"/>
  <c r="Y11" i="9"/>
  <c r="C11" i="9"/>
  <c r="AA11" i="1"/>
  <c r="AX14" i="9" l="1"/>
  <c r="CG8" i="9"/>
  <c r="AY14" i="9"/>
</calcChain>
</file>

<file path=xl/comments1.xml><?xml version="1.0" encoding="utf-8"?>
<comments xmlns="http://schemas.openxmlformats.org/spreadsheetml/2006/main">
  <authors>
    <author>jmarks</author>
  </authors>
  <commentList>
    <comment ref="AA11" authorId="0">
      <text>
        <r>
          <rPr>
            <b/>
            <sz val="8"/>
            <color indexed="81"/>
            <rFont val="Tahoma"/>
            <family val="2"/>
          </rPr>
          <t>jmarks:</t>
        </r>
        <r>
          <rPr>
            <sz val="8"/>
            <color indexed="81"/>
            <rFont val="Tahoma"/>
            <family val="2"/>
          </rPr>
          <t xml:space="preserve">
extrapolated</t>
        </r>
      </text>
    </comment>
  </commentList>
</comments>
</file>

<file path=xl/comments2.xml><?xml version="1.0" encoding="utf-8"?>
<comments xmlns="http://schemas.openxmlformats.org/spreadsheetml/2006/main">
  <authors>
    <author>jmarks</author>
  </authors>
  <commentList>
    <comment ref="B3" authorId="0">
      <text>
        <r>
          <rPr>
            <b/>
            <sz val="8"/>
            <color indexed="81"/>
            <rFont val="Tahoma"/>
            <family val="2"/>
          </rPr>
          <t>jmarks:</t>
        </r>
        <r>
          <rPr>
            <sz val="8"/>
            <color indexed="81"/>
            <rFont val="Tahoma"/>
            <family val="2"/>
          </rPr>
          <t xml:space="preserve">
Two-year 1 until 2001-02</t>
        </r>
      </text>
    </comment>
    <comment ref="AT3" authorId="0">
      <text>
        <r>
          <rPr>
            <b/>
            <sz val="8"/>
            <color indexed="81"/>
            <rFont val="Tahoma"/>
            <family val="2"/>
          </rPr>
          <t>jmarks:</t>
        </r>
        <r>
          <rPr>
            <sz val="8"/>
            <color indexed="81"/>
            <rFont val="Tahoma"/>
            <family val="2"/>
          </rPr>
          <t xml:space="preserve">
Two-year 2 until 2001-02
</t>
        </r>
      </text>
    </comment>
    <comment ref="C11" authorId="0">
      <text>
        <r>
          <rPr>
            <b/>
            <sz val="8"/>
            <color indexed="81"/>
            <rFont val="Tahoma"/>
            <family val="2"/>
          </rPr>
          <t>jmarks:</t>
        </r>
        <r>
          <rPr>
            <sz val="8"/>
            <color indexed="81"/>
            <rFont val="Tahoma"/>
            <family val="2"/>
          </rPr>
          <t xml:space="preserve">
extrapolated
</t>
        </r>
      </text>
    </comment>
    <comment ref="Y11" authorId="0">
      <text>
        <r>
          <rPr>
            <b/>
            <sz val="8"/>
            <color indexed="81"/>
            <rFont val="Tahoma"/>
            <family val="2"/>
          </rPr>
          <t>jmarks:</t>
        </r>
        <r>
          <rPr>
            <sz val="8"/>
            <color indexed="81"/>
            <rFont val="Tahoma"/>
            <family val="2"/>
          </rPr>
          <t xml:space="preserve">
extrapolated
</t>
        </r>
      </text>
    </comment>
    <comment ref="AW14" authorId="0">
      <text>
        <r>
          <rPr>
            <b/>
            <sz val="8"/>
            <color indexed="81"/>
            <rFont val="Tahoma"/>
            <family val="2"/>
          </rPr>
          <t>jmarks:</t>
        </r>
        <r>
          <rPr>
            <sz val="8"/>
            <color indexed="81"/>
            <rFont val="Tahoma"/>
            <family val="2"/>
          </rPr>
          <t xml:space="preserve">
extrapolated
</t>
        </r>
      </text>
    </comment>
    <comment ref="AX14" authorId="0">
      <text>
        <r>
          <rPr>
            <b/>
            <sz val="8"/>
            <color indexed="81"/>
            <rFont val="Tahoma"/>
            <family val="2"/>
          </rPr>
          <t>jmarks:</t>
        </r>
        <r>
          <rPr>
            <sz val="8"/>
            <color indexed="81"/>
            <rFont val="Tahoma"/>
            <family val="2"/>
          </rPr>
          <t xml:space="preserve">
extrapolated
</t>
        </r>
      </text>
    </comment>
    <comment ref="AY14" authorId="0">
      <text>
        <r>
          <rPr>
            <b/>
            <sz val="8"/>
            <color indexed="81"/>
            <rFont val="Tahoma"/>
            <family val="2"/>
          </rPr>
          <t>jmarks:</t>
        </r>
        <r>
          <rPr>
            <sz val="8"/>
            <color indexed="81"/>
            <rFont val="Tahoma"/>
            <family val="2"/>
          </rPr>
          <t xml:space="preserve">
extrapolated
</t>
        </r>
      </text>
    </comment>
    <comment ref="BS14" authorId="0">
      <text>
        <r>
          <rPr>
            <b/>
            <sz val="8"/>
            <color indexed="81"/>
            <rFont val="Tahoma"/>
            <family val="2"/>
          </rPr>
          <t>jmarks:</t>
        </r>
        <r>
          <rPr>
            <sz val="8"/>
            <color indexed="81"/>
            <rFont val="Tahoma"/>
            <family val="2"/>
          </rPr>
          <t xml:space="preserve">
extrapolated
</t>
        </r>
      </text>
    </comment>
    <comment ref="BT14" authorId="0">
      <text>
        <r>
          <rPr>
            <b/>
            <sz val="8"/>
            <color indexed="81"/>
            <rFont val="Tahoma"/>
            <family val="2"/>
          </rPr>
          <t>jmarks:</t>
        </r>
        <r>
          <rPr>
            <sz val="8"/>
            <color indexed="81"/>
            <rFont val="Tahoma"/>
            <family val="2"/>
          </rPr>
          <t xml:space="preserve">
extrapolated
</t>
        </r>
      </text>
    </comment>
    <comment ref="BU14" authorId="0">
      <text>
        <r>
          <rPr>
            <b/>
            <sz val="8"/>
            <color indexed="81"/>
            <rFont val="Tahoma"/>
            <family val="2"/>
          </rPr>
          <t>jmarks:</t>
        </r>
        <r>
          <rPr>
            <sz val="8"/>
            <color indexed="81"/>
            <rFont val="Tahoma"/>
            <family val="2"/>
          </rPr>
          <t xml:space="preserve">
extrapolated
</t>
        </r>
      </text>
    </comment>
    <comment ref="AU15" authorId="0">
      <text>
        <r>
          <rPr>
            <b/>
            <sz val="8"/>
            <color indexed="81"/>
            <rFont val="Tahoma"/>
            <family val="2"/>
          </rPr>
          <t>jmarks:</t>
        </r>
        <r>
          <rPr>
            <sz val="8"/>
            <color indexed="81"/>
            <rFont val="Tahoma"/>
            <family val="2"/>
          </rPr>
          <t xml:space="preserve">
extrapolated
</t>
        </r>
      </text>
    </comment>
    <comment ref="AZ15" authorId="0">
      <text>
        <r>
          <rPr>
            <b/>
            <sz val="8"/>
            <color indexed="81"/>
            <rFont val="Tahoma"/>
            <family val="2"/>
          </rPr>
          <t>jmarks:</t>
        </r>
        <r>
          <rPr>
            <sz val="8"/>
            <color indexed="81"/>
            <rFont val="Tahoma"/>
            <family val="2"/>
          </rPr>
          <t xml:space="preserve">
extrapolated
</t>
        </r>
      </text>
    </comment>
    <comment ref="BQ15" authorId="0">
      <text>
        <r>
          <rPr>
            <b/>
            <sz val="8"/>
            <color indexed="81"/>
            <rFont val="Tahoma"/>
            <family val="2"/>
          </rPr>
          <t>jmarks:</t>
        </r>
        <r>
          <rPr>
            <sz val="8"/>
            <color indexed="81"/>
            <rFont val="Tahoma"/>
            <family val="2"/>
          </rPr>
          <t xml:space="preserve">
extrapolated
</t>
        </r>
      </text>
    </comment>
    <comment ref="BV15" authorId="0">
      <text>
        <r>
          <rPr>
            <b/>
            <sz val="8"/>
            <color indexed="81"/>
            <rFont val="Tahoma"/>
            <family val="2"/>
          </rPr>
          <t>jmarks:</t>
        </r>
        <r>
          <rPr>
            <sz val="8"/>
            <color indexed="81"/>
            <rFont val="Tahoma"/>
            <family val="2"/>
          </rPr>
          <t xml:space="preserve">
extrapolated
</t>
        </r>
      </text>
    </comment>
    <comment ref="BE19" authorId="0">
      <text>
        <r>
          <rPr>
            <b/>
            <sz val="8"/>
            <color indexed="81"/>
            <rFont val="Tahoma"/>
            <family val="2"/>
          </rPr>
          <t>jmarks:</t>
        </r>
        <r>
          <rPr>
            <sz val="8"/>
            <color indexed="81"/>
            <rFont val="Tahoma"/>
            <family val="2"/>
          </rPr>
          <t xml:space="preserve">
extrapolated</t>
        </r>
      </text>
    </comment>
    <comment ref="CA19" authorId="0">
      <text>
        <r>
          <rPr>
            <b/>
            <sz val="8"/>
            <color indexed="81"/>
            <rFont val="Tahoma"/>
            <family val="2"/>
          </rPr>
          <t>jmarks:</t>
        </r>
        <r>
          <rPr>
            <sz val="8"/>
            <color indexed="81"/>
            <rFont val="Tahoma"/>
            <family val="2"/>
          </rPr>
          <t xml:space="preserve">
extrapolated</t>
        </r>
      </text>
    </comment>
  </commentList>
</comments>
</file>

<file path=xl/comments3.xml><?xml version="1.0" encoding="utf-8"?>
<comments xmlns="http://schemas.openxmlformats.org/spreadsheetml/2006/main">
  <authors>
    <author>jmarks</author>
  </authors>
  <commentList>
    <comment ref="A3" authorId="0">
      <text>
        <r>
          <rPr>
            <b/>
            <sz val="10"/>
            <color indexed="81"/>
            <rFont val="Tahoma"/>
            <family val="2"/>
          </rPr>
          <t>jmarks:</t>
        </r>
        <r>
          <rPr>
            <sz val="10"/>
            <color indexed="81"/>
            <rFont val="Tahoma"/>
            <family val="2"/>
          </rPr>
          <t xml:space="preserve">
must edit formulas to change the constant dollar year from prior to new</t>
        </r>
      </text>
    </comment>
  </commentList>
</comments>
</file>

<file path=xl/comments4.xml><?xml version="1.0" encoding="utf-8"?>
<comments xmlns="http://schemas.openxmlformats.org/spreadsheetml/2006/main">
  <authors>
    <author>jmarks</author>
  </authors>
  <commentList>
    <comment ref="A22" authorId="0">
      <text>
        <r>
          <rPr>
            <b/>
            <sz val="9"/>
            <color indexed="81"/>
            <rFont val="Tahoma"/>
            <family val="2"/>
          </rPr>
          <t>jmarks: Note that the formula for this regional line is "out of order."</t>
        </r>
      </text>
    </comment>
    <comment ref="A37" authorId="0">
      <text>
        <r>
          <rPr>
            <b/>
            <sz val="9"/>
            <color indexed="81"/>
            <rFont val="Tahoma"/>
            <family val="2"/>
          </rPr>
          <t>jmarks: Note that the formula for this regional line is "out of order."</t>
        </r>
      </text>
    </comment>
    <comment ref="A51" authorId="0">
      <text>
        <r>
          <rPr>
            <b/>
            <sz val="9"/>
            <color indexed="81"/>
            <rFont val="Tahoma"/>
            <family val="2"/>
          </rPr>
          <t>jmarks: Note that the formula for this regional line is "out of order."</t>
        </r>
      </text>
    </comment>
  </commentList>
</comments>
</file>

<file path=xl/sharedStrings.xml><?xml version="1.0" encoding="utf-8"?>
<sst xmlns="http://schemas.openxmlformats.org/spreadsheetml/2006/main" count="3709" uniqueCount="214">
  <si>
    <t>Median Annualized Undergraduate Tuition and Required Fees for Full-Time Students</t>
  </si>
  <si>
    <t>Public Four-Year Colleges and Universities</t>
  </si>
  <si>
    <t>Four-Year 1</t>
  </si>
  <si>
    <t>Four-Year 2</t>
  </si>
  <si>
    <t>Four-Year 3</t>
  </si>
  <si>
    <t>Four-Year 4</t>
  </si>
  <si>
    <t>Four-Year 5</t>
  </si>
  <si>
    <t>Four-Year 6</t>
  </si>
  <si>
    <t>In-State</t>
  </si>
  <si>
    <t>1985-86</t>
  </si>
  <si>
    <t>1993-94</t>
  </si>
  <si>
    <t>1994-95</t>
  </si>
  <si>
    <t>1995-96</t>
  </si>
  <si>
    <t>1996-97</t>
  </si>
  <si>
    <t>1997-98</t>
  </si>
  <si>
    <t>1992-93</t>
  </si>
  <si>
    <t>United States Median</t>
  </si>
  <si>
    <t>NA</t>
  </si>
  <si>
    <t>SREB States Median</t>
  </si>
  <si>
    <t>Alabama</t>
  </si>
  <si>
    <t>Arkansas</t>
  </si>
  <si>
    <t>Florida</t>
  </si>
  <si>
    <t>Georgia</t>
  </si>
  <si>
    <t>Kentucky</t>
  </si>
  <si>
    <t>Louisiana</t>
  </si>
  <si>
    <t>Maryland</t>
  </si>
  <si>
    <t>Mississippi</t>
  </si>
  <si>
    <t>North Carolina</t>
  </si>
  <si>
    <t>Oklahoma</t>
  </si>
  <si>
    <t>South Carolina</t>
  </si>
  <si>
    <t>Tennessee</t>
  </si>
  <si>
    <t>N/A</t>
  </si>
  <si>
    <t>Texas</t>
  </si>
  <si>
    <t>Virginia</t>
  </si>
  <si>
    <t>West Virginia</t>
  </si>
  <si>
    <t xml:space="preserve"> NA=not available</t>
  </si>
  <si>
    <t>SOURCES:  SREB- State Data Exchange; SREB analysis of the National Center for Education Statistics data tapes.</t>
  </si>
  <si>
    <t>Public Two-Year Colleges</t>
  </si>
  <si>
    <t>Delaware</t>
  </si>
  <si>
    <t>In-State Students</t>
  </si>
  <si>
    <t>Out-of-State Students</t>
  </si>
  <si>
    <t>Four-Year</t>
  </si>
  <si>
    <t>Two-Year</t>
  </si>
  <si>
    <t>In-</t>
  </si>
  <si>
    <t>Out-of-</t>
  </si>
  <si>
    <t>State</t>
  </si>
  <si>
    <t>Sources:</t>
  </si>
  <si>
    <t xml:space="preserve"> </t>
  </si>
  <si>
    <t>Out of State</t>
  </si>
  <si>
    <t>United States</t>
  </si>
  <si>
    <t>SREB states</t>
  </si>
  <si>
    <t>SREB states median</t>
  </si>
  <si>
    <t>United States median</t>
  </si>
  <si>
    <t>Not Adjusted for Inflation</t>
  </si>
  <si>
    <t>All Four-Year</t>
  </si>
  <si>
    <t>1998-99</t>
  </si>
  <si>
    <t>1999-00</t>
  </si>
  <si>
    <t>2000-01</t>
  </si>
  <si>
    <t>of Median</t>
  </si>
  <si>
    <t xml:space="preserve"> Sources:</t>
  </si>
  <si>
    <t>Public Four-Year Colleges</t>
  </si>
  <si>
    <t>2001-02</t>
  </si>
  <si>
    <t>20001-02</t>
  </si>
  <si>
    <t>ALL Two-Year</t>
  </si>
  <si>
    <t>Sources:  SREB- State Data Exchange; SREB analysis of the National Center for Education Statistics,  IPEDS Institutional Characteristics data sets.</t>
  </si>
  <si>
    <t>—</t>
  </si>
  <si>
    <t>Colleges</t>
  </si>
  <si>
    <t>Technical</t>
  </si>
  <si>
    <t>continued</t>
  </si>
  <si>
    <r>
      <t>Median Annual Tuition and Required Fees for Full-Time Undergraduate Students</t>
    </r>
    <r>
      <rPr>
        <vertAlign val="superscript"/>
        <sz val="10"/>
        <rFont val="Arial"/>
        <family val="2"/>
      </rPr>
      <t>1</t>
    </r>
  </si>
  <si>
    <t>Institutes or</t>
  </si>
  <si>
    <t>All Technical Institutes or Colleges</t>
  </si>
  <si>
    <t>Lowest Fifth</t>
  </si>
  <si>
    <t>Highest Fifth</t>
  </si>
  <si>
    <t>Four-Year Colleges and Universities</t>
  </si>
  <si>
    <t>Two-Year Colleges</t>
  </si>
  <si>
    <t>Middle Fifth</t>
  </si>
  <si>
    <r>
      <t>Median Annual Tuition and Required Fees for Full-Time Undergraduate Students at Public Universities, Colleges, and Technical Institutes or Colleges</t>
    </r>
    <r>
      <rPr>
        <vertAlign val="superscript"/>
        <sz val="10"/>
        <rFont val="Arial"/>
        <family val="2"/>
      </rPr>
      <t>1</t>
    </r>
  </si>
  <si>
    <r>
      <t>SREB Categories of Universities and Colleges</t>
    </r>
    <r>
      <rPr>
        <vertAlign val="superscript"/>
        <sz val="10"/>
        <rFont val="Arial"/>
        <family val="2"/>
      </rPr>
      <t>2</t>
    </r>
  </si>
  <si>
    <r>
      <t>SREB Categories of Universities, Colleges, and Technical Institutes or Colleges</t>
    </r>
    <r>
      <rPr>
        <vertAlign val="superscript"/>
        <sz val="10"/>
        <rFont val="Arial"/>
        <family val="2"/>
      </rPr>
      <t>2</t>
    </r>
  </si>
  <si>
    <r>
      <t>Percent of Median Family Incomes Required to Pay Median Annual Tuition and Fees</t>
    </r>
    <r>
      <rPr>
        <vertAlign val="superscript"/>
        <sz val="10"/>
        <rFont val="Arial"/>
        <family val="2"/>
      </rPr>
      <t>1</t>
    </r>
  </si>
  <si>
    <t>Second Fifth</t>
  </si>
  <si>
    <t>Fourth Fifth</t>
  </si>
  <si>
    <t>Family Income</t>
  </si>
  <si>
    <t>2002-03</t>
  </si>
  <si>
    <t>2003-04</t>
  </si>
  <si>
    <t>SREB-State Data Exchange.</t>
  </si>
  <si>
    <t>1984-85</t>
  </si>
  <si>
    <t>Public Technical</t>
  </si>
  <si>
    <t>2004-05</t>
  </si>
  <si>
    <t>2005-06</t>
  </si>
  <si>
    <r>
      <t>Adjusted for Inflation</t>
    </r>
    <r>
      <rPr>
        <vertAlign val="superscript"/>
        <sz val="10"/>
        <rFont val="Arial"/>
        <family val="2"/>
      </rPr>
      <t>2</t>
    </r>
  </si>
  <si>
    <t>As Percentage</t>
  </si>
  <si>
    <t>Household Income</t>
  </si>
  <si>
    <t>"—" indicates not available.</t>
  </si>
  <si>
    <t>2006-07</t>
  </si>
  <si>
    <t>2007-08</t>
  </si>
  <si>
    <t>207-08</t>
  </si>
  <si>
    <t xml:space="preserve"> Percent Change</t>
  </si>
  <si>
    <t>OS ÷ IS</t>
  </si>
  <si>
    <t>2008-09</t>
  </si>
  <si>
    <r>
      <t>Median Annual Selected Costs for Full-Time, In-State, Undergraduate Students</t>
    </r>
    <r>
      <rPr>
        <vertAlign val="superscript"/>
        <sz val="10"/>
        <rFont val="Arial"/>
        <family val="2"/>
      </rPr>
      <t>1</t>
    </r>
  </si>
  <si>
    <t>Public Four-Year Colleges and Universities and Public Two-Year Colleges</t>
  </si>
  <si>
    <t>Tuition &amp; Fees</t>
  </si>
  <si>
    <t>Rounded Cost of Attendance</t>
  </si>
  <si>
    <r>
      <t>Housing and Food</t>
    </r>
    <r>
      <rPr>
        <vertAlign val="superscript"/>
        <sz val="10"/>
        <rFont val="Arial"/>
        <family val="2"/>
      </rPr>
      <t>2</t>
    </r>
  </si>
  <si>
    <t>Four-Year Colleges</t>
  </si>
  <si>
    <t>Sources: SREB-State Data Exchange and SREB analysis of National Center for Education Statistics data.</t>
  </si>
  <si>
    <r>
      <t>Cost of Attendance</t>
    </r>
    <r>
      <rPr>
        <vertAlign val="superscript"/>
        <sz val="10"/>
        <color indexed="30"/>
        <rFont val="Arial"/>
        <family val="2"/>
      </rPr>
      <t>3</t>
    </r>
  </si>
  <si>
    <t>2009-10</t>
  </si>
  <si>
    <t>DE10 #136</t>
  </si>
  <si>
    <t>DE10 #137</t>
  </si>
  <si>
    <t>DE10 #134</t>
  </si>
  <si>
    <t>DE10 #135</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</si>
  <si>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</si>
  <si>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</si>
  <si>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</si>
  <si>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</si>
  <si>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</si>
  <si>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</si>
  <si>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</si>
  <si>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</si>
  <si>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</si>
  <si>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</si>
  <si>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</si>
  <si>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</si>
  <si>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</si>
  <si>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</si>
  <si>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</si>
  <si>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</si>
  <si>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</si>
  <si>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</si>
  <si>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</si>
  <si>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</si>
  <si>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</si>
  <si>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</si>
  <si>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</si>
  <si>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</si>
  <si>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</si>
  <si>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</si>
  <si>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</si>
  <si>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</si>
  <si>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</si>
  <si>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</si>
  <si>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</si>
  <si>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</si>
  <si>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</si>
  <si>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</si>
  <si>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</si>
  <si>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</si>
  <si>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</si>
  <si>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</si>
  <si>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use for 2009-10</t>
  </si>
  <si>
    <t>IPEDS IC</t>
  </si>
  <si>
    <t>50 States and D.C.</t>
  </si>
  <si>
    <t>DE</t>
  </si>
  <si>
    <t xml:space="preserve">    as a percent of U.S.</t>
  </si>
  <si>
    <t xml:space="preserve"> "NA" indicates not applicable. There was no institution of that type.</t>
  </si>
  <si>
    <t>50 states and D.C.</t>
  </si>
  <si>
    <t>"NA" indicates not applicable. There was no institution of this type.</t>
  </si>
  <si>
    <t>2010-11</t>
  </si>
  <si>
    <t>DE11 #134</t>
  </si>
  <si>
    <t>DE11 #137</t>
  </si>
  <si>
    <t>DE11 #135</t>
  </si>
  <si>
    <r>
      <t>3</t>
    </r>
    <r>
      <rPr>
        <sz val="10"/>
        <rFont val="Arial"/>
        <family val="2"/>
      </rPr>
      <t xml:space="preserve"> The sum of tuition and fees, housing and food.</t>
    </r>
  </si>
  <si>
    <r>
      <t xml:space="preserve">2 </t>
    </r>
    <r>
      <rPr>
        <sz val="10"/>
        <rFont val="Arial"/>
        <family val="2"/>
      </rPr>
      <t xml:space="preserve">These figures are the median cost for on-campus room and board at a 4-year non-specialized college or university. The costs of books, clothing, health care and transportation are </t>
    </r>
    <r>
      <rPr>
        <u/>
        <sz val="10"/>
        <rFont val="Arial"/>
        <family val="2"/>
      </rPr>
      <t>not</t>
    </r>
    <r>
      <rPr>
        <sz val="10"/>
        <rFont val="Arial"/>
        <family val="2"/>
      </rPr>
      <t xml:space="preserve"> included.</t>
    </r>
  </si>
  <si>
    <r>
      <t xml:space="preserve">1 </t>
    </r>
    <r>
      <rPr>
        <sz val="10"/>
        <rFont val="Arial"/>
        <family val="2"/>
      </rPr>
      <t>Tuition and fees reported for the SREB states represents an annual course load of 30 credit hours -- the number to keep a student on track for on-time graduation. The non-SREB states report based on a 12 credit hours per term basis -- the minimum number required to qualify as a full-time student for federal student financial aid programs.</t>
    </r>
  </si>
  <si>
    <t>updated: March 27, 2012, JLM</t>
  </si>
  <si>
    <t>Median Annual Tuition and Required Fees for Public Four-Year Colleges and Universities</t>
  </si>
  <si>
    <t>Median Annual Tuition and Required Fees for Public Two-Year Colleges</t>
  </si>
  <si>
    <t>Median SREB state</t>
  </si>
  <si>
    <t xml:space="preserve">   as a percent of U.S.</t>
  </si>
  <si>
    <t>Median Western state</t>
  </si>
  <si>
    <t>Median Midwestern state</t>
  </si>
  <si>
    <t>Median Northeastern state</t>
  </si>
  <si>
    <t>Median SREB State</t>
  </si>
  <si>
    <t>West median state</t>
  </si>
  <si>
    <t>Midwest median state</t>
  </si>
  <si>
    <t>Northeast median state</t>
  </si>
  <si>
    <r>
      <t xml:space="preserve">Median HOUSEHOLD Income </t>
    </r>
    <r>
      <rPr>
        <b/>
        <i/>
        <sz val="10"/>
        <color rgb="FF0000FF"/>
        <rFont val="Arial"/>
        <family val="2"/>
      </rPr>
      <t>(from FB 10)</t>
    </r>
  </si>
  <si>
    <t>use for 2010-11</t>
  </si>
  <si>
    <t>use for 2008-09</t>
  </si>
  <si>
    <t>use for 2007-08</t>
  </si>
  <si>
    <t>use for 2004-05</t>
  </si>
  <si>
    <t>use for 2011-12</t>
  </si>
  <si>
    <t>2011-12</t>
  </si>
  <si>
    <t>DE12 #133s</t>
  </si>
  <si>
    <t>DE12 #135s</t>
  </si>
  <si>
    <t>DE12 #134s</t>
  </si>
  <si>
    <t>DE12 #136s</t>
  </si>
  <si>
    <t>National Center for Higher Education Management Systems (NCHEMS) unpublished analysis of U.S. Census Bureau median household income data.</t>
  </si>
  <si>
    <t>may be in-state not in-district</t>
  </si>
  <si>
    <r>
      <rPr>
        <vertAlign val="superscript"/>
        <sz val="10"/>
        <rFont val="Arial"/>
        <family val="2"/>
      </rPr>
      <t>2</t>
    </r>
    <r>
      <rPr>
        <sz val="10"/>
        <rFont val="Arial"/>
        <family val="2"/>
      </rPr>
      <t xml:space="preserve"> SREB classifies four-year colleges into six categories based on number of degrees awarded and number of subjects in which degrees are awarded. (See Appendix A.)</t>
    </r>
  </si>
  <si>
    <t>2012-13</t>
  </si>
  <si>
    <t>In 2012-13 $ (Academic Year CPI)</t>
  </si>
  <si>
    <t>2013-14</t>
  </si>
  <si>
    <r>
      <t xml:space="preserve">Median FAMILY Income </t>
    </r>
    <r>
      <rPr>
        <b/>
        <i/>
        <sz val="10"/>
        <color rgb="FF0000FF"/>
        <rFont val="Arial"/>
        <family val="2"/>
      </rPr>
      <t>by Quintile (from FB 11)</t>
    </r>
  </si>
  <si>
    <t>4th</t>
  </si>
  <si>
    <t>High</t>
  </si>
  <si>
    <t>2012-13 to 2013-14</t>
  </si>
  <si>
    <t>Table 63</t>
  </si>
  <si>
    <r>
      <rPr>
        <vertAlign val="superscript"/>
        <sz val="10"/>
        <rFont val="Arial"/>
        <family val="2"/>
      </rPr>
      <t>2</t>
    </r>
    <r>
      <rPr>
        <sz val="10"/>
        <rFont val="Arial"/>
        <family val="2"/>
      </rPr>
      <t xml:space="preserve"> The cost of living (academic-year Consumer Price Index) increased by 2.0 percent from 2012-13 to 2013-14.</t>
    </r>
  </si>
  <si>
    <t xml:space="preserve"> June 2015</t>
  </si>
  <si>
    <t>Table 64</t>
  </si>
  <si>
    <t>use for 2012-13</t>
  </si>
  <si>
    <t>use for 2013-14</t>
  </si>
  <si>
    <t>Table 65</t>
  </si>
  <si>
    <t>SREB analysis of National Center for Education Statistics institutional characteristics surveys — www.nces.ed.gov/ipeds.</t>
  </si>
  <si>
    <t>U.S. Census Bureau median household income data — www.census.gov.</t>
  </si>
  <si>
    <r>
      <t xml:space="preserve">1 </t>
    </r>
    <r>
      <rPr>
        <sz val="10"/>
        <rFont val="Arial"/>
        <family val="2"/>
      </rPr>
      <t>Figures are based on median annual tuition and required fees for full-time, in-state undergraduate students at public colleges and universities.</t>
    </r>
  </si>
  <si>
    <r>
      <t xml:space="preserve">SREB analysis of National Center for Education Statistics institutional characteristics surveys </t>
    </r>
    <r>
      <rPr>
        <sz val="10"/>
        <rFont val="Arial"/>
        <family val="2"/>
      </rPr>
      <t>—</t>
    </r>
    <r>
      <rPr>
        <sz val="10"/>
        <rFont val="Arial"/>
        <family val="2"/>
      </rPr>
      <t xml:space="preserve"> www.nces.ed.gov/ipeds.</t>
    </r>
  </si>
  <si>
    <t>National Center for Higher Education Management Systems (NCHEMS) unpublished analysis of U.S. Census Bureau American Community Survey data — www.higheredinfo.org.</t>
  </si>
  <si>
    <r>
      <rPr>
        <vertAlign val="superscript"/>
        <sz val="10"/>
        <rFont val="Arial"/>
        <family val="2"/>
      </rPr>
      <t>1</t>
    </r>
    <r>
      <rPr>
        <sz val="10"/>
        <rFont val="Arial"/>
        <family val="2"/>
      </rPr>
      <t xml:space="preserve"> 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t>
    </r>
    <r>
      <rPr>
        <sz val="10"/>
        <rFont val="Calibri"/>
        <family val="2"/>
      </rPr>
      <t>—</t>
    </r>
    <r>
      <rPr>
        <sz val="10"/>
        <rFont val="Arial"/>
        <family val="2"/>
      </rPr>
      <t xml:space="preserve"> the number to keep a student on track for on-time graduation. The non-SREB states report based on a 12 credit-hours per term basis </t>
    </r>
    <r>
      <rPr>
        <sz val="10"/>
        <rFont val="Calibri"/>
        <family val="2"/>
      </rPr>
      <t>—</t>
    </r>
    <r>
      <rPr>
        <sz val="10"/>
        <rFont val="Arial"/>
        <family val="2"/>
      </rPr>
      <t xml:space="preserve"> the minimum number required to qualify as a full-time student for federal student financial aid programs.</t>
    </r>
  </si>
  <si>
    <r>
      <rPr>
        <vertAlign val="superscript"/>
        <sz val="10"/>
        <rFont val="Arial"/>
        <family val="2"/>
      </rPr>
      <t xml:space="preserve">1 </t>
    </r>
    <r>
      <rPr>
        <sz val="10"/>
        <rFont val="Arial"/>
        <family val="2"/>
      </rPr>
      <t xml:space="preserve">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t>
    </r>
    <r>
      <rPr>
        <sz val="10"/>
        <rFont val="Calibri"/>
        <family val="2"/>
      </rPr>
      <t>—</t>
    </r>
    <r>
      <rPr>
        <sz val="10"/>
        <rFont val="Arial"/>
        <family val="2"/>
      </rPr>
      <t xml:space="preserve"> the number to keep a student on track for on-time graduation. The non-SREB states report based on an annual course load of 24 credit-hours </t>
    </r>
    <r>
      <rPr>
        <sz val="10"/>
        <rFont val="Calibri"/>
        <family val="2"/>
      </rPr>
      <t>—</t>
    </r>
    <r>
      <rPr>
        <sz val="10"/>
        <rFont val="Arial"/>
        <family val="2"/>
      </rPr>
      <t xml:space="preserve"> the minimum number required to qualify as a full-time student for federal student financial aid programs.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</si>
</sst>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3" formatCode="_(* #,##0.00_);_(* \(#,##0.00\);_(* &quot;-&quot;??_);_(@_)"/>
    <numFmt numFmtId="164" formatCode="0.0%"/>
    <numFmt numFmtId="165" formatCode="0.0_)"/>
    <numFmt numFmtId="166" formatCode="&quot;$&quot;#,##0"/>
    <numFmt numFmtId="167" formatCode="#,##0.0_);\(#,##0.0\)"/>
    <numFmt numFmtId="168" formatCode="#,##0.0"/>
    <numFmt numFmtId="169" formatCode="_(* #,##0_);_(* \(#,##0\);_(* &quot;-&quot;??_);_(@_)"/>
    <numFmt numFmtId="170" formatCode="#,##0;[Red]#,##0"/>
    <numFmt numFmtId="171" formatCode="0.0"/>
    <numFmt numFmtId="172" formatCode="_(* #,##0.0_);_(* \(#,##0.0\);_(* &quot;-&quot;??_);_(@_)"/>
  </numFmts>
  <fonts count="37">
    <font>
      <sz val="10"/>
      <name val="Helv"/>
    </font>
    <font>
      <sz val="11"/>
      <color theme="1"/>
      <name val="Calibri"/>
      <family val="2"/>
      <scheme val="minor"/>
    </font>
    <font>
      <sz val="10"/>
      <name val="AGaramond"/>
      <family val="3"/>
    </font>
    <font>
      <sz val="10"/>
      <name val="Arial"/>
      <family val="2"/>
    </font>
    <font>
      <sz val="10"/>
      <color indexed="12"/>
      <name val="Arial"/>
      <family val="2"/>
    </font>
    <font>
      <sz val="10"/>
      <color indexed="8"/>
      <name val="Arial"/>
      <family val="2"/>
    </font>
    <font>
      <sz val="10"/>
      <name val="Arial"/>
      <family val="2"/>
    </font>
    <font>
      <b/>
      <sz val="8"/>
      <color indexed="81"/>
      <name val="Tahoma"/>
      <family val="2"/>
    </font>
    <font>
      <i/>
      <sz val="10"/>
      <name val="Arial"/>
      <family val="2"/>
    </font>
    <font>
      <sz val="8"/>
      <color indexed="81"/>
      <name val="Tahoma"/>
      <family val="2"/>
    </font>
    <font>
      <vertAlign val="superscript"/>
      <sz val="10"/>
      <name val="Arial"/>
      <family val="2"/>
    </font>
    <font>
      <sz val="10"/>
      <color indexed="12"/>
      <name val="Helv"/>
    </font>
    <font>
      <sz val="8"/>
      <name val="Helv"/>
    </font>
    <font>
      <b/>
      <sz val="10"/>
      <color indexed="10"/>
      <name val="Arial"/>
      <family val="2"/>
    </font>
    <font>
      <sz val="10"/>
      <name val="Helv"/>
    </font>
    <font>
      <b/>
      <sz val="10"/>
      <name val="Arial"/>
      <family val="2"/>
    </font>
    <font>
      <b/>
      <sz val="10"/>
      <color indexed="17"/>
      <name val="Arial"/>
      <family val="2"/>
    </font>
    <font>
      <b/>
      <i/>
      <sz val="10"/>
      <color indexed="17"/>
      <name val="Arial"/>
      <family val="2"/>
    </font>
    <font>
      <b/>
      <u/>
      <sz val="10"/>
      <name val="Arial"/>
      <family val="2"/>
    </font>
    <font>
      <sz val="10"/>
      <color indexed="81"/>
      <name val="Tahoma"/>
      <family val="2"/>
    </font>
    <font>
      <b/>
      <sz val="10"/>
      <color indexed="81"/>
      <name val="Tahoma"/>
      <family val="2"/>
    </font>
    <font>
      <vertAlign val="superscript"/>
      <sz val="10"/>
      <color indexed="30"/>
      <name val="Arial"/>
      <family val="2"/>
    </font>
    <font>
      <sz val="10"/>
      <color indexed="30"/>
      <name val="ARIAL"/>
      <family val="2"/>
    </font>
    <font>
      <sz val="10"/>
      <color rgb="FF0000FF"/>
      <name val="Arial"/>
      <family val="2"/>
    </font>
    <font>
      <sz val="10"/>
      <name val="Times New Roman"/>
      <family val="1"/>
    </font>
    <font>
      <sz val="12"/>
      <name val="AGaramond"/>
      <family val="1"/>
    </font>
    <font>
      <u/>
      <sz val="10"/>
      <name val="Arial"/>
      <family val="2"/>
    </font>
    <font>
      <b/>
      <sz val="9"/>
      <color indexed="81"/>
      <name val="Tahoma"/>
      <family val="2"/>
    </font>
    <font>
      <b/>
      <sz val="14"/>
      <name val="Arial"/>
      <family val="2"/>
    </font>
    <font>
      <b/>
      <sz val="12"/>
      <name val="Arial"/>
      <family val="2"/>
    </font>
    <font>
      <sz val="10"/>
      <color rgb="FF0000FF"/>
      <name val="Helvetica-Narrow"/>
      <family val="2"/>
    </font>
    <font>
      <b/>
      <sz val="10"/>
      <color rgb="FF0000FF"/>
      <name val="Arial"/>
      <family val="2"/>
    </font>
    <font>
      <b/>
      <i/>
      <sz val="10"/>
      <color rgb="FF0000FF"/>
      <name val="Arial"/>
      <family val="2"/>
    </font>
    <font>
      <sz val="10"/>
      <color rgb="FF0000FF"/>
      <name val="Helv"/>
    </font>
    <font>
      <sz val="11"/>
      <color rgb="FF0000FF"/>
      <name val="Calibri"/>
      <family val="2"/>
      <scheme val="minor"/>
    </font>
    <font>
      <sz val="11"/>
      <name val="Calibri"/>
      <family val="2"/>
      <scheme val="minor"/>
    </font>
    <font>
      <sz val="10"/>
      <name val="Calibri"/>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6"/>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33">
    <border>
      <left/>
      <right/>
      <top/>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bottom/>
      <diagonal/>
    </border>
  </borders>
  <cellStyleXfs count="9">
    <xf numFmtId="37"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6" fillId="0" borderId="0">
      <alignment horizontal="left" wrapText="1"/>
    </xf>
    <xf numFmtId="43" fontId="25" fillId="0" borderId="0" applyFont="0" applyFill="0" applyBorder="0" applyAlignment="0" applyProtection="0"/>
    <xf numFmtId="0" fontId="3" fillId="0" borderId="0"/>
    <xf numFmtId="0" fontId="1" fillId="0" borderId="0"/>
    <xf numFmtId="43" fontId="1" fillId="0" borderId="0" applyFont="0" applyFill="0" applyBorder="0" applyAlignment="0" applyProtection="0"/>
  </cellStyleXfs>
  <cellXfs count="598">
    <xf numFmtId="37" fontId="0" fillId="0" borderId="0" xfId="0"/>
    <xf numFmtId="37" fontId="3" fillId="0" borderId="0" xfId="0" applyFont="1" applyAlignment="1" applyProtection="1">
      <alignment horizontal="centerContinuous"/>
    </xf>
    <xf numFmtId="37" fontId="3" fillId="0" borderId="0" xfId="0" applyFont="1" applyAlignment="1" applyProtection="1">
      <alignment horizontal="center"/>
    </xf>
    <xf numFmtId="37" fontId="3" fillId="0" borderId="0" xfId="0" applyFont="1" applyProtection="1"/>
    <xf numFmtId="37" fontId="3" fillId="0" borderId="0" xfId="0" applyFont="1"/>
    <xf numFmtId="37" fontId="3" fillId="0" borderId="1" xfId="0" applyFont="1" applyBorder="1" applyAlignment="1" applyProtection="1">
      <alignment horizontal="centerContinuous"/>
    </xf>
    <xf numFmtId="37" fontId="3" fillId="0" borderId="0" xfId="0" applyFont="1" applyAlignment="1" applyProtection="1">
      <alignment horizontal="left"/>
    </xf>
    <xf numFmtId="37" fontId="3" fillId="0" borderId="0" xfId="0" applyNumberFormat="1" applyFont="1" applyAlignment="1" applyProtection="1">
      <alignment horizontal="left"/>
    </xf>
    <xf numFmtId="166" fontId="3" fillId="0" borderId="0" xfId="2" applyNumberFormat="1" applyFont="1" applyFill="1" applyAlignment="1">
      <alignment horizontal="right"/>
    </xf>
    <xf numFmtId="3" fontId="3" fillId="0" borderId="0" xfId="2" applyNumberFormat="1" applyFont="1" applyFill="1" applyAlignment="1">
      <alignment horizontal="right"/>
    </xf>
    <xf numFmtId="3" fontId="3" fillId="0" borderId="0" xfId="2" applyNumberFormat="1" applyFont="1" applyAlignment="1">
      <alignment horizontal="right"/>
    </xf>
    <xf numFmtId="3" fontId="3" fillId="0" borderId="2" xfId="2" applyNumberFormat="1" applyFont="1" applyFill="1" applyBorder="1" applyAlignment="1">
      <alignment horizontal="right"/>
    </xf>
    <xf numFmtId="37" fontId="3" fillId="0" borderId="0" xfId="0" applyFont="1" applyBorder="1" applyProtection="1"/>
    <xf numFmtId="37" fontId="3" fillId="0" borderId="2" xfId="0" applyFont="1" applyBorder="1" applyAlignment="1" applyProtection="1">
      <alignment horizontal="left"/>
    </xf>
    <xf numFmtId="37" fontId="3" fillId="0" borderId="0" xfId="0" applyFont="1" applyFill="1" applyBorder="1" applyAlignment="1" applyProtection="1">
      <alignment horizontal="left"/>
    </xf>
    <xf numFmtId="37" fontId="3" fillId="0" borderId="0" xfId="0" applyFont="1" applyFill="1" applyBorder="1"/>
    <xf numFmtId="37" fontId="3" fillId="0" borderId="0" xfId="0" applyFont="1" applyFill="1" applyBorder="1" applyProtection="1"/>
    <xf numFmtId="37" fontId="3" fillId="0" borderId="0" xfId="0" applyFont="1" applyBorder="1" applyAlignment="1" applyProtection="1">
      <alignment horizontal="left"/>
    </xf>
    <xf numFmtId="37" fontId="3" fillId="0" borderId="0" xfId="0" applyFont="1" applyBorder="1"/>
    <xf numFmtId="37" fontId="3" fillId="0" borderId="0" xfId="0" applyFont="1" applyFill="1" applyBorder="1" applyAlignment="1">
      <alignment horizontal="left"/>
    </xf>
    <xf numFmtId="37" fontId="3" fillId="0" borderId="0" xfId="0" applyFont="1" applyFill="1" applyAlignment="1"/>
    <xf numFmtId="37" fontId="3" fillId="0" borderId="0" xfId="0" applyFont="1" applyFill="1" applyBorder="1" applyAlignment="1"/>
    <xf numFmtId="3" fontId="3" fillId="0" borderId="2" xfId="2" applyNumberFormat="1" applyFont="1" applyBorder="1" applyAlignment="1">
      <alignment horizontal="right"/>
    </xf>
    <xf numFmtId="37" fontId="3" fillId="0" borderId="0" xfId="0" applyFont="1" applyAlignment="1">
      <alignment horizontal="center"/>
    </xf>
    <xf numFmtId="37" fontId="3" fillId="0" borderId="0" xfId="0" applyFont="1" applyFill="1" applyAlignment="1" applyProtection="1">
      <alignment horizontal="left"/>
    </xf>
    <xf numFmtId="37" fontId="3" fillId="0" borderId="0" xfId="0" applyFont="1" applyFill="1"/>
    <xf numFmtId="37" fontId="3" fillId="0" borderId="3" xfId="0" applyFont="1" applyBorder="1" applyAlignment="1" applyProtection="1">
      <alignment horizontal="centerContinuous"/>
    </xf>
    <xf numFmtId="37" fontId="3" fillId="0" borderId="1" xfId="0" applyFont="1" applyBorder="1" applyAlignment="1" applyProtection="1">
      <alignment horizontal="center"/>
    </xf>
    <xf numFmtId="37" fontId="3" fillId="0" borderId="4" xfId="0" applyFont="1" applyBorder="1" applyAlignment="1" applyProtection="1">
      <alignment horizontal="centerContinuous"/>
    </xf>
    <xf numFmtId="37" fontId="3" fillId="0" borderId="0" xfId="0" applyFont="1" applyBorder="1" applyAlignment="1" applyProtection="1">
      <alignment horizontal="centerContinuous"/>
    </xf>
    <xf numFmtId="37" fontId="3" fillId="0" borderId="0" xfId="0" applyFont="1" applyFill="1" applyBorder="1" applyAlignment="1" applyProtection="1">
      <alignment horizontal="centerContinuous"/>
    </xf>
    <xf numFmtId="37" fontId="3" fillId="0" borderId="0" xfId="0" applyFont="1" applyFill="1" applyBorder="1" applyAlignment="1" applyProtection="1">
      <alignment horizontal="right"/>
    </xf>
    <xf numFmtId="37" fontId="3" fillId="0" borderId="0" xfId="0" applyNumberFormat="1" applyFont="1" applyFill="1" applyAlignment="1" applyProtection="1">
      <alignment horizontal="left"/>
    </xf>
    <xf numFmtId="37" fontId="3" fillId="0" borderId="0" xfId="0" applyNumberFormat="1" applyFont="1" applyFill="1" applyAlignment="1" applyProtection="1">
      <alignment horizontal="right"/>
    </xf>
    <xf numFmtId="37" fontId="3" fillId="0" borderId="0" xfId="0" applyFont="1" applyFill="1" applyAlignment="1" applyProtection="1">
      <alignment horizontal="right"/>
    </xf>
    <xf numFmtId="37" fontId="3" fillId="0" borderId="5" xfId="0" applyFont="1" applyFill="1" applyBorder="1" applyAlignment="1" applyProtection="1">
      <alignment horizontal="right"/>
    </xf>
    <xf numFmtId="37" fontId="3" fillId="0" borderId="0" xfId="0" applyFont="1" applyBorder="1" applyAlignment="1">
      <alignment vertical="top"/>
    </xf>
    <xf numFmtId="37" fontId="3" fillId="0" borderId="0" xfId="0" applyFont="1" applyBorder="1" applyAlignment="1" applyProtection="1">
      <alignment vertical="top"/>
    </xf>
    <xf numFmtId="37" fontId="3" fillId="0" borderId="0" xfId="0" applyFont="1" applyAlignment="1">
      <alignment vertical="top"/>
    </xf>
    <xf numFmtId="37" fontId="3" fillId="0" borderId="0" xfId="0" applyFont="1" applyAlignment="1" applyProtection="1">
      <alignment vertical="top"/>
    </xf>
    <xf numFmtId="37" fontId="3" fillId="0" borderId="0" xfId="0" applyFont="1" applyAlignment="1"/>
    <xf numFmtId="37" fontId="3" fillId="0" borderId="0" xfId="0" applyNumberFormat="1" applyFont="1" applyProtection="1"/>
    <xf numFmtId="37" fontId="3" fillId="0" borderId="0" xfId="0" applyFont="1" applyFill="1" applyAlignment="1" applyProtection="1">
      <alignment vertical="top"/>
    </xf>
    <xf numFmtId="164" fontId="3" fillId="0" borderId="0" xfId="0" applyNumberFormat="1" applyFont="1" applyAlignment="1" applyProtection="1">
      <alignment vertical="top"/>
    </xf>
    <xf numFmtId="37" fontId="3" fillId="0" borderId="0" xfId="0" applyFont="1" applyFill="1" applyAlignment="1">
      <alignment vertical="top"/>
    </xf>
    <xf numFmtId="37" fontId="3" fillId="0" borderId="1" xfId="0" applyFont="1" applyBorder="1" applyAlignment="1" applyProtection="1">
      <alignment horizontal="centerContinuous" vertical="top"/>
    </xf>
    <xf numFmtId="37" fontId="3" fillId="0" borderId="0" xfId="0" applyFont="1" applyAlignment="1">
      <alignment horizontal="center" vertical="top"/>
    </xf>
    <xf numFmtId="37" fontId="3" fillId="0" borderId="0" xfId="0" applyFont="1" applyAlignment="1" applyProtection="1">
      <alignment horizontal="center" vertical="top"/>
    </xf>
    <xf numFmtId="37" fontId="3" fillId="0" borderId="7" xfId="0" applyFont="1" applyBorder="1" applyAlignment="1" applyProtection="1">
      <alignment horizontal="centerContinuous" vertical="top"/>
    </xf>
    <xf numFmtId="37" fontId="3" fillId="0" borderId="0" xfId="0" applyFont="1" applyFill="1" applyAlignment="1" applyProtection="1">
      <alignment horizontal="center" vertical="top"/>
    </xf>
    <xf numFmtId="37" fontId="3" fillId="0" borderId="0" xfId="0" applyFont="1" applyAlignment="1">
      <alignment horizontal="center" vertical="top" wrapText="1"/>
    </xf>
    <xf numFmtId="37" fontId="3" fillId="0" borderId="1" xfId="0" applyFont="1" applyBorder="1" applyProtection="1"/>
    <xf numFmtId="37" fontId="3" fillId="0" borderId="2" xfId="0" applyFont="1" applyBorder="1"/>
    <xf numFmtId="37" fontId="3" fillId="0" borderId="9" xfId="0" applyFont="1" applyBorder="1" applyAlignment="1" applyProtection="1">
      <alignment horizontal="centerContinuous"/>
    </xf>
    <xf numFmtId="37" fontId="3" fillId="0" borderId="6" xfId="0" applyFont="1" applyBorder="1" applyAlignment="1" applyProtection="1">
      <alignment horizontal="centerContinuous"/>
    </xf>
    <xf numFmtId="37" fontId="3" fillId="0" borderId="9" xfId="0" applyFont="1" applyBorder="1" applyAlignment="1" applyProtection="1">
      <alignment horizontal="center"/>
    </xf>
    <xf numFmtId="37" fontId="3" fillId="0" borderId="4" xfId="0" applyFont="1" applyBorder="1" applyAlignment="1" applyProtection="1">
      <alignment horizontal="center"/>
    </xf>
    <xf numFmtId="37" fontId="3" fillId="0" borderId="8" xfId="0" applyFont="1" applyBorder="1" applyProtection="1"/>
    <xf numFmtId="37" fontId="3" fillId="0" borderId="0" xfId="0" applyFont="1" applyAlignment="1" applyProtection="1">
      <alignment horizontal="right"/>
    </xf>
    <xf numFmtId="37" fontId="3" fillId="0" borderId="5" xfId="0" applyFont="1" applyBorder="1" applyAlignment="1" applyProtection="1">
      <alignment horizontal="right"/>
    </xf>
    <xf numFmtId="37" fontId="3" fillId="0" borderId="0" xfId="0" applyFont="1" applyBorder="1" applyAlignment="1" applyProtection="1">
      <alignment horizontal="right"/>
    </xf>
    <xf numFmtId="5" fontId="3" fillId="0" borderId="0" xfId="0" applyNumberFormat="1" applyFont="1" applyFill="1" applyBorder="1" applyAlignment="1" applyProtection="1">
      <alignment horizontal="right"/>
    </xf>
    <xf numFmtId="37" fontId="3" fillId="2" borderId="0" xfId="0" applyFont="1" applyFill="1"/>
    <xf numFmtId="37" fontId="3" fillId="0" borderId="0" xfId="0" applyNumberFormat="1" applyFont="1" applyFill="1" applyBorder="1" applyAlignment="1" applyProtection="1">
      <alignment horizontal="right"/>
    </xf>
    <xf numFmtId="37" fontId="3" fillId="0" borderId="0" xfId="0" applyNumberFormat="1" applyFont="1" applyBorder="1" applyAlignment="1" applyProtection="1">
      <alignment horizontal="right"/>
    </xf>
    <xf numFmtId="37" fontId="3" fillId="0" borderId="0" xfId="0" applyNumberFormat="1" applyFont="1" applyAlignment="1" applyProtection="1">
      <alignment horizontal="right"/>
    </xf>
    <xf numFmtId="3" fontId="3" fillId="0" borderId="0" xfId="0" applyNumberFormat="1" applyFont="1" applyBorder="1" applyAlignment="1" applyProtection="1">
      <alignment horizontal="right"/>
    </xf>
    <xf numFmtId="37" fontId="3" fillId="0" borderId="0" xfId="0" applyFont="1" applyFill="1" applyAlignment="1" applyProtection="1"/>
    <xf numFmtId="37" fontId="3" fillId="0" borderId="0" xfId="0" applyFont="1" applyFill="1" applyBorder="1" applyAlignment="1" applyProtection="1"/>
    <xf numFmtId="37" fontId="3" fillId="0" borderId="0" xfId="0" applyFont="1" applyFill="1" applyAlignment="1" applyProtection="1">
      <alignment horizontal="centerContinuous"/>
    </xf>
    <xf numFmtId="37" fontId="3" fillId="0" borderId="0" xfId="0" applyFont="1" applyFill="1" applyAlignment="1">
      <alignment wrapText="1"/>
    </xf>
    <xf numFmtId="37" fontId="3" fillId="0" borderId="0" xfId="0" applyFont="1" applyAlignment="1">
      <alignment horizontal="right"/>
    </xf>
    <xf numFmtId="37" fontId="3" fillId="0" borderId="0" xfId="0" applyFont="1" applyBorder="1" applyAlignment="1"/>
    <xf numFmtId="3" fontId="3" fillId="0" borderId="0" xfId="2" applyNumberFormat="1" applyFont="1" applyBorder="1" applyAlignment="1">
      <alignment horizontal="right"/>
    </xf>
    <xf numFmtId="37" fontId="3" fillId="0" borderId="2" xfId="0" applyFont="1" applyBorder="1" applyAlignment="1" applyProtection="1">
      <alignment horizontal="centerContinuous"/>
    </xf>
    <xf numFmtId="37" fontId="3" fillId="0" borderId="10" xfId="0" applyFont="1" applyBorder="1" applyAlignment="1" applyProtection="1">
      <alignment horizontal="centerContinuous"/>
    </xf>
    <xf numFmtId="37" fontId="3" fillId="0" borderId="5" xfId="0" applyFont="1" applyBorder="1" applyAlignment="1" applyProtection="1">
      <alignment horizontal="centerContinuous"/>
    </xf>
    <xf numFmtId="37" fontId="8" fillId="0" borderId="0" xfId="0" applyFont="1" applyAlignment="1">
      <alignment horizontal="right"/>
    </xf>
    <xf numFmtId="37" fontId="3" fillId="0" borderId="0" xfId="0" applyFont="1" applyFill="1" applyBorder="1" applyAlignment="1">
      <alignment vertical="top"/>
    </xf>
    <xf numFmtId="37" fontId="3" fillId="0" borderId="0" xfId="0" applyFont="1" applyFill="1" applyBorder="1" applyAlignment="1" applyProtection="1">
      <alignment horizontal="center" wrapText="1"/>
    </xf>
    <xf numFmtId="171" fontId="5" fillId="0" borderId="0" xfId="0" applyNumberFormat="1" applyFont="1" applyFill="1" applyBorder="1" applyAlignment="1" applyProtection="1">
      <alignment horizontal="right"/>
    </xf>
    <xf numFmtId="37" fontId="3" fillId="0" borderId="8" xfId="0" applyFont="1" applyBorder="1" applyAlignment="1" applyProtection="1">
      <alignment horizontal="center" wrapText="1"/>
    </xf>
    <xf numFmtId="37" fontId="3" fillId="0" borderId="12" xfId="0" applyFont="1" applyBorder="1" applyAlignment="1" applyProtection="1">
      <alignment horizontal="centerContinuous"/>
    </xf>
    <xf numFmtId="37" fontId="3" fillId="0" borderId="13" xfId="0" applyFont="1" applyBorder="1" applyAlignment="1" applyProtection="1">
      <alignment horizontal="center" wrapText="1"/>
    </xf>
    <xf numFmtId="37" fontId="3" fillId="0" borderId="2" xfId="0" applyFont="1" applyBorder="1" applyAlignment="1" applyProtection="1">
      <alignment horizontal="center" wrapText="1"/>
    </xf>
    <xf numFmtId="37" fontId="3" fillId="0" borderId="14" xfId="0" applyFont="1" applyBorder="1" applyAlignment="1" applyProtection="1">
      <alignment horizontal="center" wrapText="1"/>
    </xf>
    <xf numFmtId="37" fontId="3" fillId="0" borderId="15" xfId="0" applyFont="1" applyBorder="1" applyAlignment="1" applyProtection="1">
      <alignment horizontal="centerContinuous"/>
    </xf>
    <xf numFmtId="37" fontId="3" fillId="0" borderId="16" xfId="0" applyFont="1" applyBorder="1" applyAlignment="1" applyProtection="1">
      <alignment horizontal="centerContinuous"/>
    </xf>
    <xf numFmtId="3" fontId="3" fillId="0" borderId="0" xfId="2" applyNumberFormat="1" applyFont="1" applyFill="1" applyBorder="1" applyAlignment="1">
      <alignment horizontal="right"/>
    </xf>
    <xf numFmtId="166" fontId="3" fillId="0" borderId="0" xfId="2" applyNumberFormat="1" applyFont="1" applyFill="1" applyBorder="1" applyAlignment="1">
      <alignment horizontal="right"/>
    </xf>
    <xf numFmtId="3" fontId="3" fillId="0" borderId="5" xfId="2" applyNumberFormat="1" applyFont="1" applyBorder="1" applyAlignment="1">
      <alignment horizontal="right"/>
    </xf>
    <xf numFmtId="37" fontId="3" fillId="0" borderId="10" xfId="0" applyFont="1" applyBorder="1" applyAlignment="1" applyProtection="1">
      <alignment horizontal="right"/>
    </xf>
    <xf numFmtId="37" fontId="3" fillId="0" borderId="17" xfId="0" applyFont="1" applyBorder="1" applyAlignment="1" applyProtection="1">
      <alignment horizontal="right"/>
    </xf>
    <xf numFmtId="37" fontId="3" fillId="0" borderId="2" xfId="0" applyFont="1" applyBorder="1" applyAlignment="1" applyProtection="1">
      <alignment horizontal="right"/>
    </xf>
    <xf numFmtId="166" fontId="3" fillId="0" borderId="0" xfId="0" applyNumberFormat="1" applyFont="1" applyFill="1" applyBorder="1" applyAlignment="1" applyProtection="1">
      <alignment horizontal="right"/>
    </xf>
    <xf numFmtId="37" fontId="3" fillId="0" borderId="0" xfId="0" quotePrefix="1" applyFont="1" applyAlignment="1" applyProtection="1">
      <alignment horizontal="right"/>
    </xf>
    <xf numFmtId="166" fontId="3" fillId="0" borderId="5" xfId="0" applyNumberFormat="1" applyFont="1" applyFill="1" applyBorder="1" applyAlignment="1" applyProtection="1">
      <alignment horizontal="right"/>
    </xf>
    <xf numFmtId="37" fontId="3" fillId="0" borderId="0" xfId="0" applyFont="1" applyFill="1" applyBorder="1" applyAlignment="1">
      <alignment horizontal="right"/>
    </xf>
    <xf numFmtId="166" fontId="3" fillId="0" borderId="0" xfId="0" applyNumberFormat="1" applyFont="1" applyFill="1" applyBorder="1" applyAlignment="1" applyProtection="1">
      <alignment horizontal="right"/>
      <protection locked="0"/>
    </xf>
    <xf numFmtId="166" fontId="3" fillId="0" borderId="18" xfId="0" applyNumberFormat="1" applyFont="1" applyFill="1" applyBorder="1" applyAlignment="1" applyProtection="1">
      <alignment horizontal="right"/>
    </xf>
    <xf numFmtId="3" fontId="3" fillId="0" borderId="0" xfId="0" applyNumberFormat="1" applyFont="1" applyAlignment="1" applyProtection="1">
      <alignment horizontal="right"/>
    </xf>
    <xf numFmtId="3" fontId="3" fillId="0" borderId="0" xfId="0" applyNumberFormat="1" applyFont="1" applyBorder="1" applyAlignment="1" applyProtection="1">
      <alignment horizontal="right"/>
      <protection locked="0"/>
    </xf>
    <xf numFmtId="3" fontId="3" fillId="0" borderId="0" xfId="0" applyNumberFormat="1" applyFont="1" applyAlignment="1" applyProtection="1">
      <alignment horizontal="right"/>
      <protection locked="0"/>
    </xf>
    <xf numFmtId="3" fontId="3" fillId="0" borderId="5" xfId="0" applyNumberFormat="1" applyFont="1" applyBorder="1" applyAlignment="1" applyProtection="1">
      <alignment horizontal="right"/>
    </xf>
    <xf numFmtId="37" fontId="3" fillId="0" borderId="0" xfId="0" applyNumberFormat="1" applyFont="1" applyAlignment="1" applyProtection="1">
      <alignment horizontal="right"/>
      <protection locked="0"/>
    </xf>
    <xf numFmtId="37" fontId="3" fillId="0" borderId="0" xfId="0" applyNumberFormat="1" applyFont="1" applyBorder="1" applyAlignment="1" applyProtection="1">
      <alignment horizontal="right"/>
      <protection locked="0"/>
    </xf>
    <xf numFmtId="5" fontId="3" fillId="0" borderId="0" xfId="0" applyNumberFormat="1" applyFont="1" applyBorder="1" applyAlignment="1" applyProtection="1">
      <alignment horizontal="right"/>
    </xf>
    <xf numFmtId="37" fontId="3" fillId="0" borderId="0" xfId="0" applyFont="1" applyBorder="1" applyAlignment="1" applyProtection="1">
      <alignment horizontal="right"/>
      <protection locked="0"/>
    </xf>
    <xf numFmtId="37" fontId="3" fillId="0" borderId="0" xfId="0" applyFont="1" applyAlignment="1" applyProtection="1">
      <alignment horizontal="right"/>
      <protection locked="0"/>
    </xf>
    <xf numFmtId="37" fontId="3" fillId="0" borderId="5" xfId="0" applyFont="1" applyBorder="1" applyAlignment="1" applyProtection="1">
      <alignment horizontal="right"/>
      <protection locked="0"/>
    </xf>
    <xf numFmtId="37" fontId="3" fillId="0" borderId="19" xfId="0" applyFont="1" applyBorder="1" applyAlignment="1" applyProtection="1">
      <alignment horizontal="right"/>
    </xf>
    <xf numFmtId="170" fontId="3" fillId="0" borderId="0" xfId="3" applyNumberFormat="1" applyFont="1" applyBorder="1" applyAlignment="1" applyProtection="1">
      <alignment horizontal="right"/>
    </xf>
    <xf numFmtId="37" fontId="3" fillId="0" borderId="19" xfId="0" applyFont="1" applyBorder="1" applyAlignment="1" applyProtection="1">
      <alignment horizontal="right"/>
      <protection locked="0"/>
    </xf>
    <xf numFmtId="3" fontId="3" fillId="0" borderId="0" xfId="3" applyNumberFormat="1" applyFont="1" applyBorder="1" applyAlignment="1" applyProtection="1">
      <alignment horizontal="right"/>
    </xf>
    <xf numFmtId="3" fontId="3" fillId="0" borderId="0" xfId="3" applyNumberFormat="1" applyFont="1" applyAlignment="1" applyProtection="1">
      <alignment horizontal="right"/>
    </xf>
    <xf numFmtId="170" fontId="3" fillId="3" borderId="0" xfId="3" applyNumberFormat="1" applyFont="1" applyFill="1" applyBorder="1" applyAlignment="1" applyProtection="1">
      <alignment horizontal="right"/>
    </xf>
    <xf numFmtId="37" fontId="3" fillId="0" borderId="0" xfId="0" applyFont="1" applyFill="1" applyBorder="1" applyAlignment="1" applyProtection="1">
      <alignment horizontal="right"/>
      <protection locked="0"/>
    </xf>
    <xf numFmtId="37" fontId="3" fillId="0" borderId="0" xfId="0" applyNumberFormat="1" applyFont="1" applyFill="1" applyBorder="1" applyAlignment="1" applyProtection="1">
      <alignment horizontal="right"/>
      <protection locked="0"/>
    </xf>
    <xf numFmtId="37" fontId="3" fillId="0" borderId="0" xfId="0" applyFont="1" applyFill="1" applyAlignment="1" applyProtection="1">
      <alignment horizontal="right"/>
      <protection locked="0"/>
    </xf>
    <xf numFmtId="37" fontId="3" fillId="0" borderId="0" xfId="0" applyNumberFormat="1" applyFont="1" applyFill="1" applyAlignment="1" applyProtection="1">
      <alignment horizontal="right"/>
      <protection locked="0"/>
    </xf>
    <xf numFmtId="37" fontId="3" fillId="0" borderId="5" xfId="0" applyFont="1" applyFill="1" applyBorder="1" applyAlignment="1" applyProtection="1">
      <alignment horizontal="right"/>
      <protection locked="0"/>
    </xf>
    <xf numFmtId="37" fontId="3" fillId="0" borderId="19" xfId="0" applyFont="1" applyFill="1" applyBorder="1" applyAlignment="1" applyProtection="1">
      <alignment horizontal="right"/>
    </xf>
    <xf numFmtId="169" fontId="3" fillId="0" borderId="0" xfId="1" applyNumberFormat="1" applyFont="1" applyFill="1" applyBorder="1" applyAlignment="1" applyProtection="1">
      <alignment horizontal="right"/>
    </xf>
    <xf numFmtId="169" fontId="3" fillId="0" borderId="2" xfId="1" applyNumberFormat="1" applyFont="1" applyFill="1" applyBorder="1" applyAlignment="1" applyProtection="1">
      <alignment horizontal="right"/>
    </xf>
    <xf numFmtId="37" fontId="3" fillId="0" borderId="2" xfId="0" applyFont="1" applyFill="1" applyBorder="1" applyAlignment="1" applyProtection="1">
      <alignment horizontal="right"/>
    </xf>
    <xf numFmtId="37" fontId="3" fillId="0" borderId="2" xfId="0" applyNumberFormat="1" applyFont="1" applyFill="1" applyBorder="1" applyAlignment="1" applyProtection="1">
      <alignment horizontal="right"/>
    </xf>
    <xf numFmtId="37" fontId="3" fillId="0" borderId="2" xfId="0" applyFont="1" applyBorder="1" applyAlignment="1" applyProtection="1">
      <alignment horizontal="right"/>
      <protection locked="0"/>
    </xf>
    <xf numFmtId="37" fontId="3" fillId="0" borderId="2" xfId="0" applyNumberFormat="1" applyFont="1" applyBorder="1" applyAlignment="1" applyProtection="1">
      <alignment horizontal="right"/>
    </xf>
    <xf numFmtId="37" fontId="3" fillId="0" borderId="2" xfId="0" applyNumberFormat="1" applyFont="1" applyBorder="1" applyAlignment="1" applyProtection="1">
      <alignment horizontal="right"/>
      <protection locked="0"/>
    </xf>
    <xf numFmtId="37" fontId="3" fillId="0" borderId="20" xfId="0" applyFont="1" applyBorder="1" applyAlignment="1" applyProtection="1">
      <alignment horizontal="right"/>
    </xf>
    <xf numFmtId="164" fontId="3" fillId="0" borderId="0" xfId="3" applyNumberFormat="1" applyFont="1" applyAlignment="1" applyProtection="1">
      <alignment horizontal="right"/>
    </xf>
    <xf numFmtId="37" fontId="3" fillId="0" borderId="0" xfId="0" applyFont="1" applyBorder="1" applyAlignment="1">
      <alignment horizontal="right"/>
    </xf>
    <xf numFmtId="164" fontId="3" fillId="0" borderId="0" xfId="3" applyNumberFormat="1" applyFont="1" applyAlignment="1">
      <alignment horizontal="right"/>
    </xf>
    <xf numFmtId="164" fontId="3" fillId="0" borderId="0" xfId="3" applyNumberFormat="1" applyFont="1" applyBorder="1" applyAlignment="1" applyProtection="1">
      <alignment horizontal="right"/>
    </xf>
    <xf numFmtId="37" fontId="4" fillId="0" borderId="0" xfId="0" applyFont="1" applyAlignment="1" applyProtection="1">
      <alignment horizontal="right"/>
    </xf>
    <xf numFmtId="37" fontId="3" fillId="0" borderId="7" xfId="0" applyFont="1" applyBorder="1" applyAlignment="1" applyProtection="1">
      <alignment horizontal="left"/>
    </xf>
    <xf numFmtId="37" fontId="3" fillId="0" borderId="1" xfId="0" applyFont="1" applyBorder="1" applyAlignment="1" applyProtection="1">
      <alignment horizontal="left"/>
    </xf>
    <xf numFmtId="37" fontId="3" fillId="0" borderId="4" xfId="0" applyFont="1" applyBorder="1" applyAlignment="1" applyProtection="1">
      <alignment horizontal="left"/>
    </xf>
    <xf numFmtId="37" fontId="3" fillId="0" borderId="3" xfId="0" applyFont="1" applyBorder="1" applyAlignment="1" applyProtection="1">
      <alignment horizontal="left"/>
    </xf>
    <xf numFmtId="37" fontId="3" fillId="0" borderId="0" xfId="0" applyFont="1" applyAlignment="1">
      <alignment horizontal="left"/>
    </xf>
    <xf numFmtId="37" fontId="3" fillId="0" borderId="7" xfId="0" applyFont="1" applyBorder="1" applyAlignment="1">
      <alignment horizontal="left"/>
    </xf>
    <xf numFmtId="164" fontId="3" fillId="0" borderId="0" xfId="3" applyNumberFormat="1" applyFont="1" applyBorder="1" applyAlignment="1">
      <alignment horizontal="right"/>
    </xf>
    <xf numFmtId="164" fontId="3" fillId="0" borderId="0" xfId="3" applyNumberFormat="1" applyFont="1" applyFill="1" applyBorder="1" applyAlignment="1">
      <alignment horizontal="right"/>
    </xf>
    <xf numFmtId="37" fontId="5" fillId="0" borderId="8" xfId="0" applyFont="1" applyFill="1" applyBorder="1" applyAlignment="1" applyProtection="1">
      <alignment horizontal="center" wrapText="1"/>
    </xf>
    <xf numFmtId="49" fontId="5" fillId="0" borderId="7" xfId="0" applyNumberFormat="1" applyFont="1" applyFill="1" applyBorder="1" applyAlignment="1" applyProtection="1">
      <alignment horizontal="center"/>
    </xf>
    <xf numFmtId="37" fontId="5" fillId="0" borderId="1" xfId="0" applyFont="1" applyBorder="1" applyAlignment="1" applyProtection="1">
      <alignment horizontal="centerContinuous"/>
    </xf>
    <xf numFmtId="37" fontId="13" fillId="0" borderId="0" xfId="0" applyFont="1" applyAlignment="1" applyProtection="1">
      <alignment horizontal="left"/>
    </xf>
    <xf numFmtId="37" fontId="3" fillId="0" borderId="8" xfId="0" applyFont="1" applyBorder="1" applyAlignment="1" applyProtection="1">
      <alignment horizontal="center"/>
    </xf>
    <xf numFmtId="37" fontId="3" fillId="0" borderId="21" xfId="0" applyFont="1" applyBorder="1" applyAlignment="1" applyProtection="1">
      <alignment horizontal="center"/>
    </xf>
    <xf numFmtId="37" fontId="3" fillId="0" borderId="22" xfId="0" applyFont="1" applyBorder="1" applyAlignment="1" applyProtection="1">
      <alignment horizontal="center"/>
    </xf>
    <xf numFmtId="37" fontId="3" fillId="0" borderId="2" xfId="0" applyFont="1" applyBorder="1" applyAlignment="1">
      <alignment horizontal="center"/>
    </xf>
    <xf numFmtId="37" fontId="11" fillId="0" borderId="0" xfId="0" applyNumberFormat="1" applyFont="1" applyFill="1" applyProtection="1"/>
    <xf numFmtId="37" fontId="4" fillId="0" borderId="2" xfId="0" applyFont="1" applyBorder="1"/>
    <xf numFmtId="37" fontId="3" fillId="0" borderId="23" xfId="0" applyFont="1" applyBorder="1" applyAlignment="1" applyProtection="1">
      <alignment horizontal="left"/>
    </xf>
    <xf numFmtId="37" fontId="3" fillId="0" borderId="0" xfId="0" applyNumberFormat="1" applyFont="1" applyBorder="1" applyAlignment="1" applyProtection="1">
      <alignment horizontal="center"/>
    </xf>
    <xf numFmtId="37" fontId="3" fillId="0" borderId="2" xfId="0" applyNumberFormat="1" applyFont="1" applyBorder="1" applyAlignment="1" applyProtection="1">
      <alignment horizontal="center"/>
    </xf>
    <xf numFmtId="37" fontId="4" fillId="0" borderId="0" xfId="0" applyFont="1"/>
    <xf numFmtId="37" fontId="3" fillId="0" borderId="0" xfId="0" applyNumberFormat="1" applyFont="1" applyFill="1" applyBorder="1" applyAlignment="1" applyProtection="1">
      <alignment horizontal="center"/>
    </xf>
    <xf numFmtId="164" fontId="3" fillId="0" borderId="0" xfId="3" applyNumberFormat="1" applyFont="1" applyFill="1"/>
    <xf numFmtId="37" fontId="15" fillId="0" borderId="2" xfId="0" applyFont="1" applyBorder="1" applyAlignment="1">
      <alignment horizontal="centerContinuous"/>
    </xf>
    <xf numFmtId="37" fontId="15" fillId="0" borderId="20" xfId="0" applyFont="1" applyBorder="1" applyAlignment="1">
      <alignment horizontal="left"/>
    </xf>
    <xf numFmtId="37" fontId="3" fillId="0" borderId="0" xfId="0" applyFont="1" applyAlignment="1" applyProtection="1"/>
    <xf numFmtId="37" fontId="3" fillId="0" borderId="2" xfId="0" applyFont="1" applyBorder="1" applyAlignment="1" applyProtection="1"/>
    <xf numFmtId="37" fontId="15" fillId="0" borderId="2" xfId="0" applyFont="1" applyBorder="1" applyAlignment="1">
      <alignment horizontal="left"/>
    </xf>
    <xf numFmtId="37" fontId="3" fillId="0" borderId="8" xfId="0" applyFont="1" applyBorder="1" applyAlignment="1">
      <alignment horizontal="centerContinuous"/>
    </xf>
    <xf numFmtId="37" fontId="3" fillId="0" borderId="10" xfId="0" applyFont="1" applyFill="1" applyBorder="1" applyAlignment="1" applyProtection="1">
      <alignment horizontal="right"/>
    </xf>
    <xf numFmtId="9" fontId="3" fillId="0" borderId="0" xfId="3" applyFont="1" applyFill="1" applyBorder="1" applyAlignment="1">
      <alignment horizontal="right"/>
    </xf>
    <xf numFmtId="3" fontId="4" fillId="0" borderId="0" xfId="2" applyNumberFormat="1" applyFont="1" applyBorder="1" applyAlignment="1">
      <alignment horizontal="right"/>
    </xf>
    <xf numFmtId="37" fontId="3" fillId="0" borderId="8" xfId="0" applyFont="1" applyBorder="1" applyAlignment="1">
      <alignment horizontal="center"/>
    </xf>
    <xf numFmtId="37" fontId="3" fillId="0" borderId="24" xfId="0" applyFont="1" applyBorder="1" applyAlignment="1">
      <alignment horizontal="centerContinuous"/>
    </xf>
    <xf numFmtId="167" fontId="17" fillId="0" borderId="0" xfId="0" applyNumberFormat="1" applyFont="1" applyBorder="1" applyAlignment="1">
      <alignment horizontal="centerContinuous"/>
    </xf>
    <xf numFmtId="167" fontId="16" fillId="0" borderId="0" xfId="0" applyNumberFormat="1" applyFont="1" applyBorder="1" applyAlignment="1">
      <alignment horizontal="centerContinuous"/>
    </xf>
    <xf numFmtId="167" fontId="17" fillId="0" borderId="25" xfId="0" applyNumberFormat="1" applyFont="1" applyBorder="1" applyAlignment="1">
      <alignment horizontal="centerContinuous"/>
    </xf>
    <xf numFmtId="37" fontId="3" fillId="0" borderId="0" xfId="0" quotePrefix="1" applyFont="1" applyBorder="1" applyAlignment="1">
      <alignment horizontal="right"/>
    </xf>
    <xf numFmtId="169" fontId="3" fillId="0" borderId="0" xfId="1" applyNumberFormat="1" applyFont="1" applyFill="1" applyBorder="1" applyAlignment="1">
      <alignment horizontal="right"/>
    </xf>
    <xf numFmtId="169" fontId="3" fillId="0" borderId="0" xfId="1" applyNumberFormat="1" applyFont="1" applyAlignment="1" applyProtection="1">
      <alignment horizontal="right"/>
    </xf>
    <xf numFmtId="169" fontId="3" fillId="0" borderId="0" xfId="1" applyNumberFormat="1" applyFont="1" applyFill="1" applyAlignment="1" applyProtection="1">
      <alignment horizontal="right"/>
    </xf>
    <xf numFmtId="169" fontId="3" fillId="0" borderId="0" xfId="1" applyNumberFormat="1" applyFont="1" applyBorder="1" applyAlignment="1">
      <alignment horizontal="right"/>
    </xf>
    <xf numFmtId="169" fontId="3" fillId="0" borderId="0" xfId="1" applyNumberFormat="1" applyFont="1" applyBorder="1" applyAlignment="1" applyProtection="1">
      <alignment horizontal="right"/>
    </xf>
    <xf numFmtId="169" fontId="3" fillId="3" borderId="0" xfId="1" applyNumberFormat="1" applyFont="1" applyFill="1" applyBorder="1" applyAlignment="1" applyProtection="1">
      <alignment horizontal="right"/>
    </xf>
    <xf numFmtId="169" fontId="3" fillId="0" borderId="0" xfId="1" applyNumberFormat="1" applyFont="1" applyBorder="1" applyAlignment="1" applyProtection="1">
      <alignment horizontal="right"/>
      <protection locked="0"/>
    </xf>
    <xf numFmtId="169" fontId="3" fillId="0" borderId="0" xfId="1" applyNumberFormat="1" applyFont="1" applyFill="1" applyAlignment="1">
      <alignment horizontal="right"/>
    </xf>
    <xf numFmtId="169" fontId="3" fillId="0" borderId="0" xfId="1" applyNumberFormat="1" applyFont="1" applyAlignment="1" applyProtection="1">
      <alignment horizontal="right"/>
      <protection locked="0"/>
    </xf>
    <xf numFmtId="169" fontId="3" fillId="0" borderId="0" xfId="1" applyNumberFormat="1" applyFont="1" applyAlignment="1">
      <alignment horizontal="right"/>
    </xf>
    <xf numFmtId="169" fontId="3" fillId="0" borderId="5" xfId="1" applyNumberFormat="1" applyFont="1" applyBorder="1" applyAlignment="1" applyProtection="1">
      <alignment horizontal="right"/>
    </xf>
    <xf numFmtId="169" fontId="3" fillId="0" borderId="19" xfId="1" applyNumberFormat="1" applyFont="1" applyBorder="1" applyAlignment="1" applyProtection="1">
      <alignment horizontal="right"/>
    </xf>
    <xf numFmtId="169" fontId="3" fillId="0" borderId="0" xfId="1" applyNumberFormat="1" applyFont="1"/>
    <xf numFmtId="37" fontId="3" fillId="0" borderId="26" xfId="0" applyFont="1" applyBorder="1" applyAlignment="1" applyProtection="1">
      <alignment horizontal="right"/>
    </xf>
    <xf numFmtId="166" fontId="3" fillId="0" borderId="25" xfId="0" applyNumberFormat="1" applyFont="1" applyFill="1" applyBorder="1" applyAlignment="1" applyProtection="1">
      <alignment horizontal="right"/>
    </xf>
    <xf numFmtId="169" fontId="3" fillId="0" borderId="19" xfId="1" applyNumberFormat="1" applyFont="1" applyFill="1" applyBorder="1" applyAlignment="1" applyProtection="1">
      <alignment horizontal="right"/>
    </xf>
    <xf numFmtId="37" fontId="3" fillId="0" borderId="20" xfId="0" applyFont="1" applyFill="1" applyBorder="1" applyAlignment="1" applyProtection="1">
      <alignment horizontal="right"/>
    </xf>
    <xf numFmtId="167" fontId="16" fillId="0" borderId="0" xfId="0" applyNumberFormat="1" applyFont="1" applyBorder="1"/>
    <xf numFmtId="37" fontId="3" fillId="0" borderId="2" xfId="0" applyFont="1" applyFill="1" applyBorder="1" applyAlignment="1">
      <alignment horizontal="centerContinuous"/>
    </xf>
    <xf numFmtId="37" fontId="3" fillId="0" borderId="8" xfId="0" applyFont="1" applyFill="1" applyBorder="1" applyAlignment="1">
      <alignment horizontal="center"/>
    </xf>
    <xf numFmtId="37" fontId="3" fillId="0" borderId="24" xfId="0" applyFont="1" applyFill="1" applyBorder="1" applyAlignment="1">
      <alignment horizontal="centerContinuous"/>
    </xf>
    <xf numFmtId="37" fontId="3" fillId="0" borderId="8" xfId="0" applyFont="1" applyFill="1" applyBorder="1" applyAlignment="1">
      <alignment horizontal="centerContinuous"/>
    </xf>
    <xf numFmtId="5" fontId="3" fillId="0" borderId="0" xfId="0" applyNumberFormat="1" applyFont="1" applyFill="1" applyAlignment="1" applyProtection="1">
      <alignment horizontal="center"/>
    </xf>
    <xf numFmtId="5" fontId="3" fillId="0" borderId="19" xfId="0" applyNumberFormat="1" applyFont="1" applyFill="1" applyBorder="1" applyAlignment="1" applyProtection="1">
      <alignment horizontal="center"/>
    </xf>
    <xf numFmtId="37" fontId="3" fillId="0" borderId="0" xfId="0" applyNumberFormat="1" applyFont="1" applyFill="1" applyAlignment="1" applyProtection="1">
      <alignment horizontal="center"/>
    </xf>
    <xf numFmtId="37" fontId="3" fillId="0" borderId="19" xfId="0" applyNumberFormat="1" applyFont="1" applyFill="1" applyBorder="1" applyAlignment="1" applyProtection="1">
      <alignment horizontal="center"/>
    </xf>
    <xf numFmtId="37" fontId="3" fillId="0" borderId="8" xfId="0" applyFont="1" applyBorder="1" applyAlignment="1" applyProtection="1">
      <alignment horizontal="centerContinuous" vertical="top"/>
    </xf>
    <xf numFmtId="37" fontId="3" fillId="0" borderId="3" xfId="0" applyFont="1" applyBorder="1" applyAlignment="1" applyProtection="1">
      <alignment horizontal="centerContinuous" vertical="top"/>
    </xf>
    <xf numFmtId="37" fontId="3" fillId="0" borderId="3" xfId="0" applyFont="1" applyBorder="1" applyAlignment="1">
      <alignment horizontal="centerContinuous" vertical="top"/>
    </xf>
    <xf numFmtId="37" fontId="3" fillId="0" borderId="7" xfId="0" applyFont="1" applyFill="1" applyBorder="1" applyAlignment="1" applyProtection="1">
      <alignment horizontal="center" wrapText="1"/>
    </xf>
    <xf numFmtId="168" fontId="3" fillId="0" borderId="0" xfId="0" applyNumberFormat="1" applyFont="1" applyAlignment="1">
      <alignment horizontal="center"/>
    </xf>
    <xf numFmtId="168" fontId="3" fillId="0" borderId="0" xfId="0" applyNumberFormat="1" applyFont="1"/>
    <xf numFmtId="37" fontId="4" fillId="0" borderId="20" xfId="0" applyFont="1" applyBorder="1"/>
    <xf numFmtId="37" fontId="3" fillId="0" borderId="2" xfId="0" applyFont="1" applyBorder="1" applyAlignment="1">
      <alignment horizontal="centerContinuous"/>
    </xf>
    <xf numFmtId="164" fontId="15" fillId="0" borderId="2" xfId="3" applyNumberFormat="1" applyFont="1" applyBorder="1" applyAlignment="1">
      <alignment horizontal="centerContinuous"/>
    </xf>
    <xf numFmtId="3" fontId="3" fillId="0" borderId="14" xfId="2" applyNumberFormat="1" applyFont="1" applyFill="1" applyBorder="1" applyAlignment="1">
      <alignment horizontal="right"/>
    </xf>
    <xf numFmtId="167" fontId="3" fillId="0" borderId="0" xfId="0" applyNumberFormat="1" applyFont="1" applyAlignment="1" applyProtection="1"/>
    <xf numFmtId="37" fontId="3" fillId="0" borderId="27" xfId="0" applyFont="1" applyBorder="1" applyAlignment="1" applyProtection="1">
      <alignment horizontal="centerContinuous" vertical="top"/>
    </xf>
    <xf numFmtId="37" fontId="15" fillId="0" borderId="0" xfId="0" applyFont="1" applyAlignment="1">
      <alignment horizontal="center" wrapText="1"/>
    </xf>
    <xf numFmtId="37" fontId="18" fillId="0" borderId="0" xfId="0" applyFont="1" applyBorder="1" applyAlignment="1" applyProtection="1">
      <alignment horizontal="right"/>
    </xf>
    <xf numFmtId="37" fontId="3" fillId="0" borderId="16" xfId="0" applyFont="1" applyBorder="1" applyAlignment="1" applyProtection="1">
      <alignment horizontal="centerContinuous" vertical="top"/>
    </xf>
    <xf numFmtId="37" fontId="3" fillId="0" borderId="24" xfId="0" applyFont="1" applyBorder="1" applyAlignment="1" applyProtection="1">
      <alignment horizontal="centerContinuous" vertical="top"/>
    </xf>
    <xf numFmtId="37" fontId="3" fillId="0" borderId="0" xfId="0" applyFont="1" applyFill="1" applyBorder="1" applyAlignment="1" applyProtection="1">
      <alignment vertical="top"/>
    </xf>
    <xf numFmtId="0" fontId="3" fillId="0" borderId="26" xfId="0" applyNumberFormat="1" applyFont="1" applyBorder="1" applyAlignment="1" applyProtection="1">
      <alignment horizontal="right"/>
    </xf>
    <xf numFmtId="0" fontId="3" fillId="0" borderId="10" xfId="0" applyNumberFormat="1" applyFont="1" applyBorder="1" applyAlignment="1" applyProtection="1">
      <alignment horizontal="right"/>
    </xf>
    <xf numFmtId="0" fontId="3" fillId="0" borderId="0" xfId="0" applyNumberFormat="1" applyFont="1" applyFill="1" applyBorder="1" applyAlignment="1" applyProtection="1">
      <alignment horizontal="left"/>
    </xf>
    <xf numFmtId="166" fontId="3" fillId="0" borderId="19" xfId="0" applyNumberFormat="1" applyFont="1" applyFill="1" applyBorder="1" applyAlignment="1" applyProtection="1">
      <alignment horizontal="right"/>
    </xf>
    <xf numFmtId="9" fontId="3" fillId="0" borderId="19" xfId="3" applyFont="1" applyFill="1" applyBorder="1" applyAlignment="1">
      <alignment horizontal="right"/>
    </xf>
    <xf numFmtId="0" fontId="3" fillId="0" borderId="0" xfId="0" applyNumberFormat="1" applyFont="1" applyAlignment="1" applyProtection="1">
      <alignment horizontal="left"/>
    </xf>
    <xf numFmtId="3" fontId="3" fillId="0" borderId="19" xfId="2" applyNumberFormat="1" applyFont="1" applyFill="1" applyBorder="1" applyAlignment="1">
      <alignment horizontal="right"/>
    </xf>
    <xf numFmtId="0" fontId="3" fillId="0" borderId="0" xfId="0" applyNumberFormat="1" applyFont="1" applyFill="1" applyAlignment="1" applyProtection="1">
      <alignment horizontal="left"/>
    </xf>
    <xf numFmtId="0" fontId="3" fillId="0" borderId="2" xfId="0" applyNumberFormat="1" applyFont="1" applyBorder="1" applyAlignment="1" applyProtection="1">
      <alignment horizontal="left"/>
    </xf>
    <xf numFmtId="3" fontId="3" fillId="0" borderId="20" xfId="2" applyNumberFormat="1" applyFont="1" applyFill="1" applyBorder="1" applyAlignment="1">
      <alignment horizontal="right"/>
    </xf>
    <xf numFmtId="0" fontId="22" fillId="0" borderId="26" xfId="0" applyNumberFormat="1" applyFont="1" applyBorder="1" applyAlignment="1" applyProtection="1">
      <alignment horizontal="right"/>
    </xf>
    <xf numFmtId="0" fontId="22" fillId="0" borderId="10" xfId="0" applyNumberFormat="1" applyFont="1" applyBorder="1" applyAlignment="1" applyProtection="1">
      <alignment horizontal="right"/>
    </xf>
    <xf numFmtId="166" fontId="22" fillId="0" borderId="19" xfId="0" applyNumberFormat="1" applyFont="1" applyFill="1" applyBorder="1" applyAlignment="1" applyProtection="1">
      <alignment horizontal="right"/>
    </xf>
    <xf numFmtId="166" fontId="22" fillId="0" borderId="0" xfId="0" applyNumberFormat="1" applyFont="1" applyFill="1" applyBorder="1" applyAlignment="1" applyProtection="1">
      <alignment horizontal="right"/>
    </xf>
    <xf numFmtId="3" fontId="22" fillId="0" borderId="19" xfId="2" applyNumberFormat="1" applyFont="1" applyFill="1" applyBorder="1" applyAlignment="1">
      <alignment horizontal="right"/>
    </xf>
    <xf numFmtId="3" fontId="22" fillId="0" borderId="0" xfId="2" applyNumberFormat="1" applyFont="1" applyFill="1" applyBorder="1" applyAlignment="1">
      <alignment horizontal="right"/>
    </xf>
    <xf numFmtId="9" fontId="22" fillId="0" borderId="19" xfId="3" applyFont="1" applyFill="1" applyBorder="1" applyAlignment="1">
      <alignment horizontal="right"/>
    </xf>
    <xf numFmtId="9" fontId="22" fillId="0" borderId="0" xfId="3" applyFont="1" applyFill="1" applyBorder="1" applyAlignment="1">
      <alignment horizontal="right"/>
    </xf>
    <xf numFmtId="3" fontId="22" fillId="0" borderId="20" xfId="2" applyNumberFormat="1" applyFont="1" applyFill="1" applyBorder="1" applyAlignment="1">
      <alignment horizontal="right"/>
    </xf>
    <xf numFmtId="3" fontId="22" fillId="0" borderId="2" xfId="2" applyNumberFormat="1" applyFont="1" applyFill="1" applyBorder="1" applyAlignment="1">
      <alignment horizontal="right"/>
    </xf>
    <xf numFmtId="0" fontId="22" fillId="4" borderId="26" xfId="0" applyNumberFormat="1" applyFont="1" applyFill="1" applyBorder="1" applyAlignment="1" applyProtection="1">
      <alignment horizontal="right"/>
    </xf>
    <xf numFmtId="0" fontId="22" fillId="4" borderId="10" xfId="0" applyNumberFormat="1" applyFont="1" applyFill="1" applyBorder="1" applyAlignment="1" applyProtection="1">
      <alignment horizontal="right"/>
    </xf>
    <xf numFmtId="166" fontId="22" fillId="4" borderId="19" xfId="0" applyNumberFormat="1" applyFont="1" applyFill="1" applyBorder="1" applyAlignment="1" applyProtection="1">
      <alignment horizontal="right"/>
    </xf>
    <xf numFmtId="166" fontId="22" fillId="4" borderId="0" xfId="0" applyNumberFormat="1" applyFont="1" applyFill="1" applyBorder="1" applyAlignment="1" applyProtection="1">
      <alignment horizontal="right"/>
    </xf>
    <xf numFmtId="3" fontId="22" fillId="4" borderId="19" xfId="2" applyNumberFormat="1" applyFont="1" applyFill="1" applyBorder="1" applyAlignment="1">
      <alignment horizontal="right"/>
    </xf>
    <xf numFmtId="3" fontId="22" fillId="4" borderId="0" xfId="2" applyNumberFormat="1" applyFont="1" applyFill="1" applyBorder="1" applyAlignment="1">
      <alignment horizontal="right"/>
    </xf>
    <xf numFmtId="9" fontId="22" fillId="4" borderId="19" xfId="3" applyFont="1" applyFill="1" applyBorder="1" applyAlignment="1">
      <alignment horizontal="right"/>
    </xf>
    <xf numFmtId="9" fontId="22" fillId="4" borderId="0" xfId="3" applyFont="1" applyFill="1" applyBorder="1" applyAlignment="1">
      <alignment horizontal="right"/>
    </xf>
    <xf numFmtId="3" fontId="22" fillId="4" borderId="20" xfId="2" applyNumberFormat="1" applyFont="1" applyFill="1" applyBorder="1" applyAlignment="1">
      <alignment horizontal="right"/>
    </xf>
    <xf numFmtId="3" fontId="22" fillId="4" borderId="2" xfId="2" applyNumberFormat="1" applyFont="1" applyFill="1" applyBorder="1" applyAlignment="1">
      <alignment horizontal="right"/>
    </xf>
    <xf numFmtId="37" fontId="0" fillId="0" borderId="0" xfId="0" applyFont="1"/>
    <xf numFmtId="3" fontId="3" fillId="0" borderId="0" xfId="0" applyNumberFormat="1" applyFont="1" applyFill="1" applyAlignment="1"/>
    <xf numFmtId="3" fontId="3" fillId="0" borderId="0" xfId="0" applyNumberFormat="1" applyFont="1" applyFill="1" applyAlignment="1">
      <alignment horizontal="left"/>
    </xf>
    <xf numFmtId="3" fontId="3" fillId="0" borderId="0" xfId="0" applyNumberFormat="1" applyFont="1" applyFill="1" applyBorder="1" applyAlignment="1"/>
    <xf numFmtId="3" fontId="3" fillId="0" borderId="2" xfId="0" applyNumberFormat="1" applyFont="1" applyFill="1" applyBorder="1" applyAlignment="1"/>
    <xf numFmtId="3" fontId="3" fillId="0" borderId="3" xfId="0" applyNumberFormat="1" applyFont="1" applyFill="1" applyBorder="1" applyAlignment="1"/>
    <xf numFmtId="37" fontId="3" fillId="0" borderId="0" xfId="0" applyFont="1" applyBorder="1" applyAlignment="1" applyProtection="1"/>
    <xf numFmtId="169" fontId="23" fillId="5" borderId="0" xfId="1" applyNumberFormat="1" applyFont="1" applyFill="1" applyBorder="1" applyAlignment="1">
      <alignment horizontal="right"/>
    </xf>
    <xf numFmtId="169" fontId="23" fillId="5" borderId="19" xfId="1" applyNumberFormat="1" applyFont="1" applyFill="1" applyBorder="1" applyAlignment="1">
      <alignment horizontal="right"/>
    </xf>
    <xf numFmtId="172" fontId="23" fillId="5" borderId="0" xfId="1" applyNumberFormat="1" applyFont="1" applyFill="1" applyBorder="1" applyAlignment="1">
      <alignment horizontal="right"/>
    </xf>
    <xf numFmtId="172" fontId="23" fillId="5" borderId="19" xfId="1" applyNumberFormat="1" applyFont="1" applyFill="1" applyBorder="1" applyAlignment="1">
      <alignment horizontal="right"/>
    </xf>
    <xf numFmtId="169" fontId="23" fillId="5" borderId="0" xfId="1" applyNumberFormat="1" applyFont="1" applyFill="1" applyBorder="1" applyAlignment="1"/>
    <xf numFmtId="169" fontId="23" fillId="5" borderId="0" xfId="1" applyNumberFormat="1" applyFont="1" applyFill="1" applyBorder="1"/>
    <xf numFmtId="169" fontId="23" fillId="5" borderId="19" xfId="1" applyNumberFormat="1" applyFont="1" applyFill="1" applyBorder="1" applyAlignment="1"/>
    <xf numFmtId="172" fontId="23" fillId="5" borderId="0" xfId="1" applyNumberFormat="1" applyFont="1" applyFill="1" applyAlignment="1" applyProtection="1">
      <alignment horizontal="right"/>
      <protection locked="0"/>
    </xf>
    <xf numFmtId="169" fontId="23" fillId="5" borderId="0" xfId="1" applyNumberFormat="1" applyFont="1" applyFill="1" applyBorder="1" applyAlignment="1" applyProtection="1">
      <protection locked="0"/>
    </xf>
    <xf numFmtId="169" fontId="23" fillId="5" borderId="19" xfId="1" applyNumberFormat="1" applyFont="1" applyFill="1" applyBorder="1" applyAlignment="1" applyProtection="1">
      <protection locked="0"/>
    </xf>
    <xf numFmtId="169" fontId="23" fillId="5" borderId="0" xfId="1" applyNumberFormat="1" applyFont="1" applyFill="1" applyAlignment="1" applyProtection="1">
      <alignment horizontal="right"/>
      <protection locked="0"/>
    </xf>
    <xf numFmtId="3" fontId="3" fillId="0" borderId="0" xfId="0" applyNumberFormat="1" applyFont="1" applyAlignment="1"/>
    <xf numFmtId="3" fontId="3" fillId="0" borderId="0" xfId="0" applyNumberFormat="1" applyFont="1" applyBorder="1" applyAlignment="1"/>
    <xf numFmtId="3" fontId="3" fillId="0" borderId="19" xfId="0" applyNumberFormat="1" applyFont="1" applyBorder="1" applyAlignment="1"/>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2" xfId="0" applyNumberFormat="1" applyFont="1" applyFill="1" applyBorder="1" applyAlignment="1">
      <alignment horizontal="right"/>
    </xf>
    <xf numFmtId="37" fontId="3" fillId="0" borderId="19" xfId="0" applyFont="1" applyFill="1" applyBorder="1" applyAlignment="1" applyProtection="1">
      <alignment horizontal="right"/>
      <protection locked="0"/>
    </xf>
    <xf numFmtId="37" fontId="3" fillId="0" borderId="20" xfId="0" applyFont="1" applyBorder="1" applyAlignment="1" applyProtection="1">
      <alignment horizontal="right"/>
      <protection locked="0"/>
    </xf>
    <xf numFmtId="3" fontId="3" fillId="0" borderId="19" xfId="0" applyNumberFormat="1" applyFont="1" applyFill="1" applyBorder="1" applyAlignment="1"/>
    <xf numFmtId="3" fontId="3" fillId="0" borderId="19" xfId="0" applyNumberFormat="1" applyFont="1" applyFill="1" applyBorder="1" applyAlignment="1">
      <alignment horizontal="left"/>
    </xf>
    <xf numFmtId="3" fontId="3" fillId="0" borderId="20" xfId="0" applyNumberFormat="1" applyFont="1" applyFill="1" applyBorder="1" applyAlignment="1"/>
    <xf numFmtId="3" fontId="3" fillId="0" borderId="16" xfId="0" applyNumberFormat="1" applyFont="1" applyFill="1" applyBorder="1" applyAlignment="1"/>
    <xf numFmtId="3" fontId="3" fillId="0" borderId="0" xfId="0" applyNumberFormat="1" applyFont="1" applyFill="1" applyBorder="1" applyAlignment="1">
      <alignment horizontal="left"/>
    </xf>
    <xf numFmtId="3" fontId="3" fillId="0" borderId="19" xfId="2" applyNumberFormat="1" applyFont="1" applyBorder="1" applyAlignment="1">
      <alignment horizontal="right"/>
    </xf>
    <xf numFmtId="3" fontId="3" fillId="0" borderId="20" xfId="2" applyNumberFormat="1" applyFont="1" applyBorder="1" applyAlignment="1">
      <alignment horizontal="right"/>
    </xf>
    <xf numFmtId="3" fontId="3" fillId="0" borderId="15" xfId="2" applyNumberFormat="1" applyFont="1" applyFill="1" applyBorder="1" applyAlignment="1">
      <alignment horizontal="right"/>
    </xf>
    <xf numFmtId="3" fontId="3" fillId="0" borderId="3" xfId="2" applyNumberFormat="1" applyFont="1" applyBorder="1" applyAlignment="1">
      <alignment horizontal="right"/>
    </xf>
    <xf numFmtId="37" fontId="4" fillId="0" borderId="19" xfId="0" applyFont="1" applyBorder="1"/>
    <xf numFmtId="37" fontId="4" fillId="0" borderId="19" xfId="0" applyFont="1" applyFill="1" applyBorder="1"/>
    <xf numFmtId="37" fontId="3" fillId="0" borderId="2" xfId="0" applyFont="1" applyBorder="1" applyAlignment="1">
      <alignment horizontal="right"/>
    </xf>
    <xf numFmtId="164" fontId="15" fillId="0" borderId="2" xfId="3" applyNumberFormat="1" applyFont="1" applyBorder="1" applyAlignment="1">
      <alignment horizontal="right"/>
    </xf>
    <xf numFmtId="167" fontId="16" fillId="0" borderId="0" xfId="0" applyNumberFormat="1" applyFont="1" applyBorder="1" applyAlignment="1">
      <alignment horizontal="right"/>
    </xf>
    <xf numFmtId="37" fontId="3" fillId="0" borderId="8" xfId="0" applyFont="1" applyBorder="1" applyAlignment="1">
      <alignment horizontal="right"/>
    </xf>
    <xf numFmtId="5" fontId="3" fillId="0" borderId="0" xfId="0" applyNumberFormat="1" applyFont="1" applyFill="1" applyAlignment="1" applyProtection="1">
      <alignment horizontal="right"/>
    </xf>
    <xf numFmtId="37" fontId="3" fillId="0" borderId="19" xfId="0" applyFont="1" applyBorder="1"/>
    <xf numFmtId="37" fontId="3" fillId="0" borderId="19" xfId="0" applyFont="1" applyFill="1" applyBorder="1"/>
    <xf numFmtId="37" fontId="3" fillId="0" borderId="20" xfId="0" applyFont="1" applyBorder="1"/>
    <xf numFmtId="37" fontId="3" fillId="0" borderId="0" xfId="0" applyFont="1" applyFill="1" applyAlignment="1">
      <alignment horizontal="left"/>
    </xf>
    <xf numFmtId="5" fontId="3" fillId="0" borderId="0" xfId="0" applyNumberFormat="1" applyFont="1" applyFill="1" applyBorder="1" applyAlignment="1" applyProtection="1">
      <alignment horizontal="center"/>
    </xf>
    <xf numFmtId="164" fontId="3" fillId="0" borderId="0" xfId="0" applyNumberFormat="1" applyFont="1" applyFill="1" applyBorder="1"/>
    <xf numFmtId="164" fontId="3" fillId="0" borderId="0" xfId="3" applyNumberFormat="1" applyFont="1" applyFill="1" applyBorder="1" applyAlignment="1" applyProtection="1">
      <alignment horizontal="center"/>
    </xf>
    <xf numFmtId="164" fontId="3" fillId="0" borderId="0" xfId="3" applyNumberFormat="1" applyFont="1" applyFill="1" applyBorder="1" applyAlignment="1" applyProtection="1">
      <alignment horizontal="right"/>
    </xf>
    <xf numFmtId="37" fontId="3" fillId="0" borderId="0" xfId="0" applyFont="1" applyFill="1" applyAlignment="1">
      <alignment horizontal="right"/>
    </xf>
    <xf numFmtId="37" fontId="3" fillId="0" borderId="2" xfId="0" applyFont="1" applyFill="1" applyBorder="1" applyAlignment="1">
      <alignment horizontal="left"/>
    </xf>
    <xf numFmtId="37" fontId="3" fillId="0" borderId="2" xfId="0" applyNumberFormat="1" applyFont="1" applyFill="1" applyBorder="1" applyAlignment="1" applyProtection="1">
      <alignment horizontal="center"/>
    </xf>
    <xf numFmtId="37" fontId="3" fillId="0" borderId="20" xfId="0" applyNumberFormat="1" applyFont="1" applyFill="1" applyBorder="1" applyAlignment="1" applyProtection="1">
      <alignment horizontal="center"/>
    </xf>
    <xf numFmtId="37" fontId="3" fillId="0" borderId="0" xfId="0" applyNumberFormat="1" applyFont="1" applyFill="1" applyProtection="1"/>
    <xf numFmtId="169" fontId="3" fillId="0" borderId="0" xfId="0" applyNumberFormat="1" applyFont="1"/>
    <xf numFmtId="3" fontId="3" fillId="0" borderId="3" xfId="0" applyNumberFormat="1" applyFont="1" applyFill="1" applyBorder="1" applyAlignment="1">
      <alignment horizontal="right"/>
    </xf>
    <xf numFmtId="37" fontId="3" fillId="0" borderId="3" xfId="0" applyFont="1" applyBorder="1" applyAlignment="1" applyProtection="1">
      <alignment horizontal="right"/>
    </xf>
    <xf numFmtId="37" fontId="3" fillId="0" borderId="0" xfId="0" applyNumberFormat="1" applyFont="1" applyFill="1" applyBorder="1" applyAlignment="1" applyProtection="1">
      <alignment vertical="top"/>
    </xf>
    <xf numFmtId="165" fontId="3" fillId="0" borderId="0" xfId="0" applyNumberFormat="1" applyFont="1" applyFill="1" applyBorder="1" applyAlignment="1" applyProtection="1">
      <alignment vertical="top"/>
    </xf>
    <xf numFmtId="167" fontId="3" fillId="0" borderId="0" xfId="0" applyNumberFormat="1" applyFont="1" applyBorder="1" applyAlignment="1" applyProtection="1">
      <alignment vertical="top"/>
    </xf>
    <xf numFmtId="3" fontId="3" fillId="6" borderId="0" xfId="0" applyNumberFormat="1" applyFont="1" applyFill="1" applyAlignment="1"/>
    <xf numFmtId="3" fontId="3" fillId="0" borderId="2" xfId="0" applyNumberFormat="1" applyFont="1" applyBorder="1" applyAlignment="1"/>
    <xf numFmtId="3" fontId="3" fillId="6" borderId="2" xfId="0" applyNumberFormat="1" applyFont="1" applyFill="1" applyBorder="1" applyAlignment="1"/>
    <xf numFmtId="3" fontId="3" fillId="0" borderId="18" xfId="0" applyNumberFormat="1" applyFont="1" applyFill="1" applyBorder="1" applyAlignment="1"/>
    <xf numFmtId="3" fontId="3" fillId="6" borderId="3" xfId="0" applyNumberFormat="1" applyFont="1" applyFill="1" applyBorder="1" applyAlignment="1"/>
    <xf numFmtId="37" fontId="24" fillId="0" borderId="0" xfId="0" applyFont="1" applyFill="1" applyAlignment="1">
      <alignment horizontal="centerContinuous"/>
    </xf>
    <xf numFmtId="37" fontId="0" fillId="0" borderId="0" xfId="0" applyFont="1" applyAlignment="1">
      <alignment vertical="top" wrapText="1"/>
    </xf>
    <xf numFmtId="37" fontId="0" fillId="0" borderId="0" xfId="0" applyFont="1" applyBorder="1" applyAlignment="1">
      <alignment vertical="top"/>
    </xf>
    <xf numFmtId="37" fontId="0" fillId="0" borderId="0" xfId="0" applyFont="1" applyAlignment="1">
      <alignment vertical="top"/>
    </xf>
    <xf numFmtId="37" fontId="3" fillId="0" borderId="2" xfId="0" applyFont="1" applyBorder="1" applyAlignment="1">
      <alignment horizontal="center" vertical="top" wrapText="1"/>
    </xf>
    <xf numFmtId="37" fontId="3" fillId="0" borderId="0" xfId="0" applyFont="1" applyFill="1" applyBorder="1" applyAlignment="1">
      <alignment horizontal="center" vertical="top"/>
    </xf>
    <xf numFmtId="37" fontId="3" fillId="0" borderId="0" xfId="0" applyFont="1" applyFill="1" applyBorder="1" applyAlignment="1">
      <alignment horizontal="center" vertical="top" wrapText="1"/>
    </xf>
    <xf numFmtId="37" fontId="0" fillId="0" borderId="0" xfId="0" applyFont="1" applyFill="1" applyBorder="1" applyAlignment="1">
      <alignment vertical="top"/>
    </xf>
    <xf numFmtId="37" fontId="3" fillId="0" borderId="1" xfId="0" applyFont="1" applyBorder="1" applyAlignment="1" applyProtection="1">
      <alignment horizontal="right" vertical="top"/>
    </xf>
    <xf numFmtId="37" fontId="3" fillId="0" borderId="7" xfId="0" applyFont="1" applyBorder="1" applyAlignment="1" applyProtection="1">
      <alignment horizontal="right" vertical="top"/>
    </xf>
    <xf numFmtId="37" fontId="3" fillId="0" borderId="2" xfId="0" applyFont="1" applyBorder="1" applyAlignment="1">
      <alignment horizontal="right" vertical="top" wrapText="1"/>
    </xf>
    <xf numFmtId="3" fontId="3" fillId="6" borderId="0" xfId="0" applyNumberFormat="1" applyFont="1" applyFill="1" applyAlignment="1">
      <alignment horizontal="right"/>
    </xf>
    <xf numFmtId="3" fontId="3" fillId="0" borderId="0" xfId="0" applyNumberFormat="1" applyFont="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3" fontId="3" fillId="6" borderId="2" xfId="0" applyNumberFormat="1" applyFont="1" applyFill="1" applyBorder="1" applyAlignment="1">
      <alignment horizontal="right"/>
    </xf>
    <xf numFmtId="3" fontId="3" fillId="0" borderId="18" xfId="0" applyNumberFormat="1" applyFont="1" applyFill="1" applyBorder="1" applyAlignment="1">
      <alignment horizontal="right"/>
    </xf>
    <xf numFmtId="3" fontId="3" fillId="6" borderId="3" xfId="0" applyNumberFormat="1" applyFont="1" applyFill="1" applyBorder="1" applyAlignment="1">
      <alignment horizontal="right"/>
    </xf>
    <xf numFmtId="37" fontId="24" fillId="0" borderId="0" xfId="0" applyFont="1" applyFill="1" applyAlignment="1">
      <alignment horizontal="right"/>
    </xf>
    <xf numFmtId="3" fontId="3" fillId="6" borderId="19" xfId="0" applyNumberFormat="1" applyFont="1" applyFill="1" applyBorder="1" applyAlignment="1"/>
    <xf numFmtId="3" fontId="3" fillId="0" borderId="20" xfId="0" applyNumberFormat="1" applyFont="1" applyBorder="1" applyAlignment="1"/>
    <xf numFmtId="3" fontId="3" fillId="6" borderId="20" xfId="0" applyNumberFormat="1" applyFont="1" applyFill="1" applyBorder="1" applyAlignment="1"/>
    <xf numFmtId="3" fontId="3" fillId="0" borderId="25" xfId="0" applyNumberFormat="1" applyFont="1" applyFill="1" applyBorder="1" applyAlignment="1"/>
    <xf numFmtId="3" fontId="3" fillId="6" borderId="16" xfId="0" applyNumberFormat="1" applyFont="1" applyFill="1" applyBorder="1" applyAlignment="1"/>
    <xf numFmtId="37" fontId="3" fillId="0" borderId="30" xfId="0" applyFont="1" applyFill="1" applyBorder="1" applyAlignment="1" applyProtection="1">
      <alignment horizontal="center" wrapText="1"/>
    </xf>
    <xf numFmtId="0" fontId="4" fillId="0" borderId="0" xfId="3" applyNumberFormat="1" applyFont="1" applyFill="1" applyBorder="1" applyAlignment="1">
      <alignment horizontal="right"/>
    </xf>
    <xf numFmtId="171" fontId="4" fillId="0" borderId="0" xfId="3" applyNumberFormat="1" applyFont="1" applyFill="1" applyBorder="1" applyAlignment="1">
      <alignment horizontal="right"/>
    </xf>
    <xf numFmtId="168" fontId="3" fillId="0" borderId="0" xfId="0" applyNumberFormat="1" applyFont="1" applyFill="1" applyAlignment="1"/>
    <xf numFmtId="168" fontId="3" fillId="0" borderId="0" xfId="0" applyNumberFormat="1" applyFont="1" applyAlignment="1"/>
    <xf numFmtId="166" fontId="3" fillId="0" borderId="2" xfId="0" applyNumberFormat="1" applyFont="1" applyFill="1" applyBorder="1" applyAlignment="1"/>
    <xf numFmtId="168" fontId="3" fillId="0" borderId="20" xfId="0" applyNumberFormat="1" applyFont="1" applyFill="1" applyBorder="1" applyAlignment="1"/>
    <xf numFmtId="168" fontId="3" fillId="0" borderId="19" xfId="0" applyNumberFormat="1" applyFont="1" applyFill="1" applyBorder="1" applyAlignment="1"/>
    <xf numFmtId="168" fontId="3" fillId="6" borderId="19" xfId="0" applyNumberFormat="1" applyFont="1" applyFill="1" applyBorder="1" applyAlignment="1"/>
    <xf numFmtId="168" fontId="3" fillId="0" borderId="19" xfId="0" applyNumberFormat="1" applyFont="1" applyBorder="1" applyAlignment="1"/>
    <xf numFmtId="168" fontId="3" fillId="0" borderId="20" xfId="0" applyNumberFormat="1" applyFont="1" applyBorder="1" applyAlignment="1"/>
    <xf numFmtId="168" fontId="3" fillId="6" borderId="20" xfId="0" applyNumberFormat="1" applyFont="1" applyFill="1" applyBorder="1" applyAlignment="1"/>
    <xf numFmtId="168" fontId="3" fillId="0" borderId="25" xfId="0" applyNumberFormat="1" applyFont="1" applyFill="1" applyBorder="1" applyAlignment="1"/>
    <xf numFmtId="168" fontId="3" fillId="6" borderId="16" xfId="0" applyNumberFormat="1" applyFont="1" applyFill="1" applyBorder="1" applyAlignment="1"/>
    <xf numFmtId="49" fontId="5" fillId="0" borderId="30" xfId="0" applyNumberFormat="1" applyFont="1" applyFill="1" applyBorder="1" applyAlignment="1" applyProtection="1">
      <alignment horizontal="center"/>
    </xf>
    <xf numFmtId="37" fontId="15" fillId="0" borderId="2" xfId="0" applyFont="1" applyBorder="1" applyAlignment="1">
      <alignment horizontal="right"/>
    </xf>
    <xf numFmtId="168" fontId="3" fillId="0" borderId="2" xfId="0" applyNumberFormat="1" applyFont="1" applyFill="1" applyBorder="1" applyAlignment="1"/>
    <xf numFmtId="168" fontId="3" fillId="6" borderId="0" xfId="0" applyNumberFormat="1" applyFont="1" applyFill="1" applyAlignment="1"/>
    <xf numFmtId="168" fontId="3" fillId="0" borderId="0" xfId="0" applyNumberFormat="1" applyFont="1" applyBorder="1" applyAlignment="1"/>
    <xf numFmtId="168" fontId="3" fillId="0" borderId="2" xfId="0" applyNumberFormat="1" applyFont="1" applyBorder="1" applyAlignment="1"/>
    <xf numFmtId="168" fontId="3" fillId="0" borderId="0" xfId="0" applyNumberFormat="1" applyFont="1" applyFill="1" applyBorder="1" applyAlignment="1"/>
    <xf numFmtId="168" fontId="3" fillId="6" borderId="2" xfId="0" applyNumberFormat="1" applyFont="1" applyFill="1" applyBorder="1" applyAlignment="1"/>
    <xf numFmtId="168" fontId="3" fillId="0" borderId="18" xfId="0" applyNumberFormat="1" applyFont="1" applyFill="1" applyBorder="1" applyAlignment="1"/>
    <xf numFmtId="168" fontId="3" fillId="6" borderId="3" xfId="0" applyNumberFormat="1" applyFont="1" applyFill="1" applyBorder="1" applyAlignment="1"/>
    <xf numFmtId="172" fontId="23" fillId="0" borderId="0" xfId="1" applyNumberFormat="1" applyFont="1" applyFill="1" applyBorder="1" applyAlignment="1">
      <alignment horizontal="right"/>
    </xf>
    <xf numFmtId="37" fontId="3" fillId="0" borderId="30" xfId="0" applyFont="1" applyBorder="1" applyAlignment="1" applyProtection="1">
      <alignment horizontal="centerContinuous" vertical="top"/>
    </xf>
    <xf numFmtId="166" fontId="3" fillId="0" borderId="20" xfId="0" applyNumberFormat="1" applyFont="1" applyFill="1" applyBorder="1" applyAlignment="1"/>
    <xf numFmtId="168" fontId="3" fillId="6" borderId="0" xfId="0" applyNumberFormat="1" applyFont="1" applyFill="1" applyBorder="1" applyAlignment="1"/>
    <xf numFmtId="172" fontId="23" fillId="0" borderId="0" xfId="1" applyNumberFormat="1" applyFont="1" applyBorder="1" applyAlignment="1" applyProtection="1">
      <alignment horizontal="right"/>
    </xf>
    <xf numFmtId="172" fontId="23" fillId="0" borderId="0" xfId="1" applyNumberFormat="1" applyFont="1" applyAlignment="1" applyProtection="1">
      <alignment horizontal="right"/>
    </xf>
    <xf numFmtId="172" fontId="23" fillId="0" borderId="5" xfId="1" applyNumberFormat="1" applyFont="1" applyBorder="1" applyAlignment="1" applyProtection="1">
      <alignment horizontal="right"/>
    </xf>
    <xf numFmtId="172" fontId="23" fillId="0" borderId="0" xfId="1" applyNumberFormat="1" applyFont="1" applyBorder="1" applyAlignment="1">
      <alignment horizontal="right"/>
    </xf>
    <xf numFmtId="172" fontId="23" fillId="0" borderId="0" xfId="1" applyNumberFormat="1" applyFont="1" applyFill="1" applyAlignment="1">
      <alignment horizontal="right"/>
    </xf>
    <xf numFmtId="172" fontId="23" fillId="0" borderId="0" xfId="1" applyNumberFormat="1" applyFont="1" applyAlignment="1" applyProtection="1">
      <alignment horizontal="right"/>
      <protection locked="0"/>
    </xf>
    <xf numFmtId="3" fontId="3" fillId="6" borderId="16" xfId="0" applyNumberFormat="1" applyFont="1" applyFill="1" applyBorder="1" applyAlignment="1">
      <alignment horizontal="right"/>
    </xf>
    <xf numFmtId="168" fontId="3" fillId="6" borderId="3" xfId="0" applyNumberFormat="1" applyFont="1" applyFill="1" applyBorder="1" applyAlignment="1">
      <alignment horizontal="right"/>
    </xf>
    <xf numFmtId="168" fontId="3" fillId="6" borderId="16" xfId="0" applyNumberFormat="1" applyFont="1" applyFill="1" applyBorder="1" applyAlignment="1">
      <alignment horizontal="right"/>
    </xf>
    <xf numFmtId="168" fontId="3" fillId="0" borderId="26" xfId="0" applyNumberFormat="1" applyFont="1" applyFill="1" applyBorder="1" applyAlignment="1"/>
    <xf numFmtId="37" fontId="15" fillId="0" borderId="0" xfId="0" applyFont="1" applyAlignment="1" applyProtection="1">
      <alignment horizontal="left"/>
    </xf>
    <xf numFmtId="171" fontId="3" fillId="0" borderId="0" xfId="0" applyNumberFormat="1" applyFont="1" applyFill="1" applyBorder="1" applyAlignment="1" applyProtection="1">
      <alignment horizontal="right"/>
    </xf>
    <xf numFmtId="171" fontId="3" fillId="0" borderId="2" xfId="0" applyNumberFormat="1" applyFont="1" applyFill="1" applyBorder="1" applyAlignment="1" applyProtection="1">
      <alignment horizontal="right"/>
    </xf>
    <xf numFmtId="171" fontId="3" fillId="0" borderId="14" xfId="0" applyNumberFormat="1" applyFont="1" applyFill="1" applyBorder="1" applyAlignment="1" applyProtection="1">
      <alignment horizontal="right"/>
    </xf>
    <xf numFmtId="171" fontId="3" fillId="0" borderId="19" xfId="0" applyNumberFormat="1" applyFont="1" applyFill="1" applyBorder="1" applyAlignment="1" applyProtection="1">
      <alignment horizontal="right"/>
    </xf>
    <xf numFmtId="168" fontId="5" fillId="0" borderId="0" xfId="0" applyNumberFormat="1" applyFont="1" applyFill="1" applyBorder="1" applyAlignment="1" applyProtection="1">
      <alignment horizontal="right"/>
    </xf>
    <xf numFmtId="168" fontId="3" fillId="0" borderId="0" xfId="0" applyNumberFormat="1" applyFont="1" applyFill="1" applyBorder="1" applyProtection="1"/>
    <xf numFmtId="37" fontId="3" fillId="0" borderId="26" xfId="0" quotePrefix="1" applyFont="1" applyBorder="1" applyAlignment="1" applyProtection="1">
      <alignment horizontal="centerContinuous"/>
    </xf>
    <xf numFmtId="37" fontId="3" fillId="0" borderId="19" xfId="0" applyFont="1" applyBorder="1" applyAlignment="1" applyProtection="1">
      <alignment horizontal="centerContinuous"/>
    </xf>
    <xf numFmtId="37" fontId="3" fillId="0" borderId="24" xfId="0" applyFont="1" applyBorder="1" applyAlignment="1" applyProtection="1">
      <alignment horizontal="center" wrapText="1"/>
    </xf>
    <xf numFmtId="171" fontId="3" fillId="0" borderId="20" xfId="0" applyNumberFormat="1" applyFont="1" applyFill="1" applyBorder="1" applyAlignment="1" applyProtection="1">
      <alignment horizontal="right"/>
    </xf>
    <xf numFmtId="3" fontId="3" fillId="0" borderId="20" xfId="0" applyNumberFormat="1" applyFont="1" applyFill="1" applyBorder="1" applyAlignment="1">
      <alignment horizontal="right"/>
    </xf>
    <xf numFmtId="3" fontId="3" fillId="0" borderId="19" xfId="0" applyNumberFormat="1" applyFont="1" applyFill="1" applyBorder="1" applyAlignment="1">
      <alignment horizontal="right"/>
    </xf>
    <xf numFmtId="3" fontId="3" fillId="6" borderId="19" xfId="0" applyNumberFormat="1" applyFont="1" applyFill="1" applyBorder="1" applyAlignment="1">
      <alignment horizontal="right"/>
    </xf>
    <xf numFmtId="3" fontId="3" fillId="6" borderId="0" xfId="0" applyNumberFormat="1" applyFont="1" applyFill="1" applyBorder="1" applyAlignment="1">
      <alignment horizontal="right"/>
    </xf>
    <xf numFmtId="3" fontId="3" fillId="0" borderId="19" xfId="0" applyNumberFormat="1" applyFont="1" applyBorder="1" applyAlignment="1">
      <alignment horizontal="right"/>
    </xf>
    <xf numFmtId="3" fontId="3" fillId="0" borderId="20" xfId="0" applyNumberFormat="1" applyFont="1" applyBorder="1" applyAlignment="1">
      <alignment horizontal="right"/>
    </xf>
    <xf numFmtId="37" fontId="3" fillId="0" borderId="23" xfId="0" applyFont="1" applyBorder="1" applyAlignment="1" applyProtection="1">
      <alignment horizontal="centerContinuous"/>
    </xf>
    <xf numFmtId="37" fontId="3" fillId="0" borderId="23" xfId="0" applyFont="1" applyBorder="1" applyAlignment="1" applyProtection="1">
      <alignment horizontal="center"/>
    </xf>
    <xf numFmtId="37" fontId="3" fillId="0" borderId="24" xfId="0" applyFont="1" applyBorder="1" applyAlignment="1" applyProtection="1">
      <alignment horizontal="center"/>
    </xf>
    <xf numFmtId="37" fontId="3" fillId="0" borderId="7" xfId="0" applyFont="1" applyBorder="1" applyAlignment="1" applyProtection="1">
      <alignment horizontal="centerContinuous"/>
    </xf>
    <xf numFmtId="37" fontId="3" fillId="0" borderId="8" xfId="0" applyFont="1" applyBorder="1" applyAlignment="1" applyProtection="1">
      <alignment horizontal="centerContinuous"/>
    </xf>
    <xf numFmtId="168" fontId="3" fillId="0" borderId="19" xfId="0" applyNumberFormat="1" applyFont="1" applyFill="1" applyBorder="1" applyAlignment="1">
      <alignment horizontal="right"/>
    </xf>
    <xf numFmtId="168" fontId="3" fillId="0" borderId="0" xfId="0" applyNumberFormat="1" applyFont="1" applyFill="1" applyBorder="1" applyAlignment="1">
      <alignment horizontal="right"/>
    </xf>
    <xf numFmtId="3" fontId="3" fillId="0" borderId="25" xfId="0" applyNumberFormat="1" applyFont="1" applyFill="1" applyBorder="1" applyAlignment="1">
      <alignment horizontal="right"/>
    </xf>
    <xf numFmtId="3" fontId="3" fillId="6" borderId="20" xfId="0" applyNumberFormat="1" applyFont="1" applyFill="1" applyBorder="1" applyAlignment="1">
      <alignment horizontal="right"/>
    </xf>
    <xf numFmtId="171" fontId="3" fillId="0" borderId="11" xfId="0" applyNumberFormat="1" applyFont="1" applyFill="1" applyBorder="1" applyAlignment="1" applyProtection="1">
      <alignment horizontal="right"/>
    </xf>
    <xf numFmtId="37" fontId="3" fillId="0" borderId="0" xfId="0" applyNumberFormat="1" applyFont="1" applyFill="1" applyBorder="1" applyAlignment="1" applyProtection="1"/>
    <xf numFmtId="165" fontId="3" fillId="0" borderId="0" xfId="0" applyNumberFormat="1" applyFont="1" applyFill="1" applyBorder="1" applyAlignment="1" applyProtection="1"/>
    <xf numFmtId="166" fontId="3" fillId="0" borderId="26" xfId="0" applyNumberFormat="1" applyFont="1" applyFill="1" applyBorder="1" applyAlignment="1">
      <alignment horizontal="right"/>
    </xf>
    <xf numFmtId="166" fontId="3" fillId="0" borderId="10" xfId="0" applyNumberFormat="1" applyFont="1" applyFill="1" applyBorder="1" applyAlignment="1">
      <alignment horizontal="right"/>
    </xf>
    <xf numFmtId="37" fontId="3" fillId="0" borderId="19" xfId="0" applyFont="1" applyFill="1" applyBorder="1" applyAlignment="1" applyProtection="1">
      <alignment horizontal="center" vertical="top"/>
    </xf>
    <xf numFmtId="37" fontId="3" fillId="0" borderId="0" xfId="0" applyFont="1" applyFill="1" applyBorder="1" applyAlignment="1" applyProtection="1">
      <alignment horizontal="center" vertical="top"/>
    </xf>
    <xf numFmtId="171" fontId="4" fillId="0" borderId="19" xfId="3" applyNumberFormat="1" applyFont="1" applyFill="1" applyBorder="1" applyAlignment="1">
      <alignment horizontal="right"/>
    </xf>
    <xf numFmtId="3" fontId="3" fillId="0" borderId="3" xfId="2" applyNumberFormat="1" applyFont="1" applyFill="1" applyBorder="1" applyAlignment="1">
      <alignment horizontal="right"/>
    </xf>
    <xf numFmtId="3" fontId="3" fillId="0" borderId="0" xfId="5" applyNumberFormat="1" applyFont="1" applyFill="1" applyBorder="1" applyAlignment="1">
      <alignment horizontal="right" vertical="center"/>
    </xf>
    <xf numFmtId="3" fontId="3" fillId="0" borderId="0" xfId="5" applyNumberFormat="1" applyFont="1" applyFill="1" applyBorder="1" applyAlignment="1">
      <alignment horizontal="right"/>
    </xf>
    <xf numFmtId="3" fontId="3" fillId="0" borderId="14" xfId="5" applyNumberFormat="1" applyFont="1" applyFill="1" applyBorder="1" applyAlignment="1">
      <alignment horizontal="right" vertical="center"/>
    </xf>
    <xf numFmtId="3" fontId="3" fillId="0" borderId="11" xfId="5" applyNumberFormat="1" applyFont="1" applyFill="1" applyBorder="1" applyAlignment="1">
      <alignment horizontal="right"/>
    </xf>
    <xf numFmtId="37" fontId="3" fillId="0" borderId="30" xfId="0" applyFont="1" applyBorder="1" applyAlignment="1" applyProtection="1">
      <alignment horizontal="left"/>
    </xf>
    <xf numFmtId="3" fontId="3" fillId="0" borderId="14" xfId="5" applyNumberFormat="1" applyFont="1" applyFill="1" applyBorder="1" applyAlignment="1">
      <alignment horizontal="right"/>
    </xf>
    <xf numFmtId="3" fontId="3" fillId="0" borderId="2" xfId="5" applyNumberFormat="1" applyFont="1" applyFill="1" applyBorder="1" applyAlignment="1">
      <alignment horizontal="right"/>
    </xf>
    <xf numFmtId="3" fontId="3" fillId="0" borderId="19" xfId="0" applyNumberFormat="1" applyFont="1" applyBorder="1" applyAlignment="1" applyProtection="1">
      <alignment horizontal="right"/>
    </xf>
    <xf numFmtId="172" fontId="23" fillId="0" borderId="19" xfId="1" applyNumberFormat="1" applyFont="1" applyBorder="1" applyAlignment="1" applyProtection="1">
      <alignment horizontal="right"/>
    </xf>
    <xf numFmtId="37" fontId="3" fillId="0" borderId="19" xfId="0" applyNumberFormat="1" applyFont="1" applyBorder="1" applyAlignment="1" applyProtection="1">
      <alignment horizontal="right"/>
      <protection locked="0"/>
    </xf>
    <xf numFmtId="3" fontId="3" fillId="0" borderId="0" xfId="5" applyNumberFormat="1" applyFont="1" applyFill="1" applyBorder="1" applyAlignment="1">
      <alignment horizontal="right" vertical="top"/>
    </xf>
    <xf numFmtId="167" fontId="17" fillId="0" borderId="19" xfId="0" applyNumberFormat="1" applyFont="1" applyBorder="1" applyAlignment="1">
      <alignment horizontal="centerContinuous"/>
    </xf>
    <xf numFmtId="37" fontId="5" fillId="0" borderId="31" xfId="0" applyFont="1" applyFill="1" applyBorder="1" applyAlignment="1" applyProtection="1">
      <alignment horizontal="center" wrapText="1"/>
    </xf>
    <xf numFmtId="3" fontId="3" fillId="0" borderId="11" xfId="2" applyNumberFormat="1" applyFont="1" applyFill="1" applyBorder="1" applyAlignment="1">
      <alignment horizontal="right"/>
    </xf>
    <xf numFmtId="37" fontId="3" fillId="0" borderId="7" xfId="0" applyFont="1" applyBorder="1" applyAlignment="1" applyProtection="1">
      <alignment horizontal="right"/>
    </xf>
    <xf numFmtId="37" fontId="3" fillId="0" borderId="1" xfId="0" applyFont="1" applyBorder="1" applyAlignment="1" applyProtection="1">
      <alignment horizontal="right"/>
    </xf>
    <xf numFmtId="0" fontId="3" fillId="0" borderId="0" xfId="0" applyNumberFormat="1" applyFont="1" applyAlignment="1">
      <alignment horizontal="left"/>
    </xf>
    <xf numFmtId="0" fontId="3" fillId="0" borderId="0" xfId="0" applyNumberFormat="1" applyFont="1" applyAlignment="1">
      <alignment horizontal="centerContinuous"/>
    </xf>
    <xf numFmtId="0" fontId="3" fillId="0" borderId="0" xfId="0" applyNumberFormat="1" applyFont="1" applyBorder="1" applyAlignment="1">
      <alignment horizontal="left"/>
    </xf>
    <xf numFmtId="0" fontId="3" fillId="0" borderId="0" xfId="0" applyNumberFormat="1" applyFont="1" applyBorder="1" applyAlignment="1">
      <alignment horizontal="centerContinuous"/>
    </xf>
    <xf numFmtId="0" fontId="3" fillId="0" borderId="2" xfId="0" applyNumberFormat="1" applyFont="1" applyBorder="1" applyAlignment="1">
      <alignment horizontal="centerContinuous"/>
    </xf>
    <xf numFmtId="0" fontId="3" fillId="0" borderId="0" xfId="0" applyNumberFormat="1" applyFont="1" applyAlignment="1">
      <alignment horizontal="right"/>
    </xf>
    <xf numFmtId="0" fontId="3" fillId="0" borderId="25" xfId="0" applyNumberFormat="1" applyFont="1" applyBorder="1"/>
    <xf numFmtId="0" fontId="3" fillId="0" borderId="0" xfId="0" applyNumberFormat="1" applyFont="1"/>
    <xf numFmtId="0" fontId="3" fillId="0" borderId="16" xfId="0" applyNumberFormat="1" applyFont="1" applyBorder="1" applyAlignment="1">
      <alignment horizontal="centerContinuous"/>
    </xf>
    <xf numFmtId="0" fontId="3" fillId="0" borderId="3" xfId="0" applyNumberFormat="1" applyFont="1" applyBorder="1" applyAlignment="1">
      <alignment horizontal="centerContinuous"/>
    </xf>
    <xf numFmtId="0" fontId="22" fillId="0" borderId="16" xfId="0" applyNumberFormat="1" applyFont="1" applyBorder="1" applyAlignment="1">
      <alignment horizontal="centerContinuous"/>
    </xf>
    <xf numFmtId="0" fontId="22" fillId="0" borderId="3" xfId="0" applyNumberFormat="1" applyFont="1" applyBorder="1" applyAlignment="1">
      <alignment horizontal="centerContinuous"/>
    </xf>
    <xf numFmtId="0" fontId="22" fillId="4" borderId="16" xfId="0" applyNumberFormat="1" applyFont="1" applyFill="1" applyBorder="1" applyAlignment="1">
      <alignment horizontal="centerContinuous"/>
    </xf>
    <xf numFmtId="0" fontId="22" fillId="4" borderId="3" xfId="0" applyNumberFormat="1" applyFont="1" applyFill="1" applyBorder="1" applyAlignment="1">
      <alignment horizontal="centerContinuous"/>
    </xf>
    <xf numFmtId="0" fontId="3" fillId="0" borderId="19" xfId="0" applyNumberFormat="1" applyFont="1" applyBorder="1" applyAlignment="1">
      <alignment horizontal="centerContinuous"/>
    </xf>
    <xf numFmtId="0" fontId="3" fillId="0" borderId="24" xfId="0" applyNumberFormat="1" applyFont="1" applyBorder="1"/>
    <xf numFmtId="0" fontId="3" fillId="0" borderId="19" xfId="0" applyNumberFormat="1" applyFont="1" applyBorder="1"/>
    <xf numFmtId="0" fontId="3" fillId="0" borderId="29" xfId="0" applyNumberFormat="1" applyFont="1" applyBorder="1"/>
    <xf numFmtId="0" fontId="22" fillId="0" borderId="24" xfId="0" applyNumberFormat="1" applyFont="1" applyBorder="1"/>
    <xf numFmtId="0" fontId="22" fillId="0" borderId="19" xfId="0" applyNumberFormat="1" applyFont="1" applyBorder="1"/>
    <xf numFmtId="0" fontId="22" fillId="0" borderId="29" xfId="0" applyNumberFormat="1" applyFont="1" applyBorder="1"/>
    <xf numFmtId="0" fontId="22" fillId="0" borderId="28" xfId="0" applyNumberFormat="1" applyFont="1" applyBorder="1"/>
    <xf numFmtId="0" fontId="22" fillId="4" borderId="24" xfId="0" applyNumberFormat="1" applyFont="1" applyFill="1" applyBorder="1"/>
    <xf numFmtId="0" fontId="22" fillId="4" borderId="19" xfId="0" applyNumberFormat="1" applyFont="1" applyFill="1" applyBorder="1"/>
    <xf numFmtId="0" fontId="22" fillId="4" borderId="29" xfId="0" applyNumberFormat="1" applyFont="1" applyFill="1" applyBorder="1"/>
    <xf numFmtId="0" fontId="3" fillId="0" borderId="14" xfId="0" applyNumberFormat="1" applyFont="1" applyBorder="1" applyAlignment="1">
      <alignment horizontal="right"/>
    </xf>
    <xf numFmtId="0" fontId="3" fillId="0" borderId="18" xfId="0" applyNumberFormat="1" applyFont="1" applyBorder="1"/>
    <xf numFmtId="0" fontId="3" fillId="0" borderId="0" xfId="0" applyNumberFormat="1" applyFont="1" applyBorder="1"/>
    <xf numFmtId="0" fontId="10" fillId="0" borderId="0" xfId="0" applyNumberFormat="1" applyFont="1"/>
    <xf numFmtId="0" fontId="10" fillId="0" borderId="0" xfId="0" applyNumberFormat="1" applyFont="1" applyAlignment="1"/>
    <xf numFmtId="0" fontId="10" fillId="0" borderId="0" xfId="0" applyNumberFormat="1" applyFont="1" applyFill="1" applyBorder="1" applyAlignment="1"/>
    <xf numFmtId="0" fontId="3" fillId="0" borderId="8" xfId="0" applyNumberFormat="1" applyFont="1" applyBorder="1"/>
    <xf numFmtId="0" fontId="3" fillId="0" borderId="0" xfId="0" applyNumberFormat="1" applyFont="1" applyBorder="1" applyAlignment="1">
      <alignment horizontal="right"/>
    </xf>
    <xf numFmtId="0" fontId="22" fillId="4" borderId="8" xfId="0" applyNumberFormat="1" applyFont="1" applyFill="1" applyBorder="1"/>
    <xf numFmtId="37" fontId="3" fillId="0" borderId="0" xfId="0" applyFont="1" applyBorder="1" applyAlignment="1">
      <alignment horizontal="right" vertical="top"/>
    </xf>
    <xf numFmtId="0" fontId="23" fillId="0" borderId="0" xfId="0" applyNumberFormat="1" applyFont="1"/>
    <xf numFmtId="37" fontId="28" fillId="0" borderId="0" xfId="0" applyFont="1" applyAlignment="1">
      <alignment horizontal="centerContinuous" vertical="center"/>
    </xf>
    <xf numFmtId="169" fontId="23" fillId="0" borderId="0" xfId="1" applyNumberFormat="1" applyFont="1" applyFill="1" applyBorder="1"/>
    <xf numFmtId="3" fontId="30" fillId="5" borderId="0" xfId="6" applyNumberFormat="1" applyFont="1" applyFill="1" applyBorder="1"/>
    <xf numFmtId="3" fontId="31" fillId="5" borderId="0" xfId="0" applyNumberFormat="1" applyFont="1" applyFill="1" applyBorder="1" applyAlignment="1">
      <alignment horizontal="left"/>
    </xf>
    <xf numFmtId="169" fontId="31" fillId="5" borderId="0" xfId="1" applyNumberFormat="1" applyFont="1" applyFill="1" applyAlignment="1">
      <alignment horizontal="centerContinuous"/>
    </xf>
    <xf numFmtId="3" fontId="23" fillId="5" borderId="0" xfId="0" applyNumberFormat="1" applyFont="1" applyFill="1"/>
    <xf numFmtId="3" fontId="23" fillId="0" borderId="0" xfId="0" applyNumberFormat="1" applyFont="1" applyFill="1"/>
    <xf numFmtId="37" fontId="23" fillId="5" borderId="2" xfId="0" applyNumberFormat="1" applyFont="1" applyFill="1" applyBorder="1" applyAlignment="1" applyProtection="1"/>
    <xf numFmtId="169" fontId="23" fillId="5" borderId="2" xfId="1" applyNumberFormat="1" applyFont="1" applyFill="1" applyBorder="1"/>
    <xf numFmtId="3" fontId="23" fillId="5" borderId="2" xfId="0" applyNumberFormat="1" applyFont="1" applyFill="1" applyBorder="1"/>
    <xf numFmtId="3" fontId="23" fillId="5" borderId="2" xfId="0" applyNumberFormat="1" applyFont="1" applyFill="1" applyBorder="1" applyAlignment="1"/>
    <xf numFmtId="37" fontId="23" fillId="5" borderId="2" xfId="0" applyNumberFormat="1" applyFont="1" applyFill="1" applyBorder="1" applyAlignment="1" applyProtection="1">
      <alignment horizontal="left"/>
    </xf>
    <xf numFmtId="169" fontId="23" fillId="5" borderId="3" xfId="1" applyNumberFormat="1" applyFont="1" applyFill="1" applyBorder="1" applyAlignment="1">
      <alignment horizontal="center"/>
    </xf>
    <xf numFmtId="169" fontId="23" fillId="5" borderId="2" xfId="1" applyNumberFormat="1" applyFont="1" applyFill="1" applyBorder="1" applyAlignment="1">
      <alignment horizontal="center"/>
    </xf>
    <xf numFmtId="169" fontId="23" fillId="5" borderId="20" xfId="1" applyNumberFormat="1" applyFont="1" applyFill="1" applyBorder="1" applyAlignment="1">
      <alignment horizontal="center"/>
    </xf>
    <xf numFmtId="37" fontId="23" fillId="5" borderId="0" xfId="0" applyNumberFormat="1" applyFont="1" applyFill="1" applyBorder="1"/>
    <xf numFmtId="3" fontId="23" fillId="0" borderId="0" xfId="0" applyNumberFormat="1" applyFont="1" applyFill="1" applyAlignment="1"/>
    <xf numFmtId="169" fontId="23" fillId="5" borderId="0" xfId="1" applyNumberFormat="1" applyFont="1" applyFill="1" applyAlignment="1"/>
    <xf numFmtId="169" fontId="23" fillId="5" borderId="2" xfId="1" applyNumberFormat="1" applyFont="1" applyFill="1" applyBorder="1" applyAlignment="1"/>
    <xf numFmtId="169" fontId="23" fillId="5" borderId="2" xfId="1" applyNumberFormat="1" applyFont="1" applyFill="1" applyBorder="1" applyAlignment="1">
      <alignment horizontal="right"/>
    </xf>
    <xf numFmtId="169" fontId="23" fillId="5" borderId="20" xfId="1" applyNumberFormat="1" applyFont="1" applyFill="1" applyBorder="1" applyAlignment="1"/>
    <xf numFmtId="37" fontId="23" fillId="5" borderId="0" xfId="0" applyNumberFormat="1" applyFont="1" applyFill="1" applyBorder="1" applyAlignment="1" applyProtection="1">
      <alignment horizontal="left"/>
    </xf>
    <xf numFmtId="169" fontId="23" fillId="5" borderId="19" xfId="1" applyNumberFormat="1" applyFont="1" applyFill="1" applyBorder="1"/>
    <xf numFmtId="169" fontId="23" fillId="5" borderId="0" xfId="1" applyNumberFormat="1" applyFont="1" applyFill="1"/>
    <xf numFmtId="0" fontId="23" fillId="5" borderId="0" xfId="0" applyNumberFormat="1" applyFont="1" applyFill="1" applyBorder="1"/>
    <xf numFmtId="3" fontId="23" fillId="5" borderId="0" xfId="0" applyNumberFormat="1" applyFont="1" applyFill="1" applyBorder="1"/>
    <xf numFmtId="3" fontId="23" fillId="5" borderId="0" xfId="0" applyNumberFormat="1" applyFont="1" applyFill="1" applyBorder="1" applyAlignment="1"/>
    <xf numFmtId="0" fontId="23" fillId="0" borderId="0" xfId="0" applyNumberFormat="1" applyFont="1" applyFill="1" applyBorder="1"/>
    <xf numFmtId="3" fontId="23" fillId="0" borderId="0" xfId="0" applyNumberFormat="1" applyFont="1" applyFill="1" applyBorder="1"/>
    <xf numFmtId="3" fontId="23" fillId="0" borderId="0" xfId="0" applyNumberFormat="1" applyFont="1" applyFill="1" applyBorder="1" applyAlignment="1"/>
    <xf numFmtId="3" fontId="23" fillId="0" borderId="0" xfId="0" applyNumberFormat="1" applyFont="1" applyFill="1" applyBorder="1" applyAlignment="1">
      <alignment horizontal="left" vertical="top"/>
    </xf>
    <xf numFmtId="0" fontId="23" fillId="0" borderId="0" xfId="0" applyNumberFormat="1" applyFont="1" applyFill="1" applyBorder="1" applyAlignment="1">
      <alignment horizontal="left" vertical="top"/>
    </xf>
    <xf numFmtId="0" fontId="23" fillId="0" borderId="0" xfId="0" applyNumberFormat="1" applyFont="1" applyFill="1" applyBorder="1" applyAlignment="1">
      <alignment vertical="top"/>
    </xf>
    <xf numFmtId="169" fontId="23" fillId="0" borderId="0" xfId="1" applyNumberFormat="1" applyFont="1" applyFill="1"/>
    <xf numFmtId="3" fontId="23" fillId="0" borderId="19" xfId="0" applyNumberFormat="1" applyFont="1" applyFill="1" applyBorder="1"/>
    <xf numFmtId="3" fontId="23" fillId="0" borderId="19" xfId="0" applyNumberFormat="1" applyFont="1" applyFill="1" applyBorder="1" applyAlignment="1"/>
    <xf numFmtId="0" fontId="30" fillId="0" borderId="0" xfId="6" applyFont="1" applyFill="1" applyBorder="1"/>
    <xf numFmtId="0" fontId="30" fillId="0" borderId="0" xfId="6" applyFont="1" applyBorder="1"/>
    <xf numFmtId="0" fontId="30" fillId="5" borderId="2" xfId="6" applyFont="1" applyFill="1" applyBorder="1"/>
    <xf numFmtId="0" fontId="23" fillId="5" borderId="2" xfId="0" applyNumberFormat="1" applyFont="1" applyFill="1" applyBorder="1"/>
    <xf numFmtId="37" fontId="23" fillId="5" borderId="3" xfId="0" applyNumberFormat="1" applyFont="1" applyFill="1" applyBorder="1" applyAlignment="1"/>
    <xf numFmtId="6" fontId="23" fillId="5" borderId="3" xfId="0" applyNumberFormat="1" applyFont="1" applyFill="1" applyBorder="1"/>
    <xf numFmtId="0" fontId="33" fillId="0" borderId="0" xfId="0" applyNumberFormat="1" applyFont="1" applyBorder="1"/>
    <xf numFmtId="0" fontId="30" fillId="5" borderId="0" xfId="6" applyFont="1" applyFill="1" applyBorder="1" applyAlignment="1"/>
    <xf numFmtId="169" fontId="30" fillId="5" borderId="0" xfId="1" applyNumberFormat="1" applyFont="1" applyFill="1" applyBorder="1"/>
    <xf numFmtId="6" fontId="30" fillId="5" borderId="0" xfId="6" applyNumberFormat="1" applyFont="1" applyFill="1" applyBorder="1"/>
    <xf numFmtId="0" fontId="30" fillId="5" borderId="0" xfId="6" applyFont="1" applyFill="1" applyBorder="1"/>
    <xf numFmtId="37" fontId="23" fillId="5" borderId="0" xfId="0" applyNumberFormat="1" applyFont="1" applyFill="1" applyBorder="1" applyAlignment="1" applyProtection="1"/>
    <xf numFmtId="37" fontId="23" fillId="5" borderId="0" xfId="0" applyNumberFormat="1" applyFont="1" applyFill="1" applyBorder="1" applyAlignment="1"/>
    <xf numFmtId="37" fontId="23" fillId="5" borderId="2" xfId="0" applyNumberFormat="1" applyFont="1" applyFill="1" applyBorder="1" applyAlignment="1"/>
    <xf numFmtId="0" fontId="23" fillId="5" borderId="3" xfId="0" applyNumberFormat="1" applyFont="1" applyFill="1" applyBorder="1" applyAlignment="1"/>
    <xf numFmtId="3" fontId="23" fillId="5" borderId="3" xfId="0" applyNumberFormat="1" applyFont="1" applyFill="1" applyBorder="1"/>
    <xf numFmtId="37" fontId="23" fillId="5" borderId="3" xfId="0" applyNumberFormat="1" applyFont="1" applyFill="1" applyBorder="1" applyAlignment="1" applyProtection="1"/>
    <xf numFmtId="0" fontId="33" fillId="0" borderId="0" xfId="0" applyNumberFormat="1" applyFont="1" applyFill="1" applyBorder="1"/>
    <xf numFmtId="0" fontId="23" fillId="0" borderId="0" xfId="0" applyNumberFormat="1" applyFont="1" applyBorder="1"/>
    <xf numFmtId="0" fontId="23" fillId="5" borderId="0" xfId="0" applyNumberFormat="1" applyFont="1" applyFill="1" applyBorder="1" applyAlignment="1" applyProtection="1"/>
    <xf numFmtId="0" fontId="23" fillId="5" borderId="2" xfId="1" applyNumberFormat="1" applyFont="1" applyFill="1" applyBorder="1" applyAlignment="1"/>
    <xf numFmtId="0" fontId="23" fillId="5" borderId="16" xfId="1" applyNumberFormat="1" applyFont="1" applyFill="1" applyBorder="1" applyAlignment="1"/>
    <xf numFmtId="0" fontId="23" fillId="0" borderId="0" xfId="0" applyNumberFormat="1" applyFont="1" applyFill="1" applyAlignment="1"/>
    <xf numFmtId="169" fontId="23" fillId="5" borderId="20" xfId="1" applyNumberFormat="1" applyFont="1" applyFill="1" applyBorder="1"/>
    <xf numFmtId="3" fontId="23" fillId="5" borderId="19" xfId="0" applyNumberFormat="1" applyFont="1" applyFill="1" applyBorder="1"/>
    <xf numFmtId="3" fontId="3" fillId="0" borderId="2" xfId="5" applyNumberFormat="1" applyFont="1" applyFill="1" applyBorder="1" applyAlignment="1">
      <alignment horizontal="right" vertical="center"/>
    </xf>
    <xf numFmtId="37" fontId="3" fillId="0" borderId="0" xfId="0" applyFont="1" applyBorder="1" applyAlignment="1">
      <alignment horizontal="left"/>
    </xf>
    <xf numFmtId="171" fontId="3" fillId="0" borderId="0" xfId="3" applyNumberFormat="1" applyFont="1" applyFill="1" applyBorder="1" applyAlignment="1">
      <alignment horizontal="right"/>
    </xf>
    <xf numFmtId="169" fontId="35" fillId="0" borderId="0" xfId="8" applyNumberFormat="1" applyFont="1"/>
    <xf numFmtId="169" fontId="35" fillId="0" borderId="2" xfId="8" applyNumberFormat="1" applyFont="1" applyBorder="1"/>
    <xf numFmtId="169" fontId="34" fillId="0" borderId="0" xfId="8" applyNumberFormat="1" applyFont="1"/>
    <xf numFmtId="169" fontId="34" fillId="0" borderId="0" xfId="8" applyNumberFormat="1" applyFont="1" applyBorder="1"/>
    <xf numFmtId="37" fontId="3" fillId="0" borderId="23" xfId="0" applyFont="1" applyFill="1" applyBorder="1" applyAlignment="1" applyProtection="1">
      <alignment horizontal="center" vertical="top"/>
    </xf>
    <xf numFmtId="168" fontId="3" fillId="0" borderId="32" xfId="0" applyNumberFormat="1" applyFont="1" applyFill="1" applyBorder="1" applyAlignment="1"/>
    <xf numFmtId="37" fontId="3" fillId="7" borderId="0" xfId="0" applyFont="1" applyFill="1" applyAlignment="1" applyProtection="1">
      <alignment horizontal="right"/>
    </xf>
    <xf numFmtId="37" fontId="3" fillId="7" borderId="7" xfId="0" applyFont="1" applyFill="1" applyBorder="1" applyAlignment="1" applyProtection="1">
      <alignment horizontal="left"/>
    </xf>
    <xf numFmtId="37" fontId="3" fillId="7" borderId="1" xfId="0" applyFont="1" applyFill="1" applyBorder="1" applyAlignment="1" applyProtection="1">
      <alignment horizontal="left"/>
    </xf>
    <xf numFmtId="37" fontId="3" fillId="7" borderId="10" xfId="0" applyFont="1" applyFill="1" applyBorder="1" applyAlignment="1" applyProtection="1">
      <alignment horizontal="right"/>
    </xf>
    <xf numFmtId="166" fontId="3" fillId="7" borderId="0" xfId="0" applyNumberFormat="1" applyFont="1" applyFill="1" applyBorder="1" applyAlignment="1" applyProtection="1">
      <alignment horizontal="right"/>
    </xf>
    <xf numFmtId="3" fontId="3" fillId="7" borderId="0" xfId="5" applyNumberFormat="1" applyFont="1" applyFill="1" applyBorder="1" applyAlignment="1">
      <alignment horizontal="right" vertical="center"/>
    </xf>
    <xf numFmtId="172" fontId="23" fillId="7" borderId="0" xfId="1" applyNumberFormat="1" applyFont="1" applyFill="1" applyBorder="1" applyAlignment="1">
      <alignment horizontal="right"/>
    </xf>
    <xf numFmtId="3" fontId="3" fillId="7" borderId="0" xfId="5" applyNumberFormat="1" applyFont="1" applyFill="1" applyBorder="1" applyAlignment="1">
      <alignment horizontal="right"/>
    </xf>
    <xf numFmtId="3" fontId="3" fillId="7" borderId="2" xfId="2" applyNumberFormat="1" applyFont="1" applyFill="1" applyBorder="1" applyAlignment="1">
      <alignment horizontal="right"/>
    </xf>
    <xf numFmtId="3" fontId="3" fillId="7" borderId="0" xfId="0" applyNumberFormat="1" applyFont="1" applyFill="1" applyAlignment="1"/>
    <xf numFmtId="3" fontId="3" fillId="7" borderId="0" xfId="0" applyNumberFormat="1" applyFont="1" applyFill="1" applyAlignment="1">
      <alignment horizontal="right"/>
    </xf>
    <xf numFmtId="3" fontId="3" fillId="7" borderId="0" xfId="0" applyNumberFormat="1" applyFont="1" applyFill="1" applyBorder="1" applyAlignment="1">
      <alignment horizontal="right"/>
    </xf>
    <xf numFmtId="3" fontId="3" fillId="7" borderId="2" xfId="0" applyNumberFormat="1" applyFont="1" applyFill="1" applyBorder="1" applyAlignment="1">
      <alignment horizontal="right"/>
    </xf>
    <xf numFmtId="3" fontId="3" fillId="7" borderId="2" xfId="0" applyNumberFormat="1" applyFont="1" applyFill="1" applyBorder="1" applyAlignment="1"/>
    <xf numFmtId="3" fontId="3" fillId="7" borderId="0" xfId="0" applyNumberFormat="1" applyFont="1" applyFill="1" applyBorder="1" applyAlignment="1"/>
    <xf numFmtId="3" fontId="3" fillId="7" borderId="3" xfId="0" applyNumberFormat="1" applyFont="1" applyFill="1" applyBorder="1" applyAlignment="1">
      <alignment horizontal="right"/>
    </xf>
    <xf numFmtId="3" fontId="3" fillId="7" borderId="0" xfId="2" applyNumberFormat="1" applyFont="1" applyFill="1" applyBorder="1" applyAlignment="1">
      <alignment horizontal="right"/>
    </xf>
    <xf numFmtId="37" fontId="3" fillId="7" borderId="0" xfId="0" applyFont="1" applyFill="1" applyBorder="1" applyAlignment="1">
      <alignment horizontal="right"/>
    </xf>
    <xf numFmtId="37" fontId="3" fillId="7" borderId="0" xfId="0" applyFont="1" applyFill="1" applyAlignment="1">
      <alignment horizontal="right"/>
    </xf>
    <xf numFmtId="3" fontId="3" fillId="8" borderId="0" xfId="0" applyNumberFormat="1" applyFont="1" applyFill="1" applyAlignment="1"/>
    <xf numFmtId="37" fontId="3" fillId="8" borderId="0" xfId="0" applyFont="1" applyFill="1" applyAlignment="1" applyProtection="1">
      <alignment horizontal="left"/>
    </xf>
    <xf numFmtId="169" fontId="35" fillId="8" borderId="0" xfId="8" applyNumberFormat="1" applyFont="1" applyFill="1"/>
    <xf numFmtId="3" fontId="3" fillId="8" borderId="0" xfId="0" applyNumberFormat="1" applyFont="1" applyFill="1" applyAlignment="1">
      <alignment horizontal="right"/>
    </xf>
    <xf numFmtId="3" fontId="3" fillId="8" borderId="0" xfId="0" applyNumberFormat="1" applyFont="1" applyFill="1" applyBorder="1" applyAlignment="1">
      <alignment horizontal="right"/>
    </xf>
    <xf numFmtId="3" fontId="3" fillId="8" borderId="0" xfId="0" applyNumberFormat="1" applyFont="1" applyFill="1" applyBorder="1" applyAlignment="1"/>
    <xf numFmtId="164" fontId="3" fillId="0" borderId="2" xfId="3" applyNumberFormat="1" applyFont="1" applyBorder="1" applyAlignment="1">
      <alignment horizontal="centerContinuous"/>
    </xf>
    <xf numFmtId="37" fontId="3" fillId="8" borderId="0" xfId="0" applyFont="1" applyFill="1" applyBorder="1"/>
    <xf numFmtId="37" fontId="3" fillId="8" borderId="0" xfId="0" applyFont="1" applyFill="1" applyBorder="1" applyAlignment="1">
      <alignment horizontal="left"/>
    </xf>
    <xf numFmtId="164" fontId="3" fillId="8" borderId="0" xfId="0" applyNumberFormat="1" applyFont="1" applyFill="1" applyBorder="1"/>
    <xf numFmtId="0" fontId="23" fillId="5" borderId="15" xfId="1" applyNumberFormat="1" applyFont="1" applyFill="1" applyBorder="1" applyAlignment="1"/>
    <xf numFmtId="169" fontId="23" fillId="5" borderId="14" xfId="1" applyNumberFormat="1" applyFont="1" applyFill="1" applyBorder="1" applyAlignment="1">
      <alignment horizontal="center"/>
    </xf>
    <xf numFmtId="169" fontId="23" fillId="5" borderId="11" xfId="1" applyNumberFormat="1" applyFont="1" applyFill="1" applyBorder="1" applyAlignment="1">
      <alignment horizontal="right"/>
    </xf>
    <xf numFmtId="172" fontId="23" fillId="5" borderId="11" xfId="1" applyNumberFormat="1" applyFont="1" applyFill="1" applyBorder="1" applyAlignment="1">
      <alignment horizontal="right"/>
    </xf>
    <xf numFmtId="169" fontId="23" fillId="5" borderId="11" xfId="1" applyNumberFormat="1" applyFont="1" applyFill="1" applyBorder="1"/>
    <xf numFmtId="169" fontId="23" fillId="5" borderId="14" xfId="1" applyNumberFormat="1" applyFont="1" applyFill="1" applyBorder="1"/>
    <xf numFmtId="3" fontId="23" fillId="5" borderId="11" xfId="0" applyNumberFormat="1" applyFont="1" applyFill="1" applyBorder="1"/>
    <xf numFmtId="169" fontId="23" fillId="5" borderId="15" xfId="1" applyNumberFormat="1" applyFont="1" applyFill="1" applyBorder="1" applyAlignment="1">
      <alignment horizontal="center"/>
    </xf>
    <xf numFmtId="0" fontId="23" fillId="5" borderId="2" xfId="0" applyNumberFormat="1" applyFont="1" applyFill="1" applyBorder="1" applyAlignment="1"/>
    <xf numFmtId="0" fontId="22" fillId="0" borderId="8" xfId="0" applyNumberFormat="1" applyFont="1" applyBorder="1"/>
    <xf numFmtId="37" fontId="8" fillId="0" borderId="0" xfId="0" applyFont="1" applyAlignment="1">
      <alignment horizontal="right" vertical="top"/>
    </xf>
    <xf numFmtId="37" fontId="8" fillId="0" borderId="0" xfId="0" applyFont="1" applyAlignment="1" applyProtection="1">
      <alignment horizontal="right" vertical="top"/>
    </xf>
    <xf numFmtId="37" fontId="3" fillId="0" borderId="0" xfId="0" applyFont="1" applyFill="1" applyAlignment="1">
      <alignment vertical="top" wrapText="1"/>
    </xf>
    <xf numFmtId="37" fontId="0" fillId="0" borderId="0" xfId="0" applyAlignment="1">
      <alignment wrapText="1"/>
    </xf>
    <xf numFmtId="37" fontId="29" fillId="0" borderId="0" xfId="0" applyFont="1" applyAlignment="1">
      <alignment horizontal="center" vertical="top"/>
    </xf>
    <xf numFmtId="37" fontId="5" fillId="0" borderId="22" xfId="0" applyFont="1" applyFill="1" applyBorder="1" applyAlignment="1" applyProtection="1">
      <alignment horizontal="center" vertical="top" wrapText="1"/>
    </xf>
    <xf numFmtId="37" fontId="5" fillId="0" borderId="21" xfId="0" applyFont="1" applyFill="1" applyBorder="1" applyAlignment="1" applyProtection="1">
      <alignment horizontal="center" vertical="top" wrapText="1"/>
    </xf>
    <xf numFmtId="37" fontId="3" fillId="0" borderId="5" xfId="0" applyFont="1" applyFill="1" applyBorder="1" applyAlignment="1" applyProtection="1">
      <alignment horizontal="center" vertical="top"/>
    </xf>
    <xf numFmtId="37" fontId="3" fillId="0" borderId="0" xfId="0" applyFont="1" applyFill="1" applyBorder="1" applyAlignment="1" applyProtection="1">
      <alignment horizontal="center" vertical="top"/>
    </xf>
    <xf numFmtId="37" fontId="5" fillId="0" borderId="8" xfId="0" applyFont="1" applyFill="1" applyBorder="1" applyAlignment="1" applyProtection="1">
      <alignment horizontal="center" vertical="top" wrapText="1"/>
    </xf>
    <xf numFmtId="37" fontId="3" fillId="0" borderId="6" xfId="0" applyFont="1" applyFill="1" applyBorder="1" applyAlignment="1" applyProtection="1">
      <alignment horizontal="center" vertical="top"/>
    </xf>
    <xf numFmtId="37" fontId="3" fillId="0" borderId="4" xfId="0" applyFont="1" applyFill="1" applyBorder="1" applyAlignment="1" applyProtection="1">
      <alignment horizontal="center" vertical="top"/>
    </xf>
    <xf numFmtId="37" fontId="3" fillId="0" borderId="1" xfId="0" applyFont="1" applyFill="1" applyBorder="1" applyAlignment="1" applyProtection="1">
      <alignment horizontal="center" vertical="top"/>
    </xf>
    <xf numFmtId="37" fontId="3" fillId="0" borderId="9" xfId="0" applyFont="1" applyFill="1" applyBorder="1" applyAlignment="1" applyProtection="1">
      <alignment horizontal="center" vertical="top"/>
    </xf>
    <xf numFmtId="164" fontId="3" fillId="0" borderId="0" xfId="0" applyNumberFormat="1" applyFont="1" applyAlignment="1" applyProtection="1">
      <alignment vertical="top" wrapText="1"/>
    </xf>
    <xf numFmtId="37" fontId="14" fillId="0" borderId="0" xfId="0" applyFont="1" applyAlignment="1">
      <alignment vertical="top" wrapText="1"/>
    </xf>
    <xf numFmtId="37" fontId="14" fillId="0" borderId="0" xfId="0" applyFont="1" applyAlignment="1">
      <alignment vertical="top"/>
    </xf>
    <xf numFmtId="37" fontId="3" fillId="0" borderId="0" xfId="0" applyFont="1" applyFill="1" applyAlignment="1" applyProtection="1">
      <alignment horizontal="left" vertical="top" wrapText="1"/>
    </xf>
    <xf numFmtId="37" fontId="0" fillId="0" borderId="0" xfId="0" applyAlignment="1">
      <alignment vertical="top" wrapText="1"/>
    </xf>
    <xf numFmtId="37" fontId="0" fillId="0" borderId="0" xfId="0" applyAlignment="1">
      <alignment vertical="top"/>
    </xf>
    <xf numFmtId="37" fontId="10" fillId="0" borderId="0" xfId="0" applyFont="1" applyAlignment="1" applyProtection="1">
      <alignment vertical="top" wrapText="1"/>
    </xf>
    <xf numFmtId="37" fontId="3" fillId="0" borderId="0" xfId="0" applyFont="1" applyAlignment="1" applyProtection="1">
      <alignment horizontal="left" wrapText="1"/>
    </xf>
    <xf numFmtId="37" fontId="3" fillId="0" borderId="0" xfId="0" applyFont="1" applyAlignment="1">
      <alignment horizontal="left" wrapText="1"/>
    </xf>
    <xf numFmtId="37" fontId="3" fillId="0" borderId="0" xfId="0" applyFont="1" applyFill="1" applyBorder="1" applyAlignment="1" applyProtection="1">
      <alignment vertical="top" wrapText="1"/>
    </xf>
    <xf numFmtId="37" fontId="3" fillId="0" borderId="0" xfId="0" applyFont="1" applyAlignment="1">
      <alignment vertical="top" wrapText="1"/>
    </xf>
    <xf numFmtId="37" fontId="16" fillId="0" borderId="18" xfId="0" applyFont="1" applyBorder="1" applyAlignment="1">
      <alignment horizontal="right" wrapText="1"/>
    </xf>
    <xf numFmtId="37" fontId="0" fillId="0" borderId="8" xfId="0" applyBorder="1" applyAlignment="1">
      <alignment wrapText="1"/>
    </xf>
  </cellXfs>
  <cellStyles count="9">
    <cellStyle name="Comma" xfId="1" builtinId="3"/>
    <cellStyle name="Comma 2" xfId="5"/>
    <cellStyle name="Comma 3" xfId="8"/>
    <cellStyle name="Normal" xfId="0" builtinId="0"/>
    <cellStyle name="Normal 2" xfId="7"/>
    <cellStyle name="Normal_Median household income by state 1984 to 2000" xfId="6"/>
    <cellStyle name="Normal_Tuition Tables" xfId="2"/>
    <cellStyle name="Percent" xfId="3" builtinId="5"/>
    <cellStyle name="Style 1" xfId="4"/>
  </cellStyles>
  <dxfs count="1">
    <dxf>
      <font>
        <b/>
        <i val="0"/>
        <condense val="0"/>
        <extend val="0"/>
      </font>
    </dxf>
  </dxfs>
  <tableStyles count="0" defaultTableStyle="TableStyleMedium9" defaultPivotStyle="PivotStyleLight16"/>
  <colors>
    <mruColors>
      <color rgb="FF990033"/>
      <color rgb="FF0000FF"/>
      <color rgb="FF006600"/>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103131048012942E-2"/>
          <c:y val="6.4088180086061791E-2"/>
          <c:w val="0.93350343328296059"/>
          <c:h val="0.78588589044314594"/>
        </c:manualLayout>
      </c:layout>
      <c:barChart>
        <c:barDir val="col"/>
        <c:grouping val="clustered"/>
        <c:varyColors val="0"/>
        <c:ser>
          <c:idx val="0"/>
          <c:order val="0"/>
          <c:tx>
            <c:strRef>
              <c:f>'Table 63'!$A$10</c:f>
              <c:strCache>
                <c:ptCount val="1"/>
                <c:pt idx="0">
                  <c:v>50 states and D.C.</c:v>
                </c:pt>
              </c:strCache>
            </c:strRef>
          </c:tx>
          <c:spPr>
            <a:solidFill>
              <a:srgbClr val="003399"/>
            </a:solidFill>
            <a:ln>
              <a:solidFill>
                <a:schemeClr val="tx1"/>
              </a:solidFill>
            </a:ln>
          </c:spPr>
          <c:invertIfNegative val="0"/>
          <c:cat>
            <c:strRef>
              <c:f>'Table 63'!$C$5</c:f>
              <c:strCache>
                <c:ptCount val="1"/>
                <c:pt idx="0">
                  <c:v>In-State Students</c:v>
                </c:pt>
              </c:strCache>
            </c:strRef>
          </c:cat>
          <c:val>
            <c:numRef>
              <c:f>'Table 63'!$C$10</c:f>
              <c:numCache>
                <c:formatCode>"$"#,##0</c:formatCode>
                <c:ptCount val="1"/>
                <c:pt idx="0">
                  <c:v>7498</c:v>
                </c:pt>
              </c:numCache>
            </c:numRef>
          </c:val>
        </c:ser>
        <c:ser>
          <c:idx val="1"/>
          <c:order val="1"/>
          <c:tx>
            <c:strRef>
              <c:f>'Table 63'!$A$11</c:f>
              <c:strCache>
                <c:ptCount val="1"/>
                <c:pt idx="0">
                  <c:v>SREB states</c:v>
                </c:pt>
              </c:strCache>
            </c:strRef>
          </c:tx>
          <c:spPr>
            <a:solidFill>
              <a:srgbClr val="990033"/>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63'!$C$5</c:f>
              <c:strCache>
                <c:ptCount val="1"/>
                <c:pt idx="0">
                  <c:v>In-State Students</c:v>
                </c:pt>
              </c:strCache>
            </c:strRef>
          </c:cat>
          <c:val>
            <c:numRef>
              <c:f>'Table 63'!$C$11</c:f>
              <c:numCache>
                <c:formatCode>#,##0</c:formatCode>
                <c:ptCount val="1"/>
                <c:pt idx="0">
                  <c:v>7052.25</c:v>
                </c:pt>
              </c:numCache>
            </c:numRef>
          </c:val>
        </c:ser>
        <c:ser>
          <c:idx val="2"/>
          <c:order val="2"/>
          <c:tx>
            <c:v>State</c:v>
          </c:tx>
          <c:spPr>
            <a:solidFill>
              <a:srgbClr val="006600"/>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63'!$C$5</c:f>
              <c:strCache>
                <c:ptCount val="1"/>
                <c:pt idx="0">
                  <c:v>In-State Students</c:v>
                </c:pt>
              </c:strCache>
            </c:strRef>
          </c:cat>
          <c:val>
            <c:numRef>
              <c:f>'Table 63'!$C$13</c:f>
              <c:numCache>
                <c:formatCode>#,##0</c:formatCode>
                <c:ptCount val="1"/>
                <c:pt idx="0">
                  <c:v>8770</c:v>
                </c:pt>
              </c:numCache>
            </c:numRef>
          </c:val>
        </c:ser>
        <c:dLbls>
          <c:showLegendKey val="0"/>
          <c:showVal val="1"/>
          <c:showCatName val="0"/>
          <c:showSerName val="0"/>
          <c:showPercent val="0"/>
          <c:showBubbleSize val="0"/>
        </c:dLbls>
        <c:gapWidth val="150"/>
        <c:axId val="138405760"/>
        <c:axId val="138407296"/>
      </c:barChart>
      <c:catAx>
        <c:axId val="138405760"/>
        <c:scaling>
          <c:orientation val="minMax"/>
        </c:scaling>
        <c:delete val="0"/>
        <c:axPos val="b"/>
        <c:numFmt formatCode="#,##0_);\(#,##0\)" sourceLinked="1"/>
        <c:majorTickMark val="out"/>
        <c:minorTickMark val="none"/>
        <c:tickLblPos val="nextTo"/>
        <c:txPr>
          <a:bodyPr/>
          <a:lstStyle/>
          <a:p>
            <a:pPr>
              <a:defRPr sz="1200" b="1"/>
            </a:pPr>
            <a:endParaRPr lang="en-US"/>
          </a:p>
        </c:txPr>
        <c:crossAx val="138407296"/>
        <c:crosses val="autoZero"/>
        <c:auto val="1"/>
        <c:lblAlgn val="ctr"/>
        <c:lblOffset val="100"/>
        <c:noMultiLvlLbl val="0"/>
      </c:catAx>
      <c:valAx>
        <c:axId val="138407296"/>
        <c:scaling>
          <c:orientation val="minMax"/>
          <c:max val="16500"/>
          <c:min val="0"/>
        </c:scaling>
        <c:delete val="1"/>
        <c:axPos val="l"/>
        <c:numFmt formatCode="&quot;$&quot;#,##0" sourceLinked="1"/>
        <c:majorTickMark val="out"/>
        <c:minorTickMark val="none"/>
        <c:tickLblPos val="none"/>
        <c:crossAx val="138405760"/>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8.6816087383016508E-2"/>
          <c:y val="5.4311382854523423E-2"/>
          <c:w val="0.85123105066412186"/>
          <c:h val="6.7285537634886899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698E-2"/>
          <c:y val="6.0765230751358125E-2"/>
          <c:w val="0.93180627763995261"/>
          <c:h val="0.7958547384472564"/>
        </c:manualLayout>
      </c:layout>
      <c:barChart>
        <c:barDir val="col"/>
        <c:grouping val="clustered"/>
        <c:varyColors val="0"/>
        <c:ser>
          <c:idx val="0"/>
          <c:order val="0"/>
          <c:tx>
            <c:strRef>
              <c:f>'Table 63'!$A$10</c:f>
              <c:strCache>
                <c:ptCount val="1"/>
                <c:pt idx="0">
                  <c:v>50 states and D.C.</c:v>
                </c:pt>
              </c:strCache>
            </c:strRef>
          </c:tx>
          <c:spPr>
            <a:solidFill>
              <a:srgbClr val="003399"/>
            </a:solidFill>
            <a:ln>
              <a:solidFill>
                <a:schemeClr val="tx1"/>
              </a:solidFill>
            </a:ln>
          </c:spPr>
          <c:invertIfNegative val="0"/>
          <c:cat>
            <c:strRef>
              <c:f>'Table 63'!$H$5</c:f>
              <c:strCache>
                <c:ptCount val="1"/>
                <c:pt idx="0">
                  <c:v>Out-of-State Students</c:v>
                </c:pt>
              </c:strCache>
            </c:strRef>
          </c:cat>
          <c:val>
            <c:numRef>
              <c:f>'Table 63'!$H$10</c:f>
              <c:numCache>
                <c:formatCode>"$"#,##0</c:formatCode>
                <c:ptCount val="1"/>
                <c:pt idx="0">
                  <c:v>17651</c:v>
                </c:pt>
              </c:numCache>
            </c:numRef>
          </c:val>
        </c:ser>
        <c:ser>
          <c:idx val="1"/>
          <c:order val="1"/>
          <c:tx>
            <c:strRef>
              <c:f>'Table 63'!$A$11</c:f>
              <c:strCache>
                <c:ptCount val="1"/>
                <c:pt idx="0">
                  <c:v>SREB states</c:v>
                </c:pt>
              </c:strCache>
            </c:strRef>
          </c:tx>
          <c:spPr>
            <a:solidFill>
              <a:srgbClr val="990033"/>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63'!$H$5</c:f>
              <c:strCache>
                <c:ptCount val="1"/>
                <c:pt idx="0">
                  <c:v>Out-of-State Students</c:v>
                </c:pt>
              </c:strCache>
            </c:strRef>
          </c:cat>
          <c:val>
            <c:numRef>
              <c:f>'Table 63'!$H$11</c:f>
              <c:numCache>
                <c:formatCode>#,##0</c:formatCode>
                <c:ptCount val="1"/>
                <c:pt idx="0">
                  <c:v>18253</c:v>
                </c:pt>
              </c:numCache>
            </c:numRef>
          </c:val>
        </c:ser>
        <c:ser>
          <c:idx val="2"/>
          <c:order val="2"/>
          <c:tx>
            <c:v>State</c:v>
          </c:tx>
          <c:spPr>
            <a:solidFill>
              <a:srgbClr val="006600"/>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63'!$H$5</c:f>
              <c:strCache>
                <c:ptCount val="1"/>
                <c:pt idx="0">
                  <c:v>Out-of-State Students</c:v>
                </c:pt>
              </c:strCache>
            </c:strRef>
          </c:cat>
          <c:val>
            <c:numRef>
              <c:f>'Table 63'!$H$13</c:f>
              <c:numCache>
                <c:formatCode>#,##0</c:formatCode>
                <c:ptCount val="1"/>
                <c:pt idx="0">
                  <c:v>17135</c:v>
                </c:pt>
              </c:numCache>
            </c:numRef>
          </c:val>
        </c:ser>
        <c:dLbls>
          <c:showLegendKey val="0"/>
          <c:showVal val="1"/>
          <c:showCatName val="0"/>
          <c:showSerName val="0"/>
          <c:showPercent val="0"/>
          <c:showBubbleSize val="0"/>
        </c:dLbls>
        <c:gapWidth val="150"/>
        <c:axId val="138513408"/>
        <c:axId val="138523392"/>
      </c:barChart>
      <c:catAx>
        <c:axId val="138513408"/>
        <c:scaling>
          <c:orientation val="minMax"/>
        </c:scaling>
        <c:delete val="0"/>
        <c:axPos val="b"/>
        <c:numFmt formatCode="#,##0_);\(#,##0\)" sourceLinked="1"/>
        <c:majorTickMark val="out"/>
        <c:minorTickMark val="none"/>
        <c:tickLblPos val="nextTo"/>
        <c:txPr>
          <a:bodyPr/>
          <a:lstStyle/>
          <a:p>
            <a:pPr>
              <a:defRPr sz="1200" b="1"/>
            </a:pPr>
            <a:endParaRPr lang="en-US"/>
          </a:p>
        </c:txPr>
        <c:crossAx val="138523392"/>
        <c:crosses val="autoZero"/>
        <c:auto val="1"/>
        <c:lblAlgn val="ctr"/>
        <c:lblOffset val="100"/>
        <c:noMultiLvlLbl val="0"/>
      </c:catAx>
      <c:valAx>
        <c:axId val="138523392"/>
        <c:scaling>
          <c:orientation val="minMax"/>
          <c:min val="5600"/>
        </c:scaling>
        <c:delete val="0"/>
        <c:axPos val="l"/>
        <c:numFmt formatCode="&quot;$&quot;#,##0" sourceLinked="1"/>
        <c:majorTickMark val="out"/>
        <c:minorTickMark val="none"/>
        <c:tickLblPos val="none"/>
        <c:crossAx val="138513408"/>
        <c:crosses val="autoZero"/>
        <c:crossBetween val="between"/>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7170391579842E-2"/>
          <c:y val="8.0702926759580226E-2"/>
          <c:w val="0.87963137941090708"/>
          <c:h val="0.78588589044314616"/>
        </c:manualLayout>
      </c:layout>
      <c:barChart>
        <c:barDir val="col"/>
        <c:grouping val="clustered"/>
        <c:varyColors val="0"/>
        <c:ser>
          <c:idx val="0"/>
          <c:order val="0"/>
          <c:tx>
            <c:strRef>
              <c:f>'Table 63'!$A$10</c:f>
              <c:strCache>
                <c:ptCount val="1"/>
                <c:pt idx="0">
                  <c:v>50 states and D.C.</c:v>
                </c:pt>
              </c:strCache>
            </c:strRef>
          </c:tx>
          <c:spPr>
            <a:solidFill>
              <a:srgbClr val="003399"/>
            </a:solidFill>
            <a:ln>
              <a:solidFill>
                <a:schemeClr val="tx1"/>
              </a:solidFill>
            </a:ln>
          </c:spPr>
          <c:invertIfNegative val="0"/>
          <c:cat>
            <c:strRef>
              <c:f>'Table 63'!$C$5</c:f>
              <c:strCache>
                <c:ptCount val="1"/>
                <c:pt idx="0">
                  <c:v>In-State Students</c:v>
                </c:pt>
              </c:strCache>
            </c:strRef>
          </c:cat>
          <c:val>
            <c:numRef>
              <c:f>'Table 63'!$M$10</c:f>
              <c:numCache>
                <c:formatCode>"$"#,##0</c:formatCode>
                <c:ptCount val="1"/>
                <c:pt idx="0">
                  <c:v>3312</c:v>
                </c:pt>
              </c:numCache>
            </c:numRef>
          </c:val>
        </c:ser>
        <c:ser>
          <c:idx val="1"/>
          <c:order val="1"/>
          <c:tx>
            <c:strRef>
              <c:f>'Table 63'!$A$11</c:f>
              <c:strCache>
                <c:ptCount val="1"/>
                <c:pt idx="0">
                  <c:v>SREB states</c:v>
                </c:pt>
              </c:strCache>
            </c:strRef>
          </c:tx>
          <c:spPr>
            <a:solidFill>
              <a:srgbClr val="990033"/>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63'!$C$5</c:f>
              <c:strCache>
                <c:ptCount val="1"/>
                <c:pt idx="0">
                  <c:v>In-State Students</c:v>
                </c:pt>
              </c:strCache>
            </c:strRef>
          </c:cat>
          <c:val>
            <c:numRef>
              <c:f>'Table 63'!$M$11</c:f>
              <c:numCache>
                <c:formatCode>#,##0</c:formatCode>
                <c:ptCount val="1"/>
                <c:pt idx="0">
                  <c:v>3136.5</c:v>
                </c:pt>
              </c:numCache>
            </c:numRef>
          </c:val>
        </c:ser>
        <c:ser>
          <c:idx val="2"/>
          <c:order val="2"/>
          <c:tx>
            <c:v>State</c:v>
          </c:tx>
          <c:spPr>
            <a:solidFill>
              <a:srgbClr val="006600"/>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63'!$C$5</c:f>
              <c:strCache>
                <c:ptCount val="1"/>
                <c:pt idx="0">
                  <c:v>In-State Students</c:v>
                </c:pt>
              </c:strCache>
            </c:strRef>
          </c:cat>
          <c:val>
            <c:numRef>
              <c:f>'Table 63'!$M$13</c:f>
              <c:numCache>
                <c:formatCode>#,##0</c:formatCode>
                <c:ptCount val="1"/>
                <c:pt idx="0">
                  <c:v>4200</c:v>
                </c:pt>
              </c:numCache>
            </c:numRef>
          </c:val>
        </c:ser>
        <c:dLbls>
          <c:showLegendKey val="0"/>
          <c:showVal val="1"/>
          <c:showCatName val="0"/>
          <c:showSerName val="0"/>
          <c:showPercent val="0"/>
          <c:showBubbleSize val="0"/>
        </c:dLbls>
        <c:gapWidth val="150"/>
        <c:axId val="139266688"/>
        <c:axId val="139284864"/>
      </c:barChart>
      <c:catAx>
        <c:axId val="139266688"/>
        <c:scaling>
          <c:orientation val="minMax"/>
        </c:scaling>
        <c:delete val="0"/>
        <c:axPos val="b"/>
        <c:numFmt formatCode="#,##0_);\(#,##0\)" sourceLinked="1"/>
        <c:majorTickMark val="out"/>
        <c:minorTickMark val="none"/>
        <c:tickLblPos val="nextTo"/>
        <c:txPr>
          <a:bodyPr/>
          <a:lstStyle/>
          <a:p>
            <a:pPr>
              <a:defRPr sz="1200" b="1"/>
            </a:pPr>
            <a:endParaRPr lang="en-US"/>
          </a:p>
        </c:txPr>
        <c:crossAx val="139284864"/>
        <c:crosses val="autoZero"/>
        <c:auto val="1"/>
        <c:lblAlgn val="ctr"/>
        <c:lblOffset val="100"/>
        <c:noMultiLvlLbl val="0"/>
      </c:catAx>
      <c:valAx>
        <c:axId val="139284864"/>
        <c:scaling>
          <c:orientation val="minMax"/>
          <c:max val="16900"/>
          <c:min val="0"/>
        </c:scaling>
        <c:delete val="1"/>
        <c:axPos val="l"/>
        <c:numFmt formatCode="&quot;$&quot;#,##0" sourceLinked="1"/>
        <c:majorTickMark val="out"/>
        <c:minorTickMark val="none"/>
        <c:tickLblPos val="none"/>
        <c:crossAx val="139266688"/>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4.6412046978976114E-2"/>
          <c:y val="2.4404838842190257E-2"/>
          <c:w val="0.89702229645536735"/>
          <c:h val="7.7254385638997919E-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719E-2"/>
          <c:y val="6.0765230751358146E-2"/>
          <c:w val="0.93180627763995261"/>
          <c:h val="0.7958547384472564"/>
        </c:manualLayout>
      </c:layout>
      <c:barChart>
        <c:barDir val="col"/>
        <c:grouping val="clustered"/>
        <c:varyColors val="0"/>
        <c:ser>
          <c:idx val="0"/>
          <c:order val="0"/>
          <c:tx>
            <c:strRef>
              <c:f>'Table 63'!$A$10</c:f>
              <c:strCache>
                <c:ptCount val="1"/>
                <c:pt idx="0">
                  <c:v>50 states and D.C.</c:v>
                </c:pt>
              </c:strCache>
            </c:strRef>
          </c:tx>
          <c:spPr>
            <a:solidFill>
              <a:srgbClr val="003399"/>
            </a:solidFill>
            <a:ln>
              <a:solidFill>
                <a:schemeClr val="tx1"/>
              </a:solidFill>
            </a:ln>
          </c:spPr>
          <c:invertIfNegative val="0"/>
          <c:cat>
            <c:strRef>
              <c:f>'Table 63'!$H$5</c:f>
              <c:strCache>
                <c:ptCount val="1"/>
                <c:pt idx="0">
                  <c:v>Out-of-State Students</c:v>
                </c:pt>
              </c:strCache>
            </c:strRef>
          </c:cat>
          <c:val>
            <c:numRef>
              <c:f>'Table 63'!$R$10</c:f>
              <c:numCache>
                <c:formatCode>"$"#,##0</c:formatCode>
                <c:ptCount val="1"/>
                <c:pt idx="0">
                  <c:v>7326</c:v>
                </c:pt>
              </c:numCache>
            </c:numRef>
          </c:val>
        </c:ser>
        <c:ser>
          <c:idx val="1"/>
          <c:order val="1"/>
          <c:tx>
            <c:strRef>
              <c:f>'Table 63'!$A$11</c:f>
              <c:strCache>
                <c:ptCount val="1"/>
                <c:pt idx="0">
                  <c:v>SREB states</c:v>
                </c:pt>
              </c:strCache>
            </c:strRef>
          </c:tx>
          <c:spPr>
            <a:solidFill>
              <a:srgbClr val="990033"/>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63'!$H$5</c:f>
              <c:strCache>
                <c:ptCount val="1"/>
                <c:pt idx="0">
                  <c:v>Out-of-State Students</c:v>
                </c:pt>
              </c:strCache>
            </c:strRef>
          </c:cat>
          <c:val>
            <c:numRef>
              <c:f>'Table 63'!$R$11</c:f>
              <c:numCache>
                <c:formatCode>#,##0</c:formatCode>
                <c:ptCount val="1"/>
                <c:pt idx="0">
                  <c:v>8446</c:v>
                </c:pt>
              </c:numCache>
            </c:numRef>
          </c:val>
        </c:ser>
        <c:ser>
          <c:idx val="2"/>
          <c:order val="2"/>
          <c:tx>
            <c:v>State</c:v>
          </c:tx>
          <c:spPr>
            <a:solidFill>
              <a:srgbClr val="006600"/>
            </a:solidFill>
            <a:ln>
              <a:solidFill>
                <a:prstClr val="black"/>
              </a:solidFill>
            </a:ln>
          </c:spPr>
          <c:invertIfNegative val="0"/>
          <c:dLbls>
            <c:numFmt formatCode="&quot;$&quot;#,##0" sourceLinked="0"/>
            <c:dLblPos val="outEnd"/>
            <c:showLegendKey val="0"/>
            <c:showVal val="1"/>
            <c:showCatName val="0"/>
            <c:showSerName val="0"/>
            <c:showPercent val="0"/>
            <c:showBubbleSize val="0"/>
            <c:showLeaderLines val="0"/>
          </c:dLbls>
          <c:cat>
            <c:strRef>
              <c:f>'Table 63'!$H$5</c:f>
              <c:strCache>
                <c:ptCount val="1"/>
                <c:pt idx="0">
                  <c:v>Out-of-State Students</c:v>
                </c:pt>
              </c:strCache>
            </c:strRef>
          </c:cat>
          <c:val>
            <c:numRef>
              <c:f>'Table 63'!$R$13</c:f>
              <c:numCache>
                <c:formatCode>#,##0</c:formatCode>
                <c:ptCount val="1"/>
                <c:pt idx="0">
                  <c:v>7530</c:v>
                </c:pt>
              </c:numCache>
            </c:numRef>
          </c:val>
        </c:ser>
        <c:dLbls>
          <c:showLegendKey val="0"/>
          <c:showVal val="1"/>
          <c:showCatName val="0"/>
          <c:showSerName val="0"/>
          <c:showPercent val="0"/>
          <c:showBubbleSize val="0"/>
        </c:dLbls>
        <c:gapWidth val="150"/>
        <c:axId val="139346304"/>
        <c:axId val="139347840"/>
      </c:barChart>
      <c:catAx>
        <c:axId val="139346304"/>
        <c:scaling>
          <c:orientation val="minMax"/>
        </c:scaling>
        <c:delete val="0"/>
        <c:axPos val="b"/>
        <c:numFmt formatCode="#,##0_);\(#,##0\)" sourceLinked="1"/>
        <c:majorTickMark val="out"/>
        <c:minorTickMark val="none"/>
        <c:tickLblPos val="nextTo"/>
        <c:txPr>
          <a:bodyPr/>
          <a:lstStyle/>
          <a:p>
            <a:pPr>
              <a:defRPr sz="1200" b="1"/>
            </a:pPr>
            <a:endParaRPr lang="en-US"/>
          </a:p>
        </c:txPr>
        <c:crossAx val="139347840"/>
        <c:crosses val="autoZero"/>
        <c:auto val="1"/>
        <c:lblAlgn val="ctr"/>
        <c:lblOffset val="100"/>
        <c:noMultiLvlLbl val="0"/>
      </c:catAx>
      <c:valAx>
        <c:axId val="139347840"/>
        <c:scaling>
          <c:orientation val="minMax"/>
          <c:max val="16900"/>
          <c:min val="0"/>
        </c:scaling>
        <c:delete val="1"/>
        <c:axPos val="l"/>
        <c:numFmt formatCode="&quot;$&quot;#,##0" sourceLinked="1"/>
        <c:majorTickMark val="out"/>
        <c:minorTickMark val="none"/>
        <c:tickLblPos val="none"/>
        <c:crossAx val="139346304"/>
        <c:crosses val="autoZero"/>
        <c:crossBetween val="between"/>
      </c:valAx>
      <c:spPr>
        <a:noFill/>
        <a:ln w="25400">
          <a:noFill/>
        </a:ln>
      </c:spPr>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800"/>
              <a:t>Percent of Median Family Incomes Required to Pay Median Annual Tuition and Fees, 2012-13</a:t>
            </a:r>
          </a:p>
        </c:rich>
      </c:tx>
      <c:layout>
        <c:manualLayout>
          <c:xMode val="edge"/>
          <c:yMode val="edge"/>
          <c:x val="0.14428282726927855"/>
          <c:y val="1.9860245036850049E-2"/>
        </c:manualLayout>
      </c:layout>
      <c:overlay val="0"/>
    </c:title>
    <c:autoTitleDeleted val="0"/>
    <c:plotArea>
      <c:layout>
        <c:manualLayout>
          <c:layoutTarget val="inner"/>
          <c:xMode val="edge"/>
          <c:yMode val="edge"/>
          <c:x val="0.37327427821522308"/>
          <c:y val="0.17808170618692529"/>
          <c:w val="0.34860104986876639"/>
          <c:h val="0.79752353954089317"/>
        </c:manualLayout>
      </c:layout>
      <c:barChart>
        <c:barDir val="bar"/>
        <c:grouping val="clustered"/>
        <c:varyColors val="0"/>
        <c:ser>
          <c:idx val="0"/>
          <c:order val="0"/>
          <c:tx>
            <c:strRef>
              <c:f>'Table 64'!$A$8</c:f>
              <c:strCache>
                <c:ptCount val="1"/>
                <c:pt idx="0">
                  <c:v>50 States and D.C.</c:v>
                </c:pt>
              </c:strCache>
            </c:strRef>
          </c:tx>
          <c:spPr>
            <a:solidFill>
              <a:srgbClr val="003399"/>
            </a:solidFill>
            <a:ln>
              <a:solidFill>
                <a:prstClr val="black"/>
              </a:solidFill>
            </a:ln>
          </c:spPr>
          <c:invertIfNegative val="0"/>
          <c:cat>
            <c:multiLvlStrRef>
              <c:f>'Table 64'!$C$4:$L$7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2012-13</c:v>
                  </c:pt>
                </c:lvl>
              </c:multiLvlStrCache>
            </c:multiLvlStrRef>
          </c:cat>
          <c:val>
            <c:numRef>
              <c:f>'Table 64'!$C$8:$L$8</c:f>
              <c:numCache>
                <c:formatCode>0.0</c:formatCode>
                <c:ptCount val="10"/>
                <c:pt idx="0">
                  <c:v>42.874876139246716</c:v>
                </c:pt>
                <c:pt idx="1">
                  <c:v>18.516656019006287</c:v>
                </c:pt>
                <c:pt idx="2">
                  <c:v>11.617708373215237</c:v>
                </c:pt>
                <c:pt idx="3">
                  <c:v>7.7037210603138462</c:v>
                </c:pt>
                <c:pt idx="4">
                  <c:v>4.4942779006635352</c:v>
                </c:pt>
                <c:pt idx="5">
                  <c:v>18.174610795232116</c:v>
                </c:pt>
                <c:pt idx="6">
                  <c:v>7.8491892380436887</c:v>
                </c:pt>
                <c:pt idx="7">
                  <c:v>4.9247332477403143</c:v>
                </c:pt>
                <c:pt idx="8">
                  <c:v>3.2655985172181765</c:v>
                </c:pt>
                <c:pt idx="9">
                  <c:v>1.9051192447738161</c:v>
                </c:pt>
              </c:numCache>
            </c:numRef>
          </c:val>
        </c:ser>
        <c:ser>
          <c:idx val="1"/>
          <c:order val="1"/>
          <c:tx>
            <c:strRef>
              <c:f>'Table 64'!$A$9</c:f>
              <c:strCache>
                <c:ptCount val="1"/>
                <c:pt idx="0">
                  <c:v>SREB states</c:v>
                </c:pt>
              </c:strCache>
            </c:strRef>
          </c:tx>
          <c:spPr>
            <a:solidFill>
              <a:srgbClr val="990033"/>
            </a:solidFill>
            <a:ln>
              <a:solidFill>
                <a:prstClr val="black"/>
              </a:solidFill>
            </a:ln>
          </c:spPr>
          <c:invertIfNegative val="0"/>
          <c:cat>
            <c:multiLvlStrRef>
              <c:f>'Table 64'!$C$4:$L$7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2012-13</c:v>
                  </c:pt>
                </c:lvl>
              </c:multiLvlStrCache>
            </c:multiLvlStrRef>
          </c:cat>
          <c:val>
            <c:numRef>
              <c:f>'Table 64'!$C$9:$L$9</c:f>
              <c:numCache>
                <c:formatCode>0.0</c:formatCode>
                <c:ptCount val="10"/>
                <c:pt idx="0">
                  <c:v>45.65520939887778</c:v>
                </c:pt>
                <c:pt idx="1">
                  <c:v>20.147989883308618</c:v>
                </c:pt>
                <c:pt idx="2">
                  <c:v>12.660688320697201</c:v>
                </c:pt>
                <c:pt idx="3">
                  <c:v>8.3546501487780027</c:v>
                </c:pt>
                <c:pt idx="4">
                  <c:v>4.9325562719049465</c:v>
                </c:pt>
                <c:pt idx="5">
                  <c:v>20.397859652586654</c:v>
                </c:pt>
                <c:pt idx="6">
                  <c:v>9.0017300398487912</c:v>
                </c:pt>
                <c:pt idx="7">
                  <c:v>5.6565493154231898</c:v>
                </c:pt>
                <c:pt idx="8">
                  <c:v>3.7326952044474657</c:v>
                </c:pt>
                <c:pt idx="9">
                  <c:v>2.2037702134660737</c:v>
                </c:pt>
              </c:numCache>
            </c:numRef>
          </c:val>
        </c:ser>
        <c:ser>
          <c:idx val="2"/>
          <c:order val="2"/>
          <c:spPr>
            <a:solidFill>
              <a:srgbClr val="006600"/>
            </a:solidFill>
            <a:ln>
              <a:solidFill>
                <a:prstClr val="black"/>
              </a:solidFill>
            </a:ln>
          </c:spPr>
          <c:invertIfNegative val="0"/>
          <c:cat>
            <c:multiLvlStrRef>
              <c:f>'Table 64'!$C$4:$L$7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2012-13</c:v>
                  </c:pt>
                </c:lvl>
              </c:multiLvlStrCache>
            </c:multiLvlStrRef>
          </c:cat>
          <c:val>
            <c:numRef>
              <c:f>'Table 64'!$C$15:$L$15</c:f>
              <c:numCache>
                <c:formatCode>#,##0.0</c:formatCode>
                <c:ptCount val="10"/>
                <c:pt idx="0">
                  <c:v>44.821082638084505</c:v>
                </c:pt>
                <c:pt idx="1">
                  <c:v>18.455739909799497</c:v>
                </c:pt>
                <c:pt idx="2">
                  <c:v>11.205270659521126</c:v>
                </c:pt>
                <c:pt idx="3">
                  <c:v>7.3822959639197991</c:v>
                </c:pt>
                <c:pt idx="4">
                  <c:v>4.1777307385697933</c:v>
                </c:pt>
                <c:pt idx="5">
                  <c:v>24.973665227593383</c:v>
                </c:pt>
                <c:pt idx="6">
                  <c:v>10.283273917244335</c:v>
                </c:pt>
                <c:pt idx="7">
                  <c:v>6.2434163068983457</c:v>
                </c:pt>
                <c:pt idx="8">
                  <c:v>4.1133095668977333</c:v>
                </c:pt>
                <c:pt idx="9">
                  <c:v>2.3277717256079051</c:v>
                </c:pt>
              </c:numCache>
            </c:numRef>
          </c:val>
        </c:ser>
        <c:dLbls>
          <c:showLegendKey val="0"/>
          <c:showVal val="1"/>
          <c:showCatName val="0"/>
          <c:showSerName val="0"/>
          <c:showPercent val="0"/>
          <c:showBubbleSize val="0"/>
        </c:dLbls>
        <c:gapWidth val="150"/>
        <c:axId val="138652288"/>
        <c:axId val="139399552"/>
      </c:barChart>
      <c:catAx>
        <c:axId val="138652288"/>
        <c:scaling>
          <c:orientation val="maxMin"/>
        </c:scaling>
        <c:delete val="0"/>
        <c:axPos val="l"/>
        <c:majorTickMark val="out"/>
        <c:minorTickMark val="none"/>
        <c:tickLblPos val="nextTo"/>
        <c:crossAx val="139399552"/>
        <c:crosses val="autoZero"/>
        <c:auto val="1"/>
        <c:lblAlgn val="ctr"/>
        <c:lblOffset val="100"/>
        <c:noMultiLvlLbl val="0"/>
      </c:catAx>
      <c:valAx>
        <c:axId val="139399552"/>
        <c:scaling>
          <c:orientation val="minMax"/>
        </c:scaling>
        <c:delete val="1"/>
        <c:axPos val="t"/>
        <c:numFmt formatCode="0.0" sourceLinked="1"/>
        <c:majorTickMark val="out"/>
        <c:minorTickMark val="none"/>
        <c:tickLblPos val="none"/>
        <c:crossAx val="138652288"/>
        <c:crosses val="autoZero"/>
        <c:crossBetween val="between"/>
      </c:valAx>
    </c:plotArea>
    <c:legend>
      <c:legendPos val="r"/>
      <c:layout>
        <c:manualLayout>
          <c:xMode val="edge"/>
          <c:yMode val="edge"/>
          <c:x val="0.76277794990687242"/>
          <c:y val="0.37508407920895259"/>
          <c:w val="0.16666574073084828"/>
          <c:h val="0.16375632122234857"/>
        </c:manualLayout>
      </c:layout>
      <c:overlay val="0"/>
    </c:legend>
    <c:plotVisOnly val="1"/>
    <c:dispBlanksAs val="gap"/>
    <c:showDLblsOverMax val="0"/>
  </c:chart>
  <c:txPr>
    <a:bodyPr/>
    <a:lstStyle/>
    <a:p>
      <a:pPr>
        <a:defRPr b="1"/>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Median Family Incomes Required to Pay Median Annual Tuition and Fees, 2013-14</a:t>
            </a:r>
          </a:p>
        </c:rich>
      </c:tx>
      <c:layout/>
      <c:overlay val="0"/>
    </c:title>
    <c:autoTitleDeleted val="0"/>
    <c:plotArea>
      <c:layout>
        <c:manualLayout>
          <c:layoutTarget val="inner"/>
          <c:xMode val="edge"/>
          <c:yMode val="edge"/>
          <c:x val="0.399342560480762"/>
          <c:y val="0.18961025963230571"/>
          <c:w val="0.43386726114524493"/>
          <c:h val="0.7861161075448776"/>
        </c:manualLayout>
      </c:layout>
      <c:barChart>
        <c:barDir val="bar"/>
        <c:grouping val="clustered"/>
        <c:varyColors val="0"/>
        <c:ser>
          <c:idx val="0"/>
          <c:order val="0"/>
          <c:tx>
            <c:strRef>
              <c:f>'Table 64'!$A$8</c:f>
              <c:strCache>
                <c:ptCount val="1"/>
                <c:pt idx="0">
                  <c:v>50 States and D.C.</c:v>
                </c:pt>
              </c:strCache>
            </c:strRef>
          </c:tx>
          <c:spPr>
            <a:solidFill>
              <a:srgbClr val="003399"/>
            </a:solidFill>
            <a:ln>
              <a:solidFill>
                <a:prstClr val="black"/>
              </a:solidFill>
            </a:ln>
          </c:spPr>
          <c:invertIfNegative val="0"/>
          <c:cat>
            <c:multiLvlStrRef>
              <c:f>'Table 64'!$N$4:$W$7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2013-14</c:v>
                  </c:pt>
                </c:lvl>
              </c:multiLvlStrCache>
            </c:multiLvlStrRef>
          </c:cat>
          <c:val>
            <c:numRef>
              <c:f>'Table 64'!$N$8:$W$8</c:f>
              <c:numCache>
                <c:formatCode>0.0</c:formatCode>
                <c:ptCount val="10"/>
                <c:pt idx="0">
                  <c:v>43.775421694568877</c:v>
                </c:pt>
                <c:pt idx="1">
                  <c:v>18.651182175630851</c:v>
                </c:pt>
                <c:pt idx="2">
                  <c:v>11.719404233191668</c:v>
                </c:pt>
                <c:pt idx="3">
                  <c:v>7.7518975917465722</c:v>
                </c:pt>
                <c:pt idx="4">
                  <c:v>4.4561806515429394</c:v>
                </c:pt>
                <c:pt idx="5">
                  <c:v>19.336382589012022</c:v>
                </c:pt>
                <c:pt idx="6">
                  <c:v>8.2385589978246703</c:v>
                </c:pt>
                <c:pt idx="7">
                  <c:v>5.1766693545386513</c:v>
                </c:pt>
                <c:pt idx="8">
                  <c:v>3.4241510834708784</c:v>
                </c:pt>
                <c:pt idx="9">
                  <c:v>1.9683742755281695</c:v>
                </c:pt>
              </c:numCache>
            </c:numRef>
          </c:val>
        </c:ser>
        <c:ser>
          <c:idx val="1"/>
          <c:order val="1"/>
          <c:tx>
            <c:strRef>
              <c:f>'Table 64'!$A$9</c:f>
              <c:strCache>
                <c:ptCount val="1"/>
                <c:pt idx="0">
                  <c:v>SREB states</c:v>
                </c:pt>
              </c:strCache>
            </c:strRef>
          </c:tx>
          <c:spPr>
            <a:solidFill>
              <a:srgbClr val="990033"/>
            </a:solidFill>
            <a:ln>
              <a:solidFill>
                <a:prstClr val="black"/>
              </a:solidFill>
            </a:ln>
          </c:spPr>
          <c:invertIfNegative val="0"/>
          <c:cat>
            <c:multiLvlStrRef>
              <c:f>'Table 64'!$N$4:$W$7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2013-14</c:v>
                  </c:pt>
                </c:lvl>
              </c:multiLvlStrCache>
            </c:multiLvlStrRef>
          </c:cat>
          <c:val>
            <c:numRef>
              <c:f>'Table 64'!$N$9:$W$9</c:f>
              <c:numCache>
                <c:formatCode>0.0</c:formatCode>
                <c:ptCount val="10"/>
                <c:pt idx="0">
                  <c:v>46.66274295344445</c:v>
                </c:pt>
                <c:pt idx="1">
                  <c:v>20.376743647792335</c:v>
                </c:pt>
                <c:pt idx="2">
                  <c:v>12.726202623666669</c:v>
                </c:pt>
                <c:pt idx="3">
                  <c:v>8.4533954625805166</c:v>
                </c:pt>
                <c:pt idx="4">
                  <c:v>4.8946933167948732</c:v>
                </c:pt>
                <c:pt idx="5">
                  <c:v>20.7533330885148</c:v>
                </c:pt>
                <c:pt idx="6">
                  <c:v>9.0625908683470762</c:v>
                </c:pt>
                <c:pt idx="7">
                  <c:v>5.65999993323131</c:v>
                </c:pt>
                <c:pt idx="8">
                  <c:v>3.7596617913976096</c:v>
                </c:pt>
                <c:pt idx="9">
                  <c:v>2.1769230512428117</c:v>
                </c:pt>
              </c:numCache>
            </c:numRef>
          </c:val>
        </c:ser>
        <c:ser>
          <c:idx val="2"/>
          <c:order val="2"/>
          <c:tx>
            <c:v>State</c:v>
          </c:tx>
          <c:spPr>
            <a:solidFill>
              <a:srgbClr val="006600"/>
            </a:solidFill>
            <a:ln>
              <a:solidFill>
                <a:prstClr val="black"/>
              </a:solidFill>
            </a:ln>
          </c:spPr>
          <c:invertIfNegative val="0"/>
          <c:cat>
            <c:multiLvlStrRef>
              <c:f>'Table 64'!$N$4:$W$7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2013-14</c:v>
                  </c:pt>
                </c:lvl>
              </c:multiLvlStrCache>
            </c:multiLvlStrRef>
          </c:cat>
          <c:val>
            <c:numRef>
              <c:f>'Table 64'!$N$11:$W$11</c:f>
              <c:numCache>
                <c:formatCode>#,##0.0</c:formatCode>
                <c:ptCount val="10"/>
                <c:pt idx="0">
                  <c:v>64.476231888437155</c:v>
                </c:pt>
                <c:pt idx="1">
                  <c:v>26.376640317997019</c:v>
                </c:pt>
                <c:pt idx="2">
                  <c:v>16.236320285280762</c:v>
                </c:pt>
                <c:pt idx="3">
                  <c:v>10.6670236580135</c:v>
                </c:pt>
                <c:pt idx="4">
                  <c:v>6.3534973028751942</c:v>
                </c:pt>
                <c:pt idx="5">
                  <c:v>30.878012991041736</c:v>
                </c:pt>
                <c:pt idx="6">
                  <c:v>12.631914405426164</c:v>
                </c:pt>
                <c:pt idx="7">
                  <c:v>7.7756607979679817</c:v>
                </c:pt>
                <c:pt idx="8">
                  <c:v>5.1084947963120522</c:v>
                </c:pt>
                <c:pt idx="9">
                  <c:v>3.0427239078763759</c:v>
                </c:pt>
              </c:numCache>
            </c:numRef>
          </c:val>
        </c:ser>
        <c:dLbls>
          <c:showLegendKey val="0"/>
          <c:showVal val="1"/>
          <c:showCatName val="0"/>
          <c:showSerName val="0"/>
          <c:showPercent val="0"/>
          <c:showBubbleSize val="0"/>
        </c:dLbls>
        <c:gapWidth val="150"/>
        <c:axId val="139436032"/>
        <c:axId val="139437568"/>
      </c:barChart>
      <c:catAx>
        <c:axId val="139436032"/>
        <c:scaling>
          <c:orientation val="maxMin"/>
        </c:scaling>
        <c:delete val="0"/>
        <c:axPos val="l"/>
        <c:majorTickMark val="out"/>
        <c:minorTickMark val="none"/>
        <c:tickLblPos val="nextTo"/>
        <c:crossAx val="139437568"/>
        <c:crosses val="autoZero"/>
        <c:auto val="1"/>
        <c:lblAlgn val="ctr"/>
        <c:lblOffset val="100"/>
        <c:noMultiLvlLbl val="0"/>
      </c:catAx>
      <c:valAx>
        <c:axId val="139437568"/>
        <c:scaling>
          <c:orientation val="minMax"/>
          <c:max val="60"/>
        </c:scaling>
        <c:delete val="1"/>
        <c:axPos val="t"/>
        <c:numFmt formatCode="0.0" sourceLinked="1"/>
        <c:majorTickMark val="out"/>
        <c:minorTickMark val="none"/>
        <c:tickLblPos val="none"/>
        <c:crossAx val="139436032"/>
        <c:crosses val="autoZero"/>
        <c:crossBetween val="between"/>
      </c:valAx>
    </c:plotArea>
    <c:legend>
      <c:legendPos val="r"/>
      <c:layout>
        <c:manualLayout>
          <c:xMode val="edge"/>
          <c:yMode val="edge"/>
          <c:x val="0.75554140535689518"/>
          <c:y val="0.41036522584621798"/>
          <c:w val="0.16666574073084828"/>
          <c:h val="0.11962235977393679"/>
        </c:manualLayout>
      </c:layout>
      <c:overlay val="0"/>
    </c:legend>
    <c:plotVisOnly val="1"/>
    <c:dispBlanksAs val="gap"/>
    <c:showDLblsOverMax val="0"/>
  </c:chart>
  <c:txPr>
    <a:bodyPr/>
    <a:lstStyle/>
    <a:p>
      <a:pPr>
        <a:defRPr b="1"/>
      </a:pPr>
      <a:endParaRPr lang="en-US"/>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Median Annual Tuition and Required Fees for Full-Time Undergraduate Students, 2013-14</a:t>
            </a:r>
          </a:p>
        </c:rich>
      </c:tx>
      <c:layout>
        <c:manualLayout>
          <c:xMode val="edge"/>
          <c:yMode val="edge"/>
          <c:x val="0.1807757166431645"/>
          <c:y val="0"/>
        </c:manualLayout>
      </c:layout>
      <c:overlay val="0"/>
    </c:title>
    <c:autoTitleDeleted val="0"/>
    <c:plotArea>
      <c:layout>
        <c:manualLayout>
          <c:layoutTarget val="inner"/>
          <c:xMode val="edge"/>
          <c:yMode val="edge"/>
          <c:x val="1.7453689503556011E-2"/>
          <c:y val="9.3577690921777812E-2"/>
          <c:w val="0.97938931421594555"/>
          <c:h val="0.65302870760564591"/>
        </c:manualLayout>
      </c:layout>
      <c:barChart>
        <c:barDir val="col"/>
        <c:grouping val="clustered"/>
        <c:varyColors val="0"/>
        <c:ser>
          <c:idx val="0"/>
          <c:order val="0"/>
          <c:tx>
            <c:strRef>
              <c:f>'Table 65'!$A$11</c:f>
              <c:strCache>
                <c:ptCount val="1"/>
                <c:pt idx="0">
                  <c:v>50 states and D.C.</c:v>
                </c:pt>
              </c:strCache>
            </c:strRef>
          </c:tx>
          <c:spPr>
            <a:solidFill>
              <a:srgbClr val="003399"/>
            </a:solidFill>
            <a:ln>
              <a:solidFill>
                <a:schemeClr val="tx1"/>
              </a:solidFill>
            </a:ln>
          </c:spPr>
          <c:invertIfNegative val="0"/>
          <c:dLbls>
            <c:txPr>
              <a:bodyPr rot="-5400000" vert="horz"/>
              <a:lstStyle/>
              <a:p>
                <a:pPr>
                  <a:defRPr b="1"/>
                </a:pPr>
                <a:endParaRPr lang="en-US"/>
              </a:p>
            </c:txPr>
            <c:dLblPos val="outEnd"/>
            <c:showLegendKey val="0"/>
            <c:showVal val="1"/>
            <c:showCatName val="0"/>
            <c:showSerName val="0"/>
            <c:showPercent val="0"/>
            <c:showBubbleSize val="0"/>
            <c:showLeaderLines val="0"/>
          </c:dLbls>
          <c:cat>
            <c:multiLvlStrRef>
              <c:f>'Table 65'!$C$6:$R$10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65'!$C$11:$R$11</c:f>
              <c:numCache>
                <c:formatCode>"$"#,##0</c:formatCode>
                <c:ptCount val="16"/>
                <c:pt idx="0">
                  <c:v>9798</c:v>
                </c:pt>
                <c:pt idx="1">
                  <c:v>24210</c:v>
                </c:pt>
                <c:pt idx="2">
                  <c:v>8506</c:v>
                </c:pt>
                <c:pt idx="3">
                  <c:v>19908</c:v>
                </c:pt>
                <c:pt idx="4">
                  <c:v>7135</c:v>
                </c:pt>
                <c:pt idx="5">
                  <c:v>17186.5</c:v>
                </c:pt>
                <c:pt idx="6">
                  <c:v>7134.5</c:v>
                </c:pt>
                <c:pt idx="7">
                  <c:v>15807.5</c:v>
                </c:pt>
                <c:pt idx="8">
                  <c:v>7127</c:v>
                </c:pt>
                <c:pt idx="9">
                  <c:v>15249</c:v>
                </c:pt>
                <c:pt idx="10">
                  <c:v>6923</c:v>
                </c:pt>
                <c:pt idx="11">
                  <c:v>16740</c:v>
                </c:pt>
                <c:pt idx="12">
                  <c:v>3312</c:v>
                </c:pt>
                <c:pt idx="13">
                  <c:v>7326</c:v>
                </c:pt>
                <c:pt idx="14">
                  <c:v>3023</c:v>
                </c:pt>
                <c:pt idx="15">
                  <c:v>5992.5</c:v>
                </c:pt>
              </c:numCache>
            </c:numRef>
          </c:val>
        </c:ser>
        <c:ser>
          <c:idx val="1"/>
          <c:order val="1"/>
          <c:tx>
            <c:strRef>
              <c:f>'Table 65'!$A$12</c:f>
              <c:strCache>
                <c:ptCount val="1"/>
                <c:pt idx="0">
                  <c:v>SREB states</c:v>
                </c:pt>
              </c:strCache>
            </c:strRef>
          </c:tx>
          <c:spPr>
            <a:solidFill>
              <a:srgbClr val="990033"/>
            </a:solidFill>
            <a:ln>
              <a:solidFill>
                <a:prstClr val="black"/>
              </a:solidFill>
            </a:ln>
          </c:spPr>
          <c:invertIfNegative val="0"/>
          <c:dLbls>
            <c:numFmt formatCode="&quot;$&quot;#,##0" sourceLinked="0"/>
            <c:txPr>
              <a:bodyPr rot="-5400000" vert="horz"/>
              <a:lstStyle/>
              <a:p>
                <a:pPr>
                  <a:defRPr b="1"/>
                </a:pPr>
                <a:endParaRPr lang="en-US"/>
              </a:p>
            </c:txPr>
            <c:dLblPos val="outEnd"/>
            <c:showLegendKey val="0"/>
            <c:showVal val="1"/>
            <c:showCatName val="0"/>
            <c:showSerName val="0"/>
            <c:showPercent val="0"/>
            <c:showBubbleSize val="0"/>
            <c:showLeaderLines val="0"/>
          </c:dLbls>
          <c:cat>
            <c:multiLvlStrRef>
              <c:f>'Table 65'!$C$6:$R$10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65'!$C$12:$R$12</c:f>
              <c:numCache>
                <c:formatCode>#,##0</c:formatCode>
                <c:ptCount val="16"/>
                <c:pt idx="0">
                  <c:v>9226.5</c:v>
                </c:pt>
                <c:pt idx="1">
                  <c:v>24033</c:v>
                </c:pt>
                <c:pt idx="2">
                  <c:v>7218</c:v>
                </c:pt>
                <c:pt idx="3">
                  <c:v>19800</c:v>
                </c:pt>
                <c:pt idx="4">
                  <c:v>7281</c:v>
                </c:pt>
                <c:pt idx="5">
                  <c:v>17806</c:v>
                </c:pt>
                <c:pt idx="6">
                  <c:v>6552</c:v>
                </c:pt>
                <c:pt idx="7">
                  <c:v>16474</c:v>
                </c:pt>
                <c:pt idx="8">
                  <c:v>6167</c:v>
                </c:pt>
                <c:pt idx="9">
                  <c:v>16354</c:v>
                </c:pt>
                <c:pt idx="10">
                  <c:v>5870</c:v>
                </c:pt>
                <c:pt idx="11">
                  <c:v>14115</c:v>
                </c:pt>
                <c:pt idx="12">
                  <c:v>3136.5</c:v>
                </c:pt>
                <c:pt idx="13">
                  <c:v>8446</c:v>
                </c:pt>
                <c:pt idx="14">
                  <c:v>3047</c:v>
                </c:pt>
                <c:pt idx="15">
                  <c:v>5606</c:v>
                </c:pt>
              </c:numCache>
            </c:numRef>
          </c:val>
        </c:ser>
        <c:ser>
          <c:idx val="2"/>
          <c:order val="2"/>
          <c:tx>
            <c:v>State</c:v>
          </c:tx>
          <c:spPr>
            <a:solidFill>
              <a:srgbClr val="006600"/>
            </a:solidFill>
            <a:ln>
              <a:solidFill>
                <a:prstClr val="black"/>
              </a:solidFill>
            </a:ln>
          </c:spPr>
          <c:invertIfNegative val="0"/>
          <c:dLbls>
            <c:numFmt formatCode="&quot;$&quot;#,##0" sourceLinked="0"/>
            <c:txPr>
              <a:bodyPr rot="-5400000" vert="horz"/>
              <a:lstStyle/>
              <a:p>
                <a:pPr>
                  <a:defRPr b="1"/>
                </a:pPr>
                <a:endParaRPr lang="en-US"/>
              </a:p>
            </c:txPr>
            <c:dLblPos val="outEnd"/>
            <c:showLegendKey val="0"/>
            <c:showVal val="1"/>
            <c:showCatName val="0"/>
            <c:showSerName val="0"/>
            <c:showPercent val="0"/>
            <c:showBubbleSize val="0"/>
            <c:showLeaderLines val="0"/>
          </c:dLbls>
          <c:cat>
            <c:multiLvlStrRef>
              <c:f>'Table 65'!$C$6:$R$10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65'!$C$18:$R$18</c:f>
              <c:numCache>
                <c:formatCode>#,##0</c:formatCode>
                <c:ptCount val="16"/>
                <c:pt idx="0">
                  <c:v>10095</c:v>
                </c:pt>
                <c:pt idx="1">
                  <c:v>28305</c:v>
                </c:pt>
                <c:pt idx="2">
                  <c:v>10650</c:v>
                </c:pt>
                <c:pt idx="3">
                  <c:v>29954</c:v>
                </c:pt>
                <c:pt idx="4">
                  <c:v>6858</c:v>
                </c:pt>
                <c:pt idx="5">
                  <c:v>19440</c:v>
                </c:pt>
                <c:pt idx="6">
                  <c:v>6622</c:v>
                </c:pt>
                <c:pt idx="7">
                  <c:v>19315</c:v>
                </c:pt>
                <c:pt idx="8">
                  <c:v>6183</c:v>
                </c:pt>
                <c:pt idx="9">
                  <c:v>18385</c:v>
                </c:pt>
                <c:pt idx="10">
                  <c:v>3910</c:v>
                </c:pt>
                <c:pt idx="11">
                  <c:v>11768</c:v>
                </c:pt>
                <c:pt idx="12">
                  <c:v>3620</c:v>
                </c:pt>
                <c:pt idx="13">
                  <c:v>10846</c:v>
                </c:pt>
                <c:pt idx="14">
                  <c:v>3047</c:v>
                </c:pt>
                <c:pt idx="15">
                  <c:v>5597</c:v>
                </c:pt>
              </c:numCache>
            </c:numRef>
          </c:val>
        </c:ser>
        <c:dLbls>
          <c:showLegendKey val="0"/>
          <c:showVal val="1"/>
          <c:showCatName val="0"/>
          <c:showSerName val="0"/>
          <c:showPercent val="0"/>
          <c:showBubbleSize val="0"/>
        </c:dLbls>
        <c:gapWidth val="104"/>
        <c:overlap val="-25"/>
        <c:axId val="144571008"/>
        <c:axId val="144572800"/>
      </c:barChart>
      <c:catAx>
        <c:axId val="144571008"/>
        <c:scaling>
          <c:orientation val="minMax"/>
        </c:scaling>
        <c:delete val="0"/>
        <c:axPos val="b"/>
        <c:majorTickMark val="out"/>
        <c:minorTickMark val="none"/>
        <c:tickLblPos val="nextTo"/>
        <c:txPr>
          <a:bodyPr/>
          <a:lstStyle/>
          <a:p>
            <a:pPr>
              <a:defRPr b="1"/>
            </a:pPr>
            <a:endParaRPr lang="en-US"/>
          </a:p>
        </c:txPr>
        <c:crossAx val="144572800"/>
        <c:crosses val="autoZero"/>
        <c:auto val="1"/>
        <c:lblAlgn val="ctr"/>
        <c:lblOffset val="100"/>
        <c:noMultiLvlLbl val="0"/>
      </c:catAx>
      <c:valAx>
        <c:axId val="144572800"/>
        <c:scaling>
          <c:orientation val="minMax"/>
        </c:scaling>
        <c:delete val="1"/>
        <c:axPos val="l"/>
        <c:numFmt formatCode="&quot;$&quot;#,##0" sourceLinked="1"/>
        <c:majorTickMark val="out"/>
        <c:minorTickMark val="none"/>
        <c:tickLblPos val="none"/>
        <c:crossAx val="144571008"/>
        <c:crosses val="autoZero"/>
        <c:crossBetween val="between"/>
      </c:valAx>
    </c:plotArea>
    <c:legend>
      <c:legendPos val="t"/>
      <c:legendEntry>
        <c:idx val="0"/>
        <c:txPr>
          <a:bodyPr/>
          <a:lstStyle/>
          <a:p>
            <a:pPr>
              <a:defRPr sz="1200" b="1"/>
            </a:pPr>
            <a:endParaRPr lang="en-US"/>
          </a:p>
        </c:txPr>
      </c:legendEntry>
      <c:legendEntry>
        <c:idx val="1"/>
        <c:txPr>
          <a:bodyPr/>
          <a:lstStyle/>
          <a:p>
            <a:pPr>
              <a:defRPr sz="1200" b="1"/>
            </a:pPr>
            <a:endParaRPr lang="en-US"/>
          </a:p>
        </c:txPr>
      </c:legendEntry>
      <c:legendEntry>
        <c:idx val="2"/>
        <c:txPr>
          <a:bodyPr/>
          <a:lstStyle/>
          <a:p>
            <a:pPr>
              <a:defRPr sz="1200" b="1"/>
            </a:pPr>
            <a:endParaRPr lang="en-US"/>
          </a:p>
        </c:txPr>
      </c:legendEntry>
      <c:layout>
        <c:manualLayout>
          <c:xMode val="edge"/>
          <c:yMode val="edge"/>
          <c:x val="0.34223537014924632"/>
          <c:y val="6.9328191995256749E-2"/>
          <c:w val="0.25917298583511172"/>
          <c:h val="0.1182804509566486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23</xdr:col>
      <xdr:colOff>130969</xdr:colOff>
      <xdr:row>4</xdr:row>
      <xdr:rowOff>47625</xdr:rowOff>
    </xdr:from>
    <xdr:to>
      <xdr:col>30</xdr:col>
      <xdr:colOff>345281</xdr:colOff>
      <xdr:row>25</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238125</xdr:colOff>
      <xdr:row>4</xdr:row>
      <xdr:rowOff>47624</xdr:rowOff>
    </xdr:from>
    <xdr:to>
      <xdr:col>35</xdr:col>
      <xdr:colOff>500063</xdr:colOff>
      <xdr:row>25</xdr:row>
      <xdr:rowOff>23811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190500</xdr:colOff>
      <xdr:row>41</xdr:row>
      <xdr:rowOff>11906</xdr:rowOff>
    </xdr:from>
    <xdr:to>
      <xdr:col>30</xdr:col>
      <xdr:colOff>297656</xdr:colOff>
      <xdr:row>63</xdr:row>
      <xdr:rowOff>107156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321469</xdr:colOff>
      <xdr:row>41</xdr:row>
      <xdr:rowOff>11905</xdr:rowOff>
    </xdr:from>
    <xdr:to>
      <xdr:col>35</xdr:col>
      <xdr:colOff>607219</xdr:colOff>
      <xdr:row>63</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333375</xdr:colOff>
      <xdr:row>26</xdr:row>
      <xdr:rowOff>35719</xdr:rowOff>
    </xdr:from>
    <xdr:to>
      <xdr:col>27</xdr:col>
      <xdr:colOff>14288</xdr:colOff>
      <xdr:row>37</xdr:row>
      <xdr:rowOff>55296</xdr:rowOff>
    </xdr:to>
    <xdr:sp macro="" textlink="">
      <xdr:nvSpPr>
        <xdr:cNvPr id="9" name="Oval Callout 8"/>
        <xdr:cNvSpPr/>
      </xdr:nvSpPr>
      <xdr:spPr>
        <a:xfrm>
          <a:off x="15704344" y="4750594"/>
          <a:ext cx="1609725" cy="1853140"/>
        </a:xfrm>
        <a:prstGeom prst="wedgeEllipseCallout">
          <a:avLst>
            <a:gd name="adj1" fmla="val 118239"/>
            <a:gd name="adj2" fmla="val -8866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2</xdr:row>
      <xdr:rowOff>123825</xdr:rowOff>
    </xdr:from>
    <xdr:to>
      <xdr:col>32</xdr:col>
      <xdr:colOff>133350</xdr:colOff>
      <xdr:row>38</xdr:row>
      <xdr:rowOff>125941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152401</xdr:colOff>
      <xdr:row>2</xdr:row>
      <xdr:rowOff>102659</xdr:rowOff>
    </xdr:from>
    <xdr:to>
      <xdr:col>38</xdr:col>
      <xdr:colOff>539750</xdr:colOff>
      <xdr:row>38</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289984</xdr:colOff>
      <xdr:row>28</xdr:row>
      <xdr:rowOff>28575</xdr:rowOff>
    </xdr:from>
    <xdr:to>
      <xdr:col>31</xdr:col>
      <xdr:colOff>604309</xdr:colOff>
      <xdr:row>40</xdr:row>
      <xdr:rowOff>52915</xdr:rowOff>
    </xdr:to>
    <xdr:sp macro="" textlink="">
      <xdr:nvSpPr>
        <xdr:cNvPr id="4" name="Oval Callout 3"/>
        <xdr:cNvSpPr/>
      </xdr:nvSpPr>
      <xdr:spPr>
        <a:xfrm>
          <a:off x="15953317" y="4473575"/>
          <a:ext cx="1605492" cy="1802340"/>
        </a:xfrm>
        <a:prstGeom prst="wedgeEllipseCallout">
          <a:avLst>
            <a:gd name="adj1" fmla="val -84572"/>
            <a:gd name="adj2" fmla="val -628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550333</xdr:colOff>
      <xdr:row>26</xdr:row>
      <xdr:rowOff>127000</xdr:rowOff>
    </xdr:from>
    <xdr:to>
      <xdr:col>40</xdr:col>
      <xdr:colOff>219076</xdr:colOff>
      <xdr:row>39</xdr:row>
      <xdr:rowOff>3174</xdr:rowOff>
    </xdr:to>
    <xdr:sp macro="" textlink="">
      <xdr:nvSpPr>
        <xdr:cNvPr id="5" name="Oval Callout 4"/>
        <xdr:cNvSpPr/>
      </xdr:nvSpPr>
      <xdr:spPr>
        <a:xfrm>
          <a:off x="21378333" y="4275667"/>
          <a:ext cx="1605493" cy="1802340"/>
        </a:xfrm>
        <a:prstGeom prst="wedgeEllipseCallout">
          <a:avLst>
            <a:gd name="adj1" fmla="val -136876"/>
            <a:gd name="adj2" fmla="val -546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190498</xdr:colOff>
      <xdr:row>3</xdr:row>
      <xdr:rowOff>179916</xdr:rowOff>
    </xdr:from>
    <xdr:to>
      <xdr:col>56</xdr:col>
      <xdr:colOff>306915</xdr:colOff>
      <xdr:row>45</xdr:row>
      <xdr:rowOff>137583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12</xdr:row>
      <xdr:rowOff>0</xdr:rowOff>
    </xdr:from>
    <xdr:to>
      <xdr:col>23</xdr:col>
      <xdr:colOff>200025</xdr:colOff>
      <xdr:row>23</xdr:row>
      <xdr:rowOff>106890</xdr:rowOff>
    </xdr:to>
    <xdr:sp macro="" textlink="">
      <xdr:nvSpPr>
        <xdr:cNvPr id="3" name="Oval Callout 2"/>
        <xdr:cNvSpPr/>
      </xdr:nvSpPr>
      <xdr:spPr>
        <a:xfrm>
          <a:off x="12677775" y="2190750"/>
          <a:ext cx="1343025" cy="1888065"/>
        </a:xfrm>
        <a:prstGeom prst="wedgeEllipseCallout">
          <a:avLst>
            <a:gd name="adj1" fmla="val 75268"/>
            <a:gd name="adj2" fmla="val 7690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tBooks/1_Population/FB15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
      <sheetName val="CPS MHI for rankings"/>
      <sheetName val="CPS-Median Household Income"/>
      <sheetName val="ACS-Median Household Income"/>
      <sheetName val="Median Family Income-Quintiles"/>
      <sheetName val="Census-by race-ethnic"/>
    </sheetNames>
    <sheetDataSet>
      <sheetData sheetId="0"/>
      <sheetData sheetId="1"/>
      <sheetData sheetId="2">
        <row r="3">
          <cell r="B3">
            <v>1984</v>
          </cell>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v>2013</v>
          </cell>
        </row>
        <row r="4">
          <cell r="B4">
            <v>22415</v>
          </cell>
          <cell r="C4">
            <v>23618</v>
          </cell>
          <cell r="D4">
            <v>24897</v>
          </cell>
          <cell r="E4">
            <v>26061</v>
          </cell>
          <cell r="F4">
            <v>27225</v>
          </cell>
          <cell r="G4">
            <v>28906</v>
          </cell>
          <cell r="H4">
            <v>29943</v>
          </cell>
          <cell r="I4">
            <v>30126</v>
          </cell>
          <cell r="J4">
            <v>30636</v>
          </cell>
          <cell r="K4">
            <v>31241</v>
          </cell>
          <cell r="L4">
            <v>32264</v>
          </cell>
          <cell r="M4">
            <v>34076</v>
          </cell>
          <cell r="N4">
            <v>35492</v>
          </cell>
          <cell r="O4">
            <v>37005</v>
          </cell>
          <cell r="P4">
            <v>38885</v>
          </cell>
          <cell r="Q4">
            <v>40696</v>
          </cell>
          <cell r="R4">
            <v>41990</v>
          </cell>
          <cell r="S4">
            <v>42228</v>
          </cell>
          <cell r="T4">
            <v>42409</v>
          </cell>
          <cell r="U4">
            <v>43318</v>
          </cell>
          <cell r="V4">
            <v>44334</v>
          </cell>
          <cell r="W4">
            <v>46326</v>
          </cell>
          <cell r="X4">
            <v>48201</v>
          </cell>
          <cell r="Y4">
            <v>50233</v>
          </cell>
          <cell r="Z4">
            <v>50303</v>
          </cell>
          <cell r="AA4">
            <v>49777</v>
          </cell>
          <cell r="AB4">
            <v>49277</v>
          </cell>
          <cell r="AC4">
            <v>50054</v>
          </cell>
          <cell r="AD4">
            <v>51017.223905250008</v>
          </cell>
          <cell r="AE4">
            <v>51939</v>
          </cell>
        </row>
        <row r="5">
          <cell r="B5">
            <v>19884.5</v>
          </cell>
          <cell r="C5">
            <v>21114</v>
          </cell>
          <cell r="D5">
            <v>21404.5</v>
          </cell>
          <cell r="E5">
            <v>22225.5</v>
          </cell>
          <cell r="F5">
            <v>24041</v>
          </cell>
          <cell r="G5">
            <v>23732.5</v>
          </cell>
          <cell r="H5">
            <v>25554.5</v>
          </cell>
          <cell r="I5">
            <v>26157.5</v>
          </cell>
          <cell r="J5">
            <v>26578.5</v>
          </cell>
          <cell r="K5">
            <v>26286</v>
          </cell>
          <cell r="L5">
            <v>28966.5</v>
          </cell>
          <cell r="M5">
            <v>29408</v>
          </cell>
          <cell r="N5">
            <v>31601.5</v>
          </cell>
          <cell r="O5">
            <v>33356</v>
          </cell>
          <cell r="P5">
            <v>35346</v>
          </cell>
          <cell r="Q5">
            <v>36356.5</v>
          </cell>
          <cell r="R5">
            <v>36917.5</v>
          </cell>
          <cell r="S5">
            <v>37078.5</v>
          </cell>
          <cell r="T5">
            <v>37316.5</v>
          </cell>
          <cell r="U5">
            <v>37401</v>
          </cell>
          <cell r="V5">
            <v>39152.5</v>
          </cell>
          <cell r="W5">
            <v>44993</v>
          </cell>
          <cell r="X5">
            <v>39707</v>
          </cell>
          <cell r="Y5">
            <v>43364.5</v>
          </cell>
          <cell r="Z5">
            <v>43703</v>
          </cell>
          <cell r="AA5">
            <v>43002</v>
          </cell>
          <cell r="AB5">
            <v>42940</v>
          </cell>
          <cell r="AC5">
            <v>43847.5</v>
          </cell>
          <cell r="AD5">
            <v>43977.092794897682</v>
          </cell>
          <cell r="AE5">
            <v>43124</v>
          </cell>
        </row>
        <row r="6">
          <cell r="B6">
            <v>23816</v>
          </cell>
          <cell r="C6">
            <v>23877</v>
          </cell>
          <cell r="D6">
            <v>26217</v>
          </cell>
          <cell r="E6">
            <v>26749</v>
          </cell>
          <cell r="F6">
            <v>26435</v>
          </cell>
          <cell r="G6">
            <v>29340</v>
          </cell>
          <cell r="H6">
            <v>30142</v>
          </cell>
          <cell r="I6">
            <v>30737</v>
          </cell>
          <cell r="J6">
            <v>31927</v>
          </cell>
          <cell r="K6">
            <v>34073</v>
          </cell>
          <cell r="L6">
            <v>33533</v>
          </cell>
          <cell r="M6">
            <v>36084</v>
          </cell>
          <cell r="N6">
            <v>36676</v>
          </cell>
          <cell r="O6">
            <v>38854</v>
          </cell>
          <cell r="P6">
            <v>39756</v>
          </cell>
          <cell r="Q6">
            <v>41461</v>
          </cell>
          <cell r="R6">
            <v>42525</v>
          </cell>
          <cell r="S6">
            <v>42704</v>
          </cell>
          <cell r="T6">
            <v>44958</v>
          </cell>
          <cell r="U6">
            <v>45184</v>
          </cell>
          <cell r="V6">
            <v>47204</v>
          </cell>
          <cell r="W6">
            <v>48209</v>
          </cell>
          <cell r="X6">
            <v>52282</v>
          </cell>
          <cell r="Y6">
            <v>53529</v>
          </cell>
          <cell r="Z6">
            <v>54744</v>
          </cell>
          <cell r="AA6">
            <v>52470</v>
          </cell>
          <cell r="AB6">
            <v>52200</v>
          </cell>
          <cell r="AC6">
            <v>53367</v>
          </cell>
          <cell r="AD6">
            <v>56262.527037207386</v>
          </cell>
          <cell r="AE6">
            <v>56307</v>
          </cell>
        </row>
        <row r="7">
          <cell r="B7">
            <v>22083.5</v>
          </cell>
          <cell r="C7">
            <v>22731.5</v>
          </cell>
          <cell r="D7">
            <v>23327</v>
          </cell>
          <cell r="E7">
            <v>24651.5</v>
          </cell>
          <cell r="F7">
            <v>25929.5</v>
          </cell>
          <cell r="G7">
            <v>26679.5</v>
          </cell>
          <cell r="H7">
            <v>28699.5</v>
          </cell>
          <cell r="I7">
            <v>29387</v>
          </cell>
          <cell r="J7">
            <v>30197</v>
          </cell>
          <cell r="K7">
            <v>30389</v>
          </cell>
          <cell r="L7">
            <v>31824.5</v>
          </cell>
          <cell r="M7">
            <v>34883</v>
          </cell>
          <cell r="N7">
            <v>34167.5</v>
          </cell>
          <cell r="O7">
            <v>36512</v>
          </cell>
          <cell r="P7">
            <v>39328</v>
          </cell>
          <cell r="Q7">
            <v>40968</v>
          </cell>
          <cell r="R7">
            <v>42356</v>
          </cell>
          <cell r="S7">
            <v>41600</v>
          </cell>
          <cell r="T7">
            <v>42697</v>
          </cell>
          <cell r="U7">
            <v>43868</v>
          </cell>
          <cell r="V7">
            <v>42692</v>
          </cell>
          <cell r="W7">
            <v>44426.5</v>
          </cell>
          <cell r="X7">
            <v>47013</v>
          </cell>
          <cell r="Y7">
            <v>49003.5</v>
          </cell>
          <cell r="Z7">
            <v>49965</v>
          </cell>
          <cell r="AA7">
            <v>49182</v>
          </cell>
          <cell r="AB7">
            <v>47646</v>
          </cell>
          <cell r="AC7">
            <v>49549</v>
          </cell>
          <cell r="AD7">
            <v>50876.173533886235</v>
          </cell>
          <cell r="AE7">
            <v>53331</v>
          </cell>
        </row>
        <row r="8">
          <cell r="B8">
            <v>22578</v>
          </cell>
          <cell r="C8">
            <v>26000</v>
          </cell>
          <cell r="D8">
            <v>26540</v>
          </cell>
          <cell r="E8">
            <v>28292</v>
          </cell>
          <cell r="F8">
            <v>29842</v>
          </cell>
          <cell r="G8">
            <v>31496</v>
          </cell>
          <cell r="H8">
            <v>31968</v>
          </cell>
          <cell r="I8">
            <v>31794</v>
          </cell>
          <cell r="J8">
            <v>32755</v>
          </cell>
          <cell r="K8">
            <v>33509</v>
          </cell>
          <cell r="L8">
            <v>35245</v>
          </cell>
          <cell r="M8">
            <v>35359</v>
          </cell>
          <cell r="N8">
            <v>36986</v>
          </cell>
          <cell r="O8">
            <v>37517</v>
          </cell>
          <cell r="P8">
            <v>40686</v>
          </cell>
          <cell r="Q8">
            <v>42719</v>
          </cell>
          <cell r="R8">
            <v>42197</v>
          </cell>
          <cell r="S8">
            <v>45723</v>
          </cell>
          <cell r="T8">
            <v>42999</v>
          </cell>
          <cell r="U8">
            <v>44711</v>
          </cell>
          <cell r="V8">
            <v>47935</v>
          </cell>
          <cell r="W8">
            <v>50704</v>
          </cell>
          <cell r="X8">
            <v>53736</v>
          </cell>
          <cell r="Y8">
            <v>54210</v>
          </cell>
          <cell r="Z8">
            <v>53241</v>
          </cell>
          <cell r="AA8">
            <v>52318</v>
          </cell>
          <cell r="AB8">
            <v>55928</v>
          </cell>
          <cell r="AC8">
            <v>51862</v>
          </cell>
          <cell r="AD8">
            <v>56065.313883437644</v>
          </cell>
          <cell r="AE8">
            <v>57812</v>
          </cell>
        </row>
        <row r="10">
          <cell r="B10">
            <v>17310</v>
          </cell>
          <cell r="C10">
            <v>18333</v>
          </cell>
          <cell r="D10">
            <v>19132</v>
          </cell>
          <cell r="E10">
            <v>19734</v>
          </cell>
          <cell r="F10">
            <v>19948</v>
          </cell>
          <cell r="G10">
            <v>21284</v>
          </cell>
          <cell r="H10">
            <v>23357</v>
          </cell>
          <cell r="I10">
            <v>24346</v>
          </cell>
          <cell r="J10">
            <v>25808</v>
          </cell>
          <cell r="K10">
            <v>25082</v>
          </cell>
          <cell r="L10">
            <v>27196</v>
          </cell>
          <cell r="M10">
            <v>25991</v>
          </cell>
          <cell r="N10">
            <v>30302</v>
          </cell>
          <cell r="O10">
            <v>31939</v>
          </cell>
          <cell r="P10">
            <v>36266</v>
          </cell>
          <cell r="Q10">
            <v>36251</v>
          </cell>
          <cell r="R10">
            <v>35424</v>
          </cell>
          <cell r="S10">
            <v>35160</v>
          </cell>
          <cell r="T10">
            <v>37603</v>
          </cell>
          <cell r="U10">
            <v>37255</v>
          </cell>
          <cell r="V10">
            <v>36629</v>
          </cell>
          <cell r="W10">
            <v>37150</v>
          </cell>
          <cell r="X10">
            <v>37952</v>
          </cell>
          <cell r="Y10">
            <v>42212</v>
          </cell>
          <cell r="Z10">
            <v>44476</v>
          </cell>
          <cell r="AA10">
            <v>39980</v>
          </cell>
          <cell r="AB10">
            <v>40933</v>
          </cell>
          <cell r="AC10">
            <v>42590</v>
          </cell>
          <cell r="AD10">
            <v>43464.213796362958</v>
          </cell>
          <cell r="AE10">
            <v>41381</v>
          </cell>
        </row>
        <row r="11">
          <cell r="B11">
            <v>15674</v>
          </cell>
          <cell r="C11">
            <v>17451</v>
          </cell>
          <cell r="D11">
            <v>18730</v>
          </cell>
          <cell r="E11">
            <v>18827</v>
          </cell>
          <cell r="F11">
            <v>20172</v>
          </cell>
          <cell r="G11">
            <v>21433</v>
          </cell>
          <cell r="H11">
            <v>22786</v>
          </cell>
          <cell r="I11">
            <v>23435</v>
          </cell>
          <cell r="J11">
            <v>23882</v>
          </cell>
          <cell r="K11">
            <v>23039</v>
          </cell>
          <cell r="L11">
            <v>25565</v>
          </cell>
          <cell r="M11">
            <v>25814</v>
          </cell>
          <cell r="N11">
            <v>27123</v>
          </cell>
          <cell r="O11">
            <v>26162</v>
          </cell>
          <cell r="P11">
            <v>27665</v>
          </cell>
          <cell r="Q11">
            <v>29682</v>
          </cell>
          <cell r="R11">
            <v>29697</v>
          </cell>
          <cell r="S11">
            <v>33339</v>
          </cell>
          <cell r="T11">
            <v>32387</v>
          </cell>
          <cell r="U11">
            <v>32002</v>
          </cell>
          <cell r="V11">
            <v>34984</v>
          </cell>
          <cell r="W11">
            <v>36658</v>
          </cell>
          <cell r="X11">
            <v>37057</v>
          </cell>
          <cell r="Y11">
            <v>40795</v>
          </cell>
          <cell r="Z11">
            <v>39586</v>
          </cell>
          <cell r="AA11">
            <v>36538</v>
          </cell>
          <cell r="AB11">
            <v>38587</v>
          </cell>
          <cell r="AC11">
            <v>41302</v>
          </cell>
          <cell r="AD11">
            <v>39018.207243712</v>
          </cell>
          <cell r="AE11">
            <v>39919</v>
          </cell>
        </row>
        <row r="12">
          <cell r="B12">
            <v>25819</v>
          </cell>
          <cell r="C12">
            <v>22980</v>
          </cell>
          <cell r="D12">
            <v>25626</v>
          </cell>
          <cell r="E12">
            <v>29244</v>
          </cell>
          <cell r="F12">
            <v>30505</v>
          </cell>
          <cell r="G12">
            <v>32068</v>
          </cell>
          <cell r="H12">
            <v>30804</v>
          </cell>
          <cell r="I12">
            <v>32585</v>
          </cell>
          <cell r="J12">
            <v>35678</v>
          </cell>
          <cell r="K12">
            <v>36064</v>
          </cell>
          <cell r="L12">
            <v>35873</v>
          </cell>
          <cell r="M12">
            <v>34928</v>
          </cell>
          <cell r="N12">
            <v>39309</v>
          </cell>
          <cell r="O12">
            <v>43033</v>
          </cell>
          <cell r="P12">
            <v>41458</v>
          </cell>
          <cell r="Q12">
            <v>46628</v>
          </cell>
          <cell r="R12">
            <v>50365</v>
          </cell>
          <cell r="S12">
            <v>49602</v>
          </cell>
          <cell r="T12">
            <v>49650</v>
          </cell>
          <cell r="U12">
            <v>49019</v>
          </cell>
          <cell r="V12">
            <v>48049</v>
          </cell>
          <cell r="W12">
            <v>51235</v>
          </cell>
          <cell r="X12">
            <v>52438</v>
          </cell>
          <cell r="Y12">
            <v>54589</v>
          </cell>
          <cell r="Z12">
            <v>50702</v>
          </cell>
          <cell r="AA12">
            <v>52114</v>
          </cell>
          <cell r="AB12">
            <v>55214</v>
          </cell>
          <cell r="AC12">
            <v>54660</v>
          </cell>
          <cell r="AD12">
            <v>48971.892922469386</v>
          </cell>
          <cell r="AE12">
            <v>52219</v>
          </cell>
        </row>
        <row r="13">
          <cell r="B13">
            <v>19785</v>
          </cell>
          <cell r="C13">
            <v>21343</v>
          </cell>
          <cell r="D13">
            <v>22849</v>
          </cell>
          <cell r="E13">
            <v>24489</v>
          </cell>
          <cell r="F13">
            <v>25406</v>
          </cell>
          <cell r="G13">
            <v>26085</v>
          </cell>
          <cell r="H13">
            <v>26685</v>
          </cell>
          <cell r="I13">
            <v>27252</v>
          </cell>
          <cell r="J13">
            <v>27349</v>
          </cell>
          <cell r="K13">
            <v>28550</v>
          </cell>
          <cell r="L13">
            <v>29294</v>
          </cell>
          <cell r="M13">
            <v>29745</v>
          </cell>
          <cell r="N13">
            <v>30641</v>
          </cell>
          <cell r="O13">
            <v>32455</v>
          </cell>
          <cell r="P13">
            <v>34909</v>
          </cell>
          <cell r="Q13">
            <v>35831</v>
          </cell>
          <cell r="R13">
            <v>38856</v>
          </cell>
          <cell r="S13">
            <v>36421</v>
          </cell>
          <cell r="T13">
            <v>38024</v>
          </cell>
          <cell r="U13">
            <v>38972</v>
          </cell>
          <cell r="V13">
            <v>40535</v>
          </cell>
          <cell r="W13">
            <v>42990</v>
          </cell>
          <cell r="X13">
            <v>45676</v>
          </cell>
          <cell r="Y13">
            <v>45794</v>
          </cell>
          <cell r="Z13">
            <v>44857</v>
          </cell>
          <cell r="AA13">
            <v>45631</v>
          </cell>
          <cell r="AB13">
            <v>44066</v>
          </cell>
          <cell r="AC13">
            <v>45105</v>
          </cell>
          <cell r="AD13">
            <v>46071.019121208548</v>
          </cell>
          <cell r="AE13">
            <v>47886</v>
          </cell>
        </row>
        <row r="14">
          <cell r="B14">
            <v>19984</v>
          </cell>
          <cell r="C14">
            <v>21049</v>
          </cell>
          <cell r="D14">
            <v>24370</v>
          </cell>
          <cell r="E14">
            <v>26714</v>
          </cell>
          <cell r="F14">
            <v>26566</v>
          </cell>
          <cell r="G14">
            <v>27542</v>
          </cell>
          <cell r="H14">
            <v>27561</v>
          </cell>
          <cell r="I14">
            <v>27212</v>
          </cell>
          <cell r="J14">
            <v>28797</v>
          </cell>
          <cell r="K14">
            <v>31663</v>
          </cell>
          <cell r="L14">
            <v>31467</v>
          </cell>
          <cell r="M14">
            <v>34099</v>
          </cell>
          <cell r="N14">
            <v>32496</v>
          </cell>
          <cell r="O14">
            <v>36663</v>
          </cell>
          <cell r="P14">
            <v>38665</v>
          </cell>
          <cell r="Q14">
            <v>39425</v>
          </cell>
          <cell r="R14">
            <v>41901</v>
          </cell>
          <cell r="S14">
            <v>42576</v>
          </cell>
          <cell r="T14">
            <v>42939</v>
          </cell>
          <cell r="U14">
            <v>42438</v>
          </cell>
          <cell r="V14">
            <v>40984</v>
          </cell>
          <cell r="W14">
            <v>45926</v>
          </cell>
          <cell r="X14">
            <v>49344</v>
          </cell>
          <cell r="Y14">
            <v>48641</v>
          </cell>
          <cell r="Z14">
            <v>46227</v>
          </cell>
          <cell r="AA14">
            <v>43340</v>
          </cell>
          <cell r="AB14">
            <v>44117</v>
          </cell>
          <cell r="AC14">
            <v>45973</v>
          </cell>
          <cell r="AD14">
            <v>48120.925167220128</v>
          </cell>
          <cell r="AE14">
            <v>47439</v>
          </cell>
        </row>
        <row r="15">
          <cell r="B15">
            <v>17680</v>
          </cell>
          <cell r="C15">
            <v>17361</v>
          </cell>
          <cell r="D15">
            <v>19874</v>
          </cell>
          <cell r="E15">
            <v>20673</v>
          </cell>
          <cell r="F15">
            <v>19907</v>
          </cell>
          <cell r="G15">
            <v>23283</v>
          </cell>
          <cell r="H15">
            <v>24780</v>
          </cell>
          <cell r="I15">
            <v>23764</v>
          </cell>
          <cell r="J15">
            <v>23485</v>
          </cell>
          <cell r="K15">
            <v>24376</v>
          </cell>
          <cell r="L15">
            <v>26595</v>
          </cell>
          <cell r="M15">
            <v>29810</v>
          </cell>
          <cell r="N15">
            <v>32413</v>
          </cell>
          <cell r="O15">
            <v>33452</v>
          </cell>
          <cell r="P15">
            <v>36252</v>
          </cell>
          <cell r="Q15">
            <v>33738</v>
          </cell>
          <cell r="R15">
            <v>36265</v>
          </cell>
          <cell r="S15">
            <v>38437</v>
          </cell>
          <cell r="T15">
            <v>36762</v>
          </cell>
          <cell r="U15">
            <v>36936</v>
          </cell>
          <cell r="V15">
            <v>35610</v>
          </cell>
          <cell r="W15">
            <v>36699</v>
          </cell>
          <cell r="X15">
            <v>39485</v>
          </cell>
          <cell r="Y15">
            <v>39452</v>
          </cell>
          <cell r="Z15">
            <v>41148</v>
          </cell>
          <cell r="AA15">
            <v>42664</v>
          </cell>
          <cell r="AB15">
            <v>41104</v>
          </cell>
          <cell r="AC15">
            <v>39856</v>
          </cell>
          <cell r="AD15">
            <v>41086.490054055379</v>
          </cell>
          <cell r="AE15">
            <v>42158</v>
          </cell>
        </row>
        <row r="16">
          <cell r="B16">
            <v>18949</v>
          </cell>
          <cell r="C16">
            <v>21179</v>
          </cell>
          <cell r="D16">
            <v>20890</v>
          </cell>
          <cell r="E16">
            <v>21349</v>
          </cell>
          <cell r="F16">
            <v>20497</v>
          </cell>
          <cell r="G16">
            <v>22861</v>
          </cell>
          <cell r="H16">
            <v>22405</v>
          </cell>
          <cell r="I16">
            <v>25299</v>
          </cell>
          <cell r="J16">
            <v>25439</v>
          </cell>
          <cell r="K16">
            <v>26312</v>
          </cell>
          <cell r="L16">
            <v>25676</v>
          </cell>
          <cell r="M16">
            <v>27949</v>
          </cell>
          <cell r="N16">
            <v>30262</v>
          </cell>
          <cell r="O16">
            <v>33260</v>
          </cell>
          <cell r="P16">
            <v>31735</v>
          </cell>
          <cell r="Q16">
            <v>32654</v>
          </cell>
          <cell r="R16">
            <v>30718</v>
          </cell>
          <cell r="S16">
            <v>33322</v>
          </cell>
          <cell r="T16">
            <v>34008</v>
          </cell>
          <cell r="U16">
            <v>33507</v>
          </cell>
          <cell r="V16">
            <v>36429</v>
          </cell>
          <cell r="W16">
            <v>37236</v>
          </cell>
          <cell r="X16">
            <v>36488</v>
          </cell>
          <cell r="Y16">
            <v>41313</v>
          </cell>
          <cell r="Z16">
            <v>39563</v>
          </cell>
          <cell r="AA16">
            <v>45433</v>
          </cell>
          <cell r="AB16">
            <v>39300</v>
          </cell>
          <cell r="AC16">
            <v>40658</v>
          </cell>
          <cell r="AD16">
            <v>39084.677498007295</v>
          </cell>
          <cell r="AE16">
            <v>39622</v>
          </cell>
        </row>
        <row r="17">
          <cell r="B17">
            <v>29708</v>
          </cell>
          <cell r="C17">
            <v>30136</v>
          </cell>
          <cell r="D17">
            <v>30604</v>
          </cell>
          <cell r="E17">
            <v>34970</v>
          </cell>
          <cell r="F17">
            <v>36552</v>
          </cell>
          <cell r="G17">
            <v>36016</v>
          </cell>
          <cell r="H17">
            <v>38857</v>
          </cell>
          <cell r="I17">
            <v>36952</v>
          </cell>
          <cell r="J17">
            <v>37203</v>
          </cell>
          <cell r="K17">
            <v>39939</v>
          </cell>
          <cell r="L17">
            <v>39198</v>
          </cell>
          <cell r="M17">
            <v>41041</v>
          </cell>
          <cell r="N17">
            <v>43993</v>
          </cell>
          <cell r="O17">
            <v>46685</v>
          </cell>
          <cell r="P17">
            <v>50016</v>
          </cell>
          <cell r="Q17">
            <v>52205</v>
          </cell>
          <cell r="R17">
            <v>54535</v>
          </cell>
          <cell r="S17">
            <v>53530</v>
          </cell>
          <cell r="T17">
            <v>56407</v>
          </cell>
          <cell r="U17">
            <v>52314</v>
          </cell>
          <cell r="V17">
            <v>57103</v>
          </cell>
          <cell r="W17">
            <v>60512</v>
          </cell>
          <cell r="X17">
            <v>63668</v>
          </cell>
          <cell r="Y17">
            <v>65630</v>
          </cell>
          <cell r="Z17">
            <v>63711</v>
          </cell>
          <cell r="AA17">
            <v>64186</v>
          </cell>
          <cell r="AB17">
            <v>64201</v>
          </cell>
          <cell r="AC17">
            <v>68876</v>
          </cell>
          <cell r="AD17">
            <v>71835.585388519001</v>
          </cell>
          <cell r="AE17">
            <v>65262</v>
          </cell>
        </row>
        <row r="18">
          <cell r="B18">
            <v>15430</v>
          </cell>
          <cell r="C18">
            <v>16413</v>
          </cell>
          <cell r="D18">
            <v>16513</v>
          </cell>
          <cell r="E18">
            <v>18513</v>
          </cell>
          <cell r="F18">
            <v>18166</v>
          </cell>
          <cell r="G18">
            <v>19917</v>
          </cell>
          <cell r="H18">
            <v>20178</v>
          </cell>
          <cell r="I18">
            <v>19475</v>
          </cell>
          <cell r="J18">
            <v>20570</v>
          </cell>
          <cell r="K18">
            <v>22191</v>
          </cell>
          <cell r="L18">
            <v>25400</v>
          </cell>
          <cell r="M18">
            <v>26538</v>
          </cell>
          <cell r="N18">
            <v>26677</v>
          </cell>
          <cell r="O18">
            <v>28499</v>
          </cell>
          <cell r="P18">
            <v>29120</v>
          </cell>
          <cell r="Q18">
            <v>32478</v>
          </cell>
          <cell r="R18">
            <v>34299</v>
          </cell>
          <cell r="S18">
            <v>30161</v>
          </cell>
          <cell r="T18">
            <v>30882</v>
          </cell>
          <cell r="U18">
            <v>32728</v>
          </cell>
          <cell r="V18">
            <v>34755</v>
          </cell>
          <cell r="W18">
            <v>32875</v>
          </cell>
          <cell r="X18">
            <v>34733</v>
          </cell>
          <cell r="Y18">
            <v>37279</v>
          </cell>
          <cell r="Z18">
            <v>36446</v>
          </cell>
          <cell r="AA18">
            <v>35078</v>
          </cell>
          <cell r="AB18">
            <v>38159</v>
          </cell>
          <cell r="AC18">
            <v>41090</v>
          </cell>
          <cell r="AD18">
            <v>36641.299630744557</v>
          </cell>
          <cell r="AE18">
            <v>40850</v>
          </cell>
        </row>
        <row r="19">
          <cell r="B19">
            <v>20569</v>
          </cell>
          <cell r="C19">
            <v>21451</v>
          </cell>
          <cell r="D19">
            <v>21861</v>
          </cell>
          <cell r="E19">
            <v>22760</v>
          </cell>
          <cell r="F19">
            <v>24415</v>
          </cell>
          <cell r="G19">
            <v>26406</v>
          </cell>
          <cell r="H19">
            <v>26329</v>
          </cell>
          <cell r="I19">
            <v>26853</v>
          </cell>
          <cell r="J19">
            <v>27771</v>
          </cell>
          <cell r="K19">
            <v>28820</v>
          </cell>
          <cell r="L19">
            <v>30114</v>
          </cell>
          <cell r="M19">
            <v>31979</v>
          </cell>
          <cell r="N19">
            <v>35601</v>
          </cell>
          <cell r="O19">
            <v>35840</v>
          </cell>
          <cell r="P19">
            <v>35838</v>
          </cell>
          <cell r="Q19">
            <v>37254</v>
          </cell>
          <cell r="R19">
            <v>38317</v>
          </cell>
          <cell r="S19">
            <v>38162</v>
          </cell>
          <cell r="T19">
            <v>36515</v>
          </cell>
          <cell r="U19">
            <v>37279</v>
          </cell>
          <cell r="V19">
            <v>40238</v>
          </cell>
          <cell r="W19">
            <v>42056</v>
          </cell>
          <cell r="X19">
            <v>39797</v>
          </cell>
          <cell r="Y19">
            <v>43513</v>
          </cell>
          <cell r="Z19">
            <v>42930</v>
          </cell>
          <cell r="AA19">
            <v>41906</v>
          </cell>
          <cell r="AB19">
            <v>43830</v>
          </cell>
          <cell r="AC19">
            <v>45206</v>
          </cell>
          <cell r="AD19">
            <v>41553.373711401036</v>
          </cell>
          <cell r="AE19">
            <v>41208</v>
          </cell>
        </row>
        <row r="20">
          <cell r="B20">
            <v>21148</v>
          </cell>
          <cell r="C20">
            <v>21205</v>
          </cell>
          <cell r="D20">
            <v>20948</v>
          </cell>
          <cell r="E20">
            <v>21691</v>
          </cell>
          <cell r="F20">
            <v>23667</v>
          </cell>
          <cell r="G20">
            <v>23667</v>
          </cell>
          <cell r="H20">
            <v>24384</v>
          </cell>
          <cell r="I20">
            <v>25462</v>
          </cell>
          <cell r="J20">
            <v>25284</v>
          </cell>
          <cell r="K20">
            <v>26260</v>
          </cell>
          <cell r="L20">
            <v>26991</v>
          </cell>
          <cell r="M20">
            <v>26311</v>
          </cell>
          <cell r="N20">
            <v>27437</v>
          </cell>
          <cell r="O20">
            <v>31351</v>
          </cell>
          <cell r="P20">
            <v>33727</v>
          </cell>
          <cell r="Q20">
            <v>32683</v>
          </cell>
          <cell r="R20">
            <v>32432</v>
          </cell>
          <cell r="S20">
            <v>35609</v>
          </cell>
          <cell r="T20">
            <v>36458</v>
          </cell>
          <cell r="U20">
            <v>35902</v>
          </cell>
          <cell r="V20">
            <v>39614</v>
          </cell>
          <cell r="W20">
            <v>37645</v>
          </cell>
          <cell r="X20">
            <v>38838</v>
          </cell>
          <cell r="Y20">
            <v>43216</v>
          </cell>
          <cell r="Z20">
            <v>46111</v>
          </cell>
          <cell r="AA20">
            <v>45878</v>
          </cell>
          <cell r="AB20">
            <v>43103</v>
          </cell>
          <cell r="AC20">
            <v>48455</v>
          </cell>
          <cell r="AD20">
            <v>48406.856070027221</v>
          </cell>
          <cell r="AE20">
            <v>43777</v>
          </cell>
        </row>
        <row r="21">
          <cell r="B21">
            <v>20309</v>
          </cell>
          <cell r="C21">
            <v>20036</v>
          </cell>
          <cell r="D21">
            <v>21968</v>
          </cell>
          <cell r="E21">
            <v>25049</v>
          </cell>
          <cell r="F21">
            <v>25533</v>
          </cell>
          <cell r="G21">
            <v>23798</v>
          </cell>
          <cell r="H21">
            <v>28735</v>
          </cell>
          <cell r="I21">
            <v>27463</v>
          </cell>
          <cell r="J21">
            <v>27578</v>
          </cell>
          <cell r="K21">
            <v>26053</v>
          </cell>
          <cell r="L21">
            <v>29846</v>
          </cell>
          <cell r="M21">
            <v>29071</v>
          </cell>
          <cell r="N21">
            <v>34665</v>
          </cell>
          <cell r="O21">
            <v>34262</v>
          </cell>
          <cell r="P21">
            <v>33267</v>
          </cell>
          <cell r="Q21">
            <v>36462</v>
          </cell>
          <cell r="R21">
            <v>37570</v>
          </cell>
          <cell r="S21">
            <v>37736</v>
          </cell>
          <cell r="T21">
            <v>37812</v>
          </cell>
          <cell r="U21">
            <v>38479</v>
          </cell>
          <cell r="V21">
            <v>38691</v>
          </cell>
          <cell r="W21">
            <v>40230</v>
          </cell>
          <cell r="X21">
            <v>39617</v>
          </cell>
          <cell r="Y21">
            <v>44213</v>
          </cell>
          <cell r="Z21">
            <v>42155</v>
          </cell>
          <cell r="AA21">
            <v>41101</v>
          </cell>
          <cell r="AB21">
            <v>41699</v>
          </cell>
          <cell r="AC21">
            <v>40084</v>
          </cell>
          <cell r="AD21">
            <v>44401.061436609431</v>
          </cell>
          <cell r="AE21">
            <v>43749</v>
          </cell>
        </row>
        <row r="22">
          <cell r="B22">
            <v>16782</v>
          </cell>
          <cell r="C22">
            <v>17778</v>
          </cell>
          <cell r="D22">
            <v>18256</v>
          </cell>
          <cell r="E22">
            <v>21179</v>
          </cell>
          <cell r="F22">
            <v>20856</v>
          </cell>
          <cell r="G22">
            <v>22611</v>
          </cell>
          <cell r="H22">
            <v>22592</v>
          </cell>
          <cell r="I22">
            <v>24453</v>
          </cell>
          <cell r="J22">
            <v>24318</v>
          </cell>
          <cell r="K22">
            <v>25102</v>
          </cell>
          <cell r="L22">
            <v>28639</v>
          </cell>
          <cell r="M22">
            <v>29015</v>
          </cell>
          <cell r="N22">
            <v>30790</v>
          </cell>
          <cell r="O22">
            <v>30636</v>
          </cell>
          <cell r="P22">
            <v>34091</v>
          </cell>
          <cell r="Q22">
            <v>36522</v>
          </cell>
          <cell r="R22">
            <v>34096</v>
          </cell>
          <cell r="S22">
            <v>35783</v>
          </cell>
          <cell r="T22">
            <v>37030</v>
          </cell>
          <cell r="U22">
            <v>37523</v>
          </cell>
          <cell r="V22">
            <v>38072</v>
          </cell>
          <cell r="W22">
            <v>39406</v>
          </cell>
          <cell r="X22">
            <v>40693</v>
          </cell>
          <cell r="Y22">
            <v>41195</v>
          </cell>
          <cell r="Z22">
            <v>39702</v>
          </cell>
          <cell r="AA22">
            <v>40517</v>
          </cell>
          <cell r="AB22">
            <v>38592</v>
          </cell>
          <cell r="AC22">
            <v>42279</v>
          </cell>
          <cell r="AD22">
            <v>42995.044949567469</v>
          </cell>
          <cell r="AE22">
            <v>42499</v>
          </cell>
        </row>
        <row r="23">
          <cell r="B23">
            <v>23024</v>
          </cell>
          <cell r="C23">
            <v>23743</v>
          </cell>
          <cell r="D23">
            <v>24162</v>
          </cell>
          <cell r="E23">
            <v>24721</v>
          </cell>
          <cell r="F23">
            <v>24963</v>
          </cell>
          <cell r="G23">
            <v>25886</v>
          </cell>
          <cell r="H23">
            <v>28228</v>
          </cell>
          <cell r="I23">
            <v>27733</v>
          </cell>
          <cell r="J23">
            <v>27953</v>
          </cell>
          <cell r="K23">
            <v>28727</v>
          </cell>
          <cell r="L23">
            <v>30755</v>
          </cell>
          <cell r="M23">
            <v>32039</v>
          </cell>
          <cell r="N23">
            <v>33072</v>
          </cell>
          <cell r="O23">
            <v>35075</v>
          </cell>
          <cell r="P23">
            <v>35783</v>
          </cell>
          <cell r="Q23">
            <v>38688</v>
          </cell>
          <cell r="R23">
            <v>38609</v>
          </cell>
          <cell r="S23">
            <v>40860</v>
          </cell>
          <cell r="T23">
            <v>40149</v>
          </cell>
          <cell r="U23">
            <v>39271</v>
          </cell>
          <cell r="V23">
            <v>41397</v>
          </cell>
          <cell r="W23">
            <v>41422</v>
          </cell>
          <cell r="X23">
            <v>43307</v>
          </cell>
          <cell r="Y23">
            <v>46053</v>
          </cell>
          <cell r="Z23">
            <v>46490</v>
          </cell>
          <cell r="AA23">
            <v>47475</v>
          </cell>
          <cell r="AB23">
            <v>47266</v>
          </cell>
          <cell r="AC23">
            <v>49047</v>
          </cell>
          <cell r="AD23">
            <v>51926.140987412437</v>
          </cell>
          <cell r="AE23">
            <v>53027</v>
          </cell>
        </row>
        <row r="24">
          <cell r="B24">
            <v>26525</v>
          </cell>
          <cell r="C24">
            <v>28429</v>
          </cell>
          <cell r="D24">
            <v>29715</v>
          </cell>
          <cell r="E24">
            <v>29996</v>
          </cell>
          <cell r="F24">
            <v>32648</v>
          </cell>
          <cell r="G24">
            <v>34118</v>
          </cell>
          <cell r="H24">
            <v>35073</v>
          </cell>
          <cell r="I24">
            <v>36137</v>
          </cell>
          <cell r="J24">
            <v>38198</v>
          </cell>
          <cell r="K24">
            <v>36433</v>
          </cell>
          <cell r="L24">
            <v>37647</v>
          </cell>
          <cell r="M24">
            <v>36222</v>
          </cell>
          <cell r="N24">
            <v>39211</v>
          </cell>
          <cell r="O24">
            <v>42957</v>
          </cell>
          <cell r="P24">
            <v>43354</v>
          </cell>
          <cell r="Q24">
            <v>45693</v>
          </cell>
          <cell r="R24">
            <v>47163</v>
          </cell>
          <cell r="S24">
            <v>50241</v>
          </cell>
          <cell r="T24">
            <v>49631</v>
          </cell>
          <cell r="U24">
            <v>54783</v>
          </cell>
          <cell r="V24">
            <v>51141</v>
          </cell>
          <cell r="W24">
            <v>51914</v>
          </cell>
          <cell r="X24">
            <v>57119</v>
          </cell>
          <cell r="Y24">
            <v>59161</v>
          </cell>
          <cell r="Z24">
            <v>61985</v>
          </cell>
          <cell r="AA24">
            <v>60501</v>
          </cell>
          <cell r="AB24">
            <v>60367</v>
          </cell>
          <cell r="AC24">
            <v>62616</v>
          </cell>
          <cell r="AD24">
            <v>64631.517699225114</v>
          </cell>
          <cell r="AE24">
            <v>67620</v>
          </cell>
        </row>
        <row r="25">
          <cell r="B25">
            <v>16843</v>
          </cell>
          <cell r="C25">
            <v>15983</v>
          </cell>
          <cell r="D25">
            <v>16464</v>
          </cell>
          <cell r="E25">
            <v>17207</v>
          </cell>
          <cell r="F25">
            <v>19353</v>
          </cell>
          <cell r="G25">
            <v>21677</v>
          </cell>
          <cell r="H25">
            <v>22137</v>
          </cell>
          <cell r="I25">
            <v>23147</v>
          </cell>
          <cell r="J25">
            <v>20271</v>
          </cell>
          <cell r="K25">
            <v>22421</v>
          </cell>
          <cell r="L25">
            <v>23564</v>
          </cell>
          <cell r="M25">
            <v>24880</v>
          </cell>
          <cell r="N25">
            <v>25247</v>
          </cell>
          <cell r="O25">
            <v>27488</v>
          </cell>
          <cell r="P25">
            <v>26704</v>
          </cell>
          <cell r="Q25">
            <v>29297</v>
          </cell>
          <cell r="R25">
            <v>29411</v>
          </cell>
          <cell r="S25">
            <v>29673</v>
          </cell>
          <cell r="T25">
            <v>29359</v>
          </cell>
          <cell r="U25">
            <v>32763</v>
          </cell>
          <cell r="V25">
            <v>33373</v>
          </cell>
          <cell r="W25">
            <v>36445</v>
          </cell>
          <cell r="X25">
            <v>38419</v>
          </cell>
          <cell r="Y25">
            <v>42091</v>
          </cell>
          <cell r="Z25">
            <v>37994</v>
          </cell>
          <cell r="AA25">
            <v>40490</v>
          </cell>
          <cell r="AB25">
            <v>42777</v>
          </cell>
          <cell r="AC25">
            <v>41821</v>
          </cell>
          <cell r="AD25">
            <v>43553.124153185934</v>
          </cell>
          <cell r="AE25">
            <v>40241</v>
          </cell>
        </row>
        <row r="27">
          <cell r="B27">
            <v>32356</v>
          </cell>
          <cell r="C27">
            <v>34782</v>
          </cell>
          <cell r="D27">
            <v>31356</v>
          </cell>
          <cell r="E27">
            <v>33233</v>
          </cell>
          <cell r="F27">
            <v>33103</v>
          </cell>
          <cell r="G27">
            <v>36006</v>
          </cell>
          <cell r="H27">
            <v>39298</v>
          </cell>
          <cell r="I27">
            <v>40612</v>
          </cell>
          <cell r="J27">
            <v>41802</v>
          </cell>
          <cell r="K27">
            <v>42931</v>
          </cell>
          <cell r="L27">
            <v>45367</v>
          </cell>
          <cell r="M27">
            <v>47954</v>
          </cell>
          <cell r="N27">
            <v>52779</v>
          </cell>
          <cell r="O27">
            <v>47994</v>
          </cell>
          <cell r="P27">
            <v>50692</v>
          </cell>
          <cell r="Q27">
            <v>51396</v>
          </cell>
          <cell r="R27">
            <v>52847</v>
          </cell>
          <cell r="S27">
            <v>57363</v>
          </cell>
          <cell r="T27">
            <v>52774</v>
          </cell>
          <cell r="U27">
            <v>51837</v>
          </cell>
          <cell r="V27">
            <v>55063</v>
          </cell>
          <cell r="W27">
            <v>55891</v>
          </cell>
          <cell r="X27">
            <v>56418</v>
          </cell>
          <cell r="Y27">
            <v>62993</v>
          </cell>
          <cell r="Z27">
            <v>63989</v>
          </cell>
          <cell r="AA27">
            <v>61604</v>
          </cell>
          <cell r="AB27">
            <v>57847</v>
          </cell>
          <cell r="AC27">
            <v>57431</v>
          </cell>
          <cell r="AD27">
            <v>63647.970002527043</v>
          </cell>
          <cell r="AE27">
            <v>61137</v>
          </cell>
        </row>
        <row r="28">
          <cell r="B28">
            <v>21425</v>
          </cell>
          <cell r="C28">
            <v>23877</v>
          </cell>
          <cell r="D28">
            <v>25500</v>
          </cell>
          <cell r="E28">
            <v>26749</v>
          </cell>
          <cell r="F28">
            <v>26435</v>
          </cell>
          <cell r="G28">
            <v>28552</v>
          </cell>
          <cell r="H28">
            <v>29224</v>
          </cell>
          <cell r="I28">
            <v>30737</v>
          </cell>
          <cell r="J28">
            <v>29358</v>
          </cell>
          <cell r="K28">
            <v>30510</v>
          </cell>
          <cell r="L28">
            <v>31293</v>
          </cell>
          <cell r="M28">
            <v>30863</v>
          </cell>
          <cell r="N28">
            <v>31637</v>
          </cell>
          <cell r="O28">
            <v>32740</v>
          </cell>
          <cell r="P28">
            <v>37090</v>
          </cell>
          <cell r="Q28">
            <v>36995</v>
          </cell>
          <cell r="R28">
            <v>39783</v>
          </cell>
          <cell r="S28">
            <v>42704</v>
          </cell>
          <cell r="T28">
            <v>39734</v>
          </cell>
          <cell r="U28">
            <v>41166</v>
          </cell>
          <cell r="V28">
            <v>43846</v>
          </cell>
          <cell r="W28">
            <v>45245</v>
          </cell>
          <cell r="X28">
            <v>46657</v>
          </cell>
          <cell r="Y28">
            <v>47215</v>
          </cell>
          <cell r="Z28">
            <v>46914</v>
          </cell>
          <cell r="AA28">
            <v>45739</v>
          </cell>
          <cell r="AB28">
            <v>46896</v>
          </cell>
          <cell r="AC28">
            <v>48621</v>
          </cell>
          <cell r="AD28">
            <v>47043.730351641541</v>
          </cell>
          <cell r="AE28">
            <v>50602</v>
          </cell>
        </row>
        <row r="29">
          <cell r="B29">
            <v>25287</v>
          </cell>
          <cell r="C29">
            <v>26981</v>
          </cell>
          <cell r="D29">
            <v>29010</v>
          </cell>
          <cell r="E29">
            <v>30146</v>
          </cell>
          <cell r="F29">
            <v>30287</v>
          </cell>
          <cell r="G29">
            <v>33009</v>
          </cell>
          <cell r="H29">
            <v>33290</v>
          </cell>
          <cell r="I29">
            <v>33664</v>
          </cell>
          <cell r="J29">
            <v>34903</v>
          </cell>
          <cell r="K29">
            <v>34073</v>
          </cell>
          <cell r="L29">
            <v>35331</v>
          </cell>
          <cell r="M29">
            <v>37009</v>
          </cell>
          <cell r="N29">
            <v>38812</v>
          </cell>
          <cell r="O29">
            <v>39694</v>
          </cell>
          <cell r="P29">
            <v>40934</v>
          </cell>
          <cell r="Q29">
            <v>43629</v>
          </cell>
          <cell r="R29">
            <v>46816</v>
          </cell>
          <cell r="S29">
            <v>47262</v>
          </cell>
          <cell r="T29">
            <v>47437</v>
          </cell>
          <cell r="U29">
            <v>49300</v>
          </cell>
          <cell r="V29">
            <v>49222</v>
          </cell>
          <cell r="W29">
            <v>51755</v>
          </cell>
          <cell r="X29">
            <v>55319</v>
          </cell>
          <cell r="Y29">
            <v>55734</v>
          </cell>
          <cell r="Z29">
            <v>57014</v>
          </cell>
          <cell r="AA29">
            <v>56134</v>
          </cell>
          <cell r="AB29">
            <v>54283</v>
          </cell>
          <cell r="AC29">
            <v>53367</v>
          </cell>
          <cell r="AD29">
            <v>57019.52251805937</v>
          </cell>
          <cell r="AE29">
            <v>57528</v>
          </cell>
        </row>
        <row r="30">
          <cell r="B30">
            <v>25801</v>
          </cell>
          <cell r="C30">
            <v>28182</v>
          </cell>
          <cell r="D30">
            <v>27192</v>
          </cell>
          <cell r="E30">
            <v>26476</v>
          </cell>
          <cell r="F30">
            <v>26214</v>
          </cell>
          <cell r="G30">
            <v>26806</v>
          </cell>
          <cell r="H30">
            <v>30733</v>
          </cell>
          <cell r="I30">
            <v>31499</v>
          </cell>
          <cell r="J30">
            <v>32484</v>
          </cell>
          <cell r="K30">
            <v>34488</v>
          </cell>
          <cell r="L30">
            <v>37833</v>
          </cell>
          <cell r="M30">
            <v>40706</v>
          </cell>
          <cell r="N30">
            <v>40950</v>
          </cell>
          <cell r="O30">
            <v>43233</v>
          </cell>
          <cell r="P30">
            <v>46599</v>
          </cell>
          <cell r="Q30">
            <v>48177</v>
          </cell>
          <cell r="R30">
            <v>48240</v>
          </cell>
          <cell r="S30">
            <v>49397</v>
          </cell>
          <cell r="T30">
            <v>48294</v>
          </cell>
          <cell r="U30">
            <v>49940</v>
          </cell>
          <cell r="V30">
            <v>50886</v>
          </cell>
          <cell r="W30">
            <v>50449</v>
          </cell>
          <cell r="X30">
            <v>55697</v>
          </cell>
          <cell r="Y30">
            <v>61141</v>
          </cell>
          <cell r="Z30">
            <v>60943</v>
          </cell>
          <cell r="AA30">
            <v>55930</v>
          </cell>
          <cell r="AB30">
            <v>60233</v>
          </cell>
          <cell r="AC30">
            <v>58629</v>
          </cell>
          <cell r="AD30">
            <v>57254.883867801924</v>
          </cell>
          <cell r="AE30">
            <v>63371</v>
          </cell>
        </row>
        <row r="31">
          <cell r="B31">
            <v>28877</v>
          </cell>
          <cell r="C31">
            <v>28961</v>
          </cell>
          <cell r="D31">
            <v>29003</v>
          </cell>
          <cell r="E31">
            <v>35022</v>
          </cell>
          <cell r="F31">
            <v>33024</v>
          </cell>
          <cell r="G31">
            <v>35035</v>
          </cell>
          <cell r="H31">
            <v>38921</v>
          </cell>
          <cell r="I31">
            <v>37246</v>
          </cell>
          <cell r="J31">
            <v>42113</v>
          </cell>
          <cell r="K31">
            <v>42662</v>
          </cell>
          <cell r="L31">
            <v>42255</v>
          </cell>
          <cell r="M31">
            <v>42851</v>
          </cell>
          <cell r="N31">
            <v>41772</v>
          </cell>
          <cell r="O31">
            <v>40934</v>
          </cell>
          <cell r="P31">
            <v>40827</v>
          </cell>
          <cell r="Q31">
            <v>44504</v>
          </cell>
          <cell r="R31">
            <v>51546</v>
          </cell>
          <cell r="S31">
            <v>47439</v>
          </cell>
          <cell r="T31">
            <v>47303</v>
          </cell>
          <cell r="U31">
            <v>51834</v>
          </cell>
          <cell r="V31">
            <v>56242</v>
          </cell>
          <cell r="W31">
            <v>59586</v>
          </cell>
          <cell r="X31">
            <v>60470</v>
          </cell>
          <cell r="Y31">
            <v>64022</v>
          </cell>
          <cell r="Z31">
            <v>61521</v>
          </cell>
          <cell r="AA31">
            <v>55649</v>
          </cell>
          <cell r="AB31">
            <v>59539</v>
          </cell>
          <cell r="AC31">
            <v>59047</v>
          </cell>
          <cell r="AD31">
            <v>56262.527037207386</v>
          </cell>
          <cell r="AE31">
            <v>61408</v>
          </cell>
        </row>
        <row r="32">
          <cell r="B32">
            <v>21092</v>
          </cell>
          <cell r="C32">
            <v>20761</v>
          </cell>
          <cell r="D32">
            <v>20749</v>
          </cell>
          <cell r="E32">
            <v>20755</v>
          </cell>
          <cell r="F32">
            <v>23450</v>
          </cell>
          <cell r="G32">
            <v>24654</v>
          </cell>
          <cell r="H32">
            <v>25305</v>
          </cell>
          <cell r="I32">
            <v>26116</v>
          </cell>
          <cell r="J32">
            <v>27704</v>
          </cell>
          <cell r="K32">
            <v>31010</v>
          </cell>
          <cell r="L32">
            <v>31536</v>
          </cell>
          <cell r="M32">
            <v>32676</v>
          </cell>
          <cell r="N32">
            <v>34709</v>
          </cell>
          <cell r="O32">
            <v>33404</v>
          </cell>
          <cell r="P32">
            <v>36680</v>
          </cell>
          <cell r="Q32">
            <v>35800</v>
          </cell>
          <cell r="R32">
            <v>37611</v>
          </cell>
          <cell r="S32">
            <v>38241</v>
          </cell>
          <cell r="T32">
            <v>37715</v>
          </cell>
          <cell r="U32">
            <v>42372</v>
          </cell>
          <cell r="V32">
            <v>44358</v>
          </cell>
          <cell r="W32">
            <v>44176</v>
          </cell>
          <cell r="X32">
            <v>46213</v>
          </cell>
          <cell r="Y32">
            <v>49184</v>
          </cell>
          <cell r="Z32">
            <v>47420</v>
          </cell>
          <cell r="AA32">
            <v>46778</v>
          </cell>
          <cell r="AB32">
            <v>47051</v>
          </cell>
          <cell r="AC32">
            <v>47459</v>
          </cell>
          <cell r="AD32">
            <v>47921.740356330658</v>
          </cell>
          <cell r="AE32">
            <v>51767</v>
          </cell>
        </row>
        <row r="33">
          <cell r="B33">
            <v>19536</v>
          </cell>
          <cell r="C33">
            <v>20236</v>
          </cell>
          <cell r="D33">
            <v>20328</v>
          </cell>
          <cell r="E33">
            <v>20474</v>
          </cell>
          <cell r="F33">
            <v>22231</v>
          </cell>
          <cell r="G33">
            <v>23692</v>
          </cell>
          <cell r="H33">
            <v>23375</v>
          </cell>
          <cell r="I33">
            <v>24827</v>
          </cell>
          <cell r="J33">
            <v>26525</v>
          </cell>
          <cell r="K33">
            <v>26470</v>
          </cell>
          <cell r="L33">
            <v>27631</v>
          </cell>
          <cell r="M33">
            <v>27757</v>
          </cell>
          <cell r="N33">
            <v>28684</v>
          </cell>
          <cell r="O33">
            <v>29212</v>
          </cell>
          <cell r="P33">
            <v>31577</v>
          </cell>
          <cell r="Q33">
            <v>31038</v>
          </cell>
          <cell r="R33">
            <v>32777</v>
          </cell>
          <cell r="S33">
            <v>32126</v>
          </cell>
          <cell r="T33">
            <v>34835</v>
          </cell>
          <cell r="U33">
            <v>34108</v>
          </cell>
          <cell r="V33">
            <v>33956</v>
          </cell>
          <cell r="W33">
            <v>37313</v>
          </cell>
          <cell r="X33">
            <v>41105</v>
          </cell>
          <cell r="Y33">
            <v>43655</v>
          </cell>
          <cell r="Z33">
            <v>42900</v>
          </cell>
          <cell r="AA33">
            <v>40437</v>
          </cell>
          <cell r="AB33">
            <v>41280</v>
          </cell>
          <cell r="AC33">
            <v>40277</v>
          </cell>
          <cell r="AD33">
            <v>45088.433541098799</v>
          </cell>
          <cell r="AE33">
            <v>44132</v>
          </cell>
        </row>
        <row r="34">
          <cell r="B34">
            <v>25776</v>
          </cell>
          <cell r="C34">
            <v>23274</v>
          </cell>
          <cell r="D34">
            <v>26217</v>
          </cell>
          <cell r="E34">
            <v>26878</v>
          </cell>
          <cell r="F34">
            <v>27983</v>
          </cell>
          <cell r="G34">
            <v>29340</v>
          </cell>
          <cell r="H34">
            <v>32023</v>
          </cell>
          <cell r="I34">
            <v>32937</v>
          </cell>
          <cell r="J34">
            <v>31908</v>
          </cell>
          <cell r="K34">
            <v>35814</v>
          </cell>
          <cell r="L34">
            <v>35871</v>
          </cell>
          <cell r="M34">
            <v>36084</v>
          </cell>
          <cell r="N34">
            <v>38540</v>
          </cell>
          <cell r="O34">
            <v>38854</v>
          </cell>
          <cell r="P34">
            <v>39756</v>
          </cell>
          <cell r="Q34">
            <v>41461</v>
          </cell>
          <cell r="R34">
            <v>45758</v>
          </cell>
          <cell r="S34">
            <v>45403</v>
          </cell>
          <cell r="T34">
            <v>44958</v>
          </cell>
          <cell r="U34">
            <v>45184</v>
          </cell>
          <cell r="V34">
            <v>47204</v>
          </cell>
          <cell r="W34">
            <v>48209</v>
          </cell>
          <cell r="X34">
            <v>52282</v>
          </cell>
          <cell r="Y34">
            <v>54058</v>
          </cell>
          <cell r="Z34">
            <v>54744</v>
          </cell>
          <cell r="AA34">
            <v>51434</v>
          </cell>
          <cell r="AB34">
            <v>51200</v>
          </cell>
          <cell r="AC34">
            <v>47043</v>
          </cell>
          <cell r="AD34">
            <v>47333.251422657573</v>
          </cell>
          <cell r="AE34">
            <v>45369</v>
          </cell>
        </row>
        <row r="35">
          <cell r="B35">
            <v>20630</v>
          </cell>
          <cell r="C35">
            <v>20423</v>
          </cell>
          <cell r="D35">
            <v>19845</v>
          </cell>
          <cell r="E35">
            <v>20758</v>
          </cell>
          <cell r="F35">
            <v>19296</v>
          </cell>
          <cell r="G35">
            <v>22602</v>
          </cell>
          <cell r="H35">
            <v>25039</v>
          </cell>
          <cell r="I35">
            <v>26540</v>
          </cell>
          <cell r="J35">
            <v>25860</v>
          </cell>
          <cell r="K35">
            <v>26758</v>
          </cell>
          <cell r="L35">
            <v>26905</v>
          </cell>
          <cell r="M35">
            <v>25991</v>
          </cell>
          <cell r="N35">
            <v>25086</v>
          </cell>
          <cell r="O35">
            <v>30086</v>
          </cell>
          <cell r="P35">
            <v>31543</v>
          </cell>
          <cell r="Q35">
            <v>32574</v>
          </cell>
          <cell r="R35">
            <v>35093</v>
          </cell>
          <cell r="S35">
            <v>33124</v>
          </cell>
          <cell r="T35">
            <v>35457</v>
          </cell>
          <cell r="U35">
            <v>35105</v>
          </cell>
          <cell r="V35">
            <v>39562</v>
          </cell>
          <cell r="W35">
            <v>38947</v>
          </cell>
          <cell r="X35">
            <v>40028</v>
          </cell>
          <cell r="Y35">
            <v>44356</v>
          </cell>
          <cell r="Z35">
            <v>42102</v>
          </cell>
          <cell r="AA35">
            <v>43542</v>
          </cell>
          <cell r="AB35">
            <v>45134</v>
          </cell>
          <cell r="AC35">
            <v>41982</v>
          </cell>
          <cell r="AD35">
            <v>43424.18192170719</v>
          </cell>
          <cell r="AE35">
            <v>42127</v>
          </cell>
        </row>
        <row r="36">
          <cell r="B36">
            <v>21399</v>
          </cell>
          <cell r="C36">
            <v>21894</v>
          </cell>
          <cell r="D36">
            <v>24773</v>
          </cell>
          <cell r="E36">
            <v>25038</v>
          </cell>
          <cell r="F36">
            <v>27748</v>
          </cell>
          <cell r="G36">
            <v>28529</v>
          </cell>
          <cell r="H36">
            <v>29281</v>
          </cell>
          <cell r="I36">
            <v>30190</v>
          </cell>
          <cell r="J36">
            <v>31927</v>
          </cell>
          <cell r="K36">
            <v>33138</v>
          </cell>
          <cell r="L36">
            <v>31456</v>
          </cell>
          <cell r="M36">
            <v>36374</v>
          </cell>
          <cell r="N36">
            <v>35492</v>
          </cell>
          <cell r="O36">
            <v>37247</v>
          </cell>
          <cell r="P36">
            <v>39067</v>
          </cell>
          <cell r="Q36">
            <v>40619</v>
          </cell>
          <cell r="R36">
            <v>42499</v>
          </cell>
          <cell r="S36">
            <v>41273</v>
          </cell>
          <cell r="T36">
            <v>41802</v>
          </cell>
          <cell r="U36">
            <v>41638</v>
          </cell>
          <cell r="V36">
            <v>40994</v>
          </cell>
          <cell r="W36">
            <v>44159</v>
          </cell>
          <cell r="X36">
            <v>47091</v>
          </cell>
          <cell r="Y36">
            <v>50236</v>
          </cell>
          <cell r="Z36">
            <v>51727</v>
          </cell>
          <cell r="AA36">
            <v>49098</v>
          </cell>
          <cell r="AB36">
            <v>50602</v>
          </cell>
          <cell r="AC36">
            <v>51526</v>
          </cell>
          <cell r="AD36">
            <v>51775.45884134098</v>
          </cell>
          <cell r="AE36">
            <v>56307</v>
          </cell>
        </row>
        <row r="37">
          <cell r="B37">
            <v>23057</v>
          </cell>
          <cell r="C37">
            <v>25238</v>
          </cell>
          <cell r="D37">
            <v>26281</v>
          </cell>
          <cell r="E37">
            <v>26529</v>
          </cell>
          <cell r="F37">
            <v>26313</v>
          </cell>
          <cell r="G37">
            <v>30717</v>
          </cell>
          <cell r="H37">
            <v>30142</v>
          </cell>
          <cell r="I37">
            <v>28016</v>
          </cell>
          <cell r="J37">
            <v>34251</v>
          </cell>
          <cell r="K37">
            <v>35786</v>
          </cell>
          <cell r="L37">
            <v>35716</v>
          </cell>
          <cell r="M37">
            <v>36480</v>
          </cell>
          <cell r="N37">
            <v>37038</v>
          </cell>
          <cell r="O37">
            <v>42775</v>
          </cell>
          <cell r="P37">
            <v>44299</v>
          </cell>
          <cell r="Q37">
            <v>46050</v>
          </cell>
          <cell r="R37">
            <v>47550</v>
          </cell>
          <cell r="S37">
            <v>47342</v>
          </cell>
          <cell r="T37">
            <v>47861</v>
          </cell>
          <cell r="U37">
            <v>49275</v>
          </cell>
          <cell r="V37">
            <v>50871</v>
          </cell>
          <cell r="W37">
            <v>54813</v>
          </cell>
          <cell r="X37">
            <v>54628</v>
          </cell>
          <cell r="Y37">
            <v>53529</v>
          </cell>
          <cell r="Z37">
            <v>62537</v>
          </cell>
          <cell r="AA37">
            <v>58491</v>
          </cell>
          <cell r="AB37">
            <v>56701</v>
          </cell>
          <cell r="AC37">
            <v>55493</v>
          </cell>
          <cell r="AD37">
            <v>58341.014548129671</v>
          </cell>
          <cell r="AE37">
            <v>62967</v>
          </cell>
        </row>
        <row r="38">
          <cell r="B38">
            <v>25017</v>
          </cell>
          <cell r="C38">
            <v>24000</v>
          </cell>
          <cell r="D38">
            <v>26881</v>
          </cell>
          <cell r="E38">
            <v>27319</v>
          </cell>
          <cell r="F38">
            <v>32327</v>
          </cell>
          <cell r="G38">
            <v>31961</v>
          </cell>
          <cell r="H38">
            <v>32112</v>
          </cell>
          <cell r="I38">
            <v>33970</v>
          </cell>
          <cell r="J38">
            <v>33900</v>
          </cell>
          <cell r="K38">
            <v>35655</v>
          </cell>
          <cell r="L38">
            <v>33533</v>
          </cell>
          <cell r="M38">
            <v>35568</v>
          </cell>
          <cell r="N38">
            <v>36676</v>
          </cell>
          <cell r="O38">
            <v>44562</v>
          </cell>
          <cell r="P38">
            <v>47421</v>
          </cell>
          <cell r="Q38">
            <v>45473</v>
          </cell>
          <cell r="R38">
            <v>42525</v>
          </cell>
          <cell r="S38">
            <v>42490</v>
          </cell>
          <cell r="T38">
            <v>45183</v>
          </cell>
          <cell r="U38">
            <v>47508</v>
          </cell>
          <cell r="V38">
            <v>49922</v>
          </cell>
          <cell r="W38">
            <v>50646</v>
          </cell>
          <cell r="X38">
            <v>54723</v>
          </cell>
          <cell r="Y38">
            <v>58080</v>
          </cell>
          <cell r="Z38">
            <v>56631</v>
          </cell>
          <cell r="AA38">
            <v>60392</v>
          </cell>
          <cell r="AB38">
            <v>56162</v>
          </cell>
          <cell r="AC38">
            <v>56850</v>
          </cell>
          <cell r="AD38">
            <v>62186.634090030901</v>
          </cell>
          <cell r="AE38">
            <v>60106</v>
          </cell>
        </row>
        <row r="39">
          <cell r="B39">
            <v>23816</v>
          </cell>
          <cell r="C39">
            <v>22081</v>
          </cell>
          <cell r="D39">
            <v>23559</v>
          </cell>
          <cell r="E39">
            <v>27590</v>
          </cell>
          <cell r="F39">
            <v>26419</v>
          </cell>
          <cell r="G39">
            <v>29521</v>
          </cell>
          <cell r="H39">
            <v>29460</v>
          </cell>
          <cell r="I39">
            <v>29050</v>
          </cell>
          <cell r="J39">
            <v>30209</v>
          </cell>
          <cell r="K39">
            <v>29442</v>
          </cell>
          <cell r="L39">
            <v>33140</v>
          </cell>
          <cell r="M39">
            <v>31529</v>
          </cell>
          <cell r="N39">
            <v>30953</v>
          </cell>
          <cell r="O39">
            <v>33423</v>
          </cell>
          <cell r="P39">
            <v>35250</v>
          </cell>
          <cell r="Q39">
            <v>37248</v>
          </cell>
          <cell r="R39">
            <v>39629</v>
          </cell>
          <cell r="S39">
            <v>39719</v>
          </cell>
          <cell r="T39">
            <v>39763</v>
          </cell>
          <cell r="U39">
            <v>42555</v>
          </cell>
          <cell r="V39">
            <v>45397</v>
          </cell>
          <cell r="W39">
            <v>44718</v>
          </cell>
          <cell r="X39">
            <v>47041</v>
          </cell>
          <cell r="Y39">
            <v>48744</v>
          </cell>
          <cell r="Z39">
            <v>53337</v>
          </cell>
          <cell r="AA39">
            <v>52470</v>
          </cell>
          <cell r="AB39">
            <v>52200</v>
          </cell>
          <cell r="AC39">
            <v>54509</v>
          </cell>
          <cell r="AD39">
            <v>57512.158688412412</v>
          </cell>
          <cell r="AE39">
            <v>55700</v>
          </cell>
        </row>
        <row r="41">
          <cell r="B41">
            <v>23752</v>
          </cell>
          <cell r="C41">
            <v>24870</v>
          </cell>
          <cell r="D41">
            <v>26511</v>
          </cell>
          <cell r="E41">
            <v>27084</v>
          </cell>
          <cell r="F41">
            <v>29524</v>
          </cell>
          <cell r="G41">
            <v>31300</v>
          </cell>
          <cell r="H41">
            <v>32542</v>
          </cell>
          <cell r="I41">
            <v>31884</v>
          </cell>
          <cell r="J41">
            <v>31551</v>
          </cell>
          <cell r="K41">
            <v>32857</v>
          </cell>
          <cell r="L41">
            <v>35081</v>
          </cell>
          <cell r="M41">
            <v>38071</v>
          </cell>
          <cell r="N41">
            <v>39554</v>
          </cell>
          <cell r="O41">
            <v>41283</v>
          </cell>
          <cell r="P41">
            <v>43178</v>
          </cell>
          <cell r="Q41">
            <v>46330</v>
          </cell>
          <cell r="R41">
            <v>46064</v>
          </cell>
          <cell r="S41">
            <v>46171</v>
          </cell>
          <cell r="T41">
            <v>42710</v>
          </cell>
          <cell r="U41">
            <v>45153</v>
          </cell>
          <cell r="V41">
            <v>46077</v>
          </cell>
          <cell r="W41">
            <v>48398</v>
          </cell>
          <cell r="X41">
            <v>48671</v>
          </cell>
          <cell r="Y41">
            <v>52506</v>
          </cell>
          <cell r="Z41">
            <v>53254</v>
          </cell>
          <cell r="AA41">
            <v>52870</v>
          </cell>
          <cell r="AB41">
            <v>50728</v>
          </cell>
          <cell r="AC41">
            <v>50637</v>
          </cell>
          <cell r="AD41">
            <v>51737.543434969644</v>
          </cell>
          <cell r="AE41">
            <v>57196</v>
          </cell>
        </row>
        <row r="42">
          <cell r="B42">
            <v>22770</v>
          </cell>
          <cell r="C42">
            <v>22675</v>
          </cell>
          <cell r="D42">
            <v>22728</v>
          </cell>
          <cell r="E42">
            <v>22519</v>
          </cell>
          <cell r="F42">
            <v>26293</v>
          </cell>
          <cell r="G42">
            <v>25898</v>
          </cell>
          <cell r="H42">
            <v>26928</v>
          </cell>
          <cell r="I42">
            <v>27089</v>
          </cell>
          <cell r="J42">
            <v>28530</v>
          </cell>
          <cell r="K42">
            <v>29475</v>
          </cell>
          <cell r="L42">
            <v>27858</v>
          </cell>
          <cell r="M42">
            <v>33385</v>
          </cell>
          <cell r="N42">
            <v>35147</v>
          </cell>
          <cell r="O42">
            <v>38889</v>
          </cell>
          <cell r="P42">
            <v>39731</v>
          </cell>
          <cell r="Q42">
            <v>40838</v>
          </cell>
          <cell r="R42">
            <v>40865</v>
          </cell>
          <cell r="S42">
            <v>40379</v>
          </cell>
          <cell r="T42">
            <v>41047</v>
          </cell>
          <cell r="U42">
            <v>42425</v>
          </cell>
          <cell r="V42">
            <v>42329</v>
          </cell>
          <cell r="W42">
            <v>42437</v>
          </cell>
          <cell r="X42">
            <v>45407</v>
          </cell>
          <cell r="Y42">
            <v>47453</v>
          </cell>
          <cell r="Z42">
            <v>46520</v>
          </cell>
          <cell r="AA42">
            <v>44305</v>
          </cell>
          <cell r="AB42">
            <v>46140</v>
          </cell>
          <cell r="AC42">
            <v>44445</v>
          </cell>
          <cell r="AD42">
            <v>46158.025716154771</v>
          </cell>
          <cell r="AE42">
            <v>50553</v>
          </cell>
        </row>
        <row r="43">
          <cell r="B43">
            <v>19863</v>
          </cell>
          <cell r="C43">
            <v>20927</v>
          </cell>
          <cell r="D43">
            <v>22459</v>
          </cell>
          <cell r="E43">
            <v>22190</v>
          </cell>
          <cell r="F43">
            <v>24305</v>
          </cell>
          <cell r="G43">
            <v>26265</v>
          </cell>
          <cell r="H43">
            <v>27288</v>
          </cell>
          <cell r="I43">
            <v>28553</v>
          </cell>
          <cell r="J43">
            <v>28743</v>
          </cell>
          <cell r="K43">
            <v>28663</v>
          </cell>
          <cell r="L43">
            <v>33079</v>
          </cell>
          <cell r="M43">
            <v>35519</v>
          </cell>
          <cell r="N43">
            <v>33209</v>
          </cell>
          <cell r="O43">
            <v>33783</v>
          </cell>
          <cell r="P43">
            <v>37019</v>
          </cell>
          <cell r="Q43">
            <v>41098</v>
          </cell>
          <cell r="R43">
            <v>40991</v>
          </cell>
          <cell r="S43">
            <v>40976</v>
          </cell>
          <cell r="T43">
            <v>41049</v>
          </cell>
          <cell r="U43">
            <v>41384</v>
          </cell>
          <cell r="V43">
            <v>43391</v>
          </cell>
          <cell r="W43">
            <v>46500</v>
          </cell>
          <cell r="X43">
            <v>48126</v>
          </cell>
          <cell r="Y43">
            <v>48908</v>
          </cell>
          <cell r="Z43">
            <v>50142</v>
          </cell>
          <cell r="AA43">
            <v>50721</v>
          </cell>
          <cell r="AB43">
            <v>49016</v>
          </cell>
          <cell r="AC43">
            <v>50219</v>
          </cell>
          <cell r="AD43">
            <v>53442.415041373875</v>
          </cell>
          <cell r="AE43">
            <v>54855</v>
          </cell>
        </row>
        <row r="44">
          <cell r="B44">
            <v>24629</v>
          </cell>
          <cell r="C44">
            <v>22788</v>
          </cell>
          <cell r="D44">
            <v>23926</v>
          </cell>
          <cell r="E44">
            <v>25583</v>
          </cell>
          <cell r="F44">
            <v>25566</v>
          </cell>
          <cell r="G44">
            <v>26862</v>
          </cell>
          <cell r="H44">
            <v>29917</v>
          </cell>
          <cell r="I44">
            <v>29295</v>
          </cell>
          <cell r="J44">
            <v>30346</v>
          </cell>
          <cell r="K44">
            <v>29770</v>
          </cell>
          <cell r="L44">
            <v>28322</v>
          </cell>
          <cell r="M44">
            <v>30341</v>
          </cell>
          <cell r="N44">
            <v>32585</v>
          </cell>
          <cell r="O44">
            <v>36471</v>
          </cell>
          <cell r="P44">
            <v>36711</v>
          </cell>
          <cell r="Q44">
            <v>37348</v>
          </cell>
          <cell r="R44">
            <v>41059</v>
          </cell>
          <cell r="S44">
            <v>41415</v>
          </cell>
          <cell r="T44">
            <v>42619</v>
          </cell>
          <cell r="U44">
            <v>44232</v>
          </cell>
          <cell r="V44">
            <v>41066</v>
          </cell>
          <cell r="W44">
            <v>42027</v>
          </cell>
          <cell r="X44">
            <v>45552</v>
          </cell>
          <cell r="Y44">
            <v>48497</v>
          </cell>
          <cell r="Z44">
            <v>47877</v>
          </cell>
          <cell r="AA44">
            <v>44717</v>
          </cell>
          <cell r="AB44">
            <v>46053</v>
          </cell>
          <cell r="AC44">
            <v>46147</v>
          </cell>
          <cell r="AD44">
            <v>50002.501362937066</v>
          </cell>
          <cell r="AE44">
            <v>51485</v>
          </cell>
        </row>
        <row r="45">
          <cell r="B45">
            <v>22965</v>
          </cell>
          <cell r="C45">
            <v>24242</v>
          </cell>
          <cell r="D45">
            <v>26605</v>
          </cell>
          <cell r="E45">
            <v>27702</v>
          </cell>
          <cell r="F45">
            <v>29472</v>
          </cell>
          <cell r="G45">
            <v>30775</v>
          </cell>
          <cell r="H45">
            <v>29937</v>
          </cell>
          <cell r="I45">
            <v>32117</v>
          </cell>
          <cell r="J45">
            <v>32267</v>
          </cell>
          <cell r="K45">
            <v>32662</v>
          </cell>
          <cell r="L45">
            <v>35284</v>
          </cell>
          <cell r="M45">
            <v>36426</v>
          </cell>
          <cell r="N45">
            <v>39225</v>
          </cell>
          <cell r="O45">
            <v>38742</v>
          </cell>
          <cell r="P45">
            <v>41821</v>
          </cell>
          <cell r="Q45">
            <v>46089</v>
          </cell>
          <cell r="R45">
            <v>45512</v>
          </cell>
          <cell r="S45">
            <v>45047</v>
          </cell>
          <cell r="T45">
            <v>42715</v>
          </cell>
          <cell r="U45">
            <v>45022</v>
          </cell>
          <cell r="V45">
            <v>42256</v>
          </cell>
          <cell r="W45">
            <v>45933</v>
          </cell>
          <cell r="X45">
            <v>48647</v>
          </cell>
          <cell r="Y45">
            <v>49370</v>
          </cell>
          <cell r="Z45">
            <v>49788</v>
          </cell>
          <cell r="AA45">
            <v>45994</v>
          </cell>
          <cell r="AB45">
            <v>46276</v>
          </cell>
          <cell r="AC45">
            <v>48879</v>
          </cell>
          <cell r="AD45">
            <v>50014.803632802817</v>
          </cell>
          <cell r="AE45">
            <v>48801</v>
          </cell>
        </row>
        <row r="46">
          <cell r="B46">
            <v>24436</v>
          </cell>
          <cell r="C46">
            <v>23856</v>
          </cell>
          <cell r="D46">
            <v>26443</v>
          </cell>
          <cell r="E46">
            <v>28082</v>
          </cell>
          <cell r="F46">
            <v>29087</v>
          </cell>
          <cell r="G46">
            <v>30185</v>
          </cell>
          <cell r="H46">
            <v>31465</v>
          </cell>
          <cell r="I46">
            <v>29479</v>
          </cell>
          <cell r="J46">
            <v>30981</v>
          </cell>
          <cell r="K46">
            <v>33682</v>
          </cell>
          <cell r="L46">
            <v>33644</v>
          </cell>
          <cell r="M46">
            <v>37933</v>
          </cell>
          <cell r="N46">
            <v>40991</v>
          </cell>
          <cell r="O46">
            <v>42564</v>
          </cell>
          <cell r="P46">
            <v>47926</v>
          </cell>
          <cell r="Q46">
            <v>47038</v>
          </cell>
          <cell r="R46">
            <v>54251</v>
          </cell>
          <cell r="S46">
            <v>52681</v>
          </cell>
          <cell r="T46">
            <v>54622</v>
          </cell>
          <cell r="U46">
            <v>52823</v>
          </cell>
          <cell r="V46">
            <v>56104</v>
          </cell>
          <cell r="W46">
            <v>54215</v>
          </cell>
          <cell r="X46">
            <v>56211</v>
          </cell>
          <cell r="Y46">
            <v>58058</v>
          </cell>
          <cell r="Z46">
            <v>54925</v>
          </cell>
          <cell r="AA46">
            <v>56090</v>
          </cell>
          <cell r="AB46">
            <v>52322</v>
          </cell>
          <cell r="AC46">
            <v>57820</v>
          </cell>
          <cell r="AD46">
            <v>61794.916262512932</v>
          </cell>
          <cell r="AE46">
            <v>60907</v>
          </cell>
        </row>
        <row r="47">
          <cell r="B47">
            <v>20775</v>
          </cell>
          <cell r="C47">
            <v>21939</v>
          </cell>
          <cell r="D47">
            <v>21925</v>
          </cell>
          <cell r="E47">
            <v>23720</v>
          </cell>
          <cell r="F47">
            <v>23443</v>
          </cell>
          <cell r="G47">
            <v>26497</v>
          </cell>
          <cell r="H47">
            <v>27332</v>
          </cell>
          <cell r="I47">
            <v>27926</v>
          </cell>
          <cell r="J47">
            <v>27361</v>
          </cell>
          <cell r="K47">
            <v>28682</v>
          </cell>
          <cell r="L47">
            <v>30190</v>
          </cell>
          <cell r="M47">
            <v>34825</v>
          </cell>
          <cell r="N47">
            <v>34265</v>
          </cell>
          <cell r="O47">
            <v>36553</v>
          </cell>
          <cell r="P47">
            <v>40201</v>
          </cell>
          <cell r="Q47">
            <v>41383</v>
          </cell>
          <cell r="R47">
            <v>45097</v>
          </cell>
          <cell r="S47">
            <v>41339</v>
          </cell>
          <cell r="T47">
            <v>42776</v>
          </cell>
          <cell r="U47">
            <v>43762</v>
          </cell>
          <cell r="V47">
            <v>42137</v>
          </cell>
          <cell r="W47">
            <v>42986</v>
          </cell>
          <cell r="X47">
            <v>44579</v>
          </cell>
          <cell r="Y47">
            <v>46005</v>
          </cell>
          <cell r="Z47">
            <v>46038</v>
          </cell>
          <cell r="AA47">
            <v>48769</v>
          </cell>
          <cell r="AB47">
            <v>45817</v>
          </cell>
          <cell r="AC47">
            <v>45774</v>
          </cell>
          <cell r="AD47">
            <v>49764.262455751792</v>
          </cell>
          <cell r="AE47">
            <v>50311</v>
          </cell>
        </row>
        <row r="48">
          <cell r="B48">
            <v>21397</v>
          </cell>
          <cell r="C48">
            <v>21799</v>
          </cell>
          <cell r="D48">
            <v>21772</v>
          </cell>
          <cell r="E48">
            <v>23268</v>
          </cell>
          <cell r="F48">
            <v>25159</v>
          </cell>
          <cell r="G48">
            <v>26319</v>
          </cell>
          <cell r="H48">
            <v>27482</v>
          </cell>
          <cell r="I48">
            <v>29549</v>
          </cell>
          <cell r="J48">
            <v>30048</v>
          </cell>
          <cell r="K48">
            <v>31008</v>
          </cell>
          <cell r="L48">
            <v>31794</v>
          </cell>
          <cell r="M48">
            <v>32929</v>
          </cell>
          <cell r="N48">
            <v>34014</v>
          </cell>
          <cell r="O48">
            <v>34692</v>
          </cell>
          <cell r="P48">
            <v>36413</v>
          </cell>
          <cell r="Q48">
            <v>38626</v>
          </cell>
          <cell r="R48">
            <v>41750</v>
          </cell>
          <cell r="S48">
            <v>43611</v>
          </cell>
          <cell r="T48">
            <v>42796</v>
          </cell>
          <cell r="U48">
            <v>43974</v>
          </cell>
          <cell r="V48">
            <v>43786</v>
          </cell>
          <cell r="W48">
            <v>47923</v>
          </cell>
          <cell r="X48">
            <v>48145</v>
          </cell>
          <cell r="Y48">
            <v>49174</v>
          </cell>
          <cell r="Z48">
            <v>50728</v>
          </cell>
          <cell r="AA48">
            <v>49595</v>
          </cell>
          <cell r="AB48">
            <v>52504</v>
          </cell>
          <cell r="AC48">
            <v>55616</v>
          </cell>
          <cell r="AD48">
            <v>52196.223667223479</v>
          </cell>
          <cell r="AE48">
            <v>53774</v>
          </cell>
        </row>
        <row r="49">
          <cell r="B49">
            <v>20771</v>
          </cell>
          <cell r="C49">
            <v>21205</v>
          </cell>
          <cell r="D49">
            <v>21508</v>
          </cell>
          <cell r="E49">
            <v>22576</v>
          </cell>
          <cell r="F49">
            <v>24092</v>
          </cell>
          <cell r="G49">
            <v>25229</v>
          </cell>
          <cell r="H49">
            <v>25264</v>
          </cell>
          <cell r="I49">
            <v>25892</v>
          </cell>
          <cell r="J49">
            <v>26959</v>
          </cell>
          <cell r="K49">
            <v>28118</v>
          </cell>
          <cell r="L49">
            <v>28278</v>
          </cell>
          <cell r="M49">
            <v>29089</v>
          </cell>
          <cell r="N49">
            <v>31470</v>
          </cell>
          <cell r="O49">
            <v>31661</v>
          </cell>
          <cell r="P49">
            <v>30304</v>
          </cell>
          <cell r="Q49">
            <v>32663</v>
          </cell>
          <cell r="R49">
            <v>35996</v>
          </cell>
          <cell r="S49">
            <v>35793</v>
          </cell>
          <cell r="T49">
            <v>36200</v>
          </cell>
          <cell r="U49">
            <v>40410</v>
          </cell>
          <cell r="V49">
            <v>39220</v>
          </cell>
          <cell r="W49">
            <v>42192</v>
          </cell>
          <cell r="X49">
            <v>41047</v>
          </cell>
          <cell r="Y49">
            <v>47205</v>
          </cell>
          <cell r="Z49">
            <v>49631</v>
          </cell>
          <cell r="AA49">
            <v>50075</v>
          </cell>
          <cell r="AB49">
            <v>51005</v>
          </cell>
          <cell r="AC49">
            <v>56361</v>
          </cell>
          <cell r="AD49">
            <v>55765.907051028153</v>
          </cell>
          <cell r="AE49">
            <v>52888</v>
          </cell>
        </row>
        <row r="50">
          <cell r="B50">
            <v>23123</v>
          </cell>
          <cell r="C50">
            <v>25174</v>
          </cell>
          <cell r="D50">
            <v>25115</v>
          </cell>
          <cell r="E50">
            <v>25773</v>
          </cell>
          <cell r="F50">
            <v>27740</v>
          </cell>
          <cell r="G50">
            <v>29021</v>
          </cell>
          <cell r="H50">
            <v>30013</v>
          </cell>
          <cell r="I50">
            <v>29790</v>
          </cell>
          <cell r="J50">
            <v>31404</v>
          </cell>
          <cell r="K50">
            <v>31285</v>
          </cell>
          <cell r="L50">
            <v>31855</v>
          </cell>
          <cell r="M50">
            <v>34941</v>
          </cell>
          <cell r="N50">
            <v>34070</v>
          </cell>
          <cell r="O50">
            <v>36134</v>
          </cell>
          <cell r="P50">
            <v>38925</v>
          </cell>
          <cell r="Q50">
            <v>39489</v>
          </cell>
          <cell r="R50">
            <v>42962</v>
          </cell>
          <cell r="S50">
            <v>41785</v>
          </cell>
          <cell r="T50">
            <v>42684</v>
          </cell>
          <cell r="U50">
            <v>43520</v>
          </cell>
          <cell r="V50">
            <v>43055</v>
          </cell>
          <cell r="W50">
            <v>44203</v>
          </cell>
          <cell r="X50">
            <v>45900</v>
          </cell>
          <cell r="Y50">
            <v>49099</v>
          </cell>
          <cell r="Z50">
            <v>46934</v>
          </cell>
          <cell r="AA50">
            <v>45879</v>
          </cell>
          <cell r="AB50">
            <v>45886</v>
          </cell>
          <cell r="AC50">
            <v>44648</v>
          </cell>
          <cell r="AD50">
            <v>44375.109538157245</v>
          </cell>
          <cell r="AE50">
            <v>46398</v>
          </cell>
        </row>
        <row r="51">
          <cell r="B51">
            <v>19409</v>
          </cell>
          <cell r="C51">
            <v>18142</v>
          </cell>
          <cell r="D51">
            <v>19898</v>
          </cell>
          <cell r="E51">
            <v>21151</v>
          </cell>
          <cell r="F51">
            <v>22294</v>
          </cell>
          <cell r="G51">
            <v>24108</v>
          </cell>
          <cell r="H51">
            <v>24571</v>
          </cell>
          <cell r="I51">
            <v>24639</v>
          </cell>
          <cell r="J51">
            <v>26259</v>
          </cell>
          <cell r="K51">
            <v>27737</v>
          </cell>
          <cell r="L51">
            <v>29733</v>
          </cell>
          <cell r="M51">
            <v>29578</v>
          </cell>
          <cell r="N51">
            <v>29526</v>
          </cell>
          <cell r="O51">
            <v>29694</v>
          </cell>
          <cell r="P51">
            <v>32786</v>
          </cell>
          <cell r="Q51">
            <v>35828</v>
          </cell>
          <cell r="R51">
            <v>36475</v>
          </cell>
          <cell r="S51">
            <v>39671</v>
          </cell>
          <cell r="T51">
            <v>37873</v>
          </cell>
          <cell r="U51">
            <v>39522</v>
          </cell>
          <cell r="V51">
            <v>41107</v>
          </cell>
          <cell r="W51">
            <v>43151</v>
          </cell>
          <cell r="X51">
            <v>45427</v>
          </cell>
          <cell r="Y51">
            <v>46418</v>
          </cell>
          <cell r="Z51">
            <v>51600</v>
          </cell>
          <cell r="AA51">
            <v>45826</v>
          </cell>
          <cell r="AB51">
            <v>45352</v>
          </cell>
          <cell r="AC51">
            <v>47223</v>
          </cell>
          <cell r="AD51">
            <v>49414.797866132809</v>
          </cell>
          <cell r="AE51">
            <v>54453</v>
          </cell>
        </row>
        <row r="52">
          <cell r="B52">
            <v>20743</v>
          </cell>
          <cell r="C52">
            <v>23246</v>
          </cell>
          <cell r="D52">
            <v>26430</v>
          </cell>
          <cell r="E52">
            <v>26369</v>
          </cell>
          <cell r="F52">
            <v>29575</v>
          </cell>
          <cell r="G52">
            <v>29123</v>
          </cell>
          <cell r="H52">
            <v>30711</v>
          </cell>
          <cell r="I52">
            <v>31133</v>
          </cell>
          <cell r="J52">
            <v>33308</v>
          </cell>
          <cell r="K52">
            <v>31766</v>
          </cell>
          <cell r="L52">
            <v>35388</v>
          </cell>
          <cell r="M52">
            <v>40955</v>
          </cell>
          <cell r="N52">
            <v>40001</v>
          </cell>
          <cell r="O52">
            <v>39595</v>
          </cell>
          <cell r="P52">
            <v>41327</v>
          </cell>
          <cell r="Q52">
            <v>45667</v>
          </cell>
          <cell r="R52">
            <v>45088</v>
          </cell>
          <cell r="S52">
            <v>45346</v>
          </cell>
          <cell r="T52">
            <v>45903</v>
          </cell>
          <cell r="U52">
            <v>46269</v>
          </cell>
          <cell r="V52">
            <v>45732</v>
          </cell>
          <cell r="W52">
            <v>44650</v>
          </cell>
          <cell r="X52">
            <v>51692</v>
          </cell>
          <cell r="Y52">
            <v>51277</v>
          </cell>
          <cell r="Z52">
            <v>51200</v>
          </cell>
          <cell r="AA52">
            <v>51237</v>
          </cell>
          <cell r="AB52">
            <v>50351</v>
          </cell>
          <cell r="AC52">
            <v>52058</v>
          </cell>
          <cell r="AD52">
            <v>53079.006440359903</v>
          </cell>
          <cell r="AE52">
            <v>55258</v>
          </cell>
        </row>
        <row r="54">
          <cell r="B54">
            <v>29951</v>
          </cell>
          <cell r="C54">
            <v>31090</v>
          </cell>
          <cell r="D54">
            <v>32721</v>
          </cell>
          <cell r="E54">
            <v>32862</v>
          </cell>
          <cell r="F54">
            <v>36213</v>
          </cell>
          <cell r="G54">
            <v>42321</v>
          </cell>
          <cell r="H54">
            <v>38870</v>
          </cell>
          <cell r="I54">
            <v>42154</v>
          </cell>
          <cell r="J54">
            <v>40841</v>
          </cell>
          <cell r="K54">
            <v>39516</v>
          </cell>
          <cell r="L54">
            <v>41097</v>
          </cell>
          <cell r="M54">
            <v>40243</v>
          </cell>
          <cell r="N54">
            <v>42119</v>
          </cell>
          <cell r="O54">
            <v>43985</v>
          </cell>
          <cell r="P54">
            <v>46508</v>
          </cell>
          <cell r="Q54">
            <v>50593</v>
          </cell>
          <cell r="R54">
            <v>50172</v>
          </cell>
          <cell r="S54">
            <v>53347</v>
          </cell>
          <cell r="T54">
            <v>53387</v>
          </cell>
          <cell r="U54">
            <v>54965</v>
          </cell>
          <cell r="V54">
            <v>55100</v>
          </cell>
          <cell r="W54">
            <v>56835</v>
          </cell>
          <cell r="X54">
            <v>62404</v>
          </cell>
          <cell r="Y54">
            <v>64141</v>
          </cell>
          <cell r="Z54">
            <v>64682</v>
          </cell>
          <cell r="AA54">
            <v>64851</v>
          </cell>
          <cell r="AB54">
            <v>65998</v>
          </cell>
          <cell r="AC54">
            <v>65415</v>
          </cell>
          <cell r="AD54">
            <v>64247.280660311095</v>
          </cell>
          <cell r="AE54">
            <v>67781</v>
          </cell>
        </row>
        <row r="55">
          <cell r="B55">
            <v>20648</v>
          </cell>
          <cell r="C55">
            <v>20519</v>
          </cell>
          <cell r="D55">
            <v>23424</v>
          </cell>
          <cell r="E55">
            <v>23600</v>
          </cell>
          <cell r="F55">
            <v>26402</v>
          </cell>
          <cell r="G55">
            <v>28221</v>
          </cell>
          <cell r="H55">
            <v>27464</v>
          </cell>
          <cell r="I55">
            <v>27868</v>
          </cell>
          <cell r="J55">
            <v>29617</v>
          </cell>
          <cell r="K55">
            <v>27438</v>
          </cell>
          <cell r="L55">
            <v>30316</v>
          </cell>
          <cell r="M55">
            <v>33858</v>
          </cell>
          <cell r="N55">
            <v>34696</v>
          </cell>
          <cell r="O55">
            <v>32772</v>
          </cell>
          <cell r="P55">
            <v>35640</v>
          </cell>
          <cell r="Q55">
            <v>38862</v>
          </cell>
          <cell r="R55">
            <v>37266</v>
          </cell>
          <cell r="S55">
            <v>36612</v>
          </cell>
          <cell r="T55">
            <v>36853</v>
          </cell>
          <cell r="U55">
            <v>37113</v>
          </cell>
          <cell r="V55">
            <v>41329</v>
          </cell>
          <cell r="W55">
            <v>43923</v>
          </cell>
          <cell r="X55">
            <v>45642</v>
          </cell>
          <cell r="Y55">
            <v>47894</v>
          </cell>
          <cell r="Z55">
            <v>47228</v>
          </cell>
          <cell r="AA55">
            <v>47502</v>
          </cell>
          <cell r="AB55">
            <v>47930</v>
          </cell>
          <cell r="AC55">
            <v>49693</v>
          </cell>
          <cell r="AD55">
            <v>49157.958539987354</v>
          </cell>
          <cell r="AE55">
            <v>50121</v>
          </cell>
        </row>
        <row r="56">
          <cell r="B56">
            <v>26959</v>
          </cell>
          <cell r="C56">
            <v>28207</v>
          </cell>
          <cell r="D56">
            <v>30339</v>
          </cell>
          <cell r="E56">
            <v>32241</v>
          </cell>
          <cell r="F56">
            <v>33213</v>
          </cell>
          <cell r="G56">
            <v>36086</v>
          </cell>
          <cell r="H56">
            <v>36247</v>
          </cell>
          <cell r="I56">
            <v>35714</v>
          </cell>
          <cell r="J56">
            <v>36359</v>
          </cell>
          <cell r="K56">
            <v>37064</v>
          </cell>
          <cell r="L56">
            <v>40500</v>
          </cell>
          <cell r="M56">
            <v>38574</v>
          </cell>
          <cell r="N56">
            <v>39494</v>
          </cell>
          <cell r="O56">
            <v>42023</v>
          </cell>
          <cell r="P56">
            <v>42345</v>
          </cell>
          <cell r="Q56">
            <v>44005</v>
          </cell>
          <cell r="R56">
            <v>46753</v>
          </cell>
          <cell r="S56">
            <v>52253</v>
          </cell>
          <cell r="T56">
            <v>49855</v>
          </cell>
          <cell r="U56">
            <v>50955</v>
          </cell>
          <cell r="V56">
            <v>52019</v>
          </cell>
          <cell r="W56">
            <v>56017</v>
          </cell>
          <cell r="X56">
            <v>55330</v>
          </cell>
          <cell r="Y56">
            <v>58463</v>
          </cell>
          <cell r="Z56">
            <v>60320</v>
          </cell>
          <cell r="AA56">
            <v>59373</v>
          </cell>
          <cell r="AB56">
            <v>60934</v>
          </cell>
          <cell r="AC56">
            <v>63313</v>
          </cell>
          <cell r="AD56">
            <v>63655.897167099407</v>
          </cell>
          <cell r="AE56">
            <v>62963</v>
          </cell>
        </row>
        <row r="57">
          <cell r="B57">
            <v>25914</v>
          </cell>
          <cell r="C57">
            <v>26403</v>
          </cell>
          <cell r="D57">
            <v>30548</v>
          </cell>
          <cell r="E57">
            <v>32338</v>
          </cell>
          <cell r="F57">
            <v>34625</v>
          </cell>
          <cell r="G57">
            <v>37532</v>
          </cell>
          <cell r="H57">
            <v>40805</v>
          </cell>
          <cell r="I57">
            <v>36032</v>
          </cell>
          <cell r="J57">
            <v>39436</v>
          </cell>
          <cell r="K57">
            <v>37964</v>
          </cell>
          <cell r="L57">
            <v>35245</v>
          </cell>
          <cell r="M57">
            <v>39171</v>
          </cell>
          <cell r="N57">
            <v>39407</v>
          </cell>
          <cell r="O57">
            <v>40998</v>
          </cell>
          <cell r="P57">
            <v>44958</v>
          </cell>
          <cell r="Q57">
            <v>46055</v>
          </cell>
          <cell r="R57">
            <v>50926</v>
          </cell>
          <cell r="S57">
            <v>51331</v>
          </cell>
          <cell r="T57">
            <v>55321</v>
          </cell>
          <cell r="U57">
            <v>55567</v>
          </cell>
          <cell r="V57">
            <v>56815</v>
          </cell>
          <cell r="W57">
            <v>56984</v>
          </cell>
          <cell r="X57">
            <v>61970</v>
          </cell>
          <cell r="Y57">
            <v>67576</v>
          </cell>
          <cell r="Z57">
            <v>66176</v>
          </cell>
          <cell r="AA57">
            <v>64131</v>
          </cell>
          <cell r="AB57">
            <v>66633</v>
          </cell>
          <cell r="AC57">
            <v>65880</v>
          </cell>
          <cell r="AD57">
            <v>67818.752379380006</v>
          </cell>
          <cell r="AE57">
            <v>71322</v>
          </cell>
        </row>
        <row r="58">
          <cell r="B58">
            <v>27776</v>
          </cell>
          <cell r="C58">
            <v>30980</v>
          </cell>
          <cell r="D58">
            <v>31715</v>
          </cell>
          <cell r="E58">
            <v>34241</v>
          </cell>
          <cell r="F58">
            <v>36287</v>
          </cell>
          <cell r="G58">
            <v>39120</v>
          </cell>
          <cell r="H58">
            <v>38734</v>
          </cell>
          <cell r="I58">
            <v>40049</v>
          </cell>
          <cell r="J58">
            <v>39000</v>
          </cell>
          <cell r="K58">
            <v>40500</v>
          </cell>
          <cell r="L58">
            <v>42280</v>
          </cell>
          <cell r="M58">
            <v>43924</v>
          </cell>
          <cell r="N58">
            <v>47468</v>
          </cell>
          <cell r="O58">
            <v>48021</v>
          </cell>
          <cell r="P58">
            <v>49826</v>
          </cell>
          <cell r="Q58">
            <v>49734</v>
          </cell>
          <cell r="R58">
            <v>50405</v>
          </cell>
          <cell r="S58">
            <v>51771</v>
          </cell>
          <cell r="T58">
            <v>54568</v>
          </cell>
          <cell r="U58">
            <v>56045</v>
          </cell>
          <cell r="V58">
            <v>55275</v>
          </cell>
          <cell r="W58">
            <v>63368</v>
          </cell>
          <cell r="X58">
            <v>68059</v>
          </cell>
          <cell r="Y58">
            <v>60508</v>
          </cell>
          <cell r="Z58">
            <v>65306</v>
          </cell>
          <cell r="AA58">
            <v>64777</v>
          </cell>
          <cell r="AB58">
            <v>62968</v>
          </cell>
          <cell r="AC58">
            <v>62338</v>
          </cell>
          <cell r="AD58">
            <v>66692.485315596103</v>
          </cell>
          <cell r="AE58">
            <v>61782</v>
          </cell>
        </row>
        <row r="59">
          <cell r="B59">
            <v>22027</v>
          </cell>
          <cell r="C59">
            <v>23639</v>
          </cell>
          <cell r="D59">
            <v>25025</v>
          </cell>
          <cell r="E59">
            <v>26384</v>
          </cell>
          <cell r="F59">
            <v>28915</v>
          </cell>
          <cell r="G59">
            <v>31496</v>
          </cell>
          <cell r="H59">
            <v>31591</v>
          </cell>
          <cell r="I59">
            <v>31794</v>
          </cell>
          <cell r="J59">
            <v>31051</v>
          </cell>
          <cell r="K59">
            <v>31697</v>
          </cell>
          <cell r="L59">
            <v>31899</v>
          </cell>
          <cell r="M59">
            <v>33028</v>
          </cell>
          <cell r="N59">
            <v>35410</v>
          </cell>
          <cell r="O59">
            <v>35798</v>
          </cell>
          <cell r="P59">
            <v>37394</v>
          </cell>
          <cell r="Q59">
            <v>39989</v>
          </cell>
          <cell r="R59">
            <v>40744</v>
          </cell>
          <cell r="S59">
            <v>42114</v>
          </cell>
          <cell r="T59">
            <v>41966</v>
          </cell>
          <cell r="U59">
            <v>42788</v>
          </cell>
          <cell r="V59">
            <v>44649</v>
          </cell>
          <cell r="W59">
            <v>47176</v>
          </cell>
          <cell r="X59">
            <v>48222</v>
          </cell>
          <cell r="Y59">
            <v>48944</v>
          </cell>
          <cell r="Z59">
            <v>50461</v>
          </cell>
          <cell r="AA59">
            <v>50216</v>
          </cell>
          <cell r="AB59">
            <v>49781</v>
          </cell>
          <cell r="AC59">
            <v>50636</v>
          </cell>
          <cell r="AD59">
            <v>47680.251231079856</v>
          </cell>
          <cell r="AE59">
            <v>53843</v>
          </cell>
        </row>
        <row r="60">
          <cell r="B60">
            <v>20346</v>
          </cell>
          <cell r="C60">
            <v>22877</v>
          </cell>
          <cell r="D60">
            <v>23807</v>
          </cell>
          <cell r="E60">
            <v>25424</v>
          </cell>
          <cell r="F60">
            <v>26742</v>
          </cell>
          <cell r="G60">
            <v>28690</v>
          </cell>
          <cell r="H60">
            <v>29005</v>
          </cell>
          <cell r="I60">
            <v>30367</v>
          </cell>
          <cell r="J60">
            <v>29882</v>
          </cell>
          <cell r="K60">
            <v>30995</v>
          </cell>
          <cell r="L60">
            <v>32066</v>
          </cell>
          <cell r="M60">
            <v>34524</v>
          </cell>
          <cell r="N60">
            <v>34899</v>
          </cell>
          <cell r="O60">
            <v>37517</v>
          </cell>
          <cell r="P60">
            <v>39015</v>
          </cell>
          <cell r="Q60">
            <v>37758</v>
          </cell>
          <cell r="R60">
            <v>42176</v>
          </cell>
          <cell r="S60">
            <v>43499</v>
          </cell>
          <cell r="T60">
            <v>42498</v>
          </cell>
          <cell r="U60">
            <v>42933</v>
          </cell>
          <cell r="V60">
            <v>44106</v>
          </cell>
          <cell r="W60">
            <v>46300</v>
          </cell>
          <cell r="X60">
            <v>48477</v>
          </cell>
          <cell r="Y60">
            <v>48437</v>
          </cell>
          <cell r="Z60">
            <v>51402</v>
          </cell>
          <cell r="AA60">
            <v>48172</v>
          </cell>
          <cell r="AB60">
            <v>48314</v>
          </cell>
          <cell r="AC60">
            <v>49910</v>
          </cell>
          <cell r="AD60">
            <v>51904.073128287222</v>
          </cell>
          <cell r="AE60">
            <v>53952</v>
          </cell>
        </row>
        <row r="61">
          <cell r="B61">
            <v>21612</v>
          </cell>
          <cell r="C61">
            <v>24625</v>
          </cell>
          <cell r="D61">
            <v>26540</v>
          </cell>
          <cell r="E61">
            <v>28292</v>
          </cell>
          <cell r="F61">
            <v>29842</v>
          </cell>
          <cell r="G61">
            <v>30124</v>
          </cell>
          <cell r="H61">
            <v>31968</v>
          </cell>
          <cell r="I61">
            <v>30836</v>
          </cell>
          <cell r="J61">
            <v>30432</v>
          </cell>
          <cell r="K61">
            <v>33509</v>
          </cell>
          <cell r="L61">
            <v>31928</v>
          </cell>
          <cell r="M61">
            <v>35359</v>
          </cell>
          <cell r="N61">
            <v>36986</v>
          </cell>
          <cell r="O61">
            <v>34797</v>
          </cell>
          <cell r="P61">
            <v>40686</v>
          </cell>
          <cell r="Q61">
            <v>42719</v>
          </cell>
          <cell r="R61">
            <v>42197</v>
          </cell>
          <cell r="S61">
            <v>45723</v>
          </cell>
          <cell r="T61">
            <v>42417</v>
          </cell>
          <cell r="U61">
            <v>44711</v>
          </cell>
          <cell r="V61">
            <v>47935</v>
          </cell>
          <cell r="W61">
            <v>49484</v>
          </cell>
          <cell r="X61">
            <v>53736</v>
          </cell>
          <cell r="Y61">
            <v>54210</v>
          </cell>
          <cell r="Z61">
            <v>53241</v>
          </cell>
          <cell r="AA61">
            <v>51634</v>
          </cell>
          <cell r="AB61">
            <v>51624</v>
          </cell>
          <cell r="AC61">
            <v>49033</v>
          </cell>
          <cell r="AD61">
            <v>56065.313883437644</v>
          </cell>
          <cell r="AE61">
            <v>57812</v>
          </cell>
        </row>
        <row r="62">
          <cell r="B62">
            <v>22578</v>
          </cell>
          <cell r="C62">
            <v>26000</v>
          </cell>
          <cell r="D62">
            <v>24599</v>
          </cell>
          <cell r="E62">
            <v>25415</v>
          </cell>
          <cell r="F62">
            <v>28988</v>
          </cell>
          <cell r="G62">
            <v>31295</v>
          </cell>
          <cell r="H62">
            <v>31098</v>
          </cell>
          <cell r="I62">
            <v>29155</v>
          </cell>
          <cell r="J62">
            <v>32755</v>
          </cell>
          <cell r="K62">
            <v>31065</v>
          </cell>
          <cell r="L62">
            <v>35802</v>
          </cell>
          <cell r="M62">
            <v>33824</v>
          </cell>
          <cell r="N62">
            <v>32358</v>
          </cell>
          <cell r="O62">
            <v>35053</v>
          </cell>
          <cell r="P62">
            <v>39372</v>
          </cell>
          <cell r="Q62">
            <v>41584</v>
          </cell>
          <cell r="R62">
            <v>39594</v>
          </cell>
          <cell r="S62">
            <v>40794</v>
          </cell>
          <cell r="T62">
            <v>42999</v>
          </cell>
          <cell r="U62">
            <v>43261</v>
          </cell>
          <cell r="V62">
            <v>47329</v>
          </cell>
          <cell r="W62">
            <v>50704</v>
          </cell>
          <cell r="X62">
            <v>51981</v>
          </cell>
          <cell r="Y62">
            <v>47390</v>
          </cell>
          <cell r="Z62">
            <v>50706</v>
          </cell>
          <cell r="AA62">
            <v>52318</v>
          </cell>
          <cell r="AB62">
            <v>55928</v>
          </cell>
          <cell r="AC62">
            <v>51862</v>
          </cell>
          <cell r="AD62">
            <v>55581.825993897495</v>
          </cell>
          <cell r="AE62">
            <v>54842</v>
          </cell>
        </row>
        <row r="63">
          <cell r="B63">
            <v>20408</v>
          </cell>
          <cell r="C63">
            <v>21076</v>
          </cell>
          <cell r="D63">
            <v>24322</v>
          </cell>
          <cell r="E63">
            <v>27455</v>
          </cell>
          <cell r="F63">
            <v>26741</v>
          </cell>
          <cell r="G63">
            <v>26752</v>
          </cell>
          <cell r="H63">
            <v>27392</v>
          </cell>
          <cell r="I63">
            <v>29885</v>
          </cell>
          <cell r="J63">
            <v>30247</v>
          </cell>
          <cell r="K63">
            <v>27304</v>
          </cell>
          <cell r="L63">
            <v>30116</v>
          </cell>
          <cell r="M63">
            <v>30748</v>
          </cell>
          <cell r="N63">
            <v>31966</v>
          </cell>
          <cell r="O63">
            <v>31860</v>
          </cell>
          <cell r="P63">
            <v>33433</v>
          </cell>
          <cell r="Q63">
            <v>38670</v>
          </cell>
          <cell r="R63">
            <v>41222</v>
          </cell>
          <cell r="S63">
            <v>41169</v>
          </cell>
          <cell r="T63">
            <v>39070</v>
          </cell>
          <cell r="U63">
            <v>45044</v>
          </cell>
          <cell r="V63">
            <v>43451</v>
          </cell>
          <cell r="W63">
            <v>44993</v>
          </cell>
          <cell r="X63">
            <v>48477</v>
          </cell>
          <cell r="Y63">
            <v>50783</v>
          </cell>
          <cell r="Z63">
            <v>55590</v>
          </cell>
          <cell r="AA63">
            <v>53141</v>
          </cell>
          <cell r="AB63">
            <v>53141</v>
          </cell>
          <cell r="AC63">
            <v>55251</v>
          </cell>
          <cell r="AD63">
            <v>65246.199983535618</v>
          </cell>
          <cell r="AE63">
            <v>60675</v>
          </cell>
        </row>
      </sheetData>
      <sheetData sheetId="3"/>
      <sheetData sheetId="4">
        <row r="3">
          <cell r="B3" t="str">
            <v xml:space="preserve"> 1996-98*</v>
          </cell>
          <cell r="C3"/>
          <cell r="D3"/>
          <cell r="E3"/>
          <cell r="F3"/>
          <cell r="G3" t="str">
            <v>1999-2001*</v>
          </cell>
          <cell r="H3"/>
          <cell r="I3"/>
          <cell r="J3"/>
          <cell r="K3"/>
          <cell r="L3" t="str">
            <v>2001-2003*</v>
          </cell>
          <cell r="M3"/>
          <cell r="N3"/>
          <cell r="O3"/>
          <cell r="P3"/>
          <cell r="Q3" t="str">
            <v>2003-2005*</v>
          </cell>
          <cell r="R3"/>
          <cell r="S3"/>
          <cell r="T3"/>
          <cell r="U3"/>
          <cell r="V3">
            <v>2007</v>
          </cell>
          <cell r="W3"/>
          <cell r="X3"/>
          <cell r="Y3"/>
          <cell r="Z3"/>
          <cell r="AA3">
            <v>2008</v>
          </cell>
          <cell r="AB3"/>
          <cell r="AC3"/>
          <cell r="AD3"/>
          <cell r="AE3"/>
          <cell r="AF3">
            <v>2009</v>
          </cell>
          <cell r="AG3"/>
          <cell r="AH3"/>
          <cell r="AI3"/>
          <cell r="AJ3"/>
          <cell r="AK3">
            <v>2010</v>
          </cell>
          <cell r="AL3"/>
          <cell r="AM3"/>
          <cell r="AN3"/>
          <cell r="AO3"/>
          <cell r="AP3">
            <v>2011</v>
          </cell>
          <cell r="AQ3"/>
          <cell r="AR3"/>
          <cell r="AS3"/>
          <cell r="AT3"/>
          <cell r="AU3">
            <v>2012</v>
          </cell>
          <cell r="AV3"/>
          <cell r="AW3"/>
          <cell r="AX3"/>
          <cell r="AY3"/>
          <cell r="AZ3">
            <v>2013</v>
          </cell>
          <cell r="BA3"/>
          <cell r="BB3"/>
        </row>
        <row r="4">
          <cell r="B4" t="str">
            <v xml:space="preserve">Low </v>
          </cell>
          <cell r="C4" t="str">
            <v>2nd</v>
          </cell>
          <cell r="D4" t="str">
            <v>3rd</v>
          </cell>
          <cell r="E4" t="str">
            <v>4th</v>
          </cell>
          <cell r="F4" t="str">
            <v>High</v>
          </cell>
          <cell r="G4" t="str">
            <v xml:space="preserve">Low </v>
          </cell>
          <cell r="H4" t="str">
            <v>2nd</v>
          </cell>
          <cell r="I4" t="str">
            <v>3rd</v>
          </cell>
          <cell r="J4" t="str">
            <v>4th</v>
          </cell>
          <cell r="K4" t="str">
            <v>High</v>
          </cell>
          <cell r="L4" t="str">
            <v xml:space="preserve">Low </v>
          </cell>
          <cell r="M4" t="str">
            <v>2nd</v>
          </cell>
          <cell r="N4" t="str">
            <v>3rd</v>
          </cell>
          <cell r="O4" t="str">
            <v>4th</v>
          </cell>
          <cell r="P4" t="str">
            <v>High</v>
          </cell>
          <cell r="Q4" t="str">
            <v xml:space="preserve">Low </v>
          </cell>
          <cell r="R4" t="str">
            <v>2nd</v>
          </cell>
          <cell r="S4" t="str">
            <v>3rd</v>
          </cell>
          <cell r="T4" t="str">
            <v>4th</v>
          </cell>
          <cell r="U4" t="str">
            <v>High</v>
          </cell>
          <cell r="V4" t="str">
            <v xml:space="preserve">Low </v>
          </cell>
          <cell r="W4" t="str">
            <v>2nd</v>
          </cell>
          <cell r="X4" t="str">
            <v>3rd</v>
          </cell>
          <cell r="Y4" t="str">
            <v>4th</v>
          </cell>
          <cell r="Z4" t="str">
            <v>High</v>
          </cell>
          <cell r="AA4" t="str">
            <v xml:space="preserve">Low </v>
          </cell>
          <cell r="AB4" t="str">
            <v>2nd</v>
          </cell>
          <cell r="AC4" t="str">
            <v>3rd</v>
          </cell>
          <cell r="AD4" t="str">
            <v>4th</v>
          </cell>
          <cell r="AE4" t="str">
            <v>High</v>
          </cell>
          <cell r="AF4" t="str">
            <v xml:space="preserve">Low </v>
          </cell>
          <cell r="AG4" t="str">
            <v>2nd</v>
          </cell>
          <cell r="AH4" t="str">
            <v>3rd</v>
          </cell>
          <cell r="AI4" t="str">
            <v>4th</v>
          </cell>
          <cell r="AJ4" t="str">
            <v>High</v>
          </cell>
          <cell r="AK4" t="str">
            <v xml:space="preserve">Low </v>
          </cell>
          <cell r="AL4" t="str">
            <v>2nd</v>
          </cell>
          <cell r="AM4" t="str">
            <v>3rd</v>
          </cell>
          <cell r="AN4" t="str">
            <v>4th</v>
          </cell>
          <cell r="AO4" t="str">
            <v>High</v>
          </cell>
          <cell r="AP4" t="str">
            <v xml:space="preserve">Low </v>
          </cell>
          <cell r="AQ4" t="str">
            <v>2nd</v>
          </cell>
          <cell r="AR4" t="str">
            <v>3rd</v>
          </cell>
          <cell r="AS4" t="str">
            <v>4th</v>
          </cell>
          <cell r="AT4" t="str">
            <v>High</v>
          </cell>
          <cell r="AU4" t="str">
            <v xml:space="preserve">Low </v>
          </cell>
          <cell r="AV4" t="str">
            <v>2nd</v>
          </cell>
          <cell r="AW4" t="str">
            <v>3rd</v>
          </cell>
          <cell r="AX4" t="str">
            <v>4th</v>
          </cell>
          <cell r="AY4" t="str">
            <v>High</v>
          </cell>
          <cell r="AZ4" t="str">
            <v xml:space="preserve">Low </v>
          </cell>
          <cell r="BA4" t="str">
            <v>2nd</v>
          </cell>
          <cell r="BB4" t="str">
            <v>3rd</v>
          </cell>
        </row>
        <row r="5">
          <cell r="B5">
            <v>10005</v>
          </cell>
          <cell r="C5">
            <v>24000</v>
          </cell>
          <cell r="D5">
            <v>39466</v>
          </cell>
          <cell r="E5">
            <v>60000</v>
          </cell>
          <cell r="F5">
            <v>100649</v>
          </cell>
          <cell r="G5">
            <v>11400</v>
          </cell>
          <cell r="H5">
            <v>26010</v>
          </cell>
          <cell r="I5">
            <v>43000</v>
          </cell>
          <cell r="J5">
            <v>65248</v>
          </cell>
          <cell r="K5">
            <v>110400</v>
          </cell>
          <cell r="L5">
            <v>12072</v>
          </cell>
          <cell r="M5">
            <v>28242</v>
          </cell>
          <cell r="N5">
            <v>46586</v>
          </cell>
          <cell r="O5">
            <v>71808</v>
          </cell>
          <cell r="P5">
            <v>121165</v>
          </cell>
          <cell r="Q5">
            <v>12168</v>
          </cell>
          <cell r="R5">
            <v>28620</v>
          </cell>
          <cell r="S5">
            <v>47900</v>
          </cell>
          <cell r="T5">
            <v>74126</v>
          </cell>
          <cell r="U5">
            <v>126492</v>
          </cell>
          <cell r="V5">
            <v>16860.205000000002</v>
          </cell>
          <cell r="W5">
            <v>37376.839999999997</v>
          </cell>
          <cell r="X5">
            <v>58502.879999999997</v>
          </cell>
          <cell r="Y5">
            <v>85926.104999999996</v>
          </cell>
          <cell r="Z5">
            <v>145261.83850000001</v>
          </cell>
          <cell r="AA5">
            <v>18331.002</v>
          </cell>
          <cell r="AB5">
            <v>40735.56</v>
          </cell>
          <cell r="AC5">
            <v>63241.956899999997</v>
          </cell>
          <cell r="AD5">
            <v>93284.432400000005</v>
          </cell>
          <cell r="AE5">
            <v>158064.15669</v>
          </cell>
          <cell r="AF5">
            <v>16991.16</v>
          </cell>
          <cell r="AG5">
            <v>38879.771999999997</v>
          </cell>
          <cell r="AH5">
            <v>60968.28</v>
          </cell>
          <cell r="AI5">
            <v>90852.732000000004</v>
          </cell>
          <cell r="AJ5">
            <v>154869.42600000001</v>
          </cell>
          <cell r="AK5">
            <v>16726.558400000002</v>
          </cell>
          <cell r="AL5">
            <v>38017.65352</v>
          </cell>
          <cell r="AM5">
            <v>60457.440000000002</v>
          </cell>
          <cell r="AN5">
            <v>90686.16</v>
          </cell>
          <cell r="AO5">
            <v>154166.47200000001</v>
          </cell>
          <cell r="AP5">
            <v>16597.2631</v>
          </cell>
          <cell r="AQ5">
            <v>38489.3586</v>
          </cell>
          <cell r="AR5">
            <v>61094.22</v>
          </cell>
          <cell r="AS5">
            <v>92557.743300000002</v>
          </cell>
          <cell r="AT5">
            <v>158844.97200000001</v>
          </cell>
          <cell r="AU5">
            <v>16971.477599999998</v>
          </cell>
          <cell r="AV5">
            <v>39297.052300000003</v>
          </cell>
          <cell r="AW5">
            <v>62632.834000000003</v>
          </cell>
          <cell r="AX5">
            <v>94454.354500000001</v>
          </cell>
          <cell r="AY5">
            <v>161905.87589</v>
          </cell>
          <cell r="AZ5">
            <v>17128.332999999999</v>
          </cell>
          <cell r="BA5">
            <v>40201.205099999999</v>
          </cell>
          <cell r="BB5">
            <v>63979.361499999999</v>
          </cell>
          <cell r="BC5">
            <v>96724.703999999998</v>
          </cell>
          <cell r="BD5">
            <v>168260.68299999999</v>
          </cell>
        </row>
        <row r="6">
          <cell r="B6">
            <v>9300</v>
          </cell>
          <cell r="C6">
            <v>21978</v>
          </cell>
          <cell r="D6">
            <v>36650</v>
          </cell>
          <cell r="E6">
            <v>54865.5</v>
          </cell>
          <cell r="F6">
            <v>92392.5</v>
          </cell>
          <cell r="G6">
            <v>10671.5</v>
          </cell>
          <cell r="H6">
            <v>24167</v>
          </cell>
          <cell r="I6">
            <v>39610.5</v>
          </cell>
          <cell r="J6">
            <v>60500</v>
          </cell>
          <cell r="K6">
            <v>100910.5</v>
          </cell>
          <cell r="L6">
            <v>10706</v>
          </cell>
          <cell r="M6">
            <v>25000</v>
          </cell>
          <cell r="N6">
            <v>40912.5</v>
          </cell>
          <cell r="O6">
            <v>63250</v>
          </cell>
          <cell r="P6">
            <v>106815</v>
          </cell>
          <cell r="Q6">
            <v>10420</v>
          </cell>
          <cell r="R6">
            <v>25000</v>
          </cell>
          <cell r="S6">
            <v>41651.5</v>
          </cell>
          <cell r="T6">
            <v>65200</v>
          </cell>
          <cell r="U6">
            <v>110888</v>
          </cell>
          <cell r="V6">
            <v>14321.0175</v>
          </cell>
          <cell r="W6">
            <v>31435.141250000001</v>
          </cell>
          <cell r="X6">
            <v>50275.912499999999</v>
          </cell>
          <cell r="Y6">
            <v>73301.264750000002</v>
          </cell>
          <cell r="Z6">
            <v>122896.675</v>
          </cell>
          <cell r="AA6">
            <v>15841.040895</v>
          </cell>
          <cell r="AB6">
            <v>35389.017749999999</v>
          </cell>
          <cell r="AC6">
            <v>55247.60325</v>
          </cell>
          <cell r="AD6">
            <v>81420.200549999994</v>
          </cell>
          <cell r="AE6">
            <v>133816.31459999998</v>
          </cell>
          <cell r="AF6">
            <v>14642.382000000001</v>
          </cell>
          <cell r="AG6">
            <v>32997.832199999997</v>
          </cell>
          <cell r="AH6">
            <v>53372.232000000004</v>
          </cell>
          <cell r="AI6">
            <v>79108.842000000004</v>
          </cell>
          <cell r="AJ6">
            <v>130482.114</v>
          </cell>
          <cell r="AK6">
            <v>14257.8796</v>
          </cell>
          <cell r="AL6">
            <v>32596.636399999999</v>
          </cell>
          <cell r="AM6">
            <v>52194.923199999997</v>
          </cell>
          <cell r="AN6">
            <v>78242.003599999996</v>
          </cell>
          <cell r="AO6">
            <v>133565.59931999998</v>
          </cell>
          <cell r="AP6">
            <v>14509.87725</v>
          </cell>
          <cell r="AQ6">
            <v>33296.349900000001</v>
          </cell>
          <cell r="AR6">
            <v>53314.889320000002</v>
          </cell>
          <cell r="AS6">
            <v>80949.84150000001</v>
          </cell>
          <cell r="AT6">
            <v>134050.90104999999</v>
          </cell>
          <cell r="AU6">
            <v>15001.57395</v>
          </cell>
          <cell r="AV6">
            <v>33993.465550000001</v>
          </cell>
          <cell r="AW6">
            <v>54096.584849999999</v>
          </cell>
          <cell r="AX6">
            <v>81978.298049999998</v>
          </cell>
          <cell r="AY6">
            <v>138852.95215</v>
          </cell>
          <cell r="AZ6">
            <v>15113.235000000001</v>
          </cell>
          <cell r="BA6">
            <v>34609.308149999997</v>
          </cell>
          <cell r="BB6">
            <v>55415.195</v>
          </cell>
          <cell r="BC6">
            <v>83425.057199999996</v>
          </cell>
          <cell r="BD6">
            <v>144079.50699999998</v>
          </cell>
        </row>
        <row r="7">
          <cell r="B7">
            <v>92.953523238380811</v>
          </cell>
          <cell r="C7">
            <v>91.574999999999989</v>
          </cell>
          <cell r="D7">
            <v>92.864744336897587</v>
          </cell>
          <cell r="E7">
            <v>91.44250000000001</v>
          </cell>
          <cell r="F7">
            <v>91.796739162833205</v>
          </cell>
          <cell r="G7">
            <v>93.609649122807014</v>
          </cell>
          <cell r="H7">
            <v>92.91426374471358</v>
          </cell>
          <cell r="I7">
            <v>92.117441860465121</v>
          </cell>
          <cell r="J7">
            <v>92.723148602256018</v>
          </cell>
          <cell r="K7">
            <v>91.404438405797109</v>
          </cell>
          <cell r="L7">
            <v>88.684559310801859</v>
          </cell>
          <cell r="M7">
            <v>88.520643013950846</v>
          </cell>
          <cell r="N7">
            <v>87.821448503842362</v>
          </cell>
          <cell r="O7">
            <v>88.082107843137265</v>
          </cell>
          <cell r="P7">
            <v>88.156645896092101</v>
          </cell>
          <cell r="Q7">
            <v>85.634451019066404</v>
          </cell>
          <cell r="R7">
            <v>87.351502445842073</v>
          </cell>
          <cell r="S7">
            <v>86.955114822546975</v>
          </cell>
          <cell r="T7">
            <v>87.958341202816825</v>
          </cell>
          <cell r="U7">
            <v>87.664041994750647</v>
          </cell>
          <cell r="V7">
            <v>84.939759036144565</v>
          </cell>
          <cell r="W7">
            <v>84.103260869565219</v>
          </cell>
          <cell r="X7">
            <v>85.9375</v>
          </cell>
          <cell r="Y7">
            <v>85.307328605200951</v>
          </cell>
          <cell r="Z7">
            <v>84.603551950776108</v>
          </cell>
          <cell r="AA7">
            <v>86.416666666666657</v>
          </cell>
          <cell r="AB7">
            <v>86.875</v>
          </cell>
          <cell r="AC7">
            <v>87.359098228663441</v>
          </cell>
          <cell r="AD7">
            <v>87.281659388646275</v>
          </cell>
          <cell r="AE7">
            <v>84.659493589330566</v>
          </cell>
          <cell r="AF7">
            <v>86.176470588235304</v>
          </cell>
          <cell r="AG7">
            <v>84.871465295629818</v>
          </cell>
          <cell r="AH7">
            <v>87.54098360655739</v>
          </cell>
          <cell r="AI7">
            <v>87.073707370737068</v>
          </cell>
          <cell r="AJ7">
            <v>84.252984833817351</v>
          </cell>
          <cell r="AK7">
            <v>85.240963855421683</v>
          </cell>
          <cell r="AL7">
            <v>85.740789822422471</v>
          </cell>
          <cell r="AM7">
            <v>86.333333333333329</v>
          </cell>
          <cell r="AN7">
            <v>86.277777777777771</v>
          </cell>
          <cell r="AO7">
            <v>86.637254901960773</v>
          </cell>
          <cell r="AP7">
            <v>87.423312883435571</v>
          </cell>
          <cell r="AQ7">
            <v>86.507936507936506</v>
          </cell>
          <cell r="AR7">
            <v>87.266666666666666</v>
          </cell>
          <cell r="AS7">
            <v>87.458745874587464</v>
          </cell>
          <cell r="AT7">
            <v>84.391025641025635</v>
          </cell>
          <cell r="AU7">
            <v>88.392857142857153</v>
          </cell>
          <cell r="AV7">
            <v>86.503856041131101</v>
          </cell>
          <cell r="AW7">
            <v>86.370967741935473</v>
          </cell>
          <cell r="AX7">
            <v>86.791443850267385</v>
          </cell>
          <cell r="AY7">
            <v>85.761527422474572</v>
          </cell>
          <cell r="AZ7">
            <v>88.235294117647072</v>
          </cell>
          <cell r="BA7">
            <v>86.090225563909769</v>
          </cell>
          <cell r="BB7">
            <v>86.614173228346459</v>
          </cell>
          <cell r="BC7">
            <v>86.25</v>
          </cell>
          <cell r="BD7">
            <v>85.628742514970057</v>
          </cell>
        </row>
        <row r="8">
          <cell r="B8">
            <v>8394</v>
          </cell>
          <cell r="C8">
            <v>22256</v>
          </cell>
          <cell r="D8">
            <v>38000</v>
          </cell>
          <cell r="E8">
            <v>56044</v>
          </cell>
          <cell r="F8">
            <v>92900</v>
          </cell>
          <cell r="G8">
            <v>9546</v>
          </cell>
          <cell r="H8">
            <v>23510</v>
          </cell>
          <cell r="I8">
            <v>40404</v>
          </cell>
          <cell r="J8">
            <v>62000</v>
          </cell>
          <cell r="K8">
            <v>99050</v>
          </cell>
          <cell r="L8">
            <v>10500</v>
          </cell>
          <cell r="M8">
            <v>24540</v>
          </cell>
          <cell r="N8">
            <v>41000</v>
          </cell>
          <cell r="O8">
            <v>63500</v>
          </cell>
          <cell r="P8">
            <v>101600</v>
          </cell>
          <cell r="Q8">
            <v>10000</v>
          </cell>
          <cell r="R8">
            <v>25000</v>
          </cell>
          <cell r="S8">
            <v>43680</v>
          </cell>
          <cell r="T8">
            <v>68554</v>
          </cell>
          <cell r="U8">
            <v>110866</v>
          </cell>
          <cell r="V8">
            <v>13203.775</v>
          </cell>
          <cell r="W8">
            <v>30470.25</v>
          </cell>
          <cell r="X8">
            <v>48752.4</v>
          </cell>
          <cell r="Y8">
            <v>72519.195000000007</v>
          </cell>
          <cell r="Z8">
            <v>120052.785</v>
          </cell>
          <cell r="AA8">
            <v>15275.834999999999</v>
          </cell>
          <cell r="AB8">
            <v>33606.837</v>
          </cell>
          <cell r="AC8">
            <v>54483.811500000003</v>
          </cell>
          <cell r="AD8">
            <v>80249.053199999995</v>
          </cell>
          <cell r="AE8">
            <v>130964.8254</v>
          </cell>
          <cell r="AF8">
            <v>13992.72</v>
          </cell>
          <cell r="AG8">
            <v>31883.412</v>
          </cell>
          <cell r="AH8">
            <v>50973.48</v>
          </cell>
          <cell r="AI8">
            <v>77589.632400000002</v>
          </cell>
          <cell r="AJ8">
            <v>126933.96</v>
          </cell>
          <cell r="AK8">
            <v>13099.111999999999</v>
          </cell>
          <cell r="AL8">
            <v>31437.8688</v>
          </cell>
          <cell r="AM8">
            <v>50381.2</v>
          </cell>
          <cell r="AN8">
            <v>77889.335200000001</v>
          </cell>
          <cell r="AO8">
            <v>133006.36799999999</v>
          </cell>
          <cell r="AP8">
            <v>13746.199500000001</v>
          </cell>
          <cell r="AQ8">
            <v>30750.757399999999</v>
          </cell>
          <cell r="AR8">
            <v>52235.558100000002</v>
          </cell>
          <cell r="AS8">
            <v>79422.486000000004</v>
          </cell>
          <cell r="AT8">
            <v>132370.81</v>
          </cell>
          <cell r="AU8">
            <v>13779.223480000001</v>
          </cell>
          <cell r="AV8">
            <v>33134.789599999996</v>
          </cell>
          <cell r="AW8">
            <v>53439.950299999997</v>
          </cell>
          <cell r="AX8">
            <v>81119.622099999993</v>
          </cell>
          <cell r="AY8">
            <v>132842.2205</v>
          </cell>
          <cell r="AZ8">
            <v>13601.9115</v>
          </cell>
          <cell r="BA8">
            <v>33249.116999999998</v>
          </cell>
          <cell r="BB8">
            <v>54014.701889999997</v>
          </cell>
          <cell r="BC8">
            <v>82215.998399999997</v>
          </cell>
          <cell r="BD8">
            <v>138034.21299999999</v>
          </cell>
        </row>
        <row r="9">
          <cell r="B9">
            <v>8256</v>
          </cell>
          <cell r="C9">
            <v>19180</v>
          </cell>
          <cell r="D9">
            <v>30360</v>
          </cell>
          <cell r="E9">
            <v>44220</v>
          </cell>
          <cell r="F9">
            <v>73040</v>
          </cell>
          <cell r="G9">
            <v>9500</v>
          </cell>
          <cell r="H9">
            <v>22000</v>
          </cell>
          <cell r="I9">
            <v>33256</v>
          </cell>
          <cell r="J9">
            <v>50919</v>
          </cell>
          <cell r="K9">
            <v>85080</v>
          </cell>
          <cell r="L9">
            <v>9500</v>
          </cell>
          <cell r="M9">
            <v>21408</v>
          </cell>
          <cell r="N9">
            <v>35000</v>
          </cell>
          <cell r="O9">
            <v>54000</v>
          </cell>
          <cell r="P9">
            <v>90400</v>
          </cell>
          <cell r="Q9">
            <v>9920</v>
          </cell>
          <cell r="R9">
            <v>22124</v>
          </cell>
          <cell r="S9">
            <v>36100</v>
          </cell>
          <cell r="T9">
            <v>56866</v>
          </cell>
          <cell r="U9">
            <v>97005</v>
          </cell>
          <cell r="V9">
            <v>14625.72</v>
          </cell>
          <cell r="W9">
            <v>29454.575000000001</v>
          </cell>
          <cell r="X9">
            <v>45502.239999999998</v>
          </cell>
          <cell r="Y9">
            <v>66018.875</v>
          </cell>
          <cell r="Z9">
            <v>112536.79</v>
          </cell>
          <cell r="AA9">
            <v>14868.4794</v>
          </cell>
          <cell r="AB9">
            <v>30551.67</v>
          </cell>
          <cell r="AC9">
            <v>47660.605199999998</v>
          </cell>
          <cell r="AD9">
            <v>71287.23</v>
          </cell>
          <cell r="AE9">
            <v>120882.7743</v>
          </cell>
          <cell r="AF9">
            <v>13193.136</v>
          </cell>
          <cell r="AG9">
            <v>29984.400000000001</v>
          </cell>
          <cell r="AH9">
            <v>47575.248</v>
          </cell>
          <cell r="AI9">
            <v>69963.600000000006</v>
          </cell>
          <cell r="AJ9">
            <v>117638.796</v>
          </cell>
          <cell r="AK9">
            <v>14106.736000000001</v>
          </cell>
          <cell r="AL9">
            <v>30228.720000000001</v>
          </cell>
          <cell r="AM9">
            <v>47257.565600000002</v>
          </cell>
          <cell r="AN9">
            <v>71339.779200000004</v>
          </cell>
          <cell r="AO9">
            <v>120914.88</v>
          </cell>
          <cell r="AP9">
            <v>14255.317999999999</v>
          </cell>
          <cell r="AQ9">
            <v>30547.11</v>
          </cell>
          <cell r="AR9">
            <v>48875.375999999997</v>
          </cell>
          <cell r="AS9">
            <v>72294.827000000005</v>
          </cell>
          <cell r="AT9">
            <v>123206.677</v>
          </cell>
          <cell r="AU9">
            <v>15153.105</v>
          </cell>
          <cell r="AV9">
            <v>31417.437699999999</v>
          </cell>
          <cell r="AW9">
            <v>49601.163699999997</v>
          </cell>
          <cell r="AX9">
            <v>73240.007500000007</v>
          </cell>
          <cell r="AY9">
            <v>122235.04700000001</v>
          </cell>
          <cell r="AZ9">
            <v>14508.705599999999</v>
          </cell>
          <cell r="BA9">
            <v>32241.567999999999</v>
          </cell>
          <cell r="BB9">
            <v>50377.45</v>
          </cell>
          <cell r="BC9">
            <v>75818.062250000003</v>
          </cell>
          <cell r="BD9">
            <v>127958.723</v>
          </cell>
        </row>
        <row r="10">
          <cell r="B10">
            <v>12000</v>
          </cell>
          <cell r="C10">
            <v>27840</v>
          </cell>
          <cell r="D10">
            <v>45447.5</v>
          </cell>
          <cell r="E10">
            <v>67100</v>
          </cell>
          <cell r="F10">
            <v>110577</v>
          </cell>
          <cell r="G10">
            <v>12330</v>
          </cell>
          <cell r="H10">
            <v>30056</v>
          </cell>
          <cell r="I10">
            <v>47870</v>
          </cell>
          <cell r="J10">
            <v>69338</v>
          </cell>
          <cell r="K10">
            <v>108929</v>
          </cell>
          <cell r="L10">
            <v>15590</v>
          </cell>
          <cell r="M10">
            <v>34880</v>
          </cell>
          <cell r="N10">
            <v>54223</v>
          </cell>
          <cell r="O10">
            <v>78000</v>
          </cell>
          <cell r="P10">
            <v>120916</v>
          </cell>
          <cell r="Q10">
            <v>15356</v>
          </cell>
          <cell r="R10">
            <v>33000</v>
          </cell>
          <cell r="S10">
            <v>52108</v>
          </cell>
          <cell r="T10">
            <v>76480</v>
          </cell>
          <cell r="U10">
            <v>120008</v>
          </cell>
          <cell r="V10">
            <v>20313.5</v>
          </cell>
          <cell r="W10">
            <v>41033.269999999997</v>
          </cell>
          <cell r="X10">
            <v>62667.147499999999</v>
          </cell>
          <cell r="Y10">
            <v>89887.237500000003</v>
          </cell>
          <cell r="Z10">
            <v>150319.9</v>
          </cell>
          <cell r="AA10">
            <v>21386.169000000002</v>
          </cell>
          <cell r="AB10">
            <v>43994.404799999997</v>
          </cell>
          <cell r="AC10">
            <v>68028.385200000004</v>
          </cell>
          <cell r="AD10">
            <v>99802.122000000003</v>
          </cell>
          <cell r="AE10">
            <v>160905.462</v>
          </cell>
          <cell r="AF10">
            <v>21988.560000000001</v>
          </cell>
          <cell r="AG10">
            <v>44276.964</v>
          </cell>
          <cell r="AH10">
            <v>67165.055999999997</v>
          </cell>
          <cell r="AI10">
            <v>98748.623999999996</v>
          </cell>
          <cell r="AJ10">
            <v>152920.44</v>
          </cell>
          <cell r="AK10">
            <v>21160.103999999999</v>
          </cell>
          <cell r="AL10">
            <v>44315.303520000001</v>
          </cell>
          <cell r="AM10">
            <v>70533.679999999993</v>
          </cell>
          <cell r="AN10">
            <v>98747.152000000002</v>
          </cell>
          <cell r="AO10">
            <v>156181.72</v>
          </cell>
          <cell r="AP10">
            <v>20364.740000000002</v>
          </cell>
          <cell r="AQ10">
            <v>45820.665000000001</v>
          </cell>
          <cell r="AR10">
            <v>69138.292300000001</v>
          </cell>
          <cell r="AS10">
            <v>99787.225999999995</v>
          </cell>
          <cell r="AT10">
            <v>162917.92000000001</v>
          </cell>
          <cell r="AU10">
            <v>21416.3884</v>
          </cell>
          <cell r="AV10">
            <v>45055.232199999999</v>
          </cell>
          <cell r="AW10">
            <v>70714.490000000005</v>
          </cell>
          <cell r="AX10">
            <v>101020.7</v>
          </cell>
          <cell r="AY10">
            <v>163714.14642</v>
          </cell>
          <cell r="AZ10">
            <v>20352.489799999999</v>
          </cell>
          <cell r="BA10">
            <v>44332.156000000003</v>
          </cell>
          <cell r="BB10">
            <v>69017.106499999994</v>
          </cell>
          <cell r="BC10">
            <v>101258.67449999999</v>
          </cell>
          <cell r="BD10">
            <v>171283.33</v>
          </cell>
        </row>
        <row r="11">
          <cell r="B11">
            <v>9660</v>
          </cell>
          <cell r="C11">
            <v>21240</v>
          </cell>
          <cell r="D11">
            <v>34703</v>
          </cell>
          <cell r="E11">
            <v>53150</v>
          </cell>
          <cell r="F11">
            <v>91885</v>
          </cell>
          <cell r="G11">
            <v>11212</v>
          </cell>
          <cell r="H11">
            <v>24257</v>
          </cell>
          <cell r="I11">
            <v>38961</v>
          </cell>
          <cell r="J11">
            <v>60000</v>
          </cell>
          <cell r="K11">
            <v>101076</v>
          </cell>
          <cell r="L11">
            <v>11520</v>
          </cell>
          <cell r="M11">
            <v>25000</v>
          </cell>
          <cell r="N11">
            <v>40800</v>
          </cell>
          <cell r="O11">
            <v>64000</v>
          </cell>
          <cell r="P11">
            <v>110000</v>
          </cell>
          <cell r="Q11">
            <v>12000</v>
          </cell>
          <cell r="R11">
            <v>25984</v>
          </cell>
          <cell r="S11">
            <v>42962</v>
          </cell>
          <cell r="T11">
            <v>67000</v>
          </cell>
          <cell r="U11">
            <v>119011</v>
          </cell>
          <cell r="V11">
            <v>17164.907500000001</v>
          </cell>
          <cell r="W11">
            <v>35548.625</v>
          </cell>
          <cell r="X11">
            <v>54541.747499999998</v>
          </cell>
          <cell r="Y11">
            <v>80136.757500000007</v>
          </cell>
          <cell r="Z11">
            <v>135084.77499999999</v>
          </cell>
          <cell r="AA11">
            <v>18229.163100000002</v>
          </cell>
          <cell r="AB11">
            <v>36865.681799999998</v>
          </cell>
          <cell r="AC11">
            <v>57233.461799999997</v>
          </cell>
          <cell r="AD11">
            <v>84526.286999999997</v>
          </cell>
          <cell r="AE11">
            <v>146648.016</v>
          </cell>
          <cell r="AF11">
            <v>16191.575999999999</v>
          </cell>
          <cell r="AG11">
            <v>34981.800000000003</v>
          </cell>
          <cell r="AH11">
            <v>53971.92</v>
          </cell>
          <cell r="AI11">
            <v>79958.399999999994</v>
          </cell>
          <cell r="AJ11">
            <v>138228.084</v>
          </cell>
          <cell r="AK11">
            <v>15315.8848</v>
          </cell>
          <cell r="AL11">
            <v>34259.216</v>
          </cell>
          <cell r="AM11">
            <v>53404.072</v>
          </cell>
          <cell r="AN11">
            <v>80307.632800000007</v>
          </cell>
          <cell r="AO11">
            <v>138044.48800000001</v>
          </cell>
          <cell r="AP11">
            <v>15579.026099999999</v>
          </cell>
          <cell r="AQ11">
            <v>33805.468399999998</v>
          </cell>
          <cell r="AR11">
            <v>53966.561000000002</v>
          </cell>
          <cell r="AS11">
            <v>81458.960000000006</v>
          </cell>
          <cell r="AT11">
            <v>143265.94589999999</v>
          </cell>
          <cell r="AU11">
            <v>15658.208500000001</v>
          </cell>
          <cell r="AV11">
            <v>34852.141499999998</v>
          </cell>
          <cell r="AW11">
            <v>54652.198700000001</v>
          </cell>
          <cell r="AX11">
            <v>82836.974000000002</v>
          </cell>
          <cell r="AY11">
            <v>145469.80799999999</v>
          </cell>
          <cell r="AZ11">
            <v>16120.784</v>
          </cell>
          <cell r="BA11">
            <v>35264.214999999997</v>
          </cell>
          <cell r="BB11">
            <v>55415.195</v>
          </cell>
          <cell r="BC11">
            <v>84231.096399999995</v>
          </cell>
          <cell r="BD11">
            <v>149117.25200000001</v>
          </cell>
        </row>
        <row r="12">
          <cell r="B12">
            <v>10300</v>
          </cell>
          <cell r="C12">
            <v>24920</v>
          </cell>
          <cell r="D12">
            <v>39857</v>
          </cell>
          <cell r="E12">
            <v>59622</v>
          </cell>
          <cell r="F12">
            <v>98128</v>
          </cell>
          <cell r="G12">
            <v>12000</v>
          </cell>
          <cell r="H12">
            <v>26000</v>
          </cell>
          <cell r="I12">
            <v>42020</v>
          </cell>
          <cell r="J12">
            <v>62274</v>
          </cell>
          <cell r="K12">
            <v>102550</v>
          </cell>
          <cell r="L12">
            <v>12000</v>
          </cell>
          <cell r="M12">
            <v>28401</v>
          </cell>
          <cell r="N12">
            <v>45030</v>
          </cell>
          <cell r="O12">
            <v>66000</v>
          </cell>
          <cell r="P12">
            <v>107330</v>
          </cell>
          <cell r="Q12">
            <v>13387</v>
          </cell>
          <cell r="R12">
            <v>29004</v>
          </cell>
          <cell r="S12">
            <v>45504</v>
          </cell>
          <cell r="T12">
            <v>69066</v>
          </cell>
          <cell r="U12">
            <v>112484</v>
          </cell>
          <cell r="V12">
            <v>15235.125</v>
          </cell>
          <cell r="W12">
            <v>35447.057500000003</v>
          </cell>
          <cell r="X12">
            <v>55862.125</v>
          </cell>
          <cell r="Y12">
            <v>82168.107499999998</v>
          </cell>
          <cell r="Z12">
            <v>139147.47500000001</v>
          </cell>
          <cell r="AA12">
            <v>16803.4185</v>
          </cell>
          <cell r="AB12">
            <v>38393.265299999999</v>
          </cell>
          <cell r="AC12">
            <v>60349.73214</v>
          </cell>
          <cell r="AD12">
            <v>89720.070900000006</v>
          </cell>
          <cell r="AE12">
            <v>152758.35</v>
          </cell>
          <cell r="AF12">
            <v>14992.2</v>
          </cell>
          <cell r="AG12">
            <v>34981.800000000003</v>
          </cell>
          <cell r="AH12">
            <v>56670.516000000003</v>
          </cell>
          <cell r="AI12">
            <v>84955.8</v>
          </cell>
          <cell r="AJ12">
            <v>145524.288</v>
          </cell>
          <cell r="AK12">
            <v>14600.47176</v>
          </cell>
          <cell r="AL12">
            <v>33453.116800000003</v>
          </cell>
          <cell r="AM12">
            <v>55318.5576</v>
          </cell>
          <cell r="AN12">
            <v>82826.692800000004</v>
          </cell>
          <cell r="AO12">
            <v>144090.23199999999</v>
          </cell>
          <cell r="AP12">
            <v>14255.317999999999</v>
          </cell>
          <cell r="AQ12">
            <v>33601.821000000004</v>
          </cell>
          <cell r="AR12">
            <v>54984.798000000003</v>
          </cell>
          <cell r="AS12">
            <v>84513.671000000002</v>
          </cell>
          <cell r="AT12">
            <v>146626.128</v>
          </cell>
          <cell r="AU12">
            <v>14142.897999999999</v>
          </cell>
          <cell r="AV12">
            <v>34347.038</v>
          </cell>
          <cell r="AW12">
            <v>56571.591999999997</v>
          </cell>
          <cell r="AX12">
            <v>85867.595000000001</v>
          </cell>
          <cell r="AY12">
            <v>151733.0914</v>
          </cell>
          <cell r="AZ12">
            <v>15113.235000000001</v>
          </cell>
          <cell r="BA12">
            <v>34961.950299999997</v>
          </cell>
          <cell r="BB12">
            <v>57430.292999999998</v>
          </cell>
          <cell r="BC12">
            <v>87656.763000000006</v>
          </cell>
          <cell r="BD12">
            <v>154154.997</v>
          </cell>
        </row>
        <row r="13">
          <cell r="B13">
            <v>9000</v>
          </cell>
          <cell r="C13">
            <v>22444</v>
          </cell>
          <cell r="D13">
            <v>39100</v>
          </cell>
          <cell r="E13">
            <v>55926</v>
          </cell>
          <cell r="F13">
            <v>93506</v>
          </cell>
          <cell r="G13">
            <v>10400</v>
          </cell>
          <cell r="H13">
            <v>24500</v>
          </cell>
          <cell r="I13">
            <v>40633</v>
          </cell>
          <cell r="J13">
            <v>63535</v>
          </cell>
          <cell r="K13">
            <v>107592</v>
          </cell>
          <cell r="L13">
            <v>11268</v>
          </cell>
          <cell r="M13">
            <v>25000</v>
          </cell>
          <cell r="N13">
            <v>40825</v>
          </cell>
          <cell r="O13">
            <v>62328</v>
          </cell>
          <cell r="P13">
            <v>110000</v>
          </cell>
          <cell r="Q13">
            <v>10000</v>
          </cell>
          <cell r="R13">
            <v>24005</v>
          </cell>
          <cell r="S13">
            <v>39770</v>
          </cell>
          <cell r="T13">
            <v>61528</v>
          </cell>
          <cell r="U13">
            <v>104412</v>
          </cell>
          <cell r="V13">
            <v>13508.477500000001</v>
          </cell>
          <cell r="W13">
            <v>30714.011999999999</v>
          </cell>
          <cell r="X13">
            <v>48752.4</v>
          </cell>
          <cell r="Y13">
            <v>71503.520000000004</v>
          </cell>
          <cell r="Z13">
            <v>120763.75750000001</v>
          </cell>
          <cell r="AA13">
            <v>13239.057000000001</v>
          </cell>
          <cell r="AB13">
            <v>32588.448</v>
          </cell>
          <cell r="AC13">
            <v>51428.644500000002</v>
          </cell>
          <cell r="AD13">
            <v>76786.530599999998</v>
          </cell>
          <cell r="AE13">
            <v>124243.458</v>
          </cell>
          <cell r="AF13">
            <v>12993.24</v>
          </cell>
          <cell r="AG13">
            <v>30983.88</v>
          </cell>
          <cell r="AH13">
            <v>49974</v>
          </cell>
          <cell r="AI13">
            <v>74561.207999999999</v>
          </cell>
          <cell r="AJ13">
            <v>122136.45600000001</v>
          </cell>
          <cell r="AK13">
            <v>13300.6368</v>
          </cell>
          <cell r="AL13">
            <v>31034.819200000002</v>
          </cell>
          <cell r="AM13">
            <v>50481.962399999997</v>
          </cell>
          <cell r="AN13">
            <v>75622.181200000006</v>
          </cell>
          <cell r="AO13">
            <v>122930.128</v>
          </cell>
          <cell r="AP13">
            <v>13440.7284</v>
          </cell>
          <cell r="AQ13">
            <v>32339.207119999999</v>
          </cell>
          <cell r="AR13">
            <v>51930.087</v>
          </cell>
          <cell r="AS13">
            <v>77386.012000000002</v>
          </cell>
          <cell r="AT13">
            <v>127279.625</v>
          </cell>
          <cell r="AU13">
            <v>13233.7117</v>
          </cell>
          <cell r="AV13">
            <v>32326.624</v>
          </cell>
          <cell r="AW13">
            <v>52631.784699999997</v>
          </cell>
          <cell r="AX13">
            <v>78392.063200000004</v>
          </cell>
          <cell r="AY13">
            <v>127791.18550000001</v>
          </cell>
          <cell r="AZ13">
            <v>14105.686</v>
          </cell>
          <cell r="BA13">
            <v>34055.156199999998</v>
          </cell>
          <cell r="BB13">
            <v>54810.6656</v>
          </cell>
          <cell r="BC13">
            <v>81409.959199999998</v>
          </cell>
          <cell r="BD13">
            <v>133701.75229999999</v>
          </cell>
        </row>
        <row r="14">
          <cell r="B14">
            <v>7725</v>
          </cell>
          <cell r="C14">
            <v>19710</v>
          </cell>
          <cell r="D14">
            <v>34165</v>
          </cell>
          <cell r="E14">
            <v>53805</v>
          </cell>
          <cell r="F14">
            <v>90830</v>
          </cell>
          <cell r="G14">
            <v>7950</v>
          </cell>
          <cell r="H14">
            <v>21000</v>
          </cell>
          <cell r="I14">
            <v>35000</v>
          </cell>
          <cell r="J14">
            <v>55734</v>
          </cell>
          <cell r="K14">
            <v>94479</v>
          </cell>
          <cell r="L14">
            <v>9180</v>
          </cell>
          <cell r="M14">
            <v>22044</v>
          </cell>
          <cell r="N14">
            <v>37300</v>
          </cell>
          <cell r="O14">
            <v>60050</v>
          </cell>
          <cell r="P14">
            <v>101200</v>
          </cell>
          <cell r="Q14">
            <v>9668</v>
          </cell>
          <cell r="R14">
            <v>24000</v>
          </cell>
          <cell r="S14">
            <v>38976</v>
          </cell>
          <cell r="T14">
            <v>60460</v>
          </cell>
          <cell r="U14">
            <v>104300</v>
          </cell>
          <cell r="V14">
            <v>12228.727000000001</v>
          </cell>
          <cell r="W14">
            <v>29860.845000000001</v>
          </cell>
          <cell r="X14">
            <v>48569.578500000003</v>
          </cell>
          <cell r="Y14">
            <v>72702.016499999998</v>
          </cell>
          <cell r="Z14">
            <v>121881</v>
          </cell>
          <cell r="AA14">
            <v>14461.123799999999</v>
          </cell>
          <cell r="AB14">
            <v>32741.20635</v>
          </cell>
          <cell r="AC14">
            <v>53363.583599999998</v>
          </cell>
          <cell r="AD14">
            <v>81471.12</v>
          </cell>
          <cell r="AE14">
            <v>134631.0258</v>
          </cell>
          <cell r="AF14">
            <v>14092.668</v>
          </cell>
          <cell r="AG14">
            <v>32483.1</v>
          </cell>
          <cell r="AH14">
            <v>53971.92</v>
          </cell>
          <cell r="AI14">
            <v>81957.36</v>
          </cell>
          <cell r="AJ14">
            <v>135129.696</v>
          </cell>
          <cell r="AK14">
            <v>13602.924000000001</v>
          </cell>
          <cell r="AL14">
            <v>31236.344000000001</v>
          </cell>
          <cell r="AM14">
            <v>52396.447999999997</v>
          </cell>
          <cell r="AN14">
            <v>80912.207200000004</v>
          </cell>
          <cell r="AO14">
            <v>136029.24</v>
          </cell>
          <cell r="AP14">
            <v>12422.491400000001</v>
          </cell>
          <cell r="AQ14">
            <v>31463.523300000001</v>
          </cell>
          <cell r="AR14">
            <v>53477.807240000002</v>
          </cell>
          <cell r="AS14">
            <v>83495.433999999994</v>
          </cell>
          <cell r="AT14">
            <v>135425.52100000001</v>
          </cell>
          <cell r="AU14">
            <v>13334.732400000001</v>
          </cell>
          <cell r="AV14">
            <v>32306.419860000002</v>
          </cell>
          <cell r="AW14">
            <v>53540.970999999998</v>
          </cell>
          <cell r="AX14">
            <v>83948.201700000005</v>
          </cell>
          <cell r="AY14">
            <v>141428.98000000001</v>
          </cell>
          <cell r="AZ14">
            <v>13098.137000000001</v>
          </cell>
          <cell r="BA14">
            <v>33148.362099999998</v>
          </cell>
          <cell r="BB14">
            <v>55415.195</v>
          </cell>
          <cell r="BC14">
            <v>87354.498300000007</v>
          </cell>
          <cell r="BD14">
            <v>150124.80100000001</v>
          </cell>
        </row>
        <row r="15">
          <cell r="B15">
            <v>13200</v>
          </cell>
          <cell r="C15">
            <v>32500</v>
          </cell>
          <cell r="D15">
            <v>50278</v>
          </cell>
          <cell r="E15">
            <v>74074</v>
          </cell>
          <cell r="F15">
            <v>119200</v>
          </cell>
          <cell r="G15">
            <v>15000</v>
          </cell>
          <cell r="H15">
            <v>35000</v>
          </cell>
          <cell r="I15">
            <v>57851</v>
          </cell>
          <cell r="J15">
            <v>83240</v>
          </cell>
          <cell r="K15">
            <v>141615</v>
          </cell>
          <cell r="L15">
            <v>15956</v>
          </cell>
          <cell r="M15">
            <v>37637</v>
          </cell>
          <cell r="N15">
            <v>62265</v>
          </cell>
          <cell r="O15">
            <v>93536</v>
          </cell>
          <cell r="P15">
            <v>156739</v>
          </cell>
          <cell r="Q15">
            <v>15000</v>
          </cell>
          <cell r="R15">
            <v>37256</v>
          </cell>
          <cell r="S15">
            <v>60862</v>
          </cell>
          <cell r="T15">
            <v>94000</v>
          </cell>
          <cell r="U15">
            <v>161046</v>
          </cell>
          <cell r="V15">
            <v>24640.2755</v>
          </cell>
          <cell r="W15">
            <v>50783.75</v>
          </cell>
          <cell r="X15">
            <v>77699.137499999997</v>
          </cell>
          <cell r="Y15">
            <v>110708.575</v>
          </cell>
          <cell r="Z15">
            <v>181297.98749999999</v>
          </cell>
          <cell r="AA15">
            <v>25561.563900000001</v>
          </cell>
          <cell r="AB15">
            <v>55604.039400000001</v>
          </cell>
          <cell r="AC15">
            <v>84526.286999999997</v>
          </cell>
          <cell r="AD15">
            <v>121697.4855</v>
          </cell>
          <cell r="AE15">
            <v>196549.07699999999</v>
          </cell>
          <cell r="AF15">
            <v>24987</v>
          </cell>
          <cell r="AG15">
            <v>54671.555999999997</v>
          </cell>
          <cell r="AH15">
            <v>84256.164000000004</v>
          </cell>
          <cell r="AI15">
            <v>120937.08</v>
          </cell>
          <cell r="AJ15">
            <v>198896.52</v>
          </cell>
          <cell r="AK15">
            <v>23981.4512</v>
          </cell>
          <cell r="AL15">
            <v>53404.072</v>
          </cell>
          <cell r="AM15">
            <v>82625.168000000005</v>
          </cell>
          <cell r="AN15">
            <v>120914.88</v>
          </cell>
          <cell r="AO15">
            <v>199509.552</v>
          </cell>
          <cell r="AP15">
            <v>23521.274700000002</v>
          </cell>
          <cell r="AQ15">
            <v>53050.147700000001</v>
          </cell>
          <cell r="AR15">
            <v>84004.552500000005</v>
          </cell>
          <cell r="AS15">
            <v>124530.3851</v>
          </cell>
          <cell r="AT15">
            <v>205683.87400000001</v>
          </cell>
          <cell r="AU15">
            <v>24447.009399999999</v>
          </cell>
          <cell r="AV15">
            <v>55056.281499999997</v>
          </cell>
          <cell r="AW15">
            <v>86069.636400000003</v>
          </cell>
          <cell r="AX15">
            <v>127286.08199999999</v>
          </cell>
          <cell r="AY15">
            <v>207344.98675000001</v>
          </cell>
          <cell r="AZ15">
            <v>25188.724999999999</v>
          </cell>
          <cell r="BA15">
            <v>55415.195</v>
          </cell>
          <cell r="BB15">
            <v>86649.214000000007</v>
          </cell>
          <cell r="BC15">
            <v>127958.723</v>
          </cell>
          <cell r="BD15">
            <v>214809.44680000001</v>
          </cell>
        </row>
        <row r="16">
          <cell r="B16">
            <v>7777</v>
          </cell>
          <cell r="C16">
            <v>18720</v>
          </cell>
          <cell r="D16">
            <v>31095</v>
          </cell>
          <cell r="E16">
            <v>47400</v>
          </cell>
          <cell r="F16">
            <v>80000</v>
          </cell>
          <cell r="G16">
            <v>9132</v>
          </cell>
          <cell r="H16">
            <v>20334</v>
          </cell>
          <cell r="I16">
            <v>34242</v>
          </cell>
          <cell r="J16">
            <v>52912</v>
          </cell>
          <cell r="K16">
            <v>89215</v>
          </cell>
          <cell r="L16">
            <v>9048</v>
          </cell>
          <cell r="M16">
            <v>21408</v>
          </cell>
          <cell r="N16">
            <v>37200</v>
          </cell>
          <cell r="O16">
            <v>57700</v>
          </cell>
          <cell r="P16">
            <v>96509</v>
          </cell>
          <cell r="Q16">
            <v>9684</v>
          </cell>
          <cell r="R16">
            <v>22200</v>
          </cell>
          <cell r="S16">
            <v>37750</v>
          </cell>
          <cell r="T16">
            <v>61880</v>
          </cell>
          <cell r="U16">
            <v>105000</v>
          </cell>
          <cell r="V16">
            <v>11172.424999999999</v>
          </cell>
          <cell r="W16">
            <v>25188.74</v>
          </cell>
          <cell r="X16">
            <v>42536.468999999997</v>
          </cell>
          <cell r="Y16">
            <v>64596.93</v>
          </cell>
          <cell r="Z16">
            <v>112882.1195</v>
          </cell>
          <cell r="AA16">
            <v>12220.668</v>
          </cell>
          <cell r="AB16">
            <v>28514.892</v>
          </cell>
          <cell r="AC16">
            <v>46845.894</v>
          </cell>
          <cell r="AD16">
            <v>71592.746700000003</v>
          </cell>
          <cell r="AE16">
            <v>119151.51300000001</v>
          </cell>
          <cell r="AF16">
            <v>11693.915999999999</v>
          </cell>
          <cell r="AG16">
            <v>27305.793600000001</v>
          </cell>
          <cell r="AH16">
            <v>45876.131999999998</v>
          </cell>
          <cell r="AI16">
            <v>69963.600000000006</v>
          </cell>
          <cell r="AJ16">
            <v>114940.2</v>
          </cell>
          <cell r="AK16">
            <v>12091.487999999999</v>
          </cell>
          <cell r="AL16">
            <v>27205.848000000002</v>
          </cell>
          <cell r="AM16">
            <v>45343.08</v>
          </cell>
          <cell r="AN16">
            <v>69929.105599999995</v>
          </cell>
          <cell r="AO16">
            <v>114063.0368</v>
          </cell>
          <cell r="AP16">
            <v>12218.843999999999</v>
          </cell>
          <cell r="AQ16">
            <v>27899.693800000001</v>
          </cell>
          <cell r="AR16">
            <v>45820.665000000001</v>
          </cell>
          <cell r="AS16">
            <v>70156.529299999995</v>
          </cell>
          <cell r="AT16">
            <v>122086.61629999999</v>
          </cell>
          <cell r="AU16">
            <v>11415.339099999999</v>
          </cell>
          <cell r="AV16">
            <v>28285.795999999998</v>
          </cell>
          <cell r="AW16">
            <v>45863.397799999999</v>
          </cell>
          <cell r="AX16">
            <v>70714.490000000005</v>
          </cell>
          <cell r="AY16">
            <v>122134.0263</v>
          </cell>
          <cell r="AZ16">
            <v>11083.039000000001</v>
          </cell>
          <cell r="BA16">
            <v>27506.0877</v>
          </cell>
          <cell r="BB16">
            <v>47455.5579</v>
          </cell>
          <cell r="BC16">
            <v>72644.282900000006</v>
          </cell>
          <cell r="BD16">
            <v>121762.29665</v>
          </cell>
        </row>
        <row r="17">
          <cell r="B17">
            <v>10248</v>
          </cell>
          <cell r="C17">
            <v>23603</v>
          </cell>
          <cell r="D17">
            <v>39278.5</v>
          </cell>
          <cell r="E17">
            <v>58606</v>
          </cell>
          <cell r="F17">
            <v>97888</v>
          </cell>
          <cell r="G17">
            <v>10943</v>
          </cell>
          <cell r="H17">
            <v>24632</v>
          </cell>
          <cell r="I17">
            <v>40949</v>
          </cell>
          <cell r="J17">
            <v>62200</v>
          </cell>
          <cell r="K17">
            <v>105896</v>
          </cell>
          <cell r="L17">
            <v>10812</v>
          </cell>
          <cell r="M17">
            <v>25110</v>
          </cell>
          <cell r="N17">
            <v>41548</v>
          </cell>
          <cell r="O17">
            <v>63000</v>
          </cell>
          <cell r="P17">
            <v>105500</v>
          </cell>
          <cell r="Q17">
            <v>10441</v>
          </cell>
          <cell r="R17">
            <v>24986</v>
          </cell>
          <cell r="S17">
            <v>42000</v>
          </cell>
          <cell r="T17">
            <v>65400</v>
          </cell>
          <cell r="U17">
            <v>115000</v>
          </cell>
          <cell r="V17">
            <v>15438.26</v>
          </cell>
          <cell r="W17">
            <v>33517.275000000001</v>
          </cell>
          <cell r="X17">
            <v>52307.262499999997</v>
          </cell>
          <cell r="Y17">
            <v>76175.625</v>
          </cell>
          <cell r="Z17">
            <v>126959.375</v>
          </cell>
          <cell r="AA17">
            <v>16701.579600000001</v>
          </cell>
          <cell r="AB17">
            <v>36539.797319999998</v>
          </cell>
          <cell r="AC17">
            <v>56418.750599999999</v>
          </cell>
          <cell r="AD17">
            <v>83507.898000000001</v>
          </cell>
          <cell r="AE17">
            <v>141556.071</v>
          </cell>
          <cell r="AF17">
            <v>15391.992</v>
          </cell>
          <cell r="AG17">
            <v>33982.32</v>
          </cell>
          <cell r="AH17">
            <v>54271.764000000003</v>
          </cell>
          <cell r="AI17">
            <v>79958.399999999994</v>
          </cell>
          <cell r="AJ17">
            <v>134030.26800000001</v>
          </cell>
          <cell r="AK17">
            <v>14409.0232</v>
          </cell>
          <cell r="AL17">
            <v>32949.304799999998</v>
          </cell>
          <cell r="AM17">
            <v>52900.26</v>
          </cell>
          <cell r="AN17">
            <v>78594.672000000006</v>
          </cell>
          <cell r="AO17">
            <v>134124.83064</v>
          </cell>
          <cell r="AP17">
            <v>15171.731299999999</v>
          </cell>
          <cell r="AQ17">
            <v>33703.644699999997</v>
          </cell>
          <cell r="AR17">
            <v>54068.384700000002</v>
          </cell>
          <cell r="AS17">
            <v>81560.7837</v>
          </cell>
          <cell r="AT17">
            <v>140516.70600000001</v>
          </cell>
          <cell r="AU17">
            <v>15153.105</v>
          </cell>
          <cell r="AV17">
            <v>34549.079400000002</v>
          </cell>
          <cell r="AW17">
            <v>55460.364300000001</v>
          </cell>
          <cell r="AX17">
            <v>82836.974000000002</v>
          </cell>
          <cell r="AY17">
            <v>141327.95929999999</v>
          </cell>
          <cell r="AZ17">
            <v>15617.0095</v>
          </cell>
          <cell r="BA17">
            <v>35264.214999999997</v>
          </cell>
          <cell r="BB17">
            <v>55918.969499999999</v>
          </cell>
          <cell r="BC17">
            <v>84634.115999999995</v>
          </cell>
          <cell r="BD17">
            <v>148109.70300000001</v>
          </cell>
        </row>
        <row r="18">
          <cell r="B18">
            <v>9000</v>
          </cell>
          <cell r="C18">
            <v>21588</v>
          </cell>
          <cell r="D18">
            <v>35000</v>
          </cell>
          <cell r="E18">
            <v>50390</v>
          </cell>
          <cell r="F18">
            <v>85000</v>
          </cell>
          <cell r="G18">
            <v>10194</v>
          </cell>
          <cell r="H18">
            <v>24033</v>
          </cell>
          <cell r="I18">
            <v>37396</v>
          </cell>
          <cell r="J18">
            <v>56382</v>
          </cell>
          <cell r="K18">
            <v>96550</v>
          </cell>
          <cell r="L18">
            <v>10500</v>
          </cell>
          <cell r="M18">
            <v>24766</v>
          </cell>
          <cell r="N18">
            <v>39010</v>
          </cell>
          <cell r="O18">
            <v>60000</v>
          </cell>
          <cell r="P18">
            <v>101936</v>
          </cell>
          <cell r="Q18">
            <v>11828</v>
          </cell>
          <cell r="R18">
            <v>26400</v>
          </cell>
          <cell r="S18">
            <v>40490</v>
          </cell>
          <cell r="T18">
            <v>60630</v>
          </cell>
          <cell r="U18">
            <v>105615</v>
          </cell>
          <cell r="V18">
            <v>13508.477500000001</v>
          </cell>
          <cell r="W18">
            <v>30470.25</v>
          </cell>
          <cell r="X18">
            <v>48041.427499999998</v>
          </cell>
          <cell r="Y18">
            <v>70528.471999999994</v>
          </cell>
          <cell r="Z18">
            <v>117056.54375</v>
          </cell>
          <cell r="AA18">
            <v>15897.05229</v>
          </cell>
          <cell r="AB18">
            <v>34625.226000000002</v>
          </cell>
          <cell r="AC18">
            <v>53669.100299999998</v>
          </cell>
          <cell r="AD18">
            <v>77601.241800000003</v>
          </cell>
          <cell r="AE18">
            <v>126310.78767000001</v>
          </cell>
          <cell r="AF18">
            <v>15292.044</v>
          </cell>
          <cell r="AG18">
            <v>33012.824399999998</v>
          </cell>
          <cell r="AH18">
            <v>51972.959999999999</v>
          </cell>
          <cell r="AI18">
            <v>75960.479999999996</v>
          </cell>
          <cell r="AJ18">
            <v>123935.52</v>
          </cell>
          <cell r="AK18">
            <v>15114.36</v>
          </cell>
          <cell r="AL18">
            <v>33251.591999999997</v>
          </cell>
          <cell r="AM18">
            <v>51993.398399999998</v>
          </cell>
          <cell r="AN18">
            <v>75571.8</v>
          </cell>
          <cell r="AO18">
            <v>124038.5144</v>
          </cell>
          <cell r="AP18">
            <v>15171.731299999999</v>
          </cell>
          <cell r="AQ18">
            <v>33601.821000000004</v>
          </cell>
          <cell r="AR18">
            <v>53151.971400000002</v>
          </cell>
          <cell r="AS18">
            <v>80440.722999999998</v>
          </cell>
          <cell r="AT18">
            <v>130334.336</v>
          </cell>
          <cell r="AU18">
            <v>16163.312</v>
          </cell>
          <cell r="AV18">
            <v>34852.141499999998</v>
          </cell>
          <cell r="AW18">
            <v>54753.219400000002</v>
          </cell>
          <cell r="AX18">
            <v>80816.56</v>
          </cell>
          <cell r="AY18">
            <v>133448.34469999999</v>
          </cell>
          <cell r="AZ18">
            <v>16120.784</v>
          </cell>
          <cell r="BA18">
            <v>35667.234600000003</v>
          </cell>
          <cell r="BB18">
            <v>55918.969499999999</v>
          </cell>
          <cell r="BC18">
            <v>82619.017999999996</v>
          </cell>
          <cell r="BD18">
            <v>139041.76199999999</v>
          </cell>
        </row>
        <row r="19">
          <cell r="B19">
            <v>10568</v>
          </cell>
          <cell r="C19">
            <v>24802</v>
          </cell>
          <cell r="D19">
            <v>38331.5</v>
          </cell>
          <cell r="E19">
            <v>58150</v>
          </cell>
          <cell r="F19">
            <v>89066</v>
          </cell>
          <cell r="G19">
            <v>12000</v>
          </cell>
          <cell r="H19">
            <v>25180</v>
          </cell>
          <cell r="I19">
            <v>40220</v>
          </cell>
          <cell r="J19">
            <v>61000</v>
          </cell>
          <cell r="K19">
            <v>98880</v>
          </cell>
          <cell r="L19">
            <v>10600</v>
          </cell>
          <cell r="M19">
            <v>26361</v>
          </cell>
          <cell r="N19">
            <v>42260</v>
          </cell>
          <cell r="O19">
            <v>65210</v>
          </cell>
          <cell r="P19">
            <v>106300</v>
          </cell>
          <cell r="Q19">
            <v>10399</v>
          </cell>
          <cell r="R19">
            <v>25017</v>
          </cell>
          <cell r="S19">
            <v>42764</v>
          </cell>
          <cell r="T19">
            <v>65000</v>
          </cell>
          <cell r="U19">
            <v>108686</v>
          </cell>
          <cell r="V19">
            <v>14422.584999999999</v>
          </cell>
          <cell r="W19">
            <v>32095.33</v>
          </cell>
          <cell r="X19">
            <v>50783.75</v>
          </cell>
          <cell r="Y19">
            <v>73199.697249999997</v>
          </cell>
          <cell r="Z19">
            <v>119849.65</v>
          </cell>
          <cell r="AA19">
            <v>15275.834999999999</v>
          </cell>
          <cell r="AB19">
            <v>35643.614999999998</v>
          </cell>
          <cell r="AC19">
            <v>56011.394999999997</v>
          </cell>
          <cell r="AD19">
            <v>81369.281099999993</v>
          </cell>
          <cell r="AE19">
            <v>132390.57</v>
          </cell>
          <cell r="AF19">
            <v>14292.564</v>
          </cell>
          <cell r="AG19">
            <v>32982.839999999997</v>
          </cell>
          <cell r="AH19">
            <v>52772.544000000002</v>
          </cell>
          <cell r="AI19">
            <v>78259.284</v>
          </cell>
          <cell r="AJ19">
            <v>126634.11599999999</v>
          </cell>
          <cell r="AK19">
            <v>14106.736000000001</v>
          </cell>
          <cell r="AL19">
            <v>32243.968000000001</v>
          </cell>
          <cell r="AM19">
            <v>51892.635999999999</v>
          </cell>
          <cell r="AN19">
            <v>77587.047999999995</v>
          </cell>
          <cell r="AO19">
            <v>125650.71279999999</v>
          </cell>
          <cell r="AP19">
            <v>14255.317999999999</v>
          </cell>
          <cell r="AQ19">
            <v>32278.1129</v>
          </cell>
          <cell r="AR19">
            <v>51930.087</v>
          </cell>
          <cell r="AS19">
            <v>78404.248999999996</v>
          </cell>
          <cell r="AT19">
            <v>129927.04120000001</v>
          </cell>
          <cell r="AU19">
            <v>14142.897999999999</v>
          </cell>
          <cell r="AV19">
            <v>32326.624</v>
          </cell>
          <cell r="AW19">
            <v>52732.805399999997</v>
          </cell>
          <cell r="AX19">
            <v>78897.166700000002</v>
          </cell>
          <cell r="AY19">
            <v>135660.69803</v>
          </cell>
          <cell r="AZ19">
            <v>14921.80069</v>
          </cell>
          <cell r="BA19">
            <v>33652.136599999998</v>
          </cell>
          <cell r="BB19">
            <v>54609.1558</v>
          </cell>
          <cell r="BC19">
            <v>82014.488599999997</v>
          </cell>
          <cell r="BD19">
            <v>135213.07579999999</v>
          </cell>
        </row>
        <row r="20">
          <cell r="B20">
            <v>9600</v>
          </cell>
          <cell r="C20">
            <v>21700</v>
          </cell>
          <cell r="D20">
            <v>35300</v>
          </cell>
          <cell r="E20">
            <v>52004</v>
          </cell>
          <cell r="F20">
            <v>88354</v>
          </cell>
          <cell r="G20">
            <v>10969</v>
          </cell>
          <cell r="H20">
            <v>24077</v>
          </cell>
          <cell r="I20">
            <v>39001</v>
          </cell>
          <cell r="J20">
            <v>59000</v>
          </cell>
          <cell r="K20">
            <v>104500</v>
          </cell>
          <cell r="L20">
            <v>10000</v>
          </cell>
          <cell r="M20">
            <v>24869</v>
          </cell>
          <cell r="N20">
            <v>39520</v>
          </cell>
          <cell r="O20">
            <v>62616</v>
          </cell>
          <cell r="P20">
            <v>109600</v>
          </cell>
          <cell r="Q20">
            <v>10240</v>
          </cell>
          <cell r="R20">
            <v>25000</v>
          </cell>
          <cell r="S20">
            <v>41030</v>
          </cell>
          <cell r="T20">
            <v>64000</v>
          </cell>
          <cell r="U20">
            <v>110910</v>
          </cell>
          <cell r="V20">
            <v>13406.91</v>
          </cell>
          <cell r="W20">
            <v>30774.952499999999</v>
          </cell>
          <cell r="X20">
            <v>49768.074999999997</v>
          </cell>
          <cell r="Y20">
            <v>73402.832250000007</v>
          </cell>
          <cell r="Z20">
            <v>123912.35</v>
          </cell>
          <cell r="AA20">
            <v>15785.029500000001</v>
          </cell>
          <cell r="AB20">
            <v>35134.4205</v>
          </cell>
          <cell r="AC20">
            <v>54178.294800000003</v>
          </cell>
          <cell r="AD20">
            <v>78721.469700000001</v>
          </cell>
          <cell r="AE20">
            <v>133001.60339999999</v>
          </cell>
          <cell r="AF20">
            <v>14102.6628</v>
          </cell>
          <cell r="AG20">
            <v>32583.047999999999</v>
          </cell>
          <cell r="AH20">
            <v>51473.22</v>
          </cell>
          <cell r="AI20">
            <v>75160.895999999993</v>
          </cell>
          <cell r="AJ20">
            <v>126933.96</v>
          </cell>
          <cell r="AK20">
            <v>14106.736000000001</v>
          </cell>
          <cell r="AL20">
            <v>32243.968000000001</v>
          </cell>
          <cell r="AM20">
            <v>50885.012000000002</v>
          </cell>
          <cell r="AN20">
            <v>75874.087199999994</v>
          </cell>
          <cell r="AO20">
            <v>127968.24800000001</v>
          </cell>
          <cell r="AP20">
            <v>14764.4365</v>
          </cell>
          <cell r="AQ20">
            <v>32990.878799999999</v>
          </cell>
          <cell r="AR20">
            <v>52541.029199999997</v>
          </cell>
          <cell r="AS20">
            <v>78404.248999999996</v>
          </cell>
          <cell r="AT20">
            <v>132676.28109999999</v>
          </cell>
          <cell r="AU20">
            <v>14850.0429</v>
          </cell>
          <cell r="AV20">
            <v>33639.893100000001</v>
          </cell>
          <cell r="AW20">
            <v>53338.929600000003</v>
          </cell>
          <cell r="AX20">
            <v>79705.332299999995</v>
          </cell>
          <cell r="AY20">
            <v>136377.94500000001</v>
          </cell>
          <cell r="AZ20">
            <v>15113.235000000001</v>
          </cell>
          <cell r="BA20">
            <v>34256.665999999997</v>
          </cell>
          <cell r="BB20">
            <v>54911.4205</v>
          </cell>
          <cell r="BC20">
            <v>81006.939599999998</v>
          </cell>
          <cell r="BD20">
            <v>140049.31099999999</v>
          </cell>
        </row>
        <row r="21">
          <cell r="B21">
            <v>9000</v>
          </cell>
          <cell r="C21">
            <v>20953</v>
          </cell>
          <cell r="D21">
            <v>34222</v>
          </cell>
          <cell r="E21">
            <v>52625</v>
          </cell>
          <cell r="F21">
            <v>93066</v>
          </cell>
          <cell r="G21">
            <v>10125</v>
          </cell>
          <cell r="H21">
            <v>23000</v>
          </cell>
          <cell r="I21">
            <v>37000.5</v>
          </cell>
          <cell r="J21">
            <v>58010</v>
          </cell>
          <cell r="K21">
            <v>100745</v>
          </cell>
          <cell r="L21">
            <v>11214</v>
          </cell>
          <cell r="M21">
            <v>25000</v>
          </cell>
          <cell r="N21">
            <v>41000</v>
          </cell>
          <cell r="O21">
            <v>65460</v>
          </cell>
          <cell r="P21">
            <v>116221</v>
          </cell>
          <cell r="Q21">
            <v>11303</v>
          </cell>
          <cell r="R21">
            <v>25000</v>
          </cell>
          <cell r="S21">
            <v>41303</v>
          </cell>
          <cell r="T21">
            <v>65893</v>
          </cell>
          <cell r="U21">
            <v>118230</v>
          </cell>
          <cell r="V21">
            <v>14219.45</v>
          </cell>
          <cell r="W21">
            <v>32095.33</v>
          </cell>
          <cell r="X21">
            <v>52408.83</v>
          </cell>
          <cell r="Y21">
            <v>80847.73</v>
          </cell>
          <cell r="Z21">
            <v>137116.125</v>
          </cell>
          <cell r="AA21">
            <v>16294.224</v>
          </cell>
          <cell r="AB21">
            <v>36152.809500000003</v>
          </cell>
          <cell r="AC21">
            <v>58822.148639999999</v>
          </cell>
          <cell r="AD21">
            <v>88599.842999999993</v>
          </cell>
          <cell r="AE21">
            <v>152758.35</v>
          </cell>
          <cell r="AF21">
            <v>14992.2</v>
          </cell>
          <cell r="AG21">
            <v>34681.955999999998</v>
          </cell>
          <cell r="AH21">
            <v>56870.411999999997</v>
          </cell>
          <cell r="AI21">
            <v>87254.604000000007</v>
          </cell>
          <cell r="AJ21">
            <v>149922</v>
          </cell>
          <cell r="AK21">
            <v>15114.36</v>
          </cell>
          <cell r="AL21">
            <v>34863.790399999998</v>
          </cell>
          <cell r="AM21">
            <v>56426.944000000003</v>
          </cell>
          <cell r="AN21">
            <v>86655.664000000004</v>
          </cell>
          <cell r="AO21">
            <v>149934.45120000001</v>
          </cell>
          <cell r="AP21">
            <v>15416.108179999999</v>
          </cell>
          <cell r="AQ21">
            <v>35129.176500000001</v>
          </cell>
          <cell r="AR21">
            <v>58039.508999999998</v>
          </cell>
          <cell r="AS21">
            <v>89604.856</v>
          </cell>
          <cell r="AT21">
            <v>154772.024</v>
          </cell>
          <cell r="AU21">
            <v>15759.2292</v>
          </cell>
          <cell r="AV21">
            <v>36367.451999999997</v>
          </cell>
          <cell r="AW21">
            <v>60107.316500000001</v>
          </cell>
          <cell r="AX21">
            <v>91423.733500000002</v>
          </cell>
          <cell r="AY21">
            <v>156582.08499999999</v>
          </cell>
          <cell r="AZ21">
            <v>16120.784</v>
          </cell>
          <cell r="BA21">
            <v>37279.313000000002</v>
          </cell>
          <cell r="BB21">
            <v>60855.959600000002</v>
          </cell>
          <cell r="BC21">
            <v>95314.135399999999</v>
          </cell>
          <cell r="BD21">
            <v>165238.03599999999</v>
          </cell>
        </row>
        <row r="22">
          <cell r="B22">
            <v>11148</v>
          </cell>
          <cell r="C22">
            <v>27210</v>
          </cell>
          <cell r="D22">
            <v>45000</v>
          </cell>
          <cell r="E22">
            <v>68500</v>
          </cell>
          <cell r="F22">
            <v>114925</v>
          </cell>
          <cell r="G22">
            <v>13836</v>
          </cell>
          <cell r="H22">
            <v>32229</v>
          </cell>
          <cell r="I22">
            <v>51945</v>
          </cell>
          <cell r="J22">
            <v>79400</v>
          </cell>
          <cell r="K22">
            <v>133040</v>
          </cell>
          <cell r="L22">
            <v>14190</v>
          </cell>
          <cell r="M22">
            <v>32660</v>
          </cell>
          <cell r="N22">
            <v>52872</v>
          </cell>
          <cell r="O22">
            <v>80808</v>
          </cell>
          <cell r="P22">
            <v>133200</v>
          </cell>
          <cell r="Q22">
            <v>14400</v>
          </cell>
          <cell r="R22">
            <v>34000</v>
          </cell>
          <cell r="S22">
            <v>56152</v>
          </cell>
          <cell r="T22">
            <v>84037</v>
          </cell>
          <cell r="U22">
            <v>143677</v>
          </cell>
          <cell r="V22">
            <v>20415.067500000001</v>
          </cell>
          <cell r="W22">
            <v>43948.257250000002</v>
          </cell>
          <cell r="X22">
            <v>66628.28</v>
          </cell>
          <cell r="Y22">
            <v>99129.88</v>
          </cell>
          <cell r="Z22">
            <v>171405.31299999999</v>
          </cell>
          <cell r="AA22">
            <v>21182.4912</v>
          </cell>
          <cell r="AB22">
            <v>46438.538399999998</v>
          </cell>
          <cell r="AC22">
            <v>72611.135699999999</v>
          </cell>
          <cell r="AD22">
            <v>106930.845</v>
          </cell>
          <cell r="AE22">
            <v>186670.70370000001</v>
          </cell>
          <cell r="AF22">
            <v>20989.08</v>
          </cell>
          <cell r="AG22">
            <v>45836.152800000003</v>
          </cell>
          <cell r="AH22">
            <v>71462.820000000007</v>
          </cell>
          <cell r="AI22">
            <v>106944.36</v>
          </cell>
          <cell r="AJ22">
            <v>186902.76</v>
          </cell>
          <cell r="AK22">
            <v>20253.242399999999</v>
          </cell>
          <cell r="AL22">
            <v>45846.892</v>
          </cell>
          <cell r="AM22">
            <v>73153.502399999998</v>
          </cell>
          <cell r="AN22">
            <v>108823.39200000001</v>
          </cell>
          <cell r="AO22">
            <v>188224.16320000001</v>
          </cell>
          <cell r="AP22">
            <v>20466.563699999999</v>
          </cell>
          <cell r="AQ22">
            <v>47144.373099999997</v>
          </cell>
          <cell r="AR22">
            <v>74534.948399999994</v>
          </cell>
          <cell r="AS22">
            <v>109969.59600000001</v>
          </cell>
          <cell r="AT22">
            <v>193750.13636</v>
          </cell>
          <cell r="AU22">
            <v>20406.181400000001</v>
          </cell>
          <cell r="AV22">
            <v>47075.646200000003</v>
          </cell>
          <cell r="AW22">
            <v>74755.317999999999</v>
          </cell>
          <cell r="AX22">
            <v>112132.977</v>
          </cell>
          <cell r="AY22">
            <v>197192.40640000001</v>
          </cell>
          <cell r="AZ22">
            <v>21158.528999999999</v>
          </cell>
          <cell r="BA22">
            <v>48362.351999999999</v>
          </cell>
          <cell r="BB22">
            <v>75566.175000000003</v>
          </cell>
          <cell r="BC22">
            <v>115162.8507</v>
          </cell>
          <cell r="BD22">
            <v>203827.16269999999</v>
          </cell>
        </row>
        <row r="23">
          <cell r="B23">
            <v>7646</v>
          </cell>
          <cell r="C23">
            <v>18535</v>
          </cell>
          <cell r="D23">
            <v>30564</v>
          </cell>
          <cell r="E23">
            <v>46125</v>
          </cell>
          <cell r="F23">
            <v>78778</v>
          </cell>
          <cell r="G23">
            <v>8814</v>
          </cell>
          <cell r="H23">
            <v>20065</v>
          </cell>
          <cell r="I23">
            <v>32926</v>
          </cell>
          <cell r="J23">
            <v>50800</v>
          </cell>
          <cell r="K23">
            <v>86199</v>
          </cell>
          <cell r="L23">
            <v>9587</v>
          </cell>
          <cell r="M23">
            <v>21052</v>
          </cell>
          <cell r="N23">
            <v>34244</v>
          </cell>
          <cell r="O23">
            <v>54200</v>
          </cell>
          <cell r="P23">
            <v>91559</v>
          </cell>
          <cell r="Q23">
            <v>9924</v>
          </cell>
          <cell r="R23">
            <v>21800</v>
          </cell>
          <cell r="S23">
            <v>36000</v>
          </cell>
          <cell r="T23">
            <v>55352</v>
          </cell>
          <cell r="U23">
            <v>95266</v>
          </cell>
          <cell r="V23">
            <v>13203.775</v>
          </cell>
          <cell r="W23">
            <v>27829.494999999999</v>
          </cell>
          <cell r="X23">
            <v>43674.025000000001</v>
          </cell>
          <cell r="Y23">
            <v>65511.037499999999</v>
          </cell>
          <cell r="Z23">
            <v>104005.12</v>
          </cell>
          <cell r="AA23">
            <v>14359.284900000001</v>
          </cell>
          <cell r="AB23">
            <v>31570.059000000001</v>
          </cell>
          <cell r="AC23">
            <v>49290.027600000001</v>
          </cell>
          <cell r="AD23">
            <v>70574.357699999993</v>
          </cell>
          <cell r="AE23">
            <v>112022.79</v>
          </cell>
          <cell r="AF23">
            <v>12993.24</v>
          </cell>
          <cell r="AG23">
            <v>30684.036</v>
          </cell>
          <cell r="AH23">
            <v>48074.987999999998</v>
          </cell>
          <cell r="AI23">
            <v>69963.600000000006</v>
          </cell>
          <cell r="AJ23">
            <v>115939.68</v>
          </cell>
          <cell r="AK23">
            <v>14106.736000000001</v>
          </cell>
          <cell r="AL23">
            <v>31337.106400000001</v>
          </cell>
          <cell r="AM23">
            <v>49373.576000000001</v>
          </cell>
          <cell r="AN23">
            <v>71541.304000000004</v>
          </cell>
          <cell r="AO23">
            <v>111846.264</v>
          </cell>
          <cell r="AP23">
            <v>13440.7284</v>
          </cell>
          <cell r="AQ23">
            <v>30547.11</v>
          </cell>
          <cell r="AR23">
            <v>48875.375999999997</v>
          </cell>
          <cell r="AS23">
            <v>75349.538</v>
          </cell>
          <cell r="AT23">
            <v>124021.2666</v>
          </cell>
          <cell r="AU23">
            <v>14850.0429</v>
          </cell>
          <cell r="AV23">
            <v>33639.893100000001</v>
          </cell>
          <cell r="AW23">
            <v>51621.577700000002</v>
          </cell>
          <cell r="AX23">
            <v>77785.938999999998</v>
          </cell>
          <cell r="AY23">
            <v>123245.254</v>
          </cell>
          <cell r="AZ23">
            <v>14508.705599999999</v>
          </cell>
          <cell r="BA23">
            <v>33249.116999999998</v>
          </cell>
          <cell r="BB23">
            <v>51183.489200000004</v>
          </cell>
          <cell r="BC23">
            <v>76886.064190000005</v>
          </cell>
          <cell r="BD23">
            <v>125943.625</v>
          </cell>
        </row>
        <row r="24">
          <cell r="B24">
            <v>10442</v>
          </cell>
          <cell r="C24">
            <v>24018</v>
          </cell>
          <cell r="D24">
            <v>39002</v>
          </cell>
          <cell r="E24">
            <v>58577</v>
          </cell>
          <cell r="F24">
            <v>96671</v>
          </cell>
          <cell r="G24">
            <v>11660</v>
          </cell>
          <cell r="H24">
            <v>26080</v>
          </cell>
          <cell r="I24">
            <v>40895</v>
          </cell>
          <cell r="J24">
            <v>63000</v>
          </cell>
          <cell r="K24">
            <v>105606</v>
          </cell>
          <cell r="L24">
            <v>12500</v>
          </cell>
          <cell r="M24">
            <v>28300</v>
          </cell>
          <cell r="N24">
            <v>45822</v>
          </cell>
          <cell r="O24">
            <v>67850</v>
          </cell>
          <cell r="P24">
            <v>111669</v>
          </cell>
          <cell r="Q24">
            <v>12950</v>
          </cell>
          <cell r="R24">
            <v>29000</v>
          </cell>
          <cell r="S24">
            <v>46000</v>
          </cell>
          <cell r="T24">
            <v>69201</v>
          </cell>
          <cell r="U24">
            <v>119900</v>
          </cell>
          <cell r="V24">
            <v>19500.96</v>
          </cell>
          <cell r="W24">
            <v>40017.595000000001</v>
          </cell>
          <cell r="X24">
            <v>58604.447500000002</v>
          </cell>
          <cell r="Y24">
            <v>82239.204750000004</v>
          </cell>
          <cell r="Z24">
            <v>140163.15</v>
          </cell>
          <cell r="AA24">
            <v>20367.78</v>
          </cell>
          <cell r="AB24">
            <v>43383.371400000004</v>
          </cell>
          <cell r="AC24">
            <v>65075.057099999998</v>
          </cell>
          <cell r="AD24">
            <v>91145.815499999997</v>
          </cell>
          <cell r="AE24">
            <v>145731.46590000001</v>
          </cell>
          <cell r="AF24">
            <v>18990.12</v>
          </cell>
          <cell r="AG24">
            <v>40978.68</v>
          </cell>
          <cell r="AH24">
            <v>63476.974800000004</v>
          </cell>
          <cell r="AI24">
            <v>88453.98</v>
          </cell>
          <cell r="AJ24">
            <v>140736.7788</v>
          </cell>
          <cell r="AK24">
            <v>17633.419999999998</v>
          </cell>
          <cell r="AL24">
            <v>40002.6728</v>
          </cell>
          <cell r="AM24">
            <v>60961.252</v>
          </cell>
          <cell r="AN24">
            <v>85648.04</v>
          </cell>
          <cell r="AO24">
            <v>141067.35999999999</v>
          </cell>
          <cell r="AP24">
            <v>18531.913400000001</v>
          </cell>
          <cell r="AQ24">
            <v>39354.860050000003</v>
          </cell>
          <cell r="AR24">
            <v>63130.694000000003</v>
          </cell>
          <cell r="AS24">
            <v>89604.856</v>
          </cell>
          <cell r="AT24">
            <v>141229.4719</v>
          </cell>
          <cell r="AU24">
            <v>19092.9123</v>
          </cell>
          <cell r="AV24">
            <v>40004.197200000002</v>
          </cell>
          <cell r="AW24">
            <v>65360.392899999999</v>
          </cell>
          <cell r="AX24">
            <v>91524.754199999996</v>
          </cell>
          <cell r="AY24">
            <v>146378.99429999999</v>
          </cell>
          <cell r="AZ24">
            <v>18941.921200000001</v>
          </cell>
          <cell r="BA24">
            <v>40301.96</v>
          </cell>
          <cell r="BB24">
            <v>68110.312399999995</v>
          </cell>
          <cell r="BC24">
            <v>95213.380499999999</v>
          </cell>
          <cell r="BD24">
            <v>151132.35</v>
          </cell>
        </row>
        <row r="25">
          <cell r="B25">
            <v>104.36781609195403</v>
          </cell>
          <cell r="C25">
            <v>100.075</v>
          </cell>
          <cell r="D25">
            <v>98.824304464602449</v>
          </cell>
          <cell r="E25">
            <v>97.62833333333333</v>
          </cell>
          <cell r="F25">
            <v>96.047650746654213</v>
          </cell>
          <cell r="G25">
            <v>102.28070175438597</v>
          </cell>
          <cell r="H25">
            <v>100.26912725874664</v>
          </cell>
          <cell r="I25">
            <v>95.104651162790702</v>
          </cell>
          <cell r="J25">
            <v>96.554683668464932</v>
          </cell>
          <cell r="K25">
            <v>95.657608695652172</v>
          </cell>
          <cell r="L25">
            <v>103.54539430086149</v>
          </cell>
          <cell r="M25">
            <v>100.20536789179238</v>
          </cell>
          <cell r="N25">
            <v>98.360022324303443</v>
          </cell>
          <cell r="O25">
            <v>94.488079322638143</v>
          </cell>
          <cell r="P25">
            <v>92.162753270333837</v>
          </cell>
          <cell r="Q25">
            <v>106.4266929651545</v>
          </cell>
          <cell r="R25">
            <v>101.3277428371768</v>
          </cell>
          <cell r="S25">
            <v>96.033402922755741</v>
          </cell>
          <cell r="T25">
            <v>93.35590750883631</v>
          </cell>
          <cell r="U25">
            <v>94.788603231824936</v>
          </cell>
          <cell r="V25">
            <v>115.66265060240961</v>
          </cell>
          <cell r="W25">
            <v>107.06521739130437</v>
          </cell>
          <cell r="X25">
            <v>100.17361111111111</v>
          </cell>
          <cell r="Y25">
            <v>95.709219858156033</v>
          </cell>
          <cell r="Z25">
            <v>96.490001398405795</v>
          </cell>
          <cell r="AA25">
            <v>111.1111111111111</v>
          </cell>
          <cell r="AB25">
            <v>106.50000000000001</v>
          </cell>
          <cell r="AC25">
            <v>102.89855072463767</v>
          </cell>
          <cell r="AD25">
            <v>97.707423580786013</v>
          </cell>
          <cell r="AE25">
            <v>92.197667676051807</v>
          </cell>
          <cell r="AF25">
            <v>111.76470588235294</v>
          </cell>
          <cell r="AG25">
            <v>105.39845758354755</v>
          </cell>
          <cell r="AH25">
            <v>104.11475409836066</v>
          </cell>
          <cell r="AI25">
            <v>97.359735973597353</v>
          </cell>
          <cell r="AJ25">
            <v>90.874475637302353</v>
          </cell>
          <cell r="AK25">
            <v>105.42168674698793</v>
          </cell>
          <cell r="AL25">
            <v>105.22130930294196</v>
          </cell>
          <cell r="AM25">
            <v>100.83333333333333</v>
          </cell>
          <cell r="AN25">
            <v>94.444444444444429</v>
          </cell>
          <cell r="AO25">
            <v>91.503267973856197</v>
          </cell>
          <cell r="AP25">
            <v>111.65644171779141</v>
          </cell>
          <cell r="AQ25">
            <v>102.24867724867725</v>
          </cell>
          <cell r="AR25">
            <v>103.33333333333334</v>
          </cell>
          <cell r="AS25">
            <v>96.809680968096814</v>
          </cell>
          <cell r="AT25">
            <v>88.910256410256409</v>
          </cell>
          <cell r="AU25">
            <v>112.5</v>
          </cell>
          <cell r="AV25">
            <v>101.79948586118253</v>
          </cell>
          <cell r="AW25">
            <v>104.35483870967741</v>
          </cell>
          <cell r="AX25">
            <v>96.898395721925127</v>
          </cell>
          <cell r="AY25">
            <v>90.409933237661448</v>
          </cell>
          <cell r="AZ25">
            <v>110.58823529411765</v>
          </cell>
          <cell r="BA25">
            <v>100.25062656641603</v>
          </cell>
          <cell r="BB25">
            <v>106.45669291338582</v>
          </cell>
          <cell r="BC25">
            <v>98.4375</v>
          </cell>
          <cell r="BD25">
            <v>89.820359281437135</v>
          </cell>
        </row>
        <row r="26">
          <cell r="B26">
            <v>14128</v>
          </cell>
          <cell r="C26">
            <v>32592</v>
          </cell>
          <cell r="D26">
            <v>52081</v>
          </cell>
          <cell r="E26">
            <v>73440</v>
          </cell>
          <cell r="F26">
            <v>115850</v>
          </cell>
          <cell r="G26">
            <v>15000</v>
          </cell>
          <cell r="H26">
            <v>34004</v>
          </cell>
          <cell r="I26">
            <v>52112</v>
          </cell>
          <cell r="J26">
            <v>77040</v>
          </cell>
          <cell r="K26">
            <v>120807</v>
          </cell>
          <cell r="L26">
            <v>15726</v>
          </cell>
          <cell r="M26">
            <v>35334</v>
          </cell>
          <cell r="N26">
            <v>54543</v>
          </cell>
          <cell r="O26">
            <v>79597</v>
          </cell>
          <cell r="P26">
            <v>127730</v>
          </cell>
          <cell r="Q26">
            <v>15003</v>
          </cell>
          <cell r="R26">
            <v>34300</v>
          </cell>
          <cell r="S26">
            <v>54706</v>
          </cell>
          <cell r="T26">
            <v>82216</v>
          </cell>
          <cell r="U26">
            <v>128909</v>
          </cell>
          <cell r="V26">
            <v>22547.985000000001</v>
          </cell>
          <cell r="W26">
            <v>45197.537499999999</v>
          </cell>
          <cell r="X26">
            <v>69065.899999999994</v>
          </cell>
          <cell r="Y26">
            <v>95727.368749999994</v>
          </cell>
          <cell r="Z26">
            <v>153062.2225</v>
          </cell>
          <cell r="AA26">
            <v>25667.476355999999</v>
          </cell>
          <cell r="AB26">
            <v>50002.899899999997</v>
          </cell>
          <cell r="AC26">
            <v>78008.597399999999</v>
          </cell>
          <cell r="AD26">
            <v>105708.7782</v>
          </cell>
          <cell r="AE26">
            <v>166404.76259999999</v>
          </cell>
          <cell r="AF26">
            <v>25786.583999999999</v>
          </cell>
          <cell r="AG26">
            <v>54571.608</v>
          </cell>
          <cell r="AH26">
            <v>80558.088000000003</v>
          </cell>
          <cell r="AI26">
            <v>107943.84</v>
          </cell>
          <cell r="AJ26">
            <v>171510.76800000001</v>
          </cell>
          <cell r="AK26">
            <v>21966.2032</v>
          </cell>
          <cell r="AL26">
            <v>51993.398399999998</v>
          </cell>
          <cell r="AM26">
            <v>77788.572799999994</v>
          </cell>
          <cell r="AN26">
            <v>111644.7392</v>
          </cell>
          <cell r="AO26">
            <v>175024.28880000001</v>
          </cell>
          <cell r="AP26">
            <v>23012.156200000001</v>
          </cell>
          <cell r="AQ26">
            <v>52948.324000000001</v>
          </cell>
          <cell r="AR26">
            <v>76978.717199999999</v>
          </cell>
          <cell r="AS26">
            <v>108136.7694</v>
          </cell>
          <cell r="AT26">
            <v>159354.09049999999</v>
          </cell>
          <cell r="AU26">
            <v>23719.660360000002</v>
          </cell>
          <cell r="AV26">
            <v>54551.178</v>
          </cell>
          <cell r="AW26">
            <v>84655.346600000004</v>
          </cell>
          <cell r="AX26">
            <v>117790.13619999999</v>
          </cell>
          <cell r="AY26">
            <v>185069.92240000001</v>
          </cell>
          <cell r="AZ26">
            <v>27606.8426</v>
          </cell>
          <cell r="BA26">
            <v>58437.841999999997</v>
          </cell>
          <cell r="BB26">
            <v>85591.287549999994</v>
          </cell>
          <cell r="BC26">
            <v>123777.39465</v>
          </cell>
          <cell r="BD26">
            <v>177671.19065999999</v>
          </cell>
        </row>
        <row r="27">
          <cell r="B27">
            <v>9300</v>
          </cell>
          <cell r="C27">
            <v>19560</v>
          </cell>
          <cell r="D27">
            <v>31000</v>
          </cell>
          <cell r="E27">
            <v>50020</v>
          </cell>
          <cell r="F27">
            <v>91675</v>
          </cell>
          <cell r="G27">
            <v>11000</v>
          </cell>
          <cell r="H27">
            <v>22752</v>
          </cell>
          <cell r="I27">
            <v>36001</v>
          </cell>
          <cell r="J27">
            <v>57000</v>
          </cell>
          <cell r="K27">
            <v>99476</v>
          </cell>
          <cell r="L27">
            <v>11726</v>
          </cell>
          <cell r="M27">
            <v>26000</v>
          </cell>
          <cell r="N27">
            <v>42000</v>
          </cell>
          <cell r="O27">
            <v>67064</v>
          </cell>
          <cell r="P27">
            <v>111342</v>
          </cell>
          <cell r="Q27">
            <v>12000</v>
          </cell>
          <cell r="R27">
            <v>26912</v>
          </cell>
          <cell r="S27">
            <v>42946</v>
          </cell>
          <cell r="T27">
            <v>67450</v>
          </cell>
          <cell r="U27">
            <v>120186</v>
          </cell>
          <cell r="V27">
            <v>17266.474999999999</v>
          </cell>
          <cell r="W27">
            <v>36056.462500000001</v>
          </cell>
          <cell r="X27">
            <v>55862.125</v>
          </cell>
          <cell r="Y27">
            <v>82239.204750000004</v>
          </cell>
          <cell r="Z27">
            <v>140163.15</v>
          </cell>
          <cell r="AA27">
            <v>18331.002</v>
          </cell>
          <cell r="AB27">
            <v>39004.298699999999</v>
          </cell>
          <cell r="AC27">
            <v>61103.34</v>
          </cell>
          <cell r="AD27">
            <v>87581.453999999998</v>
          </cell>
          <cell r="AE27">
            <v>145731.46590000001</v>
          </cell>
          <cell r="AF27">
            <v>16791.263999999999</v>
          </cell>
          <cell r="AG27">
            <v>36980.76</v>
          </cell>
          <cell r="AH27">
            <v>57969.84</v>
          </cell>
          <cell r="AI27">
            <v>84815.872799999997</v>
          </cell>
          <cell r="AJ27">
            <v>140526.88800000001</v>
          </cell>
          <cell r="AK27">
            <v>15315.8848</v>
          </cell>
          <cell r="AL27">
            <v>35035.086479999998</v>
          </cell>
          <cell r="AM27">
            <v>55419.32</v>
          </cell>
          <cell r="AN27">
            <v>82020.593599999993</v>
          </cell>
          <cell r="AO27">
            <v>141067.35999999999</v>
          </cell>
          <cell r="AP27">
            <v>14662.612800000001</v>
          </cell>
          <cell r="AQ27">
            <v>35231.000200000002</v>
          </cell>
          <cell r="AR27">
            <v>54984.798000000003</v>
          </cell>
          <cell r="AS27">
            <v>83291.786600000007</v>
          </cell>
          <cell r="AT27">
            <v>142247.7089</v>
          </cell>
          <cell r="AU27">
            <v>15456.167100000001</v>
          </cell>
          <cell r="AV27">
            <v>35361.285828</v>
          </cell>
          <cell r="AW27">
            <v>56571.591999999997</v>
          </cell>
          <cell r="AX27">
            <v>85867.595000000001</v>
          </cell>
          <cell r="AY27">
            <v>143550.41469999999</v>
          </cell>
          <cell r="AZ27">
            <v>15113.235000000001</v>
          </cell>
          <cell r="BA27">
            <v>35767.989500000003</v>
          </cell>
          <cell r="BB27">
            <v>57027.273399999998</v>
          </cell>
          <cell r="BC27">
            <v>86649.214000000007</v>
          </cell>
          <cell r="BD27">
            <v>148512.72260000001</v>
          </cell>
        </row>
        <row r="28">
          <cell r="B28">
            <v>9900</v>
          </cell>
          <cell r="C28">
            <v>21793</v>
          </cell>
          <cell r="D28">
            <v>36328</v>
          </cell>
          <cell r="E28">
            <v>58820</v>
          </cell>
          <cell r="F28">
            <v>104896</v>
          </cell>
          <cell r="G28">
            <v>11328</v>
          </cell>
          <cell r="H28">
            <v>24047</v>
          </cell>
          <cell r="I28">
            <v>40000</v>
          </cell>
          <cell r="J28">
            <v>63500</v>
          </cell>
          <cell r="K28">
            <v>113200</v>
          </cell>
          <cell r="L28">
            <v>12500</v>
          </cell>
          <cell r="M28">
            <v>28057</v>
          </cell>
          <cell r="N28">
            <v>47000</v>
          </cell>
          <cell r="O28">
            <v>75000</v>
          </cell>
          <cell r="P28">
            <v>128700</v>
          </cell>
          <cell r="Q28">
            <v>12800</v>
          </cell>
          <cell r="R28">
            <v>28520</v>
          </cell>
          <cell r="S28">
            <v>48420</v>
          </cell>
          <cell r="T28">
            <v>77357</v>
          </cell>
          <cell r="U28">
            <v>135136</v>
          </cell>
          <cell r="V28">
            <v>18079.014999999999</v>
          </cell>
          <cell r="W28">
            <v>40322.297500000001</v>
          </cell>
          <cell r="X28">
            <v>64596.93</v>
          </cell>
          <cell r="Y28">
            <v>97911.07</v>
          </cell>
          <cell r="Z28">
            <v>167586.375</v>
          </cell>
          <cell r="AA28">
            <v>18840.196499999998</v>
          </cell>
          <cell r="AB28">
            <v>42772.338000000003</v>
          </cell>
          <cell r="AC28">
            <v>70065.163199999995</v>
          </cell>
          <cell r="AD28">
            <v>105912.45600000001</v>
          </cell>
          <cell r="AE28">
            <v>183717.3756</v>
          </cell>
          <cell r="AF28">
            <v>17990.64</v>
          </cell>
          <cell r="AG28">
            <v>40978.68</v>
          </cell>
          <cell r="AH28">
            <v>66965.16</v>
          </cell>
          <cell r="AI28">
            <v>101946.96</v>
          </cell>
          <cell r="AJ28">
            <v>176985.91944</v>
          </cell>
          <cell r="AK28">
            <v>17129.608</v>
          </cell>
          <cell r="AL28">
            <v>40002.6728</v>
          </cell>
          <cell r="AM28">
            <v>65495.56</v>
          </cell>
          <cell r="AN28">
            <v>100762.4</v>
          </cell>
          <cell r="AO28">
            <v>177341.82399999999</v>
          </cell>
          <cell r="AP28">
            <v>16902.734199999999</v>
          </cell>
          <cell r="AQ28">
            <v>39354.860050000003</v>
          </cell>
          <cell r="AR28">
            <v>65676.286500000002</v>
          </cell>
          <cell r="AS28">
            <v>101823.7</v>
          </cell>
          <cell r="AT28">
            <v>182264.42300000001</v>
          </cell>
          <cell r="AU28">
            <v>16870.456900000001</v>
          </cell>
          <cell r="AV28">
            <v>40004.197200000002</v>
          </cell>
          <cell r="AW28">
            <v>66471.620599999995</v>
          </cell>
          <cell r="AX28">
            <v>103546.2175</v>
          </cell>
          <cell r="AY28">
            <v>184867.88099999999</v>
          </cell>
          <cell r="AZ28">
            <v>17128.332999999999</v>
          </cell>
          <cell r="BA28">
            <v>40301.96</v>
          </cell>
          <cell r="BB28">
            <v>68513.331999999995</v>
          </cell>
          <cell r="BC28">
            <v>106800.194</v>
          </cell>
          <cell r="BD28">
            <v>193449.408</v>
          </cell>
        </row>
        <row r="29">
          <cell r="B29">
            <v>12000</v>
          </cell>
          <cell r="C29">
            <v>28087</v>
          </cell>
          <cell r="D29">
            <v>45156</v>
          </cell>
          <cell r="E29">
            <v>65000</v>
          </cell>
          <cell r="F29">
            <v>106080</v>
          </cell>
          <cell r="G29">
            <v>15000</v>
          </cell>
          <cell r="H29">
            <v>31000</v>
          </cell>
          <cell r="I29">
            <v>48738</v>
          </cell>
          <cell r="J29">
            <v>72000</v>
          </cell>
          <cell r="K29">
            <v>115500</v>
          </cell>
          <cell r="L29">
            <v>14000</v>
          </cell>
          <cell r="M29">
            <v>31176</v>
          </cell>
          <cell r="N29">
            <v>50300</v>
          </cell>
          <cell r="O29">
            <v>75886</v>
          </cell>
          <cell r="P29">
            <v>128000</v>
          </cell>
          <cell r="Q29">
            <v>14400</v>
          </cell>
          <cell r="R29">
            <v>32388</v>
          </cell>
          <cell r="S29">
            <v>52000</v>
          </cell>
          <cell r="T29">
            <v>78152</v>
          </cell>
          <cell r="U29">
            <v>134476</v>
          </cell>
          <cell r="V29">
            <v>19805.662499999999</v>
          </cell>
          <cell r="W29">
            <v>41642.675000000003</v>
          </cell>
          <cell r="X29">
            <v>65003.199999999997</v>
          </cell>
          <cell r="Y29">
            <v>93442.1</v>
          </cell>
          <cell r="Z29">
            <v>154128.68124999999</v>
          </cell>
          <cell r="AA29">
            <v>20367.78</v>
          </cell>
          <cell r="AB29">
            <v>45827.504999999997</v>
          </cell>
          <cell r="AC29">
            <v>70778.035499999998</v>
          </cell>
          <cell r="AD29">
            <v>101838.9</v>
          </cell>
          <cell r="AE29">
            <v>170070.96299999999</v>
          </cell>
          <cell r="AF29">
            <v>19579.813200000001</v>
          </cell>
          <cell r="AG29">
            <v>44776.703999999998</v>
          </cell>
          <cell r="AH29">
            <v>69763.703999999998</v>
          </cell>
          <cell r="AI29">
            <v>100347.792</v>
          </cell>
          <cell r="AJ29">
            <v>166113.576</v>
          </cell>
          <cell r="AK29">
            <v>19648.668000000001</v>
          </cell>
          <cell r="AL29">
            <v>43126.307200000003</v>
          </cell>
          <cell r="AM29">
            <v>67913.857600000003</v>
          </cell>
          <cell r="AN29">
            <v>99754.775999999998</v>
          </cell>
          <cell r="AO29">
            <v>165250.33600000001</v>
          </cell>
          <cell r="AP29">
            <v>20364.740000000002</v>
          </cell>
          <cell r="AQ29">
            <v>44802.428</v>
          </cell>
          <cell r="AR29">
            <v>69240.115999999995</v>
          </cell>
          <cell r="AS29">
            <v>102434.6422</v>
          </cell>
          <cell r="AT29">
            <v>170045.579</v>
          </cell>
          <cell r="AU29">
            <v>20204.14</v>
          </cell>
          <cell r="AV29">
            <v>45055.232199999999</v>
          </cell>
          <cell r="AW29">
            <v>70714.490000000005</v>
          </cell>
          <cell r="AX29">
            <v>101626.8242</v>
          </cell>
          <cell r="AY29">
            <v>171735.19</v>
          </cell>
          <cell r="AZ29">
            <v>21158.528999999999</v>
          </cell>
          <cell r="BA29">
            <v>46065.14028</v>
          </cell>
          <cell r="BB29">
            <v>72543.528000000006</v>
          </cell>
          <cell r="BC29">
            <v>105591.1352</v>
          </cell>
          <cell r="BD29">
            <v>174839.97797000001</v>
          </cell>
        </row>
        <row r="30">
          <cell r="B30">
            <v>10280</v>
          </cell>
          <cell r="C30">
            <v>26000</v>
          </cell>
          <cell r="D30">
            <v>42131</v>
          </cell>
          <cell r="E30">
            <v>66202</v>
          </cell>
          <cell r="F30">
            <v>106632</v>
          </cell>
          <cell r="G30">
            <v>11975</v>
          </cell>
          <cell r="H30">
            <v>29262</v>
          </cell>
          <cell r="I30">
            <v>47096</v>
          </cell>
          <cell r="J30">
            <v>74067</v>
          </cell>
          <cell r="K30">
            <v>124212</v>
          </cell>
          <cell r="L30">
            <v>13000</v>
          </cell>
          <cell r="M30">
            <v>31452</v>
          </cell>
          <cell r="N30">
            <v>51415</v>
          </cell>
          <cell r="O30">
            <v>77050</v>
          </cell>
          <cell r="P30">
            <v>128000</v>
          </cell>
          <cell r="Q30">
            <v>14284</v>
          </cell>
          <cell r="R30">
            <v>33200</v>
          </cell>
          <cell r="S30">
            <v>55000</v>
          </cell>
          <cell r="T30">
            <v>83424</v>
          </cell>
          <cell r="U30">
            <v>140528</v>
          </cell>
          <cell r="V30">
            <v>20719.77</v>
          </cell>
          <cell r="W30">
            <v>45705.375</v>
          </cell>
          <cell r="X30">
            <v>69776.872499999998</v>
          </cell>
          <cell r="Y30">
            <v>100654.408175</v>
          </cell>
          <cell r="Z30">
            <v>156718.6525</v>
          </cell>
          <cell r="AA30">
            <v>25052.3694</v>
          </cell>
          <cell r="AB30">
            <v>52141.516799999998</v>
          </cell>
          <cell r="AC30">
            <v>78008.597399999999</v>
          </cell>
          <cell r="AD30">
            <v>107949.234</v>
          </cell>
          <cell r="AE30">
            <v>173166.86556000001</v>
          </cell>
          <cell r="AF30">
            <v>22988.04</v>
          </cell>
          <cell r="AG30">
            <v>47975.040000000001</v>
          </cell>
          <cell r="AH30">
            <v>74961</v>
          </cell>
          <cell r="AI30">
            <v>103845.97199999999</v>
          </cell>
          <cell r="AJ30">
            <v>167113.05600000001</v>
          </cell>
          <cell r="AK30">
            <v>22973.8272</v>
          </cell>
          <cell r="AL30">
            <v>49474.338400000001</v>
          </cell>
          <cell r="AM30">
            <v>76680.186400000006</v>
          </cell>
          <cell r="AN30">
            <v>107815.768</v>
          </cell>
          <cell r="AO30">
            <v>167265.584</v>
          </cell>
          <cell r="AP30">
            <v>21484.8007</v>
          </cell>
          <cell r="AQ30">
            <v>48875.375999999997</v>
          </cell>
          <cell r="AR30">
            <v>74331.301000000007</v>
          </cell>
          <cell r="AS30">
            <v>105896.648</v>
          </cell>
          <cell r="AT30">
            <v>165972.63099999999</v>
          </cell>
          <cell r="AU30">
            <v>20911.284899999999</v>
          </cell>
          <cell r="AV30">
            <v>49924.429940000002</v>
          </cell>
          <cell r="AW30">
            <v>77078.794099999999</v>
          </cell>
          <cell r="AX30">
            <v>109405.4181</v>
          </cell>
          <cell r="AY30">
            <v>174765.81099999999</v>
          </cell>
          <cell r="AZ30">
            <v>24181.175999999999</v>
          </cell>
          <cell r="BA30">
            <v>52513.453880000001</v>
          </cell>
          <cell r="BB30">
            <v>80603.92</v>
          </cell>
          <cell r="BC30">
            <v>116674.17419999999</v>
          </cell>
          <cell r="BD30">
            <v>186396.565</v>
          </cell>
        </row>
        <row r="31">
          <cell r="B31">
            <v>10857</v>
          </cell>
          <cell r="C31">
            <v>22500</v>
          </cell>
          <cell r="D31">
            <v>36008</v>
          </cell>
          <cell r="E31">
            <v>52070</v>
          </cell>
          <cell r="F31">
            <v>85210</v>
          </cell>
          <cell r="G31">
            <v>11660</v>
          </cell>
          <cell r="H31">
            <v>24210</v>
          </cell>
          <cell r="I31">
            <v>38850</v>
          </cell>
          <cell r="J31">
            <v>56130</v>
          </cell>
          <cell r="K31">
            <v>92425</v>
          </cell>
          <cell r="L31">
            <v>12264</v>
          </cell>
          <cell r="M31">
            <v>26431</v>
          </cell>
          <cell r="N31">
            <v>42576</v>
          </cell>
          <cell r="O31">
            <v>61395</v>
          </cell>
          <cell r="P31">
            <v>99268</v>
          </cell>
          <cell r="Q31">
            <v>14000</v>
          </cell>
          <cell r="R31">
            <v>28736</v>
          </cell>
          <cell r="S31">
            <v>44156</v>
          </cell>
          <cell r="T31">
            <v>64000</v>
          </cell>
          <cell r="U31">
            <v>102922</v>
          </cell>
          <cell r="V31">
            <v>17266.474999999999</v>
          </cell>
          <cell r="W31">
            <v>34532.949999999997</v>
          </cell>
          <cell r="X31">
            <v>52002.559999999998</v>
          </cell>
          <cell r="Y31">
            <v>71605.087499999994</v>
          </cell>
          <cell r="Z31">
            <v>114365.005</v>
          </cell>
          <cell r="AA31">
            <v>18127.324199999999</v>
          </cell>
          <cell r="AB31">
            <v>37374.876300000004</v>
          </cell>
          <cell r="AC31">
            <v>54789.328200000004</v>
          </cell>
          <cell r="AD31">
            <v>76684.691699999996</v>
          </cell>
          <cell r="AE31">
            <v>124243.458</v>
          </cell>
          <cell r="AF31">
            <v>17690.795999999998</v>
          </cell>
          <cell r="AG31">
            <v>34981.800000000003</v>
          </cell>
          <cell r="AH31">
            <v>51473.22</v>
          </cell>
          <cell r="AI31">
            <v>74961</v>
          </cell>
          <cell r="AJ31">
            <v>119937.60000000001</v>
          </cell>
          <cell r="AK31">
            <v>16827.320800000001</v>
          </cell>
          <cell r="AL31">
            <v>34863.790399999998</v>
          </cell>
          <cell r="AM31">
            <v>52597.972800000003</v>
          </cell>
          <cell r="AN31">
            <v>75350.122719999999</v>
          </cell>
          <cell r="AO31">
            <v>121519.4544</v>
          </cell>
          <cell r="AP31">
            <v>17126.746340000002</v>
          </cell>
          <cell r="AQ31">
            <v>36249.237200000003</v>
          </cell>
          <cell r="AR31">
            <v>53966.561000000002</v>
          </cell>
          <cell r="AS31">
            <v>79524.309699999998</v>
          </cell>
          <cell r="AT31">
            <v>125243.151</v>
          </cell>
          <cell r="AU31">
            <v>18183.725999999999</v>
          </cell>
          <cell r="AV31">
            <v>35559.286399999997</v>
          </cell>
          <cell r="AW31">
            <v>55460.364300000001</v>
          </cell>
          <cell r="AX31">
            <v>77785.938999999998</v>
          </cell>
          <cell r="AY31">
            <v>127993.22689999999</v>
          </cell>
          <cell r="AZ31">
            <v>18941.921200000001</v>
          </cell>
          <cell r="BA31">
            <v>37077.803200000002</v>
          </cell>
          <cell r="BB31">
            <v>55415.195</v>
          </cell>
          <cell r="BC31">
            <v>77581.273000000001</v>
          </cell>
          <cell r="BD31">
            <v>125943.625</v>
          </cell>
        </row>
        <row r="32">
          <cell r="B32">
            <v>9156</v>
          </cell>
          <cell r="C32">
            <v>20000</v>
          </cell>
          <cell r="D32">
            <v>32900</v>
          </cell>
          <cell r="E32">
            <v>47947</v>
          </cell>
          <cell r="F32">
            <v>76614</v>
          </cell>
          <cell r="G32">
            <v>9100</v>
          </cell>
          <cell r="H32">
            <v>20607</v>
          </cell>
          <cell r="I32">
            <v>35004</v>
          </cell>
          <cell r="J32">
            <v>51659</v>
          </cell>
          <cell r="K32">
            <v>84098</v>
          </cell>
          <cell r="L32">
            <v>10000</v>
          </cell>
          <cell r="M32">
            <v>22303</v>
          </cell>
          <cell r="N32">
            <v>37689</v>
          </cell>
          <cell r="O32">
            <v>55072</v>
          </cell>
          <cell r="P32">
            <v>89100</v>
          </cell>
          <cell r="Q32">
            <v>10000</v>
          </cell>
          <cell r="R32">
            <v>23108</v>
          </cell>
          <cell r="S32">
            <v>37004</v>
          </cell>
          <cell r="T32">
            <v>56549</v>
          </cell>
          <cell r="U32">
            <v>89000</v>
          </cell>
          <cell r="V32">
            <v>17266.474999999999</v>
          </cell>
          <cell r="W32">
            <v>34533.965674999999</v>
          </cell>
          <cell r="X32">
            <v>50011.837</v>
          </cell>
          <cell r="Y32">
            <v>69980.007500000007</v>
          </cell>
          <cell r="Z32">
            <v>108474.09</v>
          </cell>
          <cell r="AA32">
            <v>17414.4519</v>
          </cell>
          <cell r="AB32">
            <v>37680.392999999996</v>
          </cell>
          <cell r="AC32">
            <v>58251.8508</v>
          </cell>
          <cell r="AD32">
            <v>81196.154970000003</v>
          </cell>
          <cell r="AE32">
            <v>132390.57</v>
          </cell>
          <cell r="AF32">
            <v>17291.004000000001</v>
          </cell>
          <cell r="AG32">
            <v>36680.915999999997</v>
          </cell>
          <cell r="AH32">
            <v>55621.061999999998</v>
          </cell>
          <cell r="AI32">
            <v>79858.452000000005</v>
          </cell>
          <cell r="AJ32">
            <v>121936.56</v>
          </cell>
          <cell r="AK32">
            <v>17633.419999999998</v>
          </cell>
          <cell r="AL32">
            <v>35468.364800000003</v>
          </cell>
          <cell r="AM32">
            <v>56426.944000000003</v>
          </cell>
          <cell r="AN32">
            <v>81012.969599999997</v>
          </cell>
          <cell r="AO32">
            <v>130386.5456</v>
          </cell>
          <cell r="AP32">
            <v>18531.913400000001</v>
          </cell>
          <cell r="AQ32">
            <v>37471.121599999999</v>
          </cell>
          <cell r="AR32">
            <v>57021.271999999997</v>
          </cell>
          <cell r="AS32">
            <v>79829.780799999993</v>
          </cell>
          <cell r="AT32">
            <v>129316.099</v>
          </cell>
          <cell r="AU32">
            <v>19092.9123</v>
          </cell>
          <cell r="AV32">
            <v>37882.762499999997</v>
          </cell>
          <cell r="AW32">
            <v>58592.006000000001</v>
          </cell>
          <cell r="AX32">
            <v>82836.974000000002</v>
          </cell>
          <cell r="AY32">
            <v>131326.91</v>
          </cell>
          <cell r="AZ32">
            <v>15117.265196</v>
          </cell>
          <cell r="BA32">
            <v>40100.450199999999</v>
          </cell>
          <cell r="BB32">
            <v>60452.94</v>
          </cell>
          <cell r="BC32">
            <v>85440.155199999994</v>
          </cell>
          <cell r="BD32">
            <v>141056.85999999999</v>
          </cell>
        </row>
        <row r="33">
          <cell r="B33">
            <v>12100</v>
          </cell>
          <cell r="C33">
            <v>25936</v>
          </cell>
          <cell r="D33">
            <v>40039.5</v>
          </cell>
          <cell r="E33">
            <v>57800</v>
          </cell>
          <cell r="F33">
            <v>96671</v>
          </cell>
          <cell r="G33">
            <v>13824</v>
          </cell>
          <cell r="H33">
            <v>28034</v>
          </cell>
          <cell r="I33">
            <v>42438</v>
          </cell>
          <cell r="J33">
            <v>63000</v>
          </cell>
          <cell r="K33">
            <v>110000</v>
          </cell>
          <cell r="L33">
            <v>15080</v>
          </cell>
          <cell r="M33">
            <v>30000</v>
          </cell>
          <cell r="N33">
            <v>45822</v>
          </cell>
          <cell r="O33">
            <v>67850</v>
          </cell>
          <cell r="P33">
            <v>112500</v>
          </cell>
          <cell r="Q33">
            <v>15000</v>
          </cell>
          <cell r="R33">
            <v>29000</v>
          </cell>
          <cell r="S33">
            <v>46000</v>
          </cell>
          <cell r="T33">
            <v>69201</v>
          </cell>
          <cell r="U33">
            <v>117200</v>
          </cell>
          <cell r="V33">
            <v>20313.5</v>
          </cell>
          <cell r="W33">
            <v>40627</v>
          </cell>
          <cell r="X33">
            <v>60940.5</v>
          </cell>
          <cell r="Y33">
            <v>85926.104999999996</v>
          </cell>
          <cell r="Z33">
            <v>141178.82500000001</v>
          </cell>
          <cell r="AA33">
            <v>21488.007900000001</v>
          </cell>
          <cell r="AB33">
            <v>43383.371400000004</v>
          </cell>
          <cell r="AC33">
            <v>65075.057099999998</v>
          </cell>
          <cell r="AD33">
            <v>91655.01</v>
          </cell>
          <cell r="AE33">
            <v>145935.14369999999</v>
          </cell>
          <cell r="AF33">
            <v>18990.12</v>
          </cell>
          <cell r="AG33">
            <v>39579.408000000003</v>
          </cell>
          <cell r="AH33">
            <v>60318.618000000002</v>
          </cell>
          <cell r="AI33">
            <v>87554.448000000004</v>
          </cell>
          <cell r="AJ33">
            <v>139927.20000000001</v>
          </cell>
          <cell r="AK33">
            <v>17129.608</v>
          </cell>
          <cell r="AL33">
            <v>37695.213839999997</v>
          </cell>
          <cell r="AM33">
            <v>60155.152800000003</v>
          </cell>
          <cell r="AN33">
            <v>84841.940799999997</v>
          </cell>
          <cell r="AO33">
            <v>138044.48800000001</v>
          </cell>
          <cell r="AP33">
            <v>17004.5579</v>
          </cell>
          <cell r="AQ33">
            <v>36860.179400000001</v>
          </cell>
          <cell r="AR33">
            <v>56003.035000000003</v>
          </cell>
          <cell r="AS33">
            <v>83699.081399999995</v>
          </cell>
          <cell r="AT33">
            <v>140516.70600000001</v>
          </cell>
          <cell r="AU33">
            <v>17274.539700000001</v>
          </cell>
          <cell r="AV33">
            <v>37781.741800000003</v>
          </cell>
          <cell r="AW33">
            <v>58086.902499999997</v>
          </cell>
          <cell r="AX33">
            <v>84857.388000000006</v>
          </cell>
          <cell r="AY33">
            <v>140923.87650000001</v>
          </cell>
          <cell r="AZ33">
            <v>17229.087899999999</v>
          </cell>
          <cell r="BA33">
            <v>38689.881600000001</v>
          </cell>
          <cell r="BB33">
            <v>58542.627095999997</v>
          </cell>
          <cell r="BC33">
            <v>86649.214000000007</v>
          </cell>
          <cell r="BD33">
            <v>141459.87959999999</v>
          </cell>
        </row>
        <row r="34">
          <cell r="B34">
            <v>7600</v>
          </cell>
          <cell r="C34">
            <v>18079</v>
          </cell>
          <cell r="D34">
            <v>29600</v>
          </cell>
          <cell r="E34">
            <v>47100</v>
          </cell>
          <cell r="F34">
            <v>78865</v>
          </cell>
          <cell r="G34">
            <v>8916</v>
          </cell>
          <cell r="H34">
            <v>20200</v>
          </cell>
          <cell r="I34">
            <v>34338.5</v>
          </cell>
          <cell r="J34">
            <v>53895</v>
          </cell>
          <cell r="K34">
            <v>84824</v>
          </cell>
          <cell r="L34">
            <v>9100</v>
          </cell>
          <cell r="M34">
            <v>21060</v>
          </cell>
          <cell r="N34">
            <v>35998</v>
          </cell>
          <cell r="O34">
            <v>55000</v>
          </cell>
          <cell r="P34">
            <v>91808</v>
          </cell>
          <cell r="Q34">
            <v>10316</v>
          </cell>
          <cell r="R34">
            <v>22815</v>
          </cell>
          <cell r="S34">
            <v>38000</v>
          </cell>
          <cell r="T34">
            <v>59993</v>
          </cell>
          <cell r="U34">
            <v>102620</v>
          </cell>
          <cell r="V34">
            <v>12899.0725</v>
          </cell>
          <cell r="W34">
            <v>30470.25</v>
          </cell>
          <cell r="X34">
            <v>47025.752500000002</v>
          </cell>
          <cell r="Y34">
            <v>72112.925000000003</v>
          </cell>
          <cell r="Z34">
            <v>121881</v>
          </cell>
          <cell r="AA34">
            <v>14970.318300000001</v>
          </cell>
          <cell r="AB34">
            <v>32282.9313</v>
          </cell>
          <cell r="AC34">
            <v>51937.839</v>
          </cell>
          <cell r="AD34">
            <v>80452.731</v>
          </cell>
          <cell r="AE34">
            <v>135954.93150000001</v>
          </cell>
          <cell r="AF34">
            <v>14892.252</v>
          </cell>
          <cell r="AG34">
            <v>32183.256000000001</v>
          </cell>
          <cell r="AH34">
            <v>52572.648000000001</v>
          </cell>
          <cell r="AI34">
            <v>79618.576799999995</v>
          </cell>
          <cell r="AJ34">
            <v>129432.66</v>
          </cell>
          <cell r="AK34">
            <v>13099.111999999999</v>
          </cell>
          <cell r="AL34">
            <v>30228.720000000001</v>
          </cell>
          <cell r="AM34">
            <v>50713.715920000002</v>
          </cell>
          <cell r="AN34">
            <v>78594.672000000006</v>
          </cell>
          <cell r="AO34">
            <v>131797.21919999999</v>
          </cell>
          <cell r="AP34">
            <v>12829.7862</v>
          </cell>
          <cell r="AQ34">
            <v>30547.11</v>
          </cell>
          <cell r="AR34">
            <v>51420.968500000003</v>
          </cell>
          <cell r="AS34">
            <v>80033.428199999995</v>
          </cell>
          <cell r="AT34">
            <v>139498.46900000001</v>
          </cell>
          <cell r="AU34">
            <v>12122.484</v>
          </cell>
          <cell r="AV34">
            <v>30306.21</v>
          </cell>
          <cell r="AW34">
            <v>50611.370699999999</v>
          </cell>
          <cell r="AX34">
            <v>80816.56</v>
          </cell>
          <cell r="AY34">
            <v>136377.94500000001</v>
          </cell>
          <cell r="AZ34">
            <v>12896.627200000001</v>
          </cell>
          <cell r="BA34">
            <v>32241.567999999999</v>
          </cell>
          <cell r="BB34">
            <v>54407.646000000001</v>
          </cell>
          <cell r="BC34">
            <v>83928.831699999995</v>
          </cell>
          <cell r="BD34">
            <v>142330.40193600001</v>
          </cell>
        </row>
        <row r="35">
          <cell r="B35">
            <v>10193</v>
          </cell>
          <cell r="C35">
            <v>23000</v>
          </cell>
          <cell r="D35">
            <v>39002</v>
          </cell>
          <cell r="E35">
            <v>58577</v>
          </cell>
          <cell r="F35">
            <v>100149</v>
          </cell>
          <cell r="G35">
            <v>10800</v>
          </cell>
          <cell r="H35">
            <v>25000</v>
          </cell>
          <cell r="I35">
            <v>40895</v>
          </cell>
          <cell r="J35">
            <v>61160</v>
          </cell>
          <cell r="K35">
            <v>102520</v>
          </cell>
          <cell r="L35">
            <v>12000</v>
          </cell>
          <cell r="M35">
            <v>27000</v>
          </cell>
          <cell r="N35">
            <v>43500</v>
          </cell>
          <cell r="O35">
            <v>66000</v>
          </cell>
          <cell r="P35">
            <v>110198</v>
          </cell>
          <cell r="Q35">
            <v>11720</v>
          </cell>
          <cell r="R35">
            <v>27000</v>
          </cell>
          <cell r="S35">
            <v>44000</v>
          </cell>
          <cell r="T35">
            <v>68924</v>
          </cell>
          <cell r="U35">
            <v>112600</v>
          </cell>
          <cell r="V35">
            <v>17469.61</v>
          </cell>
          <cell r="W35">
            <v>37275.272499999999</v>
          </cell>
          <cell r="X35">
            <v>55862.125</v>
          </cell>
          <cell r="Y35">
            <v>80238.324999999997</v>
          </cell>
          <cell r="Z35">
            <v>132037.75</v>
          </cell>
          <cell r="AA35">
            <v>18331.002</v>
          </cell>
          <cell r="AB35">
            <v>39717.171000000002</v>
          </cell>
          <cell r="AC35">
            <v>61103.34</v>
          </cell>
          <cell r="AD35">
            <v>87785.131800000003</v>
          </cell>
          <cell r="AE35">
            <v>142584.64389000001</v>
          </cell>
          <cell r="AF35">
            <v>17291.004000000001</v>
          </cell>
          <cell r="AG35">
            <v>38449.995600000002</v>
          </cell>
          <cell r="AH35">
            <v>59868.851999999999</v>
          </cell>
          <cell r="AI35">
            <v>86455.02</v>
          </cell>
          <cell r="AJ35">
            <v>140736.7788</v>
          </cell>
          <cell r="AK35">
            <v>17028.845600000001</v>
          </cell>
          <cell r="AL35">
            <v>36274.464</v>
          </cell>
          <cell r="AM35">
            <v>56930.756000000001</v>
          </cell>
          <cell r="AN35">
            <v>83632.792000000001</v>
          </cell>
          <cell r="AO35">
            <v>138044.48800000001</v>
          </cell>
          <cell r="AP35">
            <v>16597.2631</v>
          </cell>
          <cell r="AQ35">
            <v>37674.769</v>
          </cell>
          <cell r="AR35">
            <v>59057.745999999999</v>
          </cell>
          <cell r="AS35">
            <v>84513.671000000002</v>
          </cell>
          <cell r="AT35">
            <v>141229.4719</v>
          </cell>
          <cell r="AU35">
            <v>16971.477599999998</v>
          </cell>
          <cell r="AV35">
            <v>38084.803899999999</v>
          </cell>
          <cell r="AW35">
            <v>59602.213000000003</v>
          </cell>
          <cell r="AX35">
            <v>87888.009000000005</v>
          </cell>
          <cell r="AY35">
            <v>142843.26980000001</v>
          </cell>
          <cell r="AZ35">
            <v>17732.862400000002</v>
          </cell>
          <cell r="BA35">
            <v>39395.1659</v>
          </cell>
          <cell r="BB35">
            <v>61460.489000000001</v>
          </cell>
          <cell r="BC35">
            <v>90175.635500000004</v>
          </cell>
          <cell r="BD35">
            <v>146396.86970000001</v>
          </cell>
        </row>
        <row r="36">
          <cell r="B36">
            <v>14120</v>
          </cell>
          <cell r="C36">
            <v>30150</v>
          </cell>
          <cell r="D36">
            <v>44656</v>
          </cell>
          <cell r="E36">
            <v>60805</v>
          </cell>
          <cell r="F36">
            <v>95883</v>
          </cell>
          <cell r="G36">
            <v>14346</v>
          </cell>
          <cell r="H36">
            <v>32334</v>
          </cell>
          <cell r="I36">
            <v>48800</v>
          </cell>
          <cell r="J36">
            <v>67616</v>
          </cell>
          <cell r="K36">
            <v>105606</v>
          </cell>
          <cell r="L36">
            <v>15005</v>
          </cell>
          <cell r="M36">
            <v>34000</v>
          </cell>
          <cell r="N36">
            <v>51910</v>
          </cell>
          <cell r="O36">
            <v>73430</v>
          </cell>
          <cell r="P36">
            <v>111669</v>
          </cell>
          <cell r="Q36">
            <v>15382</v>
          </cell>
          <cell r="R36">
            <v>35029</v>
          </cell>
          <cell r="S36">
            <v>51363</v>
          </cell>
          <cell r="T36">
            <v>73540</v>
          </cell>
          <cell r="U36">
            <v>119900</v>
          </cell>
          <cell r="V36">
            <v>20313.5</v>
          </cell>
          <cell r="W36">
            <v>40017.595000000001</v>
          </cell>
          <cell r="X36">
            <v>58604.447500000002</v>
          </cell>
          <cell r="Y36">
            <v>81254</v>
          </cell>
          <cell r="Z36">
            <v>129600.13</v>
          </cell>
          <cell r="AA36">
            <v>23321.108100000001</v>
          </cell>
          <cell r="AB36">
            <v>44809.116000000002</v>
          </cell>
          <cell r="AC36">
            <v>64158.506999999998</v>
          </cell>
          <cell r="AD36">
            <v>90331.104300000006</v>
          </cell>
          <cell r="AE36">
            <v>142625.37945000001</v>
          </cell>
          <cell r="AF36">
            <v>21988.560000000001</v>
          </cell>
          <cell r="AG36">
            <v>43567.333200000001</v>
          </cell>
          <cell r="AH36">
            <v>63476.974800000004</v>
          </cell>
          <cell r="AI36">
            <v>88453.98</v>
          </cell>
          <cell r="AJ36">
            <v>142825.69200000001</v>
          </cell>
          <cell r="AK36">
            <v>19950.9552</v>
          </cell>
          <cell r="AL36">
            <v>41413.346400000002</v>
          </cell>
          <cell r="AM36">
            <v>60961.252</v>
          </cell>
          <cell r="AN36">
            <v>85648.04</v>
          </cell>
          <cell r="AO36">
            <v>137036.864</v>
          </cell>
          <cell r="AP36">
            <v>19855.621500000001</v>
          </cell>
          <cell r="AQ36">
            <v>42358.659200000002</v>
          </cell>
          <cell r="AR36">
            <v>63130.694000000003</v>
          </cell>
          <cell r="AS36">
            <v>89604.856</v>
          </cell>
          <cell r="AT36">
            <v>139702.1164</v>
          </cell>
          <cell r="AU36">
            <v>21113.326300000001</v>
          </cell>
          <cell r="AV36">
            <v>44449.108</v>
          </cell>
          <cell r="AW36">
            <v>65360.392899999999</v>
          </cell>
          <cell r="AX36">
            <v>91524.754199999996</v>
          </cell>
          <cell r="AY36">
            <v>146378.99429999999</v>
          </cell>
          <cell r="AZ36">
            <v>21662.303500000002</v>
          </cell>
          <cell r="BA36">
            <v>45339.705000000002</v>
          </cell>
          <cell r="BB36">
            <v>68110.312399999995</v>
          </cell>
          <cell r="BC36">
            <v>95213.380499999999</v>
          </cell>
          <cell r="BD36">
            <v>151132.35</v>
          </cell>
        </row>
        <row r="37">
          <cell r="B37">
            <v>10978</v>
          </cell>
          <cell r="C37">
            <v>28155</v>
          </cell>
          <cell r="D37">
            <v>45000</v>
          </cell>
          <cell r="E37">
            <v>64634</v>
          </cell>
          <cell r="F37">
            <v>110398</v>
          </cell>
          <cell r="G37">
            <v>12420</v>
          </cell>
          <cell r="H37">
            <v>29600</v>
          </cell>
          <cell r="I37">
            <v>47053.5</v>
          </cell>
          <cell r="J37">
            <v>69610</v>
          </cell>
          <cell r="K37">
            <v>113600</v>
          </cell>
          <cell r="L37">
            <v>12052</v>
          </cell>
          <cell r="M37">
            <v>28300</v>
          </cell>
          <cell r="N37">
            <v>46004</v>
          </cell>
          <cell r="O37">
            <v>71450</v>
          </cell>
          <cell r="P37">
            <v>118200</v>
          </cell>
          <cell r="Q37">
            <v>12210</v>
          </cell>
          <cell r="R37">
            <v>30000</v>
          </cell>
          <cell r="S37">
            <v>50556</v>
          </cell>
          <cell r="T37">
            <v>78317</v>
          </cell>
          <cell r="U37">
            <v>128000</v>
          </cell>
          <cell r="V37">
            <v>20313.5</v>
          </cell>
          <cell r="W37">
            <v>41642.675000000003</v>
          </cell>
          <cell r="X37">
            <v>63682.822500000002</v>
          </cell>
          <cell r="Y37">
            <v>90415.388500000001</v>
          </cell>
          <cell r="Z37">
            <v>146257.20000000001</v>
          </cell>
          <cell r="AA37">
            <v>21386.169000000002</v>
          </cell>
          <cell r="AB37">
            <v>46845.894</v>
          </cell>
          <cell r="AC37">
            <v>70778.035499999998</v>
          </cell>
          <cell r="AD37">
            <v>99802.122000000003</v>
          </cell>
          <cell r="AE37">
            <v>161485.94373</v>
          </cell>
          <cell r="AF37">
            <v>20389.392</v>
          </cell>
          <cell r="AG37">
            <v>44576.807999999997</v>
          </cell>
          <cell r="AH37">
            <v>67964.639999999999</v>
          </cell>
          <cell r="AI37">
            <v>99848.051999999996</v>
          </cell>
          <cell r="AJ37">
            <v>158917.32</v>
          </cell>
          <cell r="AK37">
            <v>19447.143199999999</v>
          </cell>
          <cell r="AL37">
            <v>44335.455999999998</v>
          </cell>
          <cell r="AM37">
            <v>67510.808000000005</v>
          </cell>
          <cell r="AN37">
            <v>96731.903999999995</v>
          </cell>
          <cell r="AO37">
            <v>156685.53200000001</v>
          </cell>
          <cell r="AP37">
            <v>19407.59722</v>
          </cell>
          <cell r="AQ37">
            <v>44598.780599999998</v>
          </cell>
          <cell r="AR37">
            <v>68527.350099999996</v>
          </cell>
          <cell r="AS37">
            <v>100601.8156</v>
          </cell>
          <cell r="AT37">
            <v>162917.92000000001</v>
          </cell>
          <cell r="AU37">
            <v>20205.150206999999</v>
          </cell>
          <cell r="AV37">
            <v>45459.315000000002</v>
          </cell>
          <cell r="AW37">
            <v>70613.469299999997</v>
          </cell>
          <cell r="AX37">
            <v>102536.0105</v>
          </cell>
          <cell r="AY37">
            <v>170724.98300000001</v>
          </cell>
          <cell r="AZ37">
            <v>20352.489799999999</v>
          </cell>
          <cell r="BA37">
            <v>46044.989300000001</v>
          </cell>
          <cell r="BB37">
            <v>71535.979000000007</v>
          </cell>
          <cell r="BC37">
            <v>104785.09600000001</v>
          </cell>
          <cell r="BD37">
            <v>175414.28090000001</v>
          </cell>
        </row>
        <row r="38">
          <cell r="B38">
            <v>10442</v>
          </cell>
          <cell r="C38">
            <v>24018</v>
          </cell>
          <cell r="D38">
            <v>37203</v>
          </cell>
          <cell r="E38">
            <v>53712</v>
          </cell>
          <cell r="F38">
            <v>85180</v>
          </cell>
          <cell r="G38">
            <v>11615</v>
          </cell>
          <cell r="H38">
            <v>26080</v>
          </cell>
          <cell r="I38">
            <v>40265.5</v>
          </cell>
          <cell r="J38">
            <v>58000</v>
          </cell>
          <cell r="K38">
            <v>91322</v>
          </cell>
          <cell r="L38">
            <v>13000</v>
          </cell>
          <cell r="M38">
            <v>28734</v>
          </cell>
          <cell r="N38">
            <v>44000</v>
          </cell>
          <cell r="O38">
            <v>62630</v>
          </cell>
          <cell r="P38">
            <v>96819</v>
          </cell>
          <cell r="Q38">
            <v>12950</v>
          </cell>
          <cell r="R38">
            <v>29574</v>
          </cell>
          <cell r="S38">
            <v>46000</v>
          </cell>
          <cell r="T38">
            <v>67020</v>
          </cell>
          <cell r="U38">
            <v>102000</v>
          </cell>
          <cell r="V38">
            <v>19500.96</v>
          </cell>
          <cell r="W38">
            <v>38494.082499999997</v>
          </cell>
          <cell r="X38">
            <v>57284.07</v>
          </cell>
          <cell r="Y38">
            <v>81050.865000000005</v>
          </cell>
          <cell r="Z38">
            <v>126959.375</v>
          </cell>
          <cell r="AA38">
            <v>20775.135600000001</v>
          </cell>
          <cell r="AB38">
            <v>43790.726999999999</v>
          </cell>
          <cell r="AC38">
            <v>66195.285000000003</v>
          </cell>
          <cell r="AD38">
            <v>91145.815499999997</v>
          </cell>
          <cell r="AE38">
            <v>141556.071</v>
          </cell>
          <cell r="AF38">
            <v>23887.572</v>
          </cell>
          <cell r="AG38">
            <v>44976.6</v>
          </cell>
          <cell r="AH38">
            <v>66365.471999999994</v>
          </cell>
          <cell r="AI38">
            <v>90352.991999999998</v>
          </cell>
          <cell r="AJ38">
            <v>136329.07199999999</v>
          </cell>
          <cell r="AK38">
            <v>22530.47264</v>
          </cell>
          <cell r="AL38">
            <v>48365.951999999997</v>
          </cell>
          <cell r="AM38">
            <v>67510.808000000005</v>
          </cell>
          <cell r="AN38">
            <v>94615.893599999996</v>
          </cell>
          <cell r="AO38">
            <v>143082.60800000001</v>
          </cell>
          <cell r="AP38">
            <v>21382.976999999999</v>
          </cell>
          <cell r="AQ38">
            <v>43987.838400000001</v>
          </cell>
          <cell r="AR38">
            <v>69240.115999999995</v>
          </cell>
          <cell r="AS38">
            <v>94746.952850000001</v>
          </cell>
          <cell r="AT38">
            <v>138480.23199999999</v>
          </cell>
          <cell r="AU38">
            <v>20608.2228</v>
          </cell>
          <cell r="AV38">
            <v>45459.315000000002</v>
          </cell>
          <cell r="AW38">
            <v>68391.013900000005</v>
          </cell>
          <cell r="AX38">
            <v>92332.919800000003</v>
          </cell>
          <cell r="AY38">
            <v>146884.09779999999</v>
          </cell>
          <cell r="AZ38">
            <v>24181.175999999999</v>
          </cell>
          <cell r="BA38">
            <v>48362.351999999999</v>
          </cell>
          <cell r="BB38">
            <v>72543.528000000006</v>
          </cell>
          <cell r="BC38">
            <v>100654.14509999999</v>
          </cell>
          <cell r="BD38">
            <v>155162.546</v>
          </cell>
        </row>
        <row r="39">
          <cell r="B39">
            <v>11448</v>
          </cell>
          <cell r="C39">
            <v>26108.5</v>
          </cell>
          <cell r="D39">
            <v>42050</v>
          </cell>
          <cell r="E39">
            <v>59337.5</v>
          </cell>
          <cell r="F39">
            <v>95028.5</v>
          </cell>
          <cell r="G39">
            <v>12768</v>
          </cell>
          <cell r="H39">
            <v>29221.5</v>
          </cell>
          <cell r="I39">
            <v>46125</v>
          </cell>
          <cell r="J39">
            <v>65117.5</v>
          </cell>
          <cell r="K39">
            <v>103562</v>
          </cell>
          <cell r="L39">
            <v>13094.5</v>
          </cell>
          <cell r="M39">
            <v>30025</v>
          </cell>
          <cell r="N39">
            <v>48133.5</v>
          </cell>
          <cell r="O39">
            <v>71756</v>
          </cell>
          <cell r="P39">
            <v>116365</v>
          </cell>
          <cell r="Q39">
            <v>12823.5</v>
          </cell>
          <cell r="R39">
            <v>30034</v>
          </cell>
          <cell r="S39">
            <v>49436</v>
          </cell>
          <cell r="T39">
            <v>73177</v>
          </cell>
          <cell r="U39">
            <v>117106</v>
          </cell>
          <cell r="V39">
            <v>18282.150000000001</v>
          </cell>
          <cell r="W39">
            <v>37759.749475000004</v>
          </cell>
          <cell r="X39">
            <v>55912.908750000002</v>
          </cell>
          <cell r="Y39">
            <v>79943.779249999992</v>
          </cell>
          <cell r="Z39">
            <v>125943.7</v>
          </cell>
          <cell r="AA39">
            <v>19960.4244</v>
          </cell>
          <cell r="AB39">
            <v>42110.385150000002</v>
          </cell>
          <cell r="AC39">
            <v>61612.534500000002</v>
          </cell>
          <cell r="AD39">
            <v>86664.903900000005</v>
          </cell>
          <cell r="AE39">
            <v>136209.52875</v>
          </cell>
          <cell r="AF39">
            <v>18590.328000000001</v>
          </cell>
          <cell r="AG39">
            <v>40079.148000000001</v>
          </cell>
          <cell r="AH39">
            <v>60968.28</v>
          </cell>
          <cell r="AI39">
            <v>84206.19</v>
          </cell>
          <cell r="AJ39">
            <v>135879.30600000001</v>
          </cell>
          <cell r="AK39">
            <v>19346.380799999999</v>
          </cell>
          <cell r="AL39">
            <v>40571.980360000001</v>
          </cell>
          <cell r="AM39">
            <v>60558.202400000002</v>
          </cell>
          <cell r="AN39">
            <v>84791.559600000008</v>
          </cell>
          <cell r="AO39">
            <v>135525.42800000001</v>
          </cell>
          <cell r="AP39">
            <v>19651.974099999999</v>
          </cell>
          <cell r="AQ39">
            <v>40729.480000000003</v>
          </cell>
          <cell r="AR39">
            <v>63079.782149999999</v>
          </cell>
          <cell r="AS39">
            <v>88332.05975</v>
          </cell>
          <cell r="AT39">
            <v>141331.29560000001</v>
          </cell>
          <cell r="AU39">
            <v>20456.691749999998</v>
          </cell>
          <cell r="AV39">
            <v>41923.590500000006</v>
          </cell>
          <cell r="AW39">
            <v>64299.67555</v>
          </cell>
          <cell r="AX39">
            <v>90494.343059999999</v>
          </cell>
          <cell r="AY39">
            <v>143954.4975</v>
          </cell>
          <cell r="AZ39">
            <v>20055.262844999997</v>
          </cell>
          <cell r="BA39">
            <v>42317.057999999997</v>
          </cell>
          <cell r="BB39">
            <v>64281.626199999999</v>
          </cell>
          <cell r="BC39">
            <v>91686.959000000003</v>
          </cell>
          <cell r="BD39">
            <v>149621.02650000001</v>
          </cell>
        </row>
        <row r="40">
          <cell r="B40">
            <v>114.42278860569715</v>
          </cell>
          <cell r="C40">
            <v>108.78541666666666</v>
          </cell>
          <cell r="D40">
            <v>106.54740789540365</v>
          </cell>
          <cell r="E40">
            <v>98.895833333333343</v>
          </cell>
          <cell r="F40">
            <v>94.415741835487694</v>
          </cell>
          <cell r="G40">
            <v>112.00000000000001</v>
          </cell>
          <cell r="H40">
            <v>112.34717416378317</v>
          </cell>
          <cell r="I40">
            <v>107.26744186046511</v>
          </cell>
          <cell r="J40">
            <v>99.799993869543897</v>
          </cell>
          <cell r="K40">
            <v>93.806159420289859</v>
          </cell>
          <cell r="L40">
            <v>108.47001325381046</v>
          </cell>
          <cell r="M40">
            <v>106.31329225975496</v>
          </cell>
          <cell r="N40">
            <v>103.32181342034087</v>
          </cell>
          <cell r="O40">
            <v>99.927584670231724</v>
          </cell>
          <cell r="P40">
            <v>96.038459951306066</v>
          </cell>
          <cell r="Q40">
            <v>105.38708086785009</v>
          </cell>
          <cell r="R40">
            <v>104.94060097833682</v>
          </cell>
          <cell r="S40">
            <v>103.20668058455115</v>
          </cell>
          <cell r="T40">
            <v>98.719747457032625</v>
          </cell>
          <cell r="U40">
            <v>92.579767890459479</v>
          </cell>
          <cell r="V40">
            <v>108.43373493975903</v>
          </cell>
          <cell r="W40">
            <v>101.02445652173915</v>
          </cell>
          <cell r="X40">
            <v>95.572916666666671</v>
          </cell>
          <cell r="Y40">
            <v>93.03782505910165</v>
          </cell>
          <cell r="Z40">
            <v>86.701160676828408</v>
          </cell>
          <cell r="AA40">
            <v>108.88888888888889</v>
          </cell>
          <cell r="AB40">
            <v>103.37500000000001</v>
          </cell>
          <cell r="AC40">
            <v>97.423510466988745</v>
          </cell>
          <cell r="AD40">
            <v>92.903930131004358</v>
          </cell>
          <cell r="AE40">
            <v>86.173571290509628</v>
          </cell>
          <cell r="AF40">
            <v>109.41176470588236</v>
          </cell>
          <cell r="AG40">
            <v>103.08483290488432</v>
          </cell>
          <cell r="AH40">
            <v>100</v>
          </cell>
          <cell r="AI40">
            <v>92.684268426842692</v>
          </cell>
          <cell r="AJ40">
            <v>87.737979993546304</v>
          </cell>
          <cell r="AK40">
            <v>115.66265060240961</v>
          </cell>
          <cell r="AL40">
            <v>106.71879141266898</v>
          </cell>
          <cell r="AM40">
            <v>100.16666666666667</v>
          </cell>
          <cell r="AN40">
            <v>93.5</v>
          </cell>
          <cell r="AO40">
            <v>87.908496732026151</v>
          </cell>
          <cell r="AP40">
            <v>118.40490797546013</v>
          </cell>
          <cell r="AQ40">
            <v>105.82010582010584</v>
          </cell>
          <cell r="AR40">
            <v>103.25</v>
          </cell>
          <cell r="AS40">
            <v>95.43454345434543</v>
          </cell>
          <cell r="AT40">
            <v>88.974358974358978</v>
          </cell>
          <cell r="AU40">
            <v>120.53571428571428</v>
          </cell>
          <cell r="AV40">
            <v>106.68380462724936</v>
          </cell>
          <cell r="AW40">
            <v>102.66129032258064</v>
          </cell>
          <cell r="AX40">
            <v>95.807486631016033</v>
          </cell>
          <cell r="AY40">
            <v>88.91246022337306</v>
          </cell>
          <cell r="AZ40">
            <v>117.08823529411765</v>
          </cell>
          <cell r="BA40">
            <v>105.26315789473684</v>
          </cell>
          <cell r="BB40">
            <v>100.47244094488188</v>
          </cell>
          <cell r="BC40">
            <v>94.791666666666671</v>
          </cell>
          <cell r="BD40">
            <v>88.922155688622766</v>
          </cell>
        </row>
        <row r="41">
          <cell r="B41">
            <v>11980</v>
          </cell>
          <cell r="C41">
            <v>28211</v>
          </cell>
          <cell r="D41">
            <v>45678</v>
          </cell>
          <cell r="E41">
            <v>67704</v>
          </cell>
          <cell r="F41">
            <v>110605</v>
          </cell>
          <cell r="G41">
            <v>13176</v>
          </cell>
          <cell r="H41">
            <v>30832</v>
          </cell>
          <cell r="I41">
            <v>50040</v>
          </cell>
          <cell r="J41">
            <v>73889</v>
          </cell>
          <cell r="K41">
            <v>120600</v>
          </cell>
          <cell r="L41">
            <v>13000</v>
          </cell>
          <cell r="M41">
            <v>30500</v>
          </cell>
          <cell r="N41">
            <v>51010</v>
          </cell>
          <cell r="O41">
            <v>75786</v>
          </cell>
          <cell r="P41">
            <v>123632</v>
          </cell>
          <cell r="Q41">
            <v>12500</v>
          </cell>
          <cell r="R41">
            <v>30368</v>
          </cell>
          <cell r="S41">
            <v>51116</v>
          </cell>
          <cell r="T41">
            <v>77615</v>
          </cell>
          <cell r="U41">
            <v>128000</v>
          </cell>
          <cell r="V41">
            <v>18282.150000000001</v>
          </cell>
          <cell r="W41">
            <v>40627</v>
          </cell>
          <cell r="X41">
            <v>62971.85</v>
          </cell>
          <cell r="Y41">
            <v>91410.75</v>
          </cell>
          <cell r="Z41">
            <v>152351.25</v>
          </cell>
          <cell r="AA41">
            <v>19553.068800000001</v>
          </cell>
          <cell r="AB41">
            <v>44401.760399999999</v>
          </cell>
          <cell r="AC41">
            <v>68395.005239999999</v>
          </cell>
          <cell r="AD41">
            <v>99017.962469999999</v>
          </cell>
          <cell r="AE41">
            <v>167830.50719999999</v>
          </cell>
          <cell r="AF41">
            <v>18190.536</v>
          </cell>
          <cell r="AG41">
            <v>41978.16</v>
          </cell>
          <cell r="AH41">
            <v>66165.576000000001</v>
          </cell>
          <cell r="AI41">
            <v>96949.56</v>
          </cell>
          <cell r="AJ41">
            <v>162915.24</v>
          </cell>
          <cell r="AK41">
            <v>18338.756799999999</v>
          </cell>
          <cell r="AL41">
            <v>41111.059200000003</v>
          </cell>
          <cell r="AM41">
            <v>65495.56</v>
          </cell>
          <cell r="AN41">
            <v>96238.168239999999</v>
          </cell>
          <cell r="AO41">
            <v>161421.36480000001</v>
          </cell>
          <cell r="AP41">
            <v>18022.794900000001</v>
          </cell>
          <cell r="AQ41">
            <v>40729.480000000003</v>
          </cell>
          <cell r="AR41">
            <v>65676.286500000002</v>
          </cell>
          <cell r="AS41">
            <v>97750.751999999993</v>
          </cell>
          <cell r="AT41">
            <v>168009.10500000001</v>
          </cell>
          <cell r="AU41">
            <v>18183.725999999999</v>
          </cell>
          <cell r="AV41">
            <v>42428.694000000003</v>
          </cell>
          <cell r="AW41">
            <v>68896.117400000003</v>
          </cell>
          <cell r="AX41">
            <v>101020.7</v>
          </cell>
          <cell r="AY41">
            <v>171735.19</v>
          </cell>
          <cell r="AZ41">
            <v>18941.921200000001</v>
          </cell>
          <cell r="BA41">
            <v>43727.626600000003</v>
          </cell>
          <cell r="BB41">
            <v>69520.880999999994</v>
          </cell>
          <cell r="BC41">
            <v>102870.75290000001</v>
          </cell>
          <cell r="BD41">
            <v>177328.62400000001</v>
          </cell>
        </row>
        <row r="42">
          <cell r="B42">
            <v>11886</v>
          </cell>
          <cell r="C42">
            <v>27500</v>
          </cell>
          <cell r="D42">
            <v>42000</v>
          </cell>
          <cell r="E42">
            <v>57144</v>
          </cell>
          <cell r="F42">
            <v>92123</v>
          </cell>
          <cell r="G42">
            <v>13150</v>
          </cell>
          <cell r="H42">
            <v>29751</v>
          </cell>
          <cell r="I42">
            <v>45050</v>
          </cell>
          <cell r="J42">
            <v>63203</v>
          </cell>
          <cell r="K42">
            <v>102412</v>
          </cell>
          <cell r="L42">
            <v>13538</v>
          </cell>
          <cell r="M42">
            <v>30000</v>
          </cell>
          <cell r="N42">
            <v>47092</v>
          </cell>
          <cell r="O42">
            <v>70024</v>
          </cell>
          <cell r="P42">
            <v>120000</v>
          </cell>
          <cell r="Q42">
            <v>13374</v>
          </cell>
          <cell r="R42">
            <v>30000</v>
          </cell>
          <cell r="S42">
            <v>47916</v>
          </cell>
          <cell r="T42">
            <v>72280</v>
          </cell>
          <cell r="U42">
            <v>121704</v>
          </cell>
          <cell r="V42">
            <v>18282.150000000001</v>
          </cell>
          <cell r="W42">
            <v>37376.839999999997</v>
          </cell>
          <cell r="X42">
            <v>55862.125</v>
          </cell>
          <cell r="Y42">
            <v>78308.542499999996</v>
          </cell>
          <cell r="Z42">
            <v>121881</v>
          </cell>
          <cell r="AA42">
            <v>18331.002</v>
          </cell>
          <cell r="AB42">
            <v>39106.137600000002</v>
          </cell>
          <cell r="AC42">
            <v>59473.917600000001</v>
          </cell>
          <cell r="AD42">
            <v>84322.609200000006</v>
          </cell>
          <cell r="AE42">
            <v>132390.57</v>
          </cell>
          <cell r="AF42">
            <v>16791.263999999999</v>
          </cell>
          <cell r="AG42">
            <v>37080.707999999999</v>
          </cell>
          <cell r="AH42">
            <v>56470.62</v>
          </cell>
          <cell r="AI42">
            <v>80058.347999999998</v>
          </cell>
          <cell r="AJ42">
            <v>126993.92879999999</v>
          </cell>
          <cell r="AK42">
            <v>17129.608</v>
          </cell>
          <cell r="AL42">
            <v>35871.414400000001</v>
          </cell>
          <cell r="AM42">
            <v>55419.32</v>
          </cell>
          <cell r="AN42">
            <v>80609.919999999998</v>
          </cell>
          <cell r="AO42">
            <v>127968.24800000001</v>
          </cell>
          <cell r="AP42">
            <v>16291.791999999999</v>
          </cell>
          <cell r="AQ42">
            <v>36962.003100000002</v>
          </cell>
          <cell r="AR42">
            <v>57021.271999999997</v>
          </cell>
          <cell r="AS42">
            <v>81560.7837</v>
          </cell>
          <cell r="AT42">
            <v>130368.956058</v>
          </cell>
          <cell r="AU42">
            <v>17173.519</v>
          </cell>
          <cell r="AV42">
            <v>37983.783199999998</v>
          </cell>
          <cell r="AW42">
            <v>58389.964599999999</v>
          </cell>
          <cell r="AX42">
            <v>83645.139599999995</v>
          </cell>
          <cell r="AY42">
            <v>135367.73800000001</v>
          </cell>
          <cell r="AZ42">
            <v>17057.80457</v>
          </cell>
          <cell r="BA42">
            <v>38387.616900000001</v>
          </cell>
          <cell r="BB42">
            <v>59344.636100000003</v>
          </cell>
          <cell r="BC42">
            <v>84734.870899999994</v>
          </cell>
          <cell r="BD42">
            <v>136019.11499999999</v>
          </cell>
        </row>
        <row r="43">
          <cell r="B43">
            <v>12600</v>
          </cell>
          <cell r="C43">
            <v>25402</v>
          </cell>
          <cell r="D43">
            <v>39048</v>
          </cell>
          <cell r="E43">
            <v>55325</v>
          </cell>
          <cell r="F43">
            <v>92511</v>
          </cell>
          <cell r="G43">
            <v>13278</v>
          </cell>
          <cell r="H43">
            <v>27500</v>
          </cell>
          <cell r="I43">
            <v>44325</v>
          </cell>
          <cell r="J43">
            <v>63300</v>
          </cell>
          <cell r="K43">
            <v>103808</v>
          </cell>
          <cell r="L43">
            <v>14000</v>
          </cell>
          <cell r="M43">
            <v>29640</v>
          </cell>
          <cell r="N43">
            <v>47738</v>
          </cell>
          <cell r="O43">
            <v>67395</v>
          </cell>
          <cell r="P43">
            <v>106900</v>
          </cell>
          <cell r="Q43">
            <v>13500</v>
          </cell>
          <cell r="R43">
            <v>30203</v>
          </cell>
          <cell r="S43">
            <v>49548</v>
          </cell>
          <cell r="T43">
            <v>70201</v>
          </cell>
          <cell r="U43">
            <v>109700</v>
          </cell>
          <cell r="V43">
            <v>19602.5275</v>
          </cell>
          <cell r="W43">
            <v>37579.974999999999</v>
          </cell>
          <cell r="X43">
            <v>55862.125</v>
          </cell>
          <cell r="Y43">
            <v>78003.839999999997</v>
          </cell>
          <cell r="Z43">
            <v>121881</v>
          </cell>
          <cell r="AA43">
            <v>20775.135600000001</v>
          </cell>
          <cell r="AB43">
            <v>42466.821300000003</v>
          </cell>
          <cell r="AC43">
            <v>61918.051200000002</v>
          </cell>
          <cell r="AD43">
            <v>85544.676000000007</v>
          </cell>
          <cell r="AE43">
            <v>134427.348</v>
          </cell>
          <cell r="AF43">
            <v>20289.444</v>
          </cell>
          <cell r="AG43">
            <v>42078.108</v>
          </cell>
          <cell r="AH43">
            <v>62167.656000000003</v>
          </cell>
          <cell r="AI43">
            <v>84955.8</v>
          </cell>
          <cell r="AJ43">
            <v>130082.322</v>
          </cell>
          <cell r="AK43">
            <v>19648.668000000001</v>
          </cell>
          <cell r="AL43">
            <v>40808.771999999997</v>
          </cell>
          <cell r="AM43">
            <v>60658.964800000002</v>
          </cell>
          <cell r="AN43">
            <v>84741.178400000004</v>
          </cell>
          <cell r="AO43">
            <v>133711.70480000001</v>
          </cell>
          <cell r="AP43">
            <v>20364.740000000002</v>
          </cell>
          <cell r="AQ43">
            <v>42664.130299999997</v>
          </cell>
          <cell r="AR43">
            <v>63130.694000000003</v>
          </cell>
          <cell r="AS43">
            <v>87772.029399999999</v>
          </cell>
          <cell r="AT43">
            <v>139294.8216</v>
          </cell>
          <cell r="AU43">
            <v>20810.264200000001</v>
          </cell>
          <cell r="AV43">
            <v>43944.004500000003</v>
          </cell>
          <cell r="AW43">
            <v>65057.330800000003</v>
          </cell>
          <cell r="AX43">
            <v>90918.63</v>
          </cell>
          <cell r="AY43">
            <v>142338.16630000001</v>
          </cell>
          <cell r="AZ43">
            <v>21158.528999999999</v>
          </cell>
          <cell r="BA43">
            <v>43929.136400000003</v>
          </cell>
          <cell r="BB43">
            <v>65389.930099999998</v>
          </cell>
          <cell r="BC43">
            <v>91686.959000000003</v>
          </cell>
          <cell r="BD43">
            <v>144079.50700000001</v>
          </cell>
        </row>
        <row r="44">
          <cell r="B44">
            <v>11206</v>
          </cell>
          <cell r="C44">
            <v>24653</v>
          </cell>
          <cell r="D44">
            <v>40162</v>
          </cell>
          <cell r="E44">
            <v>59550</v>
          </cell>
          <cell r="F44">
            <v>101250</v>
          </cell>
          <cell r="G44">
            <v>11913</v>
          </cell>
          <cell r="H44">
            <v>26300</v>
          </cell>
          <cell r="I44">
            <v>43300</v>
          </cell>
          <cell r="J44">
            <v>61433</v>
          </cell>
          <cell r="K44">
            <v>102500</v>
          </cell>
          <cell r="L44">
            <v>13000</v>
          </cell>
          <cell r="M44">
            <v>29324</v>
          </cell>
          <cell r="N44">
            <v>48217</v>
          </cell>
          <cell r="O44">
            <v>71448</v>
          </cell>
          <cell r="P44">
            <v>116465</v>
          </cell>
          <cell r="Q44">
            <v>12848</v>
          </cell>
          <cell r="R44">
            <v>30068</v>
          </cell>
          <cell r="S44">
            <v>49324</v>
          </cell>
          <cell r="T44">
            <v>73330</v>
          </cell>
          <cell r="U44">
            <v>116150</v>
          </cell>
          <cell r="V44">
            <v>18282.150000000001</v>
          </cell>
          <cell r="W44">
            <v>37884.677499999998</v>
          </cell>
          <cell r="X44">
            <v>57284.07</v>
          </cell>
          <cell r="Y44">
            <v>81254</v>
          </cell>
          <cell r="Z44">
            <v>131123.64249999999</v>
          </cell>
          <cell r="AA44">
            <v>20367.78</v>
          </cell>
          <cell r="AB44">
            <v>41753.949000000001</v>
          </cell>
          <cell r="AC44">
            <v>62783.681850000001</v>
          </cell>
          <cell r="AD44">
            <v>88905.359700000001</v>
          </cell>
          <cell r="AE44">
            <v>144611.23800000001</v>
          </cell>
          <cell r="AF44">
            <v>19989.599999999999</v>
          </cell>
          <cell r="AG44">
            <v>40179.095999999998</v>
          </cell>
          <cell r="AH44">
            <v>61967.76</v>
          </cell>
          <cell r="AI44">
            <v>87654.395999999993</v>
          </cell>
          <cell r="AJ44">
            <v>144924.6</v>
          </cell>
          <cell r="AK44">
            <v>19144.856</v>
          </cell>
          <cell r="AL44">
            <v>41312.584000000003</v>
          </cell>
          <cell r="AM44">
            <v>60558.202400000002</v>
          </cell>
          <cell r="AN44">
            <v>86655.664000000004</v>
          </cell>
          <cell r="AO44">
            <v>140261.26079999999</v>
          </cell>
          <cell r="AP44">
            <v>19957.445199999998</v>
          </cell>
          <cell r="AQ44">
            <v>40729.480000000003</v>
          </cell>
          <cell r="AR44">
            <v>61094.22</v>
          </cell>
          <cell r="AS44">
            <v>89604.856</v>
          </cell>
          <cell r="AT44">
            <v>142960.4748</v>
          </cell>
          <cell r="AU44">
            <v>20204.14</v>
          </cell>
          <cell r="AV44">
            <v>41418.487000000001</v>
          </cell>
          <cell r="AW44">
            <v>64855.289400000001</v>
          </cell>
          <cell r="AX44">
            <v>91140.875539999994</v>
          </cell>
          <cell r="AY44">
            <v>148500.429</v>
          </cell>
          <cell r="AZ44">
            <v>19959.545689999999</v>
          </cell>
          <cell r="BA44">
            <v>42317.057999999997</v>
          </cell>
          <cell r="BB44">
            <v>63677.096799999999</v>
          </cell>
          <cell r="BC44">
            <v>91686.959000000003</v>
          </cell>
          <cell r="BD44">
            <v>153419.48623000001</v>
          </cell>
        </row>
        <row r="45">
          <cell r="B45">
            <v>11616</v>
          </cell>
          <cell r="C45">
            <v>27711</v>
          </cell>
          <cell r="D45">
            <v>45766</v>
          </cell>
          <cell r="E45">
            <v>67169</v>
          </cell>
          <cell r="F45">
            <v>107825</v>
          </cell>
          <cell r="G45">
            <v>12716</v>
          </cell>
          <cell r="H45">
            <v>30402</v>
          </cell>
          <cell r="I45">
            <v>50642</v>
          </cell>
          <cell r="J45">
            <v>74755</v>
          </cell>
          <cell r="K45">
            <v>123800</v>
          </cell>
          <cell r="L45">
            <v>12800</v>
          </cell>
          <cell r="M45">
            <v>30203</v>
          </cell>
          <cell r="N45">
            <v>51024</v>
          </cell>
          <cell r="O45">
            <v>77180</v>
          </cell>
          <cell r="P45">
            <v>125380</v>
          </cell>
          <cell r="Q45">
            <v>12156</v>
          </cell>
          <cell r="R45">
            <v>29599</v>
          </cell>
          <cell r="S45">
            <v>50000</v>
          </cell>
          <cell r="T45">
            <v>77224</v>
          </cell>
          <cell r="U45">
            <v>125440</v>
          </cell>
          <cell r="V45">
            <v>16504.71875</v>
          </cell>
          <cell r="W45">
            <v>37732.326249999998</v>
          </cell>
          <cell r="X45">
            <v>57893.474999999999</v>
          </cell>
          <cell r="Y45">
            <v>83305.663499999995</v>
          </cell>
          <cell r="Z45">
            <v>134069.1</v>
          </cell>
          <cell r="AA45">
            <v>17312.613000000001</v>
          </cell>
          <cell r="AB45">
            <v>39309.815399999999</v>
          </cell>
          <cell r="AC45">
            <v>60797.823299999996</v>
          </cell>
          <cell r="AD45">
            <v>87683.2929</v>
          </cell>
          <cell r="AE45">
            <v>142879.9767</v>
          </cell>
          <cell r="AF45">
            <v>15991.68</v>
          </cell>
          <cell r="AG45">
            <v>36680.915999999997</v>
          </cell>
          <cell r="AH45">
            <v>56970.36</v>
          </cell>
          <cell r="AI45">
            <v>83456.58</v>
          </cell>
          <cell r="AJ45">
            <v>136928.76</v>
          </cell>
          <cell r="AK45">
            <v>16021.221600000001</v>
          </cell>
          <cell r="AL45">
            <v>36778.275999999998</v>
          </cell>
          <cell r="AM45">
            <v>56426.944000000003</v>
          </cell>
          <cell r="AN45">
            <v>82625.168000000005</v>
          </cell>
          <cell r="AO45">
            <v>138346.7752</v>
          </cell>
          <cell r="AP45">
            <v>15497.567139999999</v>
          </cell>
          <cell r="AQ45">
            <v>36809.267549999997</v>
          </cell>
          <cell r="AR45">
            <v>58039.508999999998</v>
          </cell>
          <cell r="AS45">
            <v>85379.172449999998</v>
          </cell>
          <cell r="AT45">
            <v>142553.18</v>
          </cell>
          <cell r="AU45">
            <v>15456.167100000001</v>
          </cell>
          <cell r="AV45">
            <v>37377.659</v>
          </cell>
          <cell r="AW45">
            <v>58895.068099999997</v>
          </cell>
          <cell r="AX45">
            <v>86271.677800000005</v>
          </cell>
          <cell r="AY45">
            <v>143449.394</v>
          </cell>
          <cell r="AZ45">
            <v>16120.784</v>
          </cell>
          <cell r="BA45">
            <v>38699.957090000004</v>
          </cell>
          <cell r="BB45">
            <v>60452.94</v>
          </cell>
          <cell r="BC45">
            <v>89671.861000000004</v>
          </cell>
          <cell r="BD45">
            <v>151132.35</v>
          </cell>
        </row>
        <row r="46">
          <cell r="B46">
            <v>12230</v>
          </cell>
          <cell r="C46">
            <v>29863</v>
          </cell>
          <cell r="D46">
            <v>47758</v>
          </cell>
          <cell r="E46">
            <v>69038</v>
          </cell>
          <cell r="F46">
            <v>104451</v>
          </cell>
          <cell r="G46">
            <v>15000</v>
          </cell>
          <cell r="H46">
            <v>33500</v>
          </cell>
          <cell r="I46">
            <v>54046</v>
          </cell>
          <cell r="J46">
            <v>76351</v>
          </cell>
          <cell r="K46">
            <v>120100</v>
          </cell>
          <cell r="L46">
            <v>16749</v>
          </cell>
          <cell r="M46">
            <v>37110</v>
          </cell>
          <cell r="N46">
            <v>59326</v>
          </cell>
          <cell r="O46">
            <v>83500</v>
          </cell>
          <cell r="P46">
            <v>131715</v>
          </cell>
          <cell r="Q46">
            <v>16728</v>
          </cell>
          <cell r="R46">
            <v>38159</v>
          </cell>
          <cell r="S46">
            <v>61070</v>
          </cell>
          <cell r="T46">
            <v>87277</v>
          </cell>
          <cell r="U46">
            <v>140200</v>
          </cell>
          <cell r="V46">
            <v>21532.31</v>
          </cell>
          <cell r="W46">
            <v>45705.375</v>
          </cell>
          <cell r="X46">
            <v>66607.966499999995</v>
          </cell>
          <cell r="Y46">
            <v>92426.425000000003</v>
          </cell>
          <cell r="Z46">
            <v>148694.82</v>
          </cell>
          <cell r="AA46">
            <v>23626.624800000001</v>
          </cell>
          <cell r="AB46">
            <v>48882.671999999999</v>
          </cell>
          <cell r="AC46">
            <v>71898.263399999996</v>
          </cell>
          <cell r="AD46">
            <v>99802.122000000003</v>
          </cell>
          <cell r="AE46">
            <v>163145.9178</v>
          </cell>
          <cell r="AF46">
            <v>21988.560000000001</v>
          </cell>
          <cell r="AG46">
            <v>46975.56</v>
          </cell>
          <cell r="AH46">
            <v>69963.600000000006</v>
          </cell>
          <cell r="AI46">
            <v>96949.56</v>
          </cell>
          <cell r="AJ46">
            <v>157218.204</v>
          </cell>
          <cell r="AK46">
            <v>21966.2032</v>
          </cell>
          <cell r="AL46">
            <v>47025.812080000003</v>
          </cell>
          <cell r="AM46">
            <v>70533.679999999993</v>
          </cell>
          <cell r="AN46">
            <v>97941.052800000005</v>
          </cell>
          <cell r="AO46">
            <v>159305.35440000001</v>
          </cell>
          <cell r="AP46">
            <v>21993.9192</v>
          </cell>
          <cell r="AQ46">
            <v>47857.139000000003</v>
          </cell>
          <cell r="AR46">
            <v>71276.59</v>
          </cell>
          <cell r="AS46">
            <v>100907.2867</v>
          </cell>
          <cell r="AT46">
            <v>160066.85639999999</v>
          </cell>
          <cell r="AU46">
            <v>23133.740300000001</v>
          </cell>
          <cell r="AV46">
            <v>48996.049706999998</v>
          </cell>
          <cell r="AW46">
            <v>73745.111000000004</v>
          </cell>
          <cell r="AX46">
            <v>103344.1761</v>
          </cell>
          <cell r="AY46">
            <v>168704.56899999999</v>
          </cell>
          <cell r="AZ46">
            <v>23375.1368</v>
          </cell>
          <cell r="BA46">
            <v>49873.675499999998</v>
          </cell>
          <cell r="BB46">
            <v>74558.626000000004</v>
          </cell>
          <cell r="BC46">
            <v>106195.6646</v>
          </cell>
          <cell r="BD46">
            <v>174708.99660000001</v>
          </cell>
        </row>
        <row r="47">
          <cell r="B47">
            <v>11280</v>
          </cell>
          <cell r="C47">
            <v>26144</v>
          </cell>
          <cell r="D47">
            <v>42100</v>
          </cell>
          <cell r="E47">
            <v>59125</v>
          </cell>
          <cell r="F47">
            <v>93457</v>
          </cell>
          <cell r="G47">
            <v>12820</v>
          </cell>
          <cell r="H47">
            <v>30100</v>
          </cell>
          <cell r="I47">
            <v>47200</v>
          </cell>
          <cell r="J47">
            <v>66293</v>
          </cell>
          <cell r="K47">
            <v>103316</v>
          </cell>
          <cell r="L47">
            <v>13200</v>
          </cell>
          <cell r="M47">
            <v>30232</v>
          </cell>
          <cell r="N47">
            <v>48500</v>
          </cell>
          <cell r="O47">
            <v>72064</v>
          </cell>
          <cell r="P47">
            <v>112000</v>
          </cell>
          <cell r="Q47">
            <v>12799</v>
          </cell>
          <cell r="R47">
            <v>29298</v>
          </cell>
          <cell r="S47">
            <v>48760</v>
          </cell>
          <cell r="T47">
            <v>72395</v>
          </cell>
          <cell r="U47">
            <v>115265</v>
          </cell>
          <cell r="V47">
            <v>15844.53</v>
          </cell>
          <cell r="W47">
            <v>35122.041499999999</v>
          </cell>
          <cell r="X47">
            <v>52815.1</v>
          </cell>
          <cell r="Y47">
            <v>76175.625</v>
          </cell>
          <cell r="Z47">
            <v>124928.02499999999</v>
          </cell>
          <cell r="AA47">
            <v>17618.129700000001</v>
          </cell>
          <cell r="AB47">
            <v>37680.392999999996</v>
          </cell>
          <cell r="AC47">
            <v>57844.495199999998</v>
          </cell>
          <cell r="AD47">
            <v>83304.220199999996</v>
          </cell>
          <cell r="AE47">
            <v>135853.0926</v>
          </cell>
          <cell r="AF47">
            <v>15991.68</v>
          </cell>
          <cell r="AG47">
            <v>36181.175999999999</v>
          </cell>
          <cell r="AH47">
            <v>56070.828000000001</v>
          </cell>
          <cell r="AI47">
            <v>80957.88</v>
          </cell>
          <cell r="AJ47">
            <v>133930.32</v>
          </cell>
          <cell r="AK47">
            <v>16827.320800000001</v>
          </cell>
          <cell r="AL47">
            <v>36274.464</v>
          </cell>
          <cell r="AM47">
            <v>56426.944000000003</v>
          </cell>
          <cell r="AN47">
            <v>81819.068799999994</v>
          </cell>
          <cell r="AO47">
            <v>135021.61600000001</v>
          </cell>
          <cell r="AP47">
            <v>15986.320900000001</v>
          </cell>
          <cell r="AQ47">
            <v>36656.531999999999</v>
          </cell>
          <cell r="AR47">
            <v>56715.800900000002</v>
          </cell>
          <cell r="AS47">
            <v>83495.433999999994</v>
          </cell>
          <cell r="AT47">
            <v>140109.4112</v>
          </cell>
          <cell r="AU47">
            <v>16264.332700000001</v>
          </cell>
          <cell r="AV47">
            <v>37074.596899999997</v>
          </cell>
          <cell r="AW47">
            <v>57076.695500000002</v>
          </cell>
          <cell r="AX47">
            <v>83645.139599999995</v>
          </cell>
          <cell r="AY47">
            <v>140317.75229999999</v>
          </cell>
          <cell r="AZ47">
            <v>16926.823199999999</v>
          </cell>
          <cell r="BA47">
            <v>37883.842400000001</v>
          </cell>
          <cell r="BB47">
            <v>58437.841999999997</v>
          </cell>
          <cell r="BC47">
            <v>85641.664999999994</v>
          </cell>
          <cell r="BD47">
            <v>146094.60500000001</v>
          </cell>
        </row>
        <row r="48">
          <cell r="B48">
            <v>11000</v>
          </cell>
          <cell r="C48">
            <v>24371</v>
          </cell>
          <cell r="D48">
            <v>39000</v>
          </cell>
          <cell r="E48">
            <v>58400</v>
          </cell>
          <cell r="F48">
            <v>91999</v>
          </cell>
          <cell r="G48">
            <v>11653</v>
          </cell>
          <cell r="H48">
            <v>26048</v>
          </cell>
          <cell r="I48">
            <v>42790</v>
          </cell>
          <cell r="J48">
            <v>63942</v>
          </cell>
          <cell r="K48">
            <v>99868</v>
          </cell>
          <cell r="L48">
            <v>13189</v>
          </cell>
          <cell r="M48">
            <v>30050</v>
          </cell>
          <cell r="N48">
            <v>47859</v>
          </cell>
          <cell r="O48">
            <v>70324</v>
          </cell>
          <cell r="P48">
            <v>110686</v>
          </cell>
          <cell r="Q48">
            <v>13409</v>
          </cell>
          <cell r="R48">
            <v>30199</v>
          </cell>
          <cell r="S48">
            <v>50500</v>
          </cell>
          <cell r="T48">
            <v>74104</v>
          </cell>
          <cell r="U48">
            <v>118062</v>
          </cell>
          <cell r="V48">
            <v>18789.987499999999</v>
          </cell>
          <cell r="W48">
            <v>38392.514999999999</v>
          </cell>
          <cell r="X48">
            <v>55862.125</v>
          </cell>
          <cell r="Y48">
            <v>79141.395999999993</v>
          </cell>
          <cell r="Z48">
            <v>124420.1875</v>
          </cell>
          <cell r="AA48">
            <v>21793.524600000001</v>
          </cell>
          <cell r="AB48">
            <v>42772.338000000003</v>
          </cell>
          <cell r="AC48">
            <v>61307.017800000001</v>
          </cell>
          <cell r="AD48">
            <v>84017.092499999999</v>
          </cell>
          <cell r="AE48">
            <v>132390.57</v>
          </cell>
          <cell r="AF48">
            <v>18990.12</v>
          </cell>
          <cell r="AG48">
            <v>39979.199999999997</v>
          </cell>
          <cell r="AH48">
            <v>59968.800000000003</v>
          </cell>
          <cell r="AI48">
            <v>81957.36</v>
          </cell>
          <cell r="AJ48">
            <v>132535.04592</v>
          </cell>
          <cell r="AK48">
            <v>20354.004799999999</v>
          </cell>
          <cell r="AL48">
            <v>40308.990495999999</v>
          </cell>
          <cell r="AM48">
            <v>60487.668720000001</v>
          </cell>
          <cell r="AN48">
            <v>84841.940799999997</v>
          </cell>
          <cell r="AO48">
            <v>130991.12</v>
          </cell>
          <cell r="AP48">
            <v>20364.740000000002</v>
          </cell>
          <cell r="AQ48">
            <v>43071.4251</v>
          </cell>
          <cell r="AR48">
            <v>64148.930999999997</v>
          </cell>
          <cell r="AS48">
            <v>89808.503400000001</v>
          </cell>
          <cell r="AT48">
            <v>145302.41990000001</v>
          </cell>
          <cell r="AU48">
            <v>21214.347000000002</v>
          </cell>
          <cell r="AV48">
            <v>42933.797500000001</v>
          </cell>
          <cell r="AW48">
            <v>63744.061699999998</v>
          </cell>
          <cell r="AX48">
            <v>90070.056119999994</v>
          </cell>
          <cell r="AY48">
            <v>146480.01500000001</v>
          </cell>
          <cell r="AZ48">
            <v>20856.264299999999</v>
          </cell>
          <cell r="BA48">
            <v>43828.381500000003</v>
          </cell>
          <cell r="BB48">
            <v>64886.155599999998</v>
          </cell>
          <cell r="BC48">
            <v>92896.017800000001</v>
          </cell>
          <cell r="BD48">
            <v>146094.60500000001</v>
          </cell>
        </row>
        <row r="49">
          <cell r="B49">
            <v>10635</v>
          </cell>
          <cell r="C49">
            <v>23152</v>
          </cell>
          <cell r="D49">
            <v>37187</v>
          </cell>
          <cell r="E49">
            <v>53452</v>
          </cell>
          <cell r="F49">
            <v>81815</v>
          </cell>
          <cell r="G49">
            <v>10595</v>
          </cell>
          <cell r="H49">
            <v>22526</v>
          </cell>
          <cell r="I49">
            <v>37364</v>
          </cell>
          <cell r="J49">
            <v>56100</v>
          </cell>
          <cell r="K49">
            <v>86104</v>
          </cell>
          <cell r="L49">
            <v>11000</v>
          </cell>
          <cell r="M49">
            <v>25441</v>
          </cell>
          <cell r="N49">
            <v>41197</v>
          </cell>
          <cell r="O49">
            <v>60640</v>
          </cell>
          <cell r="P49">
            <v>93400</v>
          </cell>
          <cell r="Q49">
            <v>12111</v>
          </cell>
          <cell r="R49">
            <v>27806</v>
          </cell>
          <cell r="S49">
            <v>44719</v>
          </cell>
          <cell r="T49">
            <v>64550</v>
          </cell>
          <cell r="U49">
            <v>101708</v>
          </cell>
          <cell r="V49">
            <v>18282.150000000001</v>
          </cell>
          <cell r="W49">
            <v>37579.974999999999</v>
          </cell>
          <cell r="X49">
            <v>55862.125</v>
          </cell>
          <cell r="Y49">
            <v>76317.819499999998</v>
          </cell>
          <cell r="Z49">
            <v>113207.1355</v>
          </cell>
          <cell r="AA49">
            <v>20367.78</v>
          </cell>
          <cell r="AB49">
            <v>42568.660199999998</v>
          </cell>
          <cell r="AC49">
            <v>62223.567900000002</v>
          </cell>
          <cell r="AD49">
            <v>87683.2929</v>
          </cell>
          <cell r="AE49">
            <v>132390.57</v>
          </cell>
          <cell r="AF49">
            <v>22988.04</v>
          </cell>
          <cell r="AG49">
            <v>44576.807999999997</v>
          </cell>
          <cell r="AH49">
            <v>64546.418400000002</v>
          </cell>
          <cell r="AI49">
            <v>89703.33</v>
          </cell>
          <cell r="AJ49">
            <v>140626.83600000001</v>
          </cell>
          <cell r="AK49">
            <v>20152.48</v>
          </cell>
          <cell r="AL49">
            <v>42118.683199999999</v>
          </cell>
          <cell r="AM49">
            <v>63480.311999999998</v>
          </cell>
          <cell r="AN49">
            <v>85648.04</v>
          </cell>
          <cell r="AO49">
            <v>129681.20879999999</v>
          </cell>
          <cell r="AP49">
            <v>20364.740000000002</v>
          </cell>
          <cell r="AQ49">
            <v>45820.665000000001</v>
          </cell>
          <cell r="AR49">
            <v>67203.642000000007</v>
          </cell>
          <cell r="AS49">
            <v>96528.867599999998</v>
          </cell>
          <cell r="AT49">
            <v>146218.83319999999</v>
          </cell>
          <cell r="AU49">
            <v>22224.554</v>
          </cell>
          <cell r="AV49">
            <v>46065.439200000001</v>
          </cell>
          <cell r="AW49">
            <v>70714.490000000005</v>
          </cell>
          <cell r="AX49">
            <v>101849.06974000001</v>
          </cell>
          <cell r="AY49">
            <v>170927.02439999999</v>
          </cell>
          <cell r="AZ49">
            <v>23072.872100000001</v>
          </cell>
          <cell r="BA49">
            <v>47354.803</v>
          </cell>
          <cell r="BB49">
            <v>71535.979000000007</v>
          </cell>
          <cell r="BC49">
            <v>100754.9</v>
          </cell>
          <cell r="BD49">
            <v>157782.1734</v>
          </cell>
        </row>
        <row r="50">
          <cell r="B50">
            <v>10640</v>
          </cell>
          <cell r="C50">
            <v>26073</v>
          </cell>
          <cell r="D50">
            <v>43598</v>
          </cell>
          <cell r="E50">
            <v>65000</v>
          </cell>
          <cell r="F50">
            <v>103470</v>
          </cell>
          <cell r="G50">
            <v>12000</v>
          </cell>
          <cell r="H50">
            <v>28692</v>
          </cell>
          <cell r="I50">
            <v>47437</v>
          </cell>
          <cell r="J50">
            <v>69404</v>
          </cell>
          <cell r="K50">
            <v>113866</v>
          </cell>
          <cell r="L50">
            <v>12826</v>
          </cell>
          <cell r="M50">
            <v>30000</v>
          </cell>
          <cell r="N50">
            <v>48050</v>
          </cell>
          <cell r="O50">
            <v>72374</v>
          </cell>
          <cell r="P50">
            <v>119828</v>
          </cell>
          <cell r="Q50">
            <v>12319</v>
          </cell>
          <cell r="R50">
            <v>30000</v>
          </cell>
          <cell r="S50">
            <v>48994</v>
          </cell>
          <cell r="T50">
            <v>74000</v>
          </cell>
          <cell r="U50">
            <v>122610</v>
          </cell>
          <cell r="V50">
            <v>16250.8</v>
          </cell>
          <cell r="W50">
            <v>36564.300000000003</v>
          </cell>
          <cell r="X50">
            <v>55963.692499999997</v>
          </cell>
          <cell r="Y50">
            <v>80746.162500000006</v>
          </cell>
          <cell r="Z50">
            <v>130006.39999999999</v>
          </cell>
          <cell r="AA50">
            <v>17312.613000000001</v>
          </cell>
          <cell r="AB50">
            <v>39493.125419999997</v>
          </cell>
          <cell r="AC50">
            <v>59901.640979999996</v>
          </cell>
          <cell r="AD50">
            <v>85646.514899999995</v>
          </cell>
          <cell r="AE50">
            <v>140537.682</v>
          </cell>
          <cell r="AF50">
            <v>15991.68</v>
          </cell>
          <cell r="AG50">
            <v>37280.603999999999</v>
          </cell>
          <cell r="AH50">
            <v>57070.307999999997</v>
          </cell>
          <cell r="AI50">
            <v>82656.995999999999</v>
          </cell>
          <cell r="AJ50">
            <v>134829.85200000001</v>
          </cell>
          <cell r="AK50">
            <v>15618.172</v>
          </cell>
          <cell r="AL50">
            <v>36274.464</v>
          </cell>
          <cell r="AM50">
            <v>56930.756000000001</v>
          </cell>
          <cell r="AN50">
            <v>82625.168000000005</v>
          </cell>
          <cell r="AO50">
            <v>136029.24</v>
          </cell>
          <cell r="AP50">
            <v>15579.026099999999</v>
          </cell>
          <cell r="AQ50">
            <v>37257.291830000002</v>
          </cell>
          <cell r="AR50">
            <v>59057.745999999999</v>
          </cell>
          <cell r="AS50">
            <v>85124.613200000007</v>
          </cell>
          <cell r="AT50">
            <v>138989.3505</v>
          </cell>
          <cell r="AU50">
            <v>16062.291300000001</v>
          </cell>
          <cell r="AV50">
            <v>38387.866000000002</v>
          </cell>
          <cell r="AW50">
            <v>59844.662680000001</v>
          </cell>
          <cell r="AX50">
            <v>86645.454389999999</v>
          </cell>
          <cell r="AY50">
            <v>144459.601</v>
          </cell>
          <cell r="AZ50">
            <v>16926.823199999999</v>
          </cell>
          <cell r="BA50">
            <v>38790.636500000001</v>
          </cell>
          <cell r="BB50">
            <v>60452.94</v>
          </cell>
          <cell r="BC50">
            <v>89671.861000000004</v>
          </cell>
          <cell r="BD50">
            <v>151132.35</v>
          </cell>
        </row>
        <row r="51">
          <cell r="B51">
            <v>10386</v>
          </cell>
          <cell r="C51">
            <v>23944</v>
          </cell>
          <cell r="D51">
            <v>35999</v>
          </cell>
          <cell r="E51">
            <v>52767</v>
          </cell>
          <cell r="F51">
            <v>91542</v>
          </cell>
          <cell r="G51">
            <v>12234</v>
          </cell>
          <cell r="H51">
            <v>26480</v>
          </cell>
          <cell r="I51">
            <v>41001</v>
          </cell>
          <cell r="J51">
            <v>60200</v>
          </cell>
          <cell r="K51">
            <v>97500</v>
          </cell>
          <cell r="L51">
            <v>12400</v>
          </cell>
          <cell r="M51">
            <v>28800</v>
          </cell>
          <cell r="N51">
            <v>44720</v>
          </cell>
          <cell r="O51">
            <v>63034</v>
          </cell>
          <cell r="P51">
            <v>96481</v>
          </cell>
          <cell r="Q51">
            <v>11000</v>
          </cell>
          <cell r="R51">
            <v>27840</v>
          </cell>
          <cell r="S51">
            <v>45071</v>
          </cell>
          <cell r="T51">
            <v>65016</v>
          </cell>
          <cell r="U51">
            <v>102769</v>
          </cell>
          <cell r="V51">
            <v>17266.474999999999</v>
          </cell>
          <cell r="W51">
            <v>37787.172700000003</v>
          </cell>
          <cell r="X51">
            <v>53830.775000000001</v>
          </cell>
          <cell r="Y51">
            <v>74652.112500000003</v>
          </cell>
          <cell r="Z51">
            <v>118630.84</v>
          </cell>
          <cell r="AA51">
            <v>18331.002</v>
          </cell>
          <cell r="AB51">
            <v>40328.204400000002</v>
          </cell>
          <cell r="AC51">
            <v>58353.689700000003</v>
          </cell>
          <cell r="AD51">
            <v>79434.342000000004</v>
          </cell>
          <cell r="AE51">
            <v>124243.458</v>
          </cell>
          <cell r="AF51">
            <v>16631.3472</v>
          </cell>
          <cell r="AG51">
            <v>38080.188000000002</v>
          </cell>
          <cell r="AH51">
            <v>56970.36</v>
          </cell>
          <cell r="AI51">
            <v>77959.44</v>
          </cell>
          <cell r="AJ51">
            <v>127733.54399999999</v>
          </cell>
          <cell r="AK51">
            <v>19547.905599999998</v>
          </cell>
          <cell r="AL51">
            <v>40506.484799999998</v>
          </cell>
          <cell r="AM51">
            <v>60558.202400000002</v>
          </cell>
          <cell r="AN51">
            <v>84641.423624000003</v>
          </cell>
          <cell r="AO51">
            <v>130991.12</v>
          </cell>
          <cell r="AP51">
            <v>20364.740000000002</v>
          </cell>
          <cell r="AQ51">
            <v>42765.953999999998</v>
          </cell>
          <cell r="AR51">
            <v>63639.8125</v>
          </cell>
          <cell r="AS51">
            <v>87161.087199999994</v>
          </cell>
          <cell r="AT51">
            <v>139498.46900000001</v>
          </cell>
          <cell r="AU51">
            <v>20709.2435</v>
          </cell>
          <cell r="AV51">
            <v>40812.362800000003</v>
          </cell>
          <cell r="AW51">
            <v>62026.709799999997</v>
          </cell>
          <cell r="AX51">
            <v>86594.944039998227</v>
          </cell>
          <cell r="AY51">
            <v>135064.6759</v>
          </cell>
          <cell r="AZ51">
            <v>20292.03686</v>
          </cell>
          <cell r="BA51">
            <v>40301.96</v>
          </cell>
          <cell r="BB51">
            <v>60452.94</v>
          </cell>
          <cell r="BC51">
            <v>84634.115999999995</v>
          </cell>
          <cell r="BD51">
            <v>142850.29722000001</v>
          </cell>
        </row>
        <row r="52">
          <cell r="B52">
            <v>13013</v>
          </cell>
          <cell r="C52">
            <v>28815</v>
          </cell>
          <cell r="D52">
            <v>45156</v>
          </cell>
          <cell r="E52">
            <v>63720</v>
          </cell>
          <cell r="F52">
            <v>96600</v>
          </cell>
          <cell r="G52">
            <v>13489</v>
          </cell>
          <cell r="H52">
            <v>30277</v>
          </cell>
          <cell r="I52">
            <v>50000</v>
          </cell>
          <cell r="J52">
            <v>71700</v>
          </cell>
          <cell r="K52">
            <v>111000</v>
          </cell>
          <cell r="L52">
            <v>14910</v>
          </cell>
          <cell r="M52">
            <v>32000</v>
          </cell>
          <cell r="N52">
            <v>51140</v>
          </cell>
          <cell r="O52">
            <v>73550</v>
          </cell>
          <cell r="P52">
            <v>116265</v>
          </cell>
          <cell r="Q52">
            <v>14000</v>
          </cell>
          <cell r="R52">
            <v>30862</v>
          </cell>
          <cell r="S52">
            <v>50100</v>
          </cell>
          <cell r="T52">
            <v>73024</v>
          </cell>
          <cell r="U52">
            <v>112164</v>
          </cell>
          <cell r="V52">
            <v>20110.365000000002</v>
          </cell>
          <cell r="W52">
            <v>40627</v>
          </cell>
          <cell r="X52">
            <v>60432.662499999999</v>
          </cell>
          <cell r="Y52">
            <v>83082.214999999997</v>
          </cell>
          <cell r="Z52">
            <v>126959.375</v>
          </cell>
          <cell r="AA52">
            <v>22506.3969</v>
          </cell>
          <cell r="AB52">
            <v>44198.082600000002</v>
          </cell>
          <cell r="AC52">
            <v>65889.768299999996</v>
          </cell>
          <cell r="AD52">
            <v>89618.232000000004</v>
          </cell>
          <cell r="AE52">
            <v>136565.96489999999</v>
          </cell>
          <cell r="AF52">
            <v>19789.704000000002</v>
          </cell>
          <cell r="AG52">
            <v>41978.16</v>
          </cell>
          <cell r="AH52">
            <v>62567.447999999997</v>
          </cell>
          <cell r="AI52">
            <v>87263.599320000241</v>
          </cell>
          <cell r="AJ52">
            <v>136928.76</v>
          </cell>
          <cell r="AK52">
            <v>19547.905599999998</v>
          </cell>
          <cell r="AL52">
            <v>40637.475919999997</v>
          </cell>
          <cell r="AM52">
            <v>61868.113599999997</v>
          </cell>
          <cell r="AN52">
            <v>87562.525599999994</v>
          </cell>
          <cell r="AO52">
            <v>138649.0624</v>
          </cell>
          <cell r="AP52">
            <v>19346.503000000001</v>
          </cell>
          <cell r="AQ52">
            <v>40729.480000000003</v>
          </cell>
          <cell r="AR52">
            <v>63028.870300000002</v>
          </cell>
          <cell r="AS52">
            <v>88892.090100000001</v>
          </cell>
          <cell r="AT52">
            <v>139702.1164</v>
          </cell>
          <cell r="AU52">
            <v>20709.2435</v>
          </cell>
          <cell r="AV52">
            <v>43236.859600000003</v>
          </cell>
          <cell r="AW52">
            <v>64855.289400000001</v>
          </cell>
          <cell r="AX52">
            <v>90918.63</v>
          </cell>
          <cell r="AY52">
            <v>142439.18700000001</v>
          </cell>
          <cell r="AZ52">
            <v>20150.98</v>
          </cell>
          <cell r="BA52">
            <v>42317.057999999997</v>
          </cell>
          <cell r="BB52">
            <v>65490.684999999998</v>
          </cell>
          <cell r="BC52">
            <v>92795.262900000002</v>
          </cell>
          <cell r="BD52">
            <v>148109.70300000001</v>
          </cell>
        </row>
        <row r="53">
          <cell r="B53">
            <v>11245</v>
          </cell>
          <cell r="C53">
            <v>26340</v>
          </cell>
          <cell r="D53">
            <v>43300</v>
          </cell>
          <cell r="E53">
            <v>64008</v>
          </cell>
          <cell r="F53">
            <v>108438</v>
          </cell>
          <cell r="G53">
            <v>12420</v>
          </cell>
          <cell r="H53">
            <v>27642</v>
          </cell>
          <cell r="I53">
            <v>47996.5</v>
          </cell>
          <cell r="J53">
            <v>71405</v>
          </cell>
          <cell r="K53">
            <v>119207</v>
          </cell>
          <cell r="L53">
            <v>13000</v>
          </cell>
          <cell r="M53">
            <v>31003</v>
          </cell>
          <cell r="N53">
            <v>51164</v>
          </cell>
          <cell r="O53">
            <v>78323</v>
          </cell>
          <cell r="P53">
            <v>129012</v>
          </cell>
          <cell r="Q53">
            <v>13250</v>
          </cell>
          <cell r="R53">
            <v>30463</v>
          </cell>
          <cell r="S53">
            <v>51040</v>
          </cell>
          <cell r="T53">
            <v>79050</v>
          </cell>
          <cell r="U53">
            <v>134144</v>
          </cell>
          <cell r="V53">
            <v>19399.392500000002</v>
          </cell>
          <cell r="W53">
            <v>43338.852250000004</v>
          </cell>
          <cell r="X53">
            <v>64596.93</v>
          </cell>
          <cell r="Y53">
            <v>93442.1</v>
          </cell>
          <cell r="Z53">
            <v>153468.49249999999</v>
          </cell>
          <cell r="AA53">
            <v>22200.8802</v>
          </cell>
          <cell r="AB53">
            <v>45827.504999999997</v>
          </cell>
          <cell r="AC53">
            <v>72305.619000000006</v>
          </cell>
          <cell r="AD53">
            <v>103366.4835</v>
          </cell>
          <cell r="AE53">
            <v>169093.30955999999</v>
          </cell>
          <cell r="AF53">
            <v>20329.423200000001</v>
          </cell>
          <cell r="AG53">
            <v>43977.120000000003</v>
          </cell>
          <cell r="AH53">
            <v>68364.432000000001</v>
          </cell>
          <cell r="AI53">
            <v>101946.96</v>
          </cell>
          <cell r="AJ53">
            <v>164914.20000000001</v>
          </cell>
          <cell r="AK53">
            <v>20152.48</v>
          </cell>
          <cell r="AL53">
            <v>42592.266479999998</v>
          </cell>
          <cell r="AM53">
            <v>67510.808000000005</v>
          </cell>
          <cell r="AN53">
            <v>101266.212</v>
          </cell>
          <cell r="AO53">
            <v>162227.46400000001</v>
          </cell>
          <cell r="AP53">
            <v>20059.268899999999</v>
          </cell>
          <cell r="AQ53">
            <v>46248.324540000001</v>
          </cell>
          <cell r="AR53">
            <v>69036.468599999993</v>
          </cell>
          <cell r="AS53">
            <v>103351.0555</v>
          </cell>
          <cell r="AT53">
            <v>176155.00099999999</v>
          </cell>
          <cell r="AU53">
            <v>20204.14</v>
          </cell>
          <cell r="AV53">
            <v>45459.315000000002</v>
          </cell>
          <cell r="AW53">
            <v>71926.738400000002</v>
          </cell>
          <cell r="AX53">
            <v>105061.52800000001</v>
          </cell>
          <cell r="AY53">
            <v>182645.42559999999</v>
          </cell>
          <cell r="AZ53">
            <v>20553.999599999999</v>
          </cell>
          <cell r="BA53">
            <v>45339.705000000002</v>
          </cell>
          <cell r="BB53">
            <v>71535.979000000007</v>
          </cell>
          <cell r="BC53">
            <v>107404.7234</v>
          </cell>
          <cell r="BD53">
            <v>178336.17300000001</v>
          </cell>
        </row>
        <row r="54">
          <cell r="B54">
            <v>112.39380309845077</v>
          </cell>
          <cell r="C54">
            <v>109.74999999999999</v>
          </cell>
          <cell r="D54">
            <v>109.71469112653931</v>
          </cell>
          <cell r="E54">
            <v>106.67999999999999</v>
          </cell>
          <cell r="F54">
            <v>107.73877534799155</v>
          </cell>
          <cell r="G54">
            <v>108.94736842105263</v>
          </cell>
          <cell r="H54">
            <v>106.27450980392157</v>
          </cell>
          <cell r="I54">
            <v>111.61976744186046</v>
          </cell>
          <cell r="J54">
            <v>109.43630456105934</v>
          </cell>
          <cell r="K54">
            <v>107.97735507246378</v>
          </cell>
          <cell r="L54">
            <v>107.68721007289597</v>
          </cell>
          <cell r="M54">
            <v>109.77621981446073</v>
          </cell>
          <cell r="N54">
            <v>109.82698664834929</v>
          </cell>
          <cell r="O54">
            <v>109.07280525846703</v>
          </cell>
          <cell r="P54">
            <v>106.4762926587711</v>
          </cell>
          <cell r="Q54">
            <v>108.8921761998685</v>
          </cell>
          <cell r="R54">
            <v>106.43955276030748</v>
          </cell>
          <cell r="S54">
            <v>106.55532359081418</v>
          </cell>
          <cell r="T54">
            <v>106.64274343685076</v>
          </cell>
          <cell r="U54">
            <v>106.04939442810613</v>
          </cell>
          <cell r="V54">
            <v>115.06024096385541</v>
          </cell>
          <cell r="W54">
            <v>115.95108695652176</v>
          </cell>
          <cell r="X54">
            <v>110.41666666666667</v>
          </cell>
          <cell r="Y54">
            <v>108.74704491725768</v>
          </cell>
          <cell r="Z54">
            <v>105.64955950216752</v>
          </cell>
          <cell r="AA54">
            <v>121.1111111111111</v>
          </cell>
          <cell r="AB54">
            <v>112.5</v>
          </cell>
          <cell r="AC54">
            <v>114.33172302737522</v>
          </cell>
          <cell r="AD54">
            <v>110.80786026200873</v>
          </cell>
          <cell r="AE54">
            <v>106.97764319309321</v>
          </cell>
          <cell r="AF54">
            <v>119.64705882352942</v>
          </cell>
          <cell r="AG54">
            <v>113.11053984575837</v>
          </cell>
          <cell r="AH54">
            <v>112.1311475409836</v>
          </cell>
          <cell r="AI54">
            <v>112.21122112211222</v>
          </cell>
          <cell r="AJ54">
            <v>106.48596321394</v>
          </cell>
          <cell r="AK54">
            <v>120.48192771084337</v>
          </cell>
          <cell r="AL54">
            <v>112.03286509408959</v>
          </cell>
          <cell r="AM54">
            <v>111.66666666666667</v>
          </cell>
          <cell r="AN54">
            <v>111.66666666666667</v>
          </cell>
          <cell r="AO54">
            <v>105.22875816993465</v>
          </cell>
          <cell r="AP54">
            <v>120.85889570552146</v>
          </cell>
          <cell r="AQ54">
            <v>120.15873015873015</v>
          </cell>
          <cell r="AR54">
            <v>112.99999999999999</v>
          </cell>
          <cell r="AS54">
            <v>111.66116611661165</v>
          </cell>
          <cell r="AT54">
            <v>110.89743589743588</v>
          </cell>
          <cell r="AU54">
            <v>119.04761904761905</v>
          </cell>
          <cell r="AV54">
            <v>115.68123393316195</v>
          </cell>
          <cell r="AW54">
            <v>114.83870967741936</v>
          </cell>
          <cell r="AX54">
            <v>111.22994652406418</v>
          </cell>
          <cell r="AY54">
            <v>112.80963374305858</v>
          </cell>
          <cell r="AZ54">
            <v>120</v>
          </cell>
          <cell r="BA54">
            <v>112.78195488721805</v>
          </cell>
          <cell r="BB54">
            <v>111.81102362204724</v>
          </cell>
          <cell r="BC54">
            <v>111.04166666666666</v>
          </cell>
          <cell r="BD54">
            <v>105.98802395209582</v>
          </cell>
        </row>
        <row r="55">
          <cell r="B55">
            <v>12000</v>
          </cell>
          <cell r="C55">
            <v>30000</v>
          </cell>
          <cell r="D55">
            <v>50060</v>
          </cell>
          <cell r="E55">
            <v>77662</v>
          </cell>
          <cell r="F55">
            <v>127424</v>
          </cell>
          <cell r="G55">
            <v>14592</v>
          </cell>
          <cell r="H55">
            <v>33628</v>
          </cell>
          <cell r="I55">
            <v>56331</v>
          </cell>
          <cell r="J55">
            <v>86000</v>
          </cell>
          <cell r="K55">
            <v>141679</v>
          </cell>
          <cell r="L55">
            <v>15026</v>
          </cell>
          <cell r="M55">
            <v>35150</v>
          </cell>
          <cell r="N55">
            <v>60000</v>
          </cell>
          <cell r="O55">
            <v>88982</v>
          </cell>
          <cell r="P55">
            <v>147000</v>
          </cell>
          <cell r="Q55">
            <v>14241</v>
          </cell>
          <cell r="R55">
            <v>37231</v>
          </cell>
          <cell r="S55">
            <v>63000</v>
          </cell>
          <cell r="T55">
            <v>93921</v>
          </cell>
          <cell r="U55">
            <v>154000</v>
          </cell>
          <cell r="V55">
            <v>23411.30875</v>
          </cell>
          <cell r="W55">
            <v>51799.425000000003</v>
          </cell>
          <cell r="X55">
            <v>79222.649999999994</v>
          </cell>
          <cell r="Y55">
            <v>111602.36900000001</v>
          </cell>
          <cell r="Z55">
            <v>192978.25</v>
          </cell>
          <cell r="AA55">
            <v>24441.335999999999</v>
          </cell>
          <cell r="AB55">
            <v>56011.394999999997</v>
          </cell>
          <cell r="AC55">
            <v>85799.273249999998</v>
          </cell>
          <cell r="AD55">
            <v>122206.68</v>
          </cell>
          <cell r="AE55">
            <v>212843.30100000001</v>
          </cell>
          <cell r="AF55">
            <v>23587.727999999999</v>
          </cell>
          <cell r="AG55">
            <v>52372.752</v>
          </cell>
          <cell r="AH55">
            <v>82956.84</v>
          </cell>
          <cell r="AI55">
            <v>119937.60000000001</v>
          </cell>
          <cell r="AJ55">
            <v>201894.96</v>
          </cell>
          <cell r="AK55">
            <v>22772.3024</v>
          </cell>
          <cell r="AL55">
            <v>51388.824000000001</v>
          </cell>
          <cell r="AM55">
            <v>81012.969599999997</v>
          </cell>
          <cell r="AN55">
            <v>116884.38400000001</v>
          </cell>
          <cell r="AO55">
            <v>202532.424</v>
          </cell>
          <cell r="AP55">
            <v>22401.214</v>
          </cell>
          <cell r="AQ55">
            <v>51930.087</v>
          </cell>
          <cell r="AR55">
            <v>84106.376199999999</v>
          </cell>
          <cell r="AS55">
            <v>123715.79549999999</v>
          </cell>
          <cell r="AT55">
            <v>212302.41450000001</v>
          </cell>
          <cell r="AU55">
            <v>22022.512599999998</v>
          </cell>
          <cell r="AV55">
            <v>53540.970999999998</v>
          </cell>
          <cell r="AW55">
            <v>84352.284499999994</v>
          </cell>
          <cell r="AX55">
            <v>122235.04700000001</v>
          </cell>
          <cell r="AY55">
            <v>215578.17379999999</v>
          </cell>
          <cell r="AZ55">
            <v>23878.9113</v>
          </cell>
          <cell r="BA55">
            <v>53601.606800000001</v>
          </cell>
          <cell r="BB55">
            <v>85641.664999999994</v>
          </cell>
          <cell r="BC55">
            <v>127958.723</v>
          </cell>
          <cell r="BD55">
            <v>228713.62299999999</v>
          </cell>
        </row>
        <row r="56">
          <cell r="B56">
            <v>10912</v>
          </cell>
          <cell r="C56">
            <v>23590</v>
          </cell>
          <cell r="D56">
            <v>36505</v>
          </cell>
          <cell r="E56">
            <v>52122</v>
          </cell>
          <cell r="F56">
            <v>85000</v>
          </cell>
          <cell r="G56">
            <v>12582</v>
          </cell>
          <cell r="H56">
            <v>27013</v>
          </cell>
          <cell r="I56">
            <v>41300</v>
          </cell>
          <cell r="J56">
            <v>61820</v>
          </cell>
          <cell r="K56">
            <v>102131</v>
          </cell>
          <cell r="L56">
            <v>10596</v>
          </cell>
          <cell r="M56">
            <v>25000</v>
          </cell>
          <cell r="N56">
            <v>41600</v>
          </cell>
          <cell r="O56">
            <v>62300</v>
          </cell>
          <cell r="P56">
            <v>103592</v>
          </cell>
          <cell r="Q56">
            <v>11000</v>
          </cell>
          <cell r="R56">
            <v>25742</v>
          </cell>
          <cell r="S56">
            <v>43316</v>
          </cell>
          <cell r="T56">
            <v>65100</v>
          </cell>
          <cell r="U56">
            <v>104000</v>
          </cell>
          <cell r="V56">
            <v>17957.133999999998</v>
          </cell>
          <cell r="W56">
            <v>35579.095249999998</v>
          </cell>
          <cell r="X56">
            <v>53221.37</v>
          </cell>
          <cell r="Y56">
            <v>75261.517500000002</v>
          </cell>
          <cell r="Z56">
            <v>121271.595</v>
          </cell>
          <cell r="AA56">
            <v>17923.646400000001</v>
          </cell>
          <cell r="AB56">
            <v>36437.958420000003</v>
          </cell>
          <cell r="AC56">
            <v>57029.784</v>
          </cell>
          <cell r="AD56">
            <v>81471.12</v>
          </cell>
          <cell r="AE56">
            <v>125261.84699999999</v>
          </cell>
          <cell r="AF56">
            <v>18490.38</v>
          </cell>
          <cell r="AG56">
            <v>36780.864000000001</v>
          </cell>
          <cell r="AH56">
            <v>56070.828000000001</v>
          </cell>
          <cell r="AI56">
            <v>79958.399999999994</v>
          </cell>
          <cell r="AJ56">
            <v>129932.4</v>
          </cell>
          <cell r="AK56">
            <v>17028.845600000001</v>
          </cell>
          <cell r="AL56">
            <v>36677.513599999998</v>
          </cell>
          <cell r="AM56">
            <v>57333.8056</v>
          </cell>
          <cell r="AN56">
            <v>80307.632800000007</v>
          </cell>
          <cell r="AO56">
            <v>129983.496</v>
          </cell>
          <cell r="AP56">
            <v>18124.618600000002</v>
          </cell>
          <cell r="AQ56">
            <v>37369.297899999998</v>
          </cell>
          <cell r="AR56">
            <v>58711.545420000002</v>
          </cell>
          <cell r="AS56">
            <v>84106.376199999999</v>
          </cell>
          <cell r="AT56">
            <v>133389.04699999999</v>
          </cell>
          <cell r="AU56">
            <v>18385.767400000001</v>
          </cell>
          <cell r="AV56">
            <v>38387.866000000002</v>
          </cell>
          <cell r="AW56">
            <v>59501.192300000002</v>
          </cell>
          <cell r="AX56">
            <v>83847.180999999997</v>
          </cell>
          <cell r="AY56">
            <v>135367.73800000001</v>
          </cell>
          <cell r="AZ56">
            <v>19627.054520000002</v>
          </cell>
          <cell r="BA56">
            <v>38387.616900000001</v>
          </cell>
          <cell r="BB56">
            <v>60150.675300000003</v>
          </cell>
          <cell r="BC56">
            <v>86145.439499999993</v>
          </cell>
          <cell r="BD56">
            <v>141893.12567000001</v>
          </cell>
        </row>
        <row r="57">
          <cell r="B57">
            <v>10920</v>
          </cell>
          <cell r="C57">
            <v>27000</v>
          </cell>
          <cell r="D57">
            <v>46600</v>
          </cell>
          <cell r="E57">
            <v>70968</v>
          </cell>
          <cell r="F57">
            <v>116674</v>
          </cell>
          <cell r="G57">
            <v>11910</v>
          </cell>
          <cell r="H57">
            <v>27642</v>
          </cell>
          <cell r="I57">
            <v>49512</v>
          </cell>
          <cell r="J57">
            <v>75453</v>
          </cell>
          <cell r="K57">
            <v>130999</v>
          </cell>
          <cell r="L57">
            <v>13000</v>
          </cell>
          <cell r="M57">
            <v>32274</v>
          </cell>
          <cell r="N57">
            <v>55640</v>
          </cell>
          <cell r="O57">
            <v>85644</v>
          </cell>
          <cell r="P57">
            <v>143400</v>
          </cell>
          <cell r="Q57">
            <v>13600</v>
          </cell>
          <cell r="R57">
            <v>33789</v>
          </cell>
          <cell r="S57">
            <v>58050</v>
          </cell>
          <cell r="T57">
            <v>90506</v>
          </cell>
          <cell r="U57">
            <v>152884</v>
          </cell>
          <cell r="V57">
            <v>20313.5</v>
          </cell>
          <cell r="W57">
            <v>48153.151749999997</v>
          </cell>
          <cell r="X57">
            <v>74448.977499999994</v>
          </cell>
          <cell r="Y57">
            <v>106645.875</v>
          </cell>
          <cell r="Z57">
            <v>174594.5325</v>
          </cell>
          <cell r="AA57">
            <v>22200.8802</v>
          </cell>
          <cell r="AB57">
            <v>52548.8724</v>
          </cell>
          <cell r="AC57">
            <v>81471.12</v>
          </cell>
          <cell r="AD57">
            <v>115963.95543</v>
          </cell>
          <cell r="AE57">
            <v>196039.88250000001</v>
          </cell>
          <cell r="AF57">
            <v>22688.196</v>
          </cell>
          <cell r="AG57">
            <v>51173.375999999997</v>
          </cell>
          <cell r="AH57">
            <v>81257.724000000002</v>
          </cell>
          <cell r="AI57">
            <v>117009.12360000001</v>
          </cell>
          <cell r="AJ57">
            <v>194898.6</v>
          </cell>
          <cell r="AK57">
            <v>20152.48</v>
          </cell>
          <cell r="AL57">
            <v>49172.051200000002</v>
          </cell>
          <cell r="AM57">
            <v>78594.672000000006</v>
          </cell>
          <cell r="AN57">
            <v>114869.136</v>
          </cell>
          <cell r="AO57">
            <v>193433.57928000001</v>
          </cell>
          <cell r="AP57">
            <v>20059.268899999999</v>
          </cell>
          <cell r="AQ57">
            <v>48875.375999999997</v>
          </cell>
          <cell r="AR57">
            <v>80359.264039999995</v>
          </cell>
          <cell r="AS57">
            <v>119133.72900000001</v>
          </cell>
          <cell r="AT57">
            <v>203077.18728000001</v>
          </cell>
          <cell r="AU57">
            <v>20204.14</v>
          </cell>
          <cell r="AV57">
            <v>50914.432800000002</v>
          </cell>
          <cell r="AW57">
            <v>83039.015400000004</v>
          </cell>
          <cell r="AX57">
            <v>122235.04700000001</v>
          </cell>
          <cell r="AY57">
            <v>207092.435</v>
          </cell>
          <cell r="AZ57">
            <v>20553.999599999999</v>
          </cell>
          <cell r="BA57">
            <v>51515.980369999997</v>
          </cell>
          <cell r="BB57">
            <v>83525.812099999996</v>
          </cell>
          <cell r="BC57">
            <v>124936.076</v>
          </cell>
          <cell r="BD57">
            <v>211585.29</v>
          </cell>
        </row>
        <row r="58">
          <cell r="B58">
            <v>12728</v>
          </cell>
          <cell r="C58">
            <v>29500</v>
          </cell>
          <cell r="D58">
            <v>45938</v>
          </cell>
          <cell r="E58">
            <v>65202</v>
          </cell>
          <cell r="F58">
            <v>109492</v>
          </cell>
          <cell r="G58">
            <v>15000</v>
          </cell>
          <cell r="H58">
            <v>33004</v>
          </cell>
          <cell r="I58">
            <v>50693</v>
          </cell>
          <cell r="J58">
            <v>75030</v>
          </cell>
          <cell r="K58">
            <v>126973</v>
          </cell>
          <cell r="L58">
            <v>15991</v>
          </cell>
          <cell r="M58">
            <v>36000</v>
          </cell>
          <cell r="N58">
            <v>57125</v>
          </cell>
          <cell r="O58">
            <v>84250</v>
          </cell>
          <cell r="P58">
            <v>137568</v>
          </cell>
          <cell r="Q58">
            <v>17030</v>
          </cell>
          <cell r="R58">
            <v>39141</v>
          </cell>
          <cell r="S58">
            <v>63300</v>
          </cell>
          <cell r="T58">
            <v>90771</v>
          </cell>
          <cell r="U58">
            <v>147512</v>
          </cell>
          <cell r="V58">
            <v>25330.934499999999</v>
          </cell>
          <cell r="W58">
            <v>50072.777499999997</v>
          </cell>
          <cell r="X58">
            <v>71706.654999999999</v>
          </cell>
          <cell r="Y58">
            <v>98520.475000000006</v>
          </cell>
          <cell r="Z58">
            <v>153468.49249999999</v>
          </cell>
          <cell r="AA58">
            <v>25459.724999999999</v>
          </cell>
          <cell r="AB58">
            <v>51021.2889</v>
          </cell>
          <cell r="AC58">
            <v>77112.415080000006</v>
          </cell>
          <cell r="AD58">
            <v>107959.41789</v>
          </cell>
          <cell r="AE58">
            <v>169093.30955999999</v>
          </cell>
          <cell r="AF58">
            <v>24987</v>
          </cell>
          <cell r="AG58">
            <v>49974</v>
          </cell>
          <cell r="AH58">
            <v>72962.039999999994</v>
          </cell>
          <cell r="AI58">
            <v>103945.92</v>
          </cell>
          <cell r="AJ58">
            <v>164914.20000000001</v>
          </cell>
          <cell r="AK58">
            <v>23719.468959999998</v>
          </cell>
          <cell r="AL58">
            <v>49071.288800000002</v>
          </cell>
          <cell r="AM58">
            <v>75571.8</v>
          </cell>
          <cell r="AN58">
            <v>105498.2328</v>
          </cell>
          <cell r="AO58">
            <v>162227.46400000001</v>
          </cell>
          <cell r="AP58">
            <v>26066.867200000001</v>
          </cell>
          <cell r="AQ58">
            <v>51319.144800000002</v>
          </cell>
          <cell r="AR58">
            <v>76775.069799999997</v>
          </cell>
          <cell r="AS58">
            <v>107933.122</v>
          </cell>
          <cell r="AT58">
            <v>176155.00099999999</v>
          </cell>
          <cell r="AU58">
            <v>23739.8645</v>
          </cell>
          <cell r="AV58">
            <v>51358.923880000002</v>
          </cell>
          <cell r="AW58">
            <v>78392.063200000004</v>
          </cell>
          <cell r="AX58">
            <v>112132.977</v>
          </cell>
          <cell r="AY58">
            <v>182645.42559999999</v>
          </cell>
          <cell r="AZ58">
            <v>26599.293600000001</v>
          </cell>
          <cell r="BA58">
            <v>51284.244100000004</v>
          </cell>
          <cell r="BB58">
            <v>76976.743600000002</v>
          </cell>
          <cell r="BC58">
            <v>108815.292</v>
          </cell>
          <cell r="BD58">
            <v>178336.17300000001</v>
          </cell>
        </row>
        <row r="59">
          <cell r="B59">
            <v>12090</v>
          </cell>
          <cell r="C59">
            <v>31121</v>
          </cell>
          <cell r="D59">
            <v>52596</v>
          </cell>
          <cell r="E59">
            <v>76000</v>
          </cell>
          <cell r="F59">
            <v>126000</v>
          </cell>
          <cell r="G59">
            <v>13881</v>
          </cell>
          <cell r="H59">
            <v>33020</v>
          </cell>
          <cell r="I59">
            <v>55116</v>
          </cell>
          <cell r="J59">
            <v>82500</v>
          </cell>
          <cell r="K59">
            <v>142904</v>
          </cell>
          <cell r="L59">
            <v>15000</v>
          </cell>
          <cell r="M59">
            <v>35300</v>
          </cell>
          <cell r="N59">
            <v>60200</v>
          </cell>
          <cell r="O59">
            <v>91200</v>
          </cell>
          <cell r="P59">
            <v>152378</v>
          </cell>
          <cell r="Q59">
            <v>15536</v>
          </cell>
          <cell r="R59">
            <v>38005</v>
          </cell>
          <cell r="S59">
            <v>64740</v>
          </cell>
          <cell r="T59">
            <v>97380</v>
          </cell>
          <cell r="U59">
            <v>160300</v>
          </cell>
          <cell r="V59">
            <v>22344.85</v>
          </cell>
          <cell r="W59">
            <v>50783.75</v>
          </cell>
          <cell r="X59">
            <v>77394.434999999998</v>
          </cell>
          <cell r="Y59">
            <v>111724.25</v>
          </cell>
          <cell r="Z59">
            <v>188915.55</v>
          </cell>
          <cell r="AA59">
            <v>25256.047200000001</v>
          </cell>
          <cell r="AB59">
            <v>54993.006000000001</v>
          </cell>
          <cell r="AC59">
            <v>85748.353799999997</v>
          </cell>
          <cell r="AD59">
            <v>123225.069</v>
          </cell>
          <cell r="AE59">
            <v>206223.77249999999</v>
          </cell>
          <cell r="AF59">
            <v>22888.092000000001</v>
          </cell>
          <cell r="AG59">
            <v>52672.595999999998</v>
          </cell>
          <cell r="AH59">
            <v>83956.32</v>
          </cell>
          <cell r="AI59">
            <v>120427.3452</v>
          </cell>
          <cell r="AJ59">
            <v>203494.128</v>
          </cell>
          <cell r="AK59">
            <v>21361.628799999999</v>
          </cell>
          <cell r="AL59">
            <v>51388.824000000001</v>
          </cell>
          <cell r="AM59">
            <v>82524.405599999998</v>
          </cell>
          <cell r="AN59">
            <v>122325.5536</v>
          </cell>
          <cell r="AO59">
            <v>204950.72159999999</v>
          </cell>
          <cell r="AP59">
            <v>22401.214</v>
          </cell>
          <cell r="AQ59">
            <v>51930.087</v>
          </cell>
          <cell r="AR59">
            <v>82375.373300000007</v>
          </cell>
          <cell r="AS59">
            <v>123206.677</v>
          </cell>
          <cell r="AT59">
            <v>207211.22949999999</v>
          </cell>
          <cell r="AU59">
            <v>22224.554</v>
          </cell>
          <cell r="AV59">
            <v>52328.722600000001</v>
          </cell>
          <cell r="AW59">
            <v>85322.08322</v>
          </cell>
          <cell r="AX59">
            <v>126275.875</v>
          </cell>
          <cell r="AY59">
            <v>210345.30153999999</v>
          </cell>
          <cell r="AZ59">
            <v>21561.548599999998</v>
          </cell>
          <cell r="BA59">
            <v>52392.548000000003</v>
          </cell>
          <cell r="BB59">
            <v>85641.664999999994</v>
          </cell>
          <cell r="BC59">
            <v>127958.723</v>
          </cell>
          <cell r="BD59">
            <v>219645.682</v>
          </cell>
        </row>
        <row r="60">
          <cell r="B60">
            <v>7800</v>
          </cell>
          <cell r="C60">
            <v>21003</v>
          </cell>
          <cell r="D60">
            <v>38400</v>
          </cell>
          <cell r="E60">
            <v>60500</v>
          </cell>
          <cell r="F60">
            <v>107000</v>
          </cell>
          <cell r="G60">
            <v>9246</v>
          </cell>
          <cell r="H60">
            <v>24261</v>
          </cell>
          <cell r="I60">
            <v>42224</v>
          </cell>
          <cell r="J60">
            <v>67592</v>
          </cell>
          <cell r="K60">
            <v>119207</v>
          </cell>
          <cell r="L60">
            <v>11000</v>
          </cell>
          <cell r="M60">
            <v>27290</v>
          </cell>
          <cell r="N60">
            <v>47341</v>
          </cell>
          <cell r="O60">
            <v>75043</v>
          </cell>
          <cell r="P60">
            <v>129012</v>
          </cell>
          <cell r="Q60">
            <v>11005</v>
          </cell>
          <cell r="R60">
            <v>28000</v>
          </cell>
          <cell r="S60">
            <v>49109</v>
          </cell>
          <cell r="T60">
            <v>77000</v>
          </cell>
          <cell r="U60">
            <v>134144</v>
          </cell>
          <cell r="V60">
            <v>15651.551750000001</v>
          </cell>
          <cell r="W60">
            <v>38392.514999999999</v>
          </cell>
          <cell r="X60">
            <v>61956.175000000003</v>
          </cell>
          <cell r="Y60">
            <v>93442.1</v>
          </cell>
          <cell r="Z60">
            <v>162812.70250000001</v>
          </cell>
          <cell r="AA60">
            <v>17414.4519</v>
          </cell>
          <cell r="AB60">
            <v>41560.455090000003</v>
          </cell>
          <cell r="AC60">
            <v>68028.385200000004</v>
          </cell>
          <cell r="AD60">
            <v>101838.9</v>
          </cell>
          <cell r="AE60">
            <v>179317.93512000001</v>
          </cell>
          <cell r="AF60">
            <v>16691.315999999999</v>
          </cell>
          <cell r="AG60">
            <v>40848.747600000002</v>
          </cell>
          <cell r="AH60">
            <v>66965.16</v>
          </cell>
          <cell r="AI60">
            <v>101946.96</v>
          </cell>
          <cell r="AJ60">
            <v>180905.88</v>
          </cell>
          <cell r="AK60">
            <v>16121.984</v>
          </cell>
          <cell r="AL60">
            <v>40304.959999999999</v>
          </cell>
          <cell r="AM60">
            <v>65717.237280000001</v>
          </cell>
          <cell r="AN60">
            <v>101266.212</v>
          </cell>
          <cell r="AO60">
            <v>178047.16080000001</v>
          </cell>
          <cell r="AP60">
            <v>16291.791999999999</v>
          </cell>
          <cell r="AQ60">
            <v>40525.832600000002</v>
          </cell>
          <cell r="AR60">
            <v>67203.642000000007</v>
          </cell>
          <cell r="AS60">
            <v>103351.0555</v>
          </cell>
          <cell r="AT60">
            <v>182264.42300000001</v>
          </cell>
          <cell r="AU60">
            <v>16466.374100000001</v>
          </cell>
          <cell r="AV60">
            <v>40812.362800000003</v>
          </cell>
          <cell r="AW60">
            <v>68694.076000000001</v>
          </cell>
          <cell r="AX60">
            <v>104556.42449999999</v>
          </cell>
          <cell r="AY60">
            <v>184160.73610000001</v>
          </cell>
          <cell r="AZ60">
            <v>16624.558499999999</v>
          </cell>
          <cell r="BA60">
            <v>41309.508999999998</v>
          </cell>
          <cell r="BB60">
            <v>70125.410399999993</v>
          </cell>
          <cell r="BC60">
            <v>107404.7234</v>
          </cell>
          <cell r="BD60">
            <v>193449.408</v>
          </cell>
        </row>
        <row r="61">
          <cell r="B61">
            <v>11566</v>
          </cell>
          <cell r="C61">
            <v>26340</v>
          </cell>
          <cell r="D61">
            <v>43300</v>
          </cell>
          <cell r="E61">
            <v>64008</v>
          </cell>
          <cell r="F61">
            <v>108438</v>
          </cell>
          <cell r="G61">
            <v>12420</v>
          </cell>
          <cell r="H61">
            <v>28946</v>
          </cell>
          <cell r="I61">
            <v>47000</v>
          </cell>
          <cell r="J61">
            <v>70646</v>
          </cell>
          <cell r="K61">
            <v>117152</v>
          </cell>
          <cell r="L61">
            <v>13212</v>
          </cell>
          <cell r="M61">
            <v>31003</v>
          </cell>
          <cell r="N61">
            <v>49812</v>
          </cell>
          <cell r="O61">
            <v>74736</v>
          </cell>
          <cell r="P61">
            <v>124084</v>
          </cell>
          <cell r="Q61">
            <v>13179</v>
          </cell>
          <cell r="R61">
            <v>30010</v>
          </cell>
          <cell r="S61">
            <v>50000</v>
          </cell>
          <cell r="T61">
            <v>75629</v>
          </cell>
          <cell r="U61">
            <v>128900</v>
          </cell>
          <cell r="V61">
            <v>18282.150000000001</v>
          </cell>
          <cell r="W61">
            <v>38189.379999999997</v>
          </cell>
          <cell r="X61">
            <v>57893.474999999999</v>
          </cell>
          <cell r="Y61">
            <v>83285.350000000006</v>
          </cell>
          <cell r="Z61">
            <v>137725.53</v>
          </cell>
          <cell r="AA61">
            <v>19553.068800000001</v>
          </cell>
          <cell r="AB61">
            <v>41753.949000000001</v>
          </cell>
          <cell r="AC61">
            <v>63343.7958</v>
          </cell>
          <cell r="AD61">
            <v>91655.01</v>
          </cell>
          <cell r="AE61">
            <v>151739.96100000001</v>
          </cell>
          <cell r="AF61">
            <v>18990.12</v>
          </cell>
          <cell r="AG61">
            <v>40458.950400000002</v>
          </cell>
          <cell r="AH61">
            <v>62367.552000000003</v>
          </cell>
          <cell r="AI61">
            <v>90153.096000000005</v>
          </cell>
          <cell r="AJ61">
            <v>151221.32399999999</v>
          </cell>
          <cell r="AK61">
            <v>18741.806400000001</v>
          </cell>
          <cell r="AL61">
            <v>40304.959999999999</v>
          </cell>
          <cell r="AM61">
            <v>61565.826399999998</v>
          </cell>
          <cell r="AN61">
            <v>89678.535999999993</v>
          </cell>
          <cell r="AO61">
            <v>150942.07519999999</v>
          </cell>
          <cell r="AP61">
            <v>18837.3845</v>
          </cell>
          <cell r="AQ61">
            <v>40841.486069999999</v>
          </cell>
          <cell r="AR61">
            <v>63385.253250000002</v>
          </cell>
          <cell r="AS61">
            <v>92557.743300000002</v>
          </cell>
          <cell r="AT61">
            <v>154873.84770000001</v>
          </cell>
          <cell r="AU61">
            <v>19395.974399999999</v>
          </cell>
          <cell r="AV61">
            <v>41317.4663</v>
          </cell>
          <cell r="AW61">
            <v>64653.248</v>
          </cell>
          <cell r="AX61">
            <v>95060.478700000007</v>
          </cell>
          <cell r="AY61">
            <v>158299.4369</v>
          </cell>
          <cell r="AZ61">
            <v>19445.6957</v>
          </cell>
          <cell r="BA61">
            <v>42921.587399999997</v>
          </cell>
          <cell r="BB61">
            <v>66397.479099999997</v>
          </cell>
          <cell r="BC61">
            <v>97732.252999999997</v>
          </cell>
          <cell r="BD61">
            <v>165238.03599999999</v>
          </cell>
        </row>
        <row r="62">
          <cell r="B62">
            <v>9000</v>
          </cell>
          <cell r="C62">
            <v>24000</v>
          </cell>
          <cell r="D62">
            <v>42000</v>
          </cell>
          <cell r="E62">
            <v>64000</v>
          </cell>
          <cell r="F62">
            <v>105494</v>
          </cell>
          <cell r="G62">
            <v>10188</v>
          </cell>
          <cell r="H62">
            <v>27000</v>
          </cell>
          <cell r="I62">
            <v>47996.5</v>
          </cell>
          <cell r="J62">
            <v>71405</v>
          </cell>
          <cell r="K62">
            <v>116440</v>
          </cell>
          <cell r="L62">
            <v>12000</v>
          </cell>
          <cell r="M62">
            <v>30012</v>
          </cell>
          <cell r="N62">
            <v>51164</v>
          </cell>
          <cell r="O62">
            <v>78323</v>
          </cell>
          <cell r="P62">
            <v>128400</v>
          </cell>
          <cell r="Q62">
            <v>12038</v>
          </cell>
          <cell r="R62">
            <v>30160</v>
          </cell>
          <cell r="S62">
            <v>51040</v>
          </cell>
          <cell r="T62">
            <v>79050</v>
          </cell>
          <cell r="U62">
            <v>128082</v>
          </cell>
          <cell r="V62">
            <v>18282.150000000001</v>
          </cell>
          <cell r="W62">
            <v>43338.852250000004</v>
          </cell>
          <cell r="X62">
            <v>64596.93</v>
          </cell>
          <cell r="Y62">
            <v>91898.274000000005</v>
          </cell>
          <cell r="Z62">
            <v>143007.04000000001</v>
          </cell>
          <cell r="AA62">
            <v>22404.558000000001</v>
          </cell>
          <cell r="AB62">
            <v>45827.504999999997</v>
          </cell>
          <cell r="AC62">
            <v>72305.619000000006</v>
          </cell>
          <cell r="AD62">
            <v>103366.4835</v>
          </cell>
          <cell r="AE62">
            <v>162433.04550000001</v>
          </cell>
          <cell r="AF62">
            <v>18790.223999999998</v>
          </cell>
          <cell r="AG62">
            <v>42977.64</v>
          </cell>
          <cell r="AH62">
            <v>68364.432000000001</v>
          </cell>
          <cell r="AI62">
            <v>97949.04</v>
          </cell>
          <cell r="AJ62">
            <v>159916.79999999999</v>
          </cell>
          <cell r="AK62">
            <v>18137.232</v>
          </cell>
          <cell r="AL62">
            <v>41514.108800000002</v>
          </cell>
          <cell r="AM62">
            <v>67510.808000000005</v>
          </cell>
          <cell r="AN62">
            <v>97739.528000000006</v>
          </cell>
          <cell r="AO62">
            <v>161219.84</v>
          </cell>
          <cell r="AP62">
            <v>18430.0897</v>
          </cell>
          <cell r="AQ62">
            <v>42765.953999999998</v>
          </cell>
          <cell r="AR62">
            <v>69036.468599999993</v>
          </cell>
          <cell r="AS62">
            <v>100296.34450000001</v>
          </cell>
          <cell r="AT62">
            <v>164954.394</v>
          </cell>
          <cell r="AU62">
            <v>19699.036499999998</v>
          </cell>
          <cell r="AV62">
            <v>45459.315000000002</v>
          </cell>
          <cell r="AW62">
            <v>71926.738400000002</v>
          </cell>
          <cell r="AX62">
            <v>105061.52800000001</v>
          </cell>
          <cell r="AY62">
            <v>169179.36629000001</v>
          </cell>
          <cell r="AZ62">
            <v>18559.05258</v>
          </cell>
          <cell r="BA62">
            <v>44835.930500000002</v>
          </cell>
          <cell r="BB62">
            <v>71535.979000000007</v>
          </cell>
          <cell r="BC62">
            <v>103979.05680000001</v>
          </cell>
          <cell r="BD62">
            <v>173298.42800000001</v>
          </cell>
        </row>
        <row r="63">
          <cell r="B63">
            <v>11245</v>
          </cell>
          <cell r="C63">
            <v>25000</v>
          </cell>
          <cell r="D63">
            <v>39710</v>
          </cell>
          <cell r="E63">
            <v>55000</v>
          </cell>
          <cell r="F63">
            <v>86960</v>
          </cell>
          <cell r="G63">
            <v>11572</v>
          </cell>
          <cell r="H63">
            <v>26500.5</v>
          </cell>
          <cell r="I63">
            <v>42400</v>
          </cell>
          <cell r="J63">
            <v>61598</v>
          </cell>
          <cell r="K63">
            <v>102469</v>
          </cell>
          <cell r="L63">
            <v>12600</v>
          </cell>
          <cell r="M63">
            <v>28040</v>
          </cell>
          <cell r="N63">
            <v>45000</v>
          </cell>
          <cell r="O63">
            <v>67610</v>
          </cell>
          <cell r="P63">
            <v>108634</v>
          </cell>
          <cell r="Q63">
            <v>13250</v>
          </cell>
          <cell r="R63">
            <v>30463</v>
          </cell>
          <cell r="S63">
            <v>50000</v>
          </cell>
          <cell r="T63">
            <v>74722</v>
          </cell>
          <cell r="U63">
            <v>123698</v>
          </cell>
          <cell r="V63">
            <v>19399.392500000002</v>
          </cell>
          <cell r="W63">
            <v>40423.864999999998</v>
          </cell>
          <cell r="X63">
            <v>57893.474999999999</v>
          </cell>
          <cell r="Y63">
            <v>81254</v>
          </cell>
          <cell r="Z63">
            <v>125740.565</v>
          </cell>
          <cell r="AA63">
            <v>21284.330099999999</v>
          </cell>
          <cell r="AB63">
            <v>43587.049200000001</v>
          </cell>
          <cell r="AC63">
            <v>63140.118000000002</v>
          </cell>
          <cell r="AD63">
            <v>89414.554199999999</v>
          </cell>
          <cell r="AE63">
            <v>142574.46</v>
          </cell>
          <cell r="AF63">
            <v>20329.423200000001</v>
          </cell>
          <cell r="AG63">
            <v>43977.120000000003</v>
          </cell>
          <cell r="AH63">
            <v>64166.616000000002</v>
          </cell>
          <cell r="AI63">
            <v>90053.148000000001</v>
          </cell>
          <cell r="AJ63">
            <v>142575.82199999999</v>
          </cell>
          <cell r="AK63">
            <v>20454.767199999998</v>
          </cell>
          <cell r="AL63">
            <v>42592.266479999998</v>
          </cell>
          <cell r="AM63">
            <v>62573.450400000002</v>
          </cell>
          <cell r="AN63">
            <v>89172.708752000006</v>
          </cell>
          <cell r="AO63">
            <v>146105.48000000001</v>
          </cell>
          <cell r="AP63">
            <v>21769.907060000001</v>
          </cell>
          <cell r="AQ63">
            <v>46248.324540000001</v>
          </cell>
          <cell r="AR63">
            <v>67203.642000000007</v>
          </cell>
          <cell r="AS63">
            <v>92048.624800000005</v>
          </cell>
          <cell r="AT63">
            <v>148367.31327000001</v>
          </cell>
          <cell r="AU63">
            <v>23436.8024</v>
          </cell>
          <cell r="AV63">
            <v>44550.128700000001</v>
          </cell>
          <cell r="AW63">
            <v>65562.434299999994</v>
          </cell>
          <cell r="AX63">
            <v>90918.63</v>
          </cell>
          <cell r="AY63">
            <v>148651.96004999999</v>
          </cell>
          <cell r="AZ63">
            <v>21863.813300000002</v>
          </cell>
          <cell r="BA63">
            <v>45339.705000000002</v>
          </cell>
          <cell r="BB63">
            <v>68513.331999999995</v>
          </cell>
          <cell r="BC63">
            <v>97733.260548999999</v>
          </cell>
          <cell r="BD63">
            <v>160200.291</v>
          </cell>
        </row>
        <row r="64">
          <cell r="B64"/>
          <cell r="C64"/>
          <cell r="D64"/>
          <cell r="E64"/>
          <cell r="F64"/>
          <cell r="G64"/>
          <cell r="H64"/>
          <cell r="I64"/>
          <cell r="J64"/>
          <cell r="K64"/>
          <cell r="L64"/>
          <cell r="M64"/>
          <cell r="N64"/>
          <cell r="O64"/>
          <cell r="P64"/>
          <cell r="Q64"/>
          <cell r="R64"/>
          <cell r="S64"/>
          <cell r="T64"/>
          <cell r="U64"/>
          <cell r="V64">
            <v>10867.7225</v>
          </cell>
          <cell r="W64">
            <v>32907.870000000003</v>
          </cell>
          <cell r="X64">
            <v>60026.392500000002</v>
          </cell>
          <cell r="Y64">
            <v>114629.0805</v>
          </cell>
          <cell r="Z64">
            <v>236652.27499999999</v>
          </cell>
          <cell r="AA64">
            <v>12220.668</v>
          </cell>
          <cell r="AB64">
            <v>36254.648399999998</v>
          </cell>
          <cell r="AC64">
            <v>65940.687749999997</v>
          </cell>
          <cell r="AD64">
            <v>122206.68</v>
          </cell>
          <cell r="AE64">
            <v>251949.43859999999</v>
          </cell>
          <cell r="AF64">
            <v>11793.864</v>
          </cell>
          <cell r="AG64">
            <v>37480.5</v>
          </cell>
          <cell r="AH64">
            <v>71462.820000000007</v>
          </cell>
          <cell r="AI64">
            <v>126933.96</v>
          </cell>
          <cell r="AJ64">
            <v>245872.08</v>
          </cell>
          <cell r="AK64">
            <v>12091.487999999999</v>
          </cell>
          <cell r="AL64">
            <v>41514.108800000002</v>
          </cell>
          <cell r="AM64">
            <v>77083.236000000004</v>
          </cell>
          <cell r="AN64">
            <v>137036.864</v>
          </cell>
          <cell r="AO64">
            <v>267020.36</v>
          </cell>
          <cell r="AP64">
            <v>10691.488499999999</v>
          </cell>
          <cell r="AQ64">
            <v>37878.416400000002</v>
          </cell>
          <cell r="AR64">
            <v>74840.419500000004</v>
          </cell>
          <cell r="AS64">
            <v>141534.943</v>
          </cell>
          <cell r="AT64">
            <v>278996.93800000002</v>
          </cell>
          <cell r="AU64">
            <v>14243.9187</v>
          </cell>
          <cell r="AV64">
            <v>41014.404199999997</v>
          </cell>
          <cell r="AW64">
            <v>86473.719200000007</v>
          </cell>
          <cell r="AX64">
            <v>141428.98000000001</v>
          </cell>
          <cell r="AY64">
            <v>260633.40599999999</v>
          </cell>
          <cell r="AZ64">
            <v>10075.49</v>
          </cell>
          <cell r="BA64">
            <v>35264.214999999997</v>
          </cell>
          <cell r="BB64">
            <v>71838.243700000006</v>
          </cell>
          <cell r="BC64">
            <v>135011.56599999999</v>
          </cell>
          <cell r="BD64">
            <v>281307.68079999997</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90033"/>
  </sheetPr>
  <dimension ref="A1:AJ173"/>
  <sheetViews>
    <sheetView showGridLines="0" tabSelected="1" view="pageBreakPreview" topLeftCell="A43" zoomScaleNormal="100" zoomScaleSheetLayoutView="100" workbookViewId="0">
      <selection activeCell="Q76" sqref="Q76"/>
    </sheetView>
  </sheetViews>
  <sheetFormatPr defaultColWidth="9.7109375" defaultRowHeight="12.75" customHeight="1"/>
  <cols>
    <col min="1" max="1" width="9.7109375" style="4" customWidth="1"/>
    <col min="2" max="2" width="9.5703125" style="4" customWidth="1"/>
    <col min="3" max="3" width="9.140625" style="4" customWidth="1"/>
    <col min="4" max="4" width="11.140625" style="4" customWidth="1"/>
    <col min="5" max="5" width="11" style="4" customWidth="1"/>
    <col min="6" max="6" width="8.85546875" style="23" customWidth="1"/>
    <col min="7" max="7" width="8.5703125" style="23" customWidth="1"/>
    <col min="8" max="8" width="9.140625" style="4" customWidth="1"/>
    <col min="9" max="9" width="11.140625" style="4" customWidth="1"/>
    <col min="10" max="10" width="9.140625" style="18" customWidth="1"/>
    <col min="11" max="11" width="2.140625" style="15" customWidth="1"/>
    <col min="12" max="12" width="2.7109375" style="15" customWidth="1"/>
    <col min="13" max="13" width="9.7109375" style="4"/>
    <col min="14" max="14" width="10.28515625" style="4" customWidth="1"/>
    <col min="15" max="15" width="11" style="4" customWidth="1"/>
    <col min="16" max="18" width="9.7109375" style="4"/>
    <col min="19" max="19" width="10.85546875" style="40" customWidth="1"/>
    <col min="20" max="20" width="9.7109375" style="18"/>
    <col min="21" max="21" width="20" style="71" customWidth="1"/>
    <col min="22" max="22" width="9.7109375" style="4"/>
    <col min="23" max="23" width="8.5703125" style="23" customWidth="1"/>
    <col min="24" max="16384" width="9.7109375" style="4"/>
  </cols>
  <sheetData>
    <row r="1" spans="1:36">
      <c r="A1" s="6" t="s">
        <v>200</v>
      </c>
      <c r="B1" s="6"/>
      <c r="C1" s="146"/>
      <c r="D1" s="1"/>
      <c r="E1" s="1"/>
      <c r="F1" s="2"/>
      <c r="G1" s="2"/>
      <c r="H1" s="146"/>
      <c r="I1" s="1"/>
      <c r="J1" s="12"/>
      <c r="L1" s="16"/>
      <c r="N1" s="3"/>
      <c r="S1" s="161"/>
      <c r="U1" s="58" t="s">
        <v>200</v>
      </c>
      <c r="V1" s="3"/>
      <c r="W1" s="2"/>
    </row>
    <row r="2" spans="1:36" ht="15.75" customHeight="1">
      <c r="A2" s="6" t="s">
        <v>69</v>
      </c>
      <c r="B2" s="1"/>
      <c r="C2" s="1"/>
      <c r="D2" s="1"/>
      <c r="E2" s="1"/>
      <c r="F2" s="2"/>
      <c r="G2" s="2"/>
      <c r="H2" s="1"/>
      <c r="I2" s="1"/>
      <c r="J2" s="12"/>
      <c r="L2" s="16"/>
      <c r="N2" s="3"/>
      <c r="S2" s="161"/>
      <c r="U2" s="572" t="s">
        <v>68</v>
      </c>
      <c r="V2" s="3"/>
      <c r="W2" s="2"/>
    </row>
    <row r="3" spans="1:36">
      <c r="B3" s="6"/>
      <c r="C3" s="1"/>
      <c r="D3" s="1"/>
      <c r="E3" s="1"/>
      <c r="F3" s="2"/>
      <c r="G3" s="2"/>
      <c r="H3" s="1"/>
      <c r="I3" s="1"/>
      <c r="J3" s="12"/>
      <c r="L3" s="16"/>
      <c r="N3" s="3"/>
      <c r="S3" s="161"/>
      <c r="U3" s="58"/>
      <c r="V3" s="3"/>
      <c r="W3" s="2"/>
    </row>
    <row r="4" spans="1:36" s="46" customFormat="1" ht="13.5" customHeight="1">
      <c r="A4" s="45"/>
      <c r="B4" s="45"/>
      <c r="C4" s="45" t="s">
        <v>1</v>
      </c>
      <c r="D4" s="45"/>
      <c r="E4" s="45"/>
      <c r="F4" s="45"/>
      <c r="G4" s="45"/>
      <c r="H4" s="45"/>
      <c r="I4" s="45"/>
      <c r="J4" s="45"/>
      <c r="K4" s="318"/>
      <c r="L4" s="407"/>
      <c r="M4" s="214" t="s">
        <v>37</v>
      </c>
      <c r="N4" s="201"/>
      <c r="O4" s="202"/>
      <c r="P4" s="202"/>
      <c r="Q4" s="202"/>
      <c r="R4" s="201"/>
      <c r="S4" s="201"/>
      <c r="T4" s="202"/>
      <c r="U4" s="321"/>
      <c r="V4" s="47"/>
      <c r="Y4" s="575" t="s">
        <v>168</v>
      </c>
      <c r="Z4" s="575"/>
      <c r="AA4" s="575"/>
      <c r="AB4" s="575"/>
      <c r="AC4" s="575"/>
      <c r="AD4" s="575"/>
      <c r="AE4" s="575"/>
      <c r="AF4" s="575"/>
      <c r="AG4" s="575"/>
      <c r="AH4" s="575"/>
      <c r="AI4" s="575"/>
      <c r="AJ4" s="462"/>
    </row>
    <row r="5" spans="1:36" s="46" customFormat="1" ht="13.5" customHeight="1">
      <c r="A5" s="48"/>
      <c r="B5" s="48"/>
      <c r="C5" s="48" t="s">
        <v>39</v>
      </c>
      <c r="D5" s="48"/>
      <c r="E5" s="48"/>
      <c r="F5" s="48"/>
      <c r="G5" s="48"/>
      <c r="H5" s="362" t="s">
        <v>40</v>
      </c>
      <c r="I5" s="48"/>
      <c r="J5" s="48"/>
      <c r="K5" s="318"/>
      <c r="L5" s="407"/>
      <c r="M5" s="215" t="s">
        <v>39</v>
      </c>
      <c r="N5" s="200"/>
      <c r="O5" s="200"/>
      <c r="P5" s="200"/>
      <c r="Q5" s="200"/>
      <c r="R5" s="211" t="s">
        <v>40</v>
      </c>
      <c r="S5" s="200"/>
      <c r="T5" s="200"/>
      <c r="U5" s="322"/>
      <c r="V5" s="47"/>
      <c r="Y5" s="575"/>
      <c r="Z5" s="575"/>
      <c r="AA5" s="575"/>
      <c r="AB5" s="575"/>
      <c r="AC5" s="575"/>
      <c r="AD5" s="575"/>
      <c r="AE5" s="575"/>
      <c r="AF5" s="575"/>
      <c r="AG5" s="575"/>
      <c r="AH5" s="575"/>
      <c r="AI5" s="575"/>
      <c r="AJ5" s="462"/>
    </row>
    <row r="6" spans="1:36" s="46" customFormat="1" ht="13.5" customHeight="1">
      <c r="A6" s="72"/>
      <c r="B6" s="72"/>
      <c r="C6" s="49"/>
      <c r="D6" s="582"/>
      <c r="E6" s="584"/>
      <c r="F6" s="582" t="s">
        <v>92</v>
      </c>
      <c r="G6" s="583"/>
      <c r="H6" s="406"/>
      <c r="I6" s="582"/>
      <c r="J6" s="583"/>
      <c r="K6" s="318"/>
      <c r="L6" s="407"/>
      <c r="M6" s="530"/>
      <c r="N6" s="582"/>
      <c r="O6" s="584"/>
      <c r="P6" s="582" t="s">
        <v>92</v>
      </c>
      <c r="Q6" s="583"/>
      <c r="R6" s="406"/>
      <c r="S6" s="582"/>
      <c r="T6" s="583"/>
      <c r="U6" s="131"/>
      <c r="V6" s="47"/>
    </row>
    <row r="7" spans="1:36" s="46" customFormat="1" ht="13.5" customHeight="1">
      <c r="A7" s="72"/>
      <c r="B7" s="72"/>
      <c r="C7" s="49"/>
      <c r="D7" s="578" t="s">
        <v>98</v>
      </c>
      <c r="E7" s="581"/>
      <c r="F7" s="578" t="s">
        <v>58</v>
      </c>
      <c r="G7" s="579"/>
      <c r="H7" s="406"/>
      <c r="I7" s="578" t="s">
        <v>98</v>
      </c>
      <c r="J7" s="579"/>
      <c r="K7" s="318"/>
      <c r="L7" s="407"/>
      <c r="M7" s="406"/>
      <c r="N7" s="578" t="s">
        <v>98</v>
      </c>
      <c r="O7" s="581"/>
      <c r="P7" s="578" t="s">
        <v>58</v>
      </c>
      <c r="Q7" s="579"/>
      <c r="R7" s="406"/>
      <c r="S7" s="578" t="s">
        <v>98</v>
      </c>
      <c r="T7" s="579"/>
      <c r="U7" s="131"/>
      <c r="V7" s="47"/>
    </row>
    <row r="8" spans="1:36" s="46" customFormat="1" ht="13.5" customHeight="1">
      <c r="C8" s="49"/>
      <c r="D8" s="576" t="s">
        <v>199</v>
      </c>
      <c r="E8" s="577"/>
      <c r="F8" s="578" t="s">
        <v>93</v>
      </c>
      <c r="G8" s="579"/>
      <c r="H8" s="406"/>
      <c r="I8" s="576" t="s">
        <v>199</v>
      </c>
      <c r="J8" s="580"/>
      <c r="K8" s="318"/>
      <c r="L8" s="407"/>
      <c r="M8" s="406"/>
      <c r="N8" s="576" t="s">
        <v>199</v>
      </c>
      <c r="O8" s="577"/>
      <c r="P8" s="578" t="s">
        <v>93</v>
      </c>
      <c r="Q8" s="579"/>
      <c r="R8" s="406"/>
      <c r="S8" s="576" t="s">
        <v>199</v>
      </c>
      <c r="T8" s="580"/>
      <c r="U8" s="460"/>
      <c r="V8" s="212" t="s">
        <v>41</v>
      </c>
      <c r="W8" s="212" t="s">
        <v>42</v>
      </c>
    </row>
    <row r="9" spans="1:36" s="50" customFormat="1" ht="39" customHeight="1">
      <c r="A9" s="317"/>
      <c r="B9" s="317"/>
      <c r="C9" s="143" t="s">
        <v>195</v>
      </c>
      <c r="D9" s="337" t="s">
        <v>53</v>
      </c>
      <c r="E9" s="203" t="s">
        <v>91</v>
      </c>
      <c r="F9" s="351" t="s">
        <v>193</v>
      </c>
      <c r="G9" s="144" t="s">
        <v>195</v>
      </c>
      <c r="H9" s="422" t="s">
        <v>195</v>
      </c>
      <c r="I9" s="337" t="s">
        <v>53</v>
      </c>
      <c r="J9" s="203" t="s">
        <v>91</v>
      </c>
      <c r="K9" s="319"/>
      <c r="L9" s="319"/>
      <c r="M9" s="422" t="s">
        <v>195</v>
      </c>
      <c r="N9" s="337" t="s">
        <v>53</v>
      </c>
      <c r="O9" s="203" t="s">
        <v>91</v>
      </c>
      <c r="P9" s="351" t="s">
        <v>193</v>
      </c>
      <c r="Q9" s="144" t="s">
        <v>195</v>
      </c>
      <c r="R9" s="422" t="s">
        <v>195</v>
      </c>
      <c r="S9" s="337" t="s">
        <v>53</v>
      </c>
      <c r="T9" s="203" t="s">
        <v>91</v>
      </c>
      <c r="U9" s="323"/>
      <c r="V9" s="213" t="s">
        <v>99</v>
      </c>
      <c r="W9" s="213" t="s">
        <v>99</v>
      </c>
    </row>
    <row r="10" spans="1:36">
      <c r="A10" s="251" t="s">
        <v>158</v>
      </c>
      <c r="B10" s="251"/>
      <c r="C10" s="342">
        <f>'TuitionData-4Yr'!Y6</f>
        <v>7498</v>
      </c>
      <c r="D10" s="343">
        <f>(('TuitionData-4Yr'!Y6-'TuitionData-4Yr'!X6)/'TuitionData-4Yr'!X6)*100</f>
        <v>3.0440459011887584</v>
      </c>
      <c r="E10" s="353">
        <f>(('Constant $'!U5-'Constant $'!T5)/'Constant $'!T5)*100</f>
        <v>1.0590364553182645</v>
      </c>
      <c r="F10" s="343">
        <f>('TuitionData-4Yr'!X6/'Median H Income Data'!AD3)*100</f>
        <v>14.262830164012904</v>
      </c>
      <c r="G10" s="353">
        <f>('TuitionData-4Yr'!Y6/'Median H Income Data'!AE3)*100</f>
        <v>14.436165501838696</v>
      </c>
      <c r="H10" s="363">
        <f>'TuitionData-4Yr'!AV6</f>
        <v>17651</v>
      </c>
      <c r="I10" s="343">
        <f>('TuitionData-4Yr'!AV6-'TuitionData-4Yr'!AU6)/'TuitionData-4Yr'!AU6*100</f>
        <v>0.88591678097850945</v>
      </c>
      <c r="J10" s="353">
        <f>(('Constant $'!AO5-'Constant $'!AN5)/'Constant $'!AN5)*100</f>
        <v>-1.0575191159153292</v>
      </c>
      <c r="K10" s="250"/>
      <c r="L10" s="250"/>
      <c r="M10" s="363">
        <f>+'TuitionData-2Yr'!W6</f>
        <v>3312</v>
      </c>
      <c r="N10" s="343">
        <f>(('TuitionData-2Yr'!W6-'TuitionData-2Yr'!V6)/'TuitionData-2Yr'!V6)*100</f>
        <v>7.3755876154968396</v>
      </c>
      <c r="O10" s="353">
        <f>(('Constant $'!BI5-'Constant $'!BH5)/'Constant $'!BH5)*100</f>
        <v>5.3071366554380557</v>
      </c>
      <c r="P10" s="374">
        <f>('TuitionData-2Yr'!V6/'Median H Income Data'!AD3)*100</f>
        <v>6.0459973395035806</v>
      </c>
      <c r="Q10" s="353">
        <f>('TuitionData-2Yr'!W6/'Median H Income Data'!AE3)*100</f>
        <v>6.3767111419164788</v>
      </c>
      <c r="R10" s="363">
        <f>+'TuitionData-2Yr'!AS6</f>
        <v>7326</v>
      </c>
      <c r="S10" s="343">
        <f>(('TuitionData-2Yr'!AS6-'TuitionData-2Yr'!AR6)/'TuitionData-2Yr'!AR6)*100</f>
        <v>4.1586692258477287</v>
      </c>
      <c r="T10" s="353">
        <f>(('Constant $'!CC5-'Constant $'!CB5)/'Constant $'!CB5)*100</f>
        <v>2.1521880121648866</v>
      </c>
      <c r="U10" s="270" t="s">
        <v>158</v>
      </c>
      <c r="V10" s="210">
        <f>+H10/C10</f>
        <v>2.354094425180048</v>
      </c>
      <c r="W10" s="210">
        <f>+R10/M10</f>
        <v>2.2119565217391304</v>
      </c>
    </row>
    <row r="11" spans="1:36" ht="15.75" customHeight="1">
      <c r="A11" s="248" t="s">
        <v>50</v>
      </c>
      <c r="B11" s="248"/>
      <c r="C11" s="248">
        <f>'TuitionData-4Yr'!Y7</f>
        <v>7052.25</v>
      </c>
      <c r="D11" s="344">
        <f>(('TuitionData-4Yr'!Y7-'TuitionData-4Yr'!X7)/'TuitionData-4Yr'!X7)*100</f>
        <v>2.9675865089794131</v>
      </c>
      <c r="E11" s="340">
        <f>(('Constant $'!U6-'Constant $'!T6)/'Constant $'!T6)*100</f>
        <v>0.98404995379787907</v>
      </c>
      <c r="F11" s="344">
        <f>('TuitionData-4Yr'!X7/'Median H Income Data'!AD4)*100</f>
        <v>15.574017209238161</v>
      </c>
      <c r="G11" s="340">
        <f>('TuitionData-4Yr'!Y7/'Median H Income Data'!AE4)*100</f>
        <v>16.353422688062334</v>
      </c>
      <c r="H11" s="273">
        <f>'TuitionData-4Yr'!AV7</f>
        <v>18253</v>
      </c>
      <c r="I11" s="344">
        <f>('TuitionData-4Yr'!AV7-'TuitionData-4Yr'!AU7)/'TuitionData-4Yr'!AU7*100</f>
        <v>2.978843441466855</v>
      </c>
      <c r="J11" s="357">
        <f>(('Constant $'!AO6-'Constant $'!AN6)/'Constant $'!AN6)*100</f>
        <v>0.99509003613037983</v>
      </c>
      <c r="K11" s="250"/>
      <c r="L11" s="250"/>
      <c r="M11" s="273">
        <f>+'TuitionData-2Yr'!W7</f>
        <v>3136.5</v>
      </c>
      <c r="N11" s="344">
        <f>(('TuitionData-2Yr'!W7-'TuitionData-2Yr'!V7)/'TuitionData-2Yr'!V7)*100</f>
        <v>2.5</v>
      </c>
      <c r="O11" s="340">
        <f>(('Constant $'!BI6-'Constant $'!BH6)/'Constant $'!BH6)*100</f>
        <v>0.52547089041097461</v>
      </c>
      <c r="P11" s="344">
        <f>('TuitionData-2Yr'!V7/'Median H Income Data'!AD4)*100</f>
        <v>6.9581680041274296</v>
      </c>
      <c r="Q11" s="340">
        <f>('TuitionData-2Yr'!W7/'Median H Income Data'!AE4)*100</f>
        <v>7.273212132455245</v>
      </c>
      <c r="R11" s="273">
        <f>+'TuitionData-2Yr'!AS7</f>
        <v>8446</v>
      </c>
      <c r="S11" s="344">
        <f>(('TuitionData-2Yr'!AS7-'TuitionData-2Yr'!AR7)/'TuitionData-2Yr'!AR7)*100</f>
        <v>2.8494885533365806</v>
      </c>
      <c r="T11" s="357">
        <f>(('Constant $'!CC6-'Constant $'!CB6)/'Constant $'!CB6)*100</f>
        <v>0.86822700158139066</v>
      </c>
      <c r="U11" s="268" t="s">
        <v>50</v>
      </c>
      <c r="V11" s="210">
        <f t="shared" ref="V11:V69" si="0">+H11/C11</f>
        <v>2.5882519763196141</v>
      </c>
      <c r="W11" s="210">
        <f t="shared" ref="W11:W69" si="1">+R11/M11</f>
        <v>2.6928104575163401</v>
      </c>
    </row>
    <row r="12" spans="1:36" ht="11.25" customHeight="1">
      <c r="A12" s="248" t="s">
        <v>156</v>
      </c>
      <c r="B12" s="248"/>
      <c r="C12" s="340">
        <f>(C11/$C$10)*100</f>
        <v>94.055081355028008</v>
      </c>
      <c r="D12" s="344"/>
      <c r="E12" s="340"/>
      <c r="F12" s="344"/>
      <c r="G12" s="340"/>
      <c r="H12" s="531">
        <f>(H11/$H$10)*100</f>
        <v>103.41057163900062</v>
      </c>
      <c r="I12" s="344"/>
      <c r="J12" s="357"/>
      <c r="K12" s="250"/>
      <c r="L12" s="250"/>
      <c r="M12" s="531">
        <f>(M11/$M$10)*100</f>
        <v>94.701086956521735</v>
      </c>
      <c r="N12" s="344"/>
      <c r="O12" s="340"/>
      <c r="P12" s="344"/>
      <c r="Q12" s="340"/>
      <c r="R12" s="531">
        <f>(R11/$R$10)*100</f>
        <v>115.28801528801529</v>
      </c>
      <c r="S12" s="344"/>
      <c r="T12" s="357"/>
      <c r="U12" s="268" t="s">
        <v>156</v>
      </c>
      <c r="V12" s="210"/>
      <c r="W12" s="210"/>
    </row>
    <row r="13" spans="1:36" ht="12.75" customHeight="1">
      <c r="A13" s="308" t="s">
        <v>19</v>
      </c>
      <c r="B13" s="308"/>
      <c r="C13" s="308">
        <f>'TuitionData-4Yr'!Y9</f>
        <v>8770</v>
      </c>
      <c r="D13" s="345">
        <f>(('TuitionData-4Yr'!Y9-'TuitionData-4Yr'!X9)/'TuitionData-4Yr'!X9)*100</f>
        <v>5.9818731117824768</v>
      </c>
      <c r="E13" s="354">
        <f>(('Constant $'!U8-'Constant $'!T8)/'Constant $'!T8)*100</f>
        <v>3.9402702478996994</v>
      </c>
      <c r="F13" s="345">
        <f>('TuitionData-4Yr'!X9/'Median H Income Data'!AD6)*100</f>
        <v>19.038651058477086</v>
      </c>
      <c r="G13" s="354">
        <f>('TuitionData-4Yr'!Y9/'Median H Income Data'!AE6)*100</f>
        <v>21.193301273531333</v>
      </c>
      <c r="H13" s="332">
        <f>'TuitionData-4Yr'!AV9</f>
        <v>17135</v>
      </c>
      <c r="I13" s="345">
        <f>('TuitionData-4Yr'!AV9-'TuitionData-4Yr'!AU9)/'TuitionData-4Yr'!AU9*100</f>
        <v>7.4294670846394988</v>
      </c>
      <c r="J13" s="364">
        <f>(('Constant $'!AO8-'Constant $'!AN8)/'Constant $'!AN8)*100</f>
        <v>5.3599782067247972</v>
      </c>
      <c r="K13" s="250"/>
      <c r="L13" s="250"/>
      <c r="M13" s="332">
        <f>+'TuitionData-2Yr'!W9</f>
        <v>4200</v>
      </c>
      <c r="N13" s="345">
        <f>(('TuitionData-2Yr'!W9-'TuitionData-2Yr'!V9)/'TuitionData-2Yr'!V9)*100</f>
        <v>1.4492753623188406</v>
      </c>
      <c r="O13" s="354">
        <f>(('Constant $'!BI8-'Constant $'!BH8)/'Constant $'!BH8)*100</f>
        <v>-0.50501290450664971</v>
      </c>
      <c r="P13" s="345">
        <f>('TuitionData-2Yr'!V9/'Median H Income Data'!AD6)*100</f>
        <v>9.5250773875643659</v>
      </c>
      <c r="Q13" s="354">
        <f>('TuitionData-2Yr'!W9/'Median H Income Data'!AE6)*100</f>
        <v>10.149585558589692</v>
      </c>
      <c r="R13" s="332">
        <f>+'TuitionData-2Yr'!AS9</f>
        <v>7530</v>
      </c>
      <c r="S13" s="345">
        <f>(('TuitionData-2Yr'!AS9-'TuitionData-2Yr'!AR9)/'TuitionData-2Yr'!AR9)*100</f>
        <v>1.6194331983805668</v>
      </c>
      <c r="T13" s="364">
        <f>(('Constant $'!CC8-'Constant $'!CB8)/'Constant $'!CB8)*100</f>
        <v>-0.33813293771836284</v>
      </c>
      <c r="U13" s="324" t="s">
        <v>19</v>
      </c>
      <c r="V13" s="210">
        <f t="shared" si="0"/>
        <v>1.9538198403648803</v>
      </c>
      <c r="W13" s="210">
        <f t="shared" si="1"/>
        <v>1.7928571428571429</v>
      </c>
    </row>
    <row r="14" spans="1:36" ht="12.75" customHeight="1">
      <c r="A14" s="308" t="s">
        <v>20</v>
      </c>
      <c r="B14" s="308"/>
      <c r="C14" s="308">
        <f>'TuitionData-4Yr'!Y10</f>
        <v>7335</v>
      </c>
      <c r="D14" s="345">
        <f>(('TuitionData-4Yr'!Y10-'TuitionData-4Yr'!X10)/'TuitionData-4Yr'!X10)*100</f>
        <v>3.8216560509554141</v>
      </c>
      <c r="E14" s="354">
        <f>(('Constant $'!U9-'Constant $'!T9)/'Constant $'!T9)*100</f>
        <v>1.8216669575080879</v>
      </c>
      <c r="F14" s="345">
        <f>('TuitionData-4Yr'!X10/'Median H Income Data'!AD7)*100</f>
        <v>18.106931350974779</v>
      </c>
      <c r="G14" s="354">
        <f>('TuitionData-4Yr'!Y10/'Median H Income Data'!AE7)*100</f>
        <v>18.37470878529021</v>
      </c>
      <c r="H14" s="332">
        <f>'TuitionData-4Yr'!AV10</f>
        <v>13004</v>
      </c>
      <c r="I14" s="345">
        <f>('TuitionData-4Yr'!AV10-'TuitionData-4Yr'!AU10)/'TuitionData-4Yr'!AU10*100</f>
        <v>4.8878851427649614</v>
      </c>
      <c r="J14" s="364">
        <f>(('Constant $'!AO9-'Constant $'!AN9)/'Constant $'!AN9)*100</f>
        <v>2.867356533422329</v>
      </c>
      <c r="K14" s="250"/>
      <c r="L14" s="250"/>
      <c r="M14" s="332">
        <f>+'TuitionData-2Yr'!W10</f>
        <v>3002.5</v>
      </c>
      <c r="N14" s="345">
        <f>(('TuitionData-2Yr'!W10-'TuitionData-2Yr'!V10)/'TuitionData-2Yr'!V10)*100</f>
        <v>9.5802919708029197</v>
      </c>
      <c r="O14" s="354">
        <f>(('Constant $'!BI9-'Constant $'!BH9)/'Constant $'!BH9)*100</f>
        <v>7.4693702504749631</v>
      </c>
      <c r="P14" s="345">
        <f>('TuitionData-2Yr'!V10/'Median H Income Data'!AD7)*100</f>
        <v>7.0223626187786117</v>
      </c>
      <c r="Q14" s="354">
        <f>('TuitionData-2Yr'!W10/'Median H Income Data'!AE7)*100</f>
        <v>7.5214809990230211</v>
      </c>
      <c r="R14" s="332">
        <f>+'TuitionData-2Yr'!AS10</f>
        <v>5160</v>
      </c>
      <c r="S14" s="345">
        <f>(('TuitionData-2Yr'!AS10-'TuitionData-2Yr'!AR10)/'TuitionData-2Yr'!AR10)*100</f>
        <v>4.8460835111246565</v>
      </c>
      <c r="T14" s="364">
        <f>(('Constant $'!CC9-'Constant $'!CB9)/'Constant $'!CB9)*100</f>
        <v>2.8263601558161819</v>
      </c>
      <c r="U14" s="324" t="s">
        <v>20</v>
      </c>
      <c r="V14" s="210">
        <f t="shared" si="0"/>
        <v>1.772869802317655</v>
      </c>
      <c r="W14" s="210">
        <f t="shared" si="1"/>
        <v>1.7185678601165695</v>
      </c>
    </row>
    <row r="15" spans="1:36" ht="12.75" customHeight="1">
      <c r="A15" s="308" t="s">
        <v>38</v>
      </c>
      <c r="B15" s="308"/>
      <c r="C15" s="308">
        <f>IF('TuitionData-4Yr'!Y11&gt;0,+'TuitionData-4Yr'!Y11,"—")</f>
        <v>9724</v>
      </c>
      <c r="D15" s="345">
        <f>(('TuitionData-4Yr'!Y11-'TuitionData-4Yr'!X11)/'TuitionData-4Yr'!X11)*100</f>
        <v>2.2610158796929225</v>
      </c>
      <c r="E15" s="354">
        <f>(('Constant $'!U10-'Constant $'!T10)/'Constant $'!T10)*100</f>
        <v>0.29109048817487088</v>
      </c>
      <c r="F15" s="345">
        <f>('TuitionData-4Yr'!X11/'Median H Income Data'!AD8)*100</f>
        <v>19.417260458063815</v>
      </c>
      <c r="G15" s="354">
        <f>('TuitionData-4Yr'!Y11/'Median H Income Data'!AE8)*100</f>
        <v>18.621574522683314</v>
      </c>
      <c r="H15" s="332">
        <f>'TuitionData-4Yr'!AV11</f>
        <v>22812</v>
      </c>
      <c r="I15" s="345">
        <f>('TuitionData-4Yr'!AV11-'TuitionData-4Yr'!AU11)/'TuitionData-4Yr'!AU11*100</f>
        <v>2.6088521050737676</v>
      </c>
      <c r="J15" s="364">
        <f>(('Constant $'!AO10-'Constant $'!AN10)/'Constant $'!AN10)*100</f>
        <v>0.63222610133734214</v>
      </c>
      <c r="K15" s="250"/>
      <c r="L15" s="250"/>
      <c r="M15" s="332">
        <f>+'TuitionData-2Yr'!W11</f>
        <v>3380</v>
      </c>
      <c r="N15" s="345">
        <f>(('TuitionData-2Yr'!W11-'TuitionData-2Yr'!V11)/'TuitionData-2Yr'!V11)*100</f>
        <v>4.2566317088217147</v>
      </c>
      <c r="O15" s="354">
        <f>(('Constant $'!BI10-'Constant $'!BH10)/'Constant $'!BH10)*100</f>
        <v>2.248263375389802</v>
      </c>
      <c r="P15" s="345">
        <f>('TuitionData-2Yr'!V11/'Median H Income Data'!AD8)*100</f>
        <v>6.6201239252332416</v>
      </c>
      <c r="Q15" s="354">
        <f>('TuitionData-2Yr'!W11/'Median H Income Data'!AE8)*100</f>
        <v>6.4727398073498161</v>
      </c>
      <c r="R15" s="332">
        <f>+'TuitionData-2Yr'!AS11</f>
        <v>7910</v>
      </c>
      <c r="S15" s="345">
        <f>(('TuitionData-2Yr'!AS11-'TuitionData-2Yr'!AR11)/'TuitionData-2Yr'!AR11)*100</f>
        <v>4.6019571541920126</v>
      </c>
      <c r="T15" s="364">
        <f>(('Constant $'!CC10-'Constant $'!CB10)/'Constant $'!CB10)*100</f>
        <v>2.586936575451162</v>
      </c>
      <c r="U15" s="324" t="s">
        <v>38</v>
      </c>
      <c r="V15" s="210">
        <f t="shared" si="0"/>
        <v>2.3459481694775812</v>
      </c>
      <c r="W15" s="210">
        <f t="shared" si="1"/>
        <v>2.3402366863905324</v>
      </c>
    </row>
    <row r="16" spans="1:36" ht="12.75" customHeight="1">
      <c r="A16" s="308" t="s">
        <v>21</v>
      </c>
      <c r="B16" s="308"/>
      <c r="C16" s="308">
        <f>'TuitionData-4Yr'!Y12</f>
        <v>6317.0999999999985</v>
      </c>
      <c r="D16" s="345">
        <f>(('TuitionData-4Yr'!Y12-'TuitionData-4Yr'!X12)/'TuitionData-4Yr'!X12)*100</f>
        <v>1.3183852186883336</v>
      </c>
      <c r="E16" s="354">
        <f>(('Constant $'!U11-'Constant $'!T11)/'Constant $'!T11)*100</f>
        <v>-0.63338161985659069</v>
      </c>
      <c r="F16" s="345">
        <f>('TuitionData-4Yr'!X12/'Median H Income Data'!AD9)*100</f>
        <v>13.533236552889269</v>
      </c>
      <c r="G16" s="354">
        <f>('TuitionData-4Yr'!Y12/'Median H Income Data'!AE9)*100</f>
        <v>13.191955895251217</v>
      </c>
      <c r="H16" s="332">
        <f>'TuitionData-4Yr'!AV12</f>
        <v>21673</v>
      </c>
      <c r="I16" s="345">
        <f>('TuitionData-4Yr'!AV12-'TuitionData-4Yr'!AU12)/'TuitionData-4Yr'!AU12*100</f>
        <v>0.48124177067299329</v>
      </c>
      <c r="J16" s="364">
        <f>(('Constant $'!AO11-'Constant $'!AN11)/'Constant $'!AN11)*100</f>
        <v>-1.4543985887791764</v>
      </c>
      <c r="K16" s="250"/>
      <c r="L16" s="250"/>
      <c r="M16" s="332">
        <f>+'TuitionData-2Yr'!W12</f>
        <v>3105.15</v>
      </c>
      <c r="N16" s="345">
        <f>(('TuitionData-2Yr'!W12-'TuitionData-2Yr'!V12)/'TuitionData-2Yr'!V12)*100</f>
        <v>1.0001951600312255</v>
      </c>
      <c r="O16" s="354">
        <f>(('Constant $'!BI11-'Constant $'!BH11)/'Constant $'!BH11)*100</f>
        <v>-0.94544216111663215</v>
      </c>
      <c r="P16" s="345">
        <f>('TuitionData-2Yr'!V12/'Median H Income Data'!AD9)*100</f>
        <v>6.6731755855270771</v>
      </c>
      <c r="Q16" s="354">
        <f>('TuitionData-2Yr'!W12/'Median H Income Data'!AE9)*100</f>
        <v>6.4844630998621726</v>
      </c>
      <c r="R16" s="332">
        <f>+'TuitionData-2Yr'!AS12</f>
        <v>11716</v>
      </c>
      <c r="S16" s="345">
        <f>(('TuitionData-2Yr'!AS12-'TuitionData-2Yr'!AR12)/'TuitionData-2Yr'!AR12)*100</f>
        <v>1.2268878520822533</v>
      </c>
      <c r="T16" s="364">
        <f>(('Constant $'!CC11-'Constant $'!CB11)/'Constant $'!CB11)*100</f>
        <v>-0.7231164087669214</v>
      </c>
      <c r="U16" s="324" t="s">
        <v>21</v>
      </c>
      <c r="V16" s="210">
        <f t="shared" si="0"/>
        <v>3.4308464326985493</v>
      </c>
      <c r="W16" s="210">
        <f t="shared" si="1"/>
        <v>3.7730866463777915</v>
      </c>
    </row>
    <row r="17" spans="1:23" ht="12.75" customHeight="1">
      <c r="A17" s="265" t="s">
        <v>22</v>
      </c>
      <c r="B17" s="265"/>
      <c r="C17" s="265">
        <f>'TuitionData-4Yr'!Y13</f>
        <v>6622</v>
      </c>
      <c r="D17" s="346">
        <f>(('TuitionData-4Yr'!Y13-'TuitionData-4Yr'!X13)/'TuitionData-4Yr'!X13)*100</f>
        <v>4.46442656570437</v>
      </c>
      <c r="E17" s="341">
        <f>(('Constant $'!U12-'Constant $'!T12)/'Constant $'!T12)*100</f>
        <v>2.4520553347725813</v>
      </c>
      <c r="F17" s="346">
        <f>('TuitionData-4Yr'!X13/'Median H Income Data'!AD10)*100</f>
        <v>13.173063439599272</v>
      </c>
      <c r="G17" s="341">
        <f>('TuitionData-4Yr'!Y13/'Median H Income Data'!AE10)*100</f>
        <v>13.958978899217945</v>
      </c>
      <c r="H17" s="267">
        <f>'TuitionData-4Yr'!AV13</f>
        <v>19315</v>
      </c>
      <c r="I17" s="346">
        <f>('TuitionData-4Yr'!AV13-'TuitionData-4Yr'!AU13)/'TuitionData-4Yr'!AU13*100</f>
        <v>4.8076401324000217</v>
      </c>
      <c r="J17" s="355">
        <f>(('Constant $'!AO12-'Constant $'!AN12)/'Constant $'!AN12)*100</f>
        <v>2.7886573387536231</v>
      </c>
      <c r="K17" s="250"/>
      <c r="L17" s="250"/>
      <c r="M17" s="267">
        <f>+'TuitionData-2Yr'!W13</f>
        <v>3620</v>
      </c>
      <c r="N17" s="346">
        <f>(('TuitionData-2Yr'!W13-'TuitionData-2Yr'!V13)/'TuitionData-2Yr'!V13)*100</f>
        <v>2.491506228765572</v>
      </c>
      <c r="O17" s="341">
        <f>(('Constant $'!BI12-'Constant $'!BH12)/'Constant $'!BH12)*100</f>
        <v>0.51714074062583237</v>
      </c>
      <c r="P17" s="346">
        <f>('TuitionData-2Yr'!V13/'Median H Income Data'!AD10)*100</f>
        <v>7.3398422572431983</v>
      </c>
      <c r="Q17" s="341">
        <f>('TuitionData-2Yr'!W13/'Median H Income Data'!AE10)*100</f>
        <v>7.6308522523661964</v>
      </c>
      <c r="R17" s="267">
        <f>+'TuitionData-2Yr'!AS13</f>
        <v>10846</v>
      </c>
      <c r="S17" s="346">
        <f>(('TuitionData-2Yr'!AS13-'TuitionData-2Yr'!AR13)/'TuitionData-2Yr'!AR13)*100</f>
        <v>2.4948024948024949</v>
      </c>
      <c r="T17" s="355">
        <f>(('Constant $'!CC12-'Constant $'!CB12)/'Constant $'!CB12)*100</f>
        <v>0.52037350838721319</v>
      </c>
      <c r="U17" s="325" t="s">
        <v>22</v>
      </c>
      <c r="V17" s="210">
        <f t="shared" si="0"/>
        <v>2.9167925098157657</v>
      </c>
      <c r="W17" s="210">
        <f t="shared" si="1"/>
        <v>2.9961325966850829</v>
      </c>
    </row>
    <row r="18" spans="1:23" ht="12.75" customHeight="1">
      <c r="A18" s="265" t="s">
        <v>23</v>
      </c>
      <c r="B18" s="265"/>
      <c r="C18" s="265">
        <f>'TuitionData-4Yr'!Y14</f>
        <v>7916</v>
      </c>
      <c r="D18" s="346">
        <f>(('TuitionData-4Yr'!Y14-'TuitionData-4Yr'!X14)/'TuitionData-4Yr'!X14)*100</f>
        <v>2.9121164846593861</v>
      </c>
      <c r="E18" s="341">
        <f>(('Constant $'!U13-'Constant $'!T13)/'Constant $'!T13)*100</f>
        <v>0.92964848730936434</v>
      </c>
      <c r="F18" s="346">
        <f>('TuitionData-4Yr'!X14/'Median H Income Data'!AD11)*100</f>
        <v>18.721482389661496</v>
      </c>
      <c r="G18" s="341">
        <f>('TuitionData-4Yr'!Y14/'Median H Income Data'!AE11)*100</f>
        <v>18.776981830257604</v>
      </c>
      <c r="H18" s="267">
        <f>'TuitionData-4Yr'!AV14</f>
        <v>18955</v>
      </c>
      <c r="I18" s="346">
        <f>('TuitionData-4Yr'!AV14-'TuitionData-4Yr'!AU14)/'TuitionData-4Yr'!AU14*100</f>
        <v>3.4910131254231445</v>
      </c>
      <c r="J18" s="355">
        <f>(('Constant $'!AO13-'Constant $'!AN13)/'Constant $'!AN13)*100</f>
        <v>1.4973934376474607</v>
      </c>
      <c r="K18" s="250"/>
      <c r="L18" s="250"/>
      <c r="M18" s="267">
        <f>+'TuitionData-2Yr'!W14</f>
        <v>4320</v>
      </c>
      <c r="N18" s="346">
        <f>(('TuitionData-2Yr'!W14-'TuitionData-2Yr'!V14)/'TuitionData-2Yr'!V14)*100</f>
        <v>2.8571428571428572</v>
      </c>
      <c r="O18" s="341">
        <f>(('Constant $'!BI13-'Constant $'!BH13)/'Constant $'!BH13)*100</f>
        <v>0.87573385518592539</v>
      </c>
      <c r="P18" s="346">
        <f>('TuitionData-2Yr'!V14/'Median H Income Data'!AD11)*100</f>
        <v>10.222338278286308</v>
      </c>
      <c r="Q18" s="341">
        <f>('TuitionData-2Yr'!W14/'Median H Income Data'!AE11)*100</f>
        <v>10.247165425304807</v>
      </c>
      <c r="R18" s="267">
        <f>+'TuitionData-2Yr'!AS14</f>
        <v>15120</v>
      </c>
      <c r="S18" s="346">
        <f>(('TuitionData-2Yr'!AS14-'TuitionData-2Yr'!AR14)/'TuitionData-2Yr'!AR14)*100</f>
        <v>2.8571428571428572</v>
      </c>
      <c r="T18" s="355">
        <f>(('Constant $'!CC13-'Constant $'!CB13)/'Constant $'!CB13)*100</f>
        <v>0.87573385518592539</v>
      </c>
      <c r="U18" s="325" t="s">
        <v>23</v>
      </c>
      <c r="V18" s="210">
        <f t="shared" si="0"/>
        <v>2.3945174330469934</v>
      </c>
      <c r="W18" s="210">
        <f t="shared" si="1"/>
        <v>3.5</v>
      </c>
    </row>
    <row r="19" spans="1:23" ht="12.75" customHeight="1">
      <c r="A19" s="265" t="s">
        <v>24</v>
      </c>
      <c r="B19" s="265"/>
      <c r="C19" s="265">
        <f>'TuitionData-4Yr'!Y15</f>
        <v>6251</v>
      </c>
      <c r="D19" s="346">
        <f>(('TuitionData-4Yr'!Y15-'TuitionData-4Yr'!X15)/'TuitionData-4Yr'!X15)*100</f>
        <v>15.385325334563912</v>
      </c>
      <c r="E19" s="341">
        <f>(('Constant $'!U14-'Constant $'!T14)/'Constant $'!T14)*100</f>
        <v>13.162577200978578</v>
      </c>
      <c r="F19" s="346">
        <f>('TuitionData-4Yr'!X15/'Median H Income Data'!AD12)*100</f>
        <v>13.860930540558272</v>
      </c>
      <c r="G19" s="341">
        <f>('TuitionData-4Yr'!Y15/'Median H Income Data'!AE12)*100</f>
        <v>15.776588763818081</v>
      </c>
      <c r="H19" s="267">
        <f>'TuitionData-4Yr'!AV15</f>
        <v>16132.5</v>
      </c>
      <c r="I19" s="346">
        <f>('TuitionData-4Yr'!AV15-'TuitionData-4Yr'!AU15)/'TuitionData-4Yr'!AU15*100</f>
        <v>11.678377349347548</v>
      </c>
      <c r="J19" s="355">
        <f>(('Constant $'!AO14-'Constant $'!AN14)/'Constant $'!AN14)*100</f>
        <v>9.5270387445870153</v>
      </c>
      <c r="K19" s="250"/>
      <c r="L19" s="250"/>
      <c r="M19" s="267">
        <f>+'TuitionData-2Yr'!W15</f>
        <v>3292</v>
      </c>
      <c r="N19" s="346">
        <f>(('TuitionData-2Yr'!W15-'TuitionData-2Yr'!V15)/'TuitionData-2Yr'!V15)*100</f>
        <v>13.08828581243559</v>
      </c>
      <c r="O19" s="341">
        <f>(('Constant $'!BI14-'Constant $'!BH14)/'Constant $'!BH14)*100</f>
        <v>10.909787155946054</v>
      </c>
      <c r="P19" s="346">
        <f>('TuitionData-2Yr'!V15/'Median H Income Data'!AD12)*100</f>
        <v>7.4479314819686451</v>
      </c>
      <c r="Q19" s="341">
        <f>('TuitionData-2Yr'!W15/'Median H Income Data'!AE12)*100</f>
        <v>8.3085154712028668</v>
      </c>
      <c r="R19" s="267">
        <f>+'TuitionData-2Yr'!AS15</f>
        <v>6841</v>
      </c>
      <c r="S19" s="346">
        <f>(('TuitionData-2Yr'!AS15-'TuitionData-2Yr'!AR15)/'TuitionData-2Yr'!AR15)*100</f>
        <v>11.471402965618379</v>
      </c>
      <c r="T19" s="355">
        <f>(('Constant $'!CC14-'Constant $'!CB14)/'Constant $'!CB14)*100</f>
        <v>9.3240514530101635</v>
      </c>
      <c r="U19" s="325" t="s">
        <v>24</v>
      </c>
      <c r="V19" s="210">
        <f t="shared" si="0"/>
        <v>2.5807870740681489</v>
      </c>
      <c r="W19" s="210">
        <f t="shared" si="1"/>
        <v>2.0780680437424057</v>
      </c>
    </row>
    <row r="20" spans="1:23" ht="12.75" customHeight="1">
      <c r="A20" s="265" t="s">
        <v>25</v>
      </c>
      <c r="B20" s="265"/>
      <c r="C20" s="265">
        <f>'TuitionData-4Yr'!Y16</f>
        <v>7838</v>
      </c>
      <c r="D20" s="346">
        <f>(('TuitionData-4Yr'!Y16-'TuitionData-4Yr'!X16)/'TuitionData-4Yr'!X16)*100</f>
        <v>2.2703549060542798</v>
      </c>
      <c r="E20" s="341">
        <f>(('Constant $'!U15-'Constant $'!T15)/'Constant $'!T15)*100</f>
        <v>0.30024961034691383</v>
      </c>
      <c r="F20" s="346">
        <f>('TuitionData-4Yr'!X16/'Median H Income Data'!AD13)*100</f>
        <v>10.668807052312106</v>
      </c>
      <c r="G20" s="341">
        <f>('TuitionData-4Yr'!Y16/'Median H Income Data'!AE13)*100</f>
        <v>12.010051791241457</v>
      </c>
      <c r="H20" s="267">
        <f>'TuitionData-4Yr'!AV16</f>
        <v>18376</v>
      </c>
      <c r="I20" s="346">
        <f>('TuitionData-4Yr'!AV16-'TuitionData-4Yr'!AU16)/'TuitionData-4Yr'!AU16*100</f>
        <v>4.2669087607807539</v>
      </c>
      <c r="J20" s="355">
        <f>(('Constant $'!AO15-'Constant $'!AN15)/'Constant $'!AN15)*100</f>
        <v>2.2583424533170993</v>
      </c>
      <c r="K20" s="250"/>
      <c r="L20" s="250"/>
      <c r="M20" s="267">
        <f>+'TuitionData-2Yr'!W16</f>
        <v>3872.5</v>
      </c>
      <c r="N20" s="346">
        <f>(('TuitionData-2Yr'!W16-'TuitionData-2Yr'!V16)/'TuitionData-2Yr'!V16)*100</f>
        <v>2.5556144067796613</v>
      </c>
      <c r="O20" s="341">
        <f>(('Constant $'!BI15-'Constant $'!BH15)/'Constant $'!BH15)*100</f>
        <v>0.58001395801892908</v>
      </c>
      <c r="P20" s="346">
        <f>('TuitionData-2Yr'!V16/'Median H Income Data'!AD13)*100</f>
        <v>5.2564477334982405</v>
      </c>
      <c r="Q20" s="341">
        <f>('TuitionData-2Yr'!W16/'Median H Income Data'!AE13)*100</f>
        <v>5.933774631485397</v>
      </c>
      <c r="R20" s="267">
        <f>+'TuitionData-2Yr'!AS16</f>
        <v>8445.5</v>
      </c>
      <c r="S20" s="346">
        <f>(('TuitionData-2Yr'!AS16-'TuitionData-2Yr'!AR16)/'TuitionData-2Yr'!AR16)*100</f>
        <v>2.0419259348758536</v>
      </c>
      <c r="T20" s="355">
        <f>(('Constant $'!CC15-'Constant $'!CB15)/'Constant $'!CB15)*100</f>
        <v>7.6221026027658151E-2</v>
      </c>
      <c r="U20" s="325" t="s">
        <v>25</v>
      </c>
      <c r="V20" s="210">
        <f t="shared" si="0"/>
        <v>2.3444756315386579</v>
      </c>
      <c r="W20" s="210">
        <f t="shared" si="1"/>
        <v>2.1808908973531311</v>
      </c>
    </row>
    <row r="21" spans="1:23" ht="12.75" customHeight="1">
      <c r="A21" s="308" t="s">
        <v>26</v>
      </c>
      <c r="B21" s="308"/>
      <c r="C21" s="308">
        <f>'TuitionData-4Yr'!Y17</f>
        <v>6228</v>
      </c>
      <c r="D21" s="345">
        <f>(('TuitionData-4Yr'!Y17-'TuitionData-4Yr'!X17)/'TuitionData-4Yr'!X17)*100</f>
        <v>6.3524590163934427</v>
      </c>
      <c r="E21" s="354">
        <f>(('Constant $'!U16-'Constant $'!T16)/'Constant $'!T16)*100</f>
        <v>4.3037172973276565</v>
      </c>
      <c r="F21" s="345">
        <f>('TuitionData-4Yr'!X17/'Median H Income Data'!AD14)*100</f>
        <v>15.981965866424714</v>
      </c>
      <c r="G21" s="354">
        <f>('TuitionData-4Yr'!Y17/'Median H Income Data'!AE14)*100</f>
        <v>15.246022031823744</v>
      </c>
      <c r="H21" s="332">
        <f>'TuitionData-4Yr'!AV17</f>
        <v>15234</v>
      </c>
      <c r="I21" s="345">
        <f>('TuitionData-4Yr'!AV17-'TuitionData-4Yr'!AU17)/'TuitionData-4Yr'!AU17*100</f>
        <v>4.4855967078189298</v>
      </c>
      <c r="J21" s="364">
        <f>(('Constant $'!AO16-'Constant $'!AN16)/'Constant $'!AN16)*100</f>
        <v>2.4728176616494806</v>
      </c>
      <c r="K21" s="250"/>
      <c r="L21" s="250"/>
      <c r="M21" s="332">
        <f>+'TuitionData-2Yr'!W17</f>
        <v>2322</v>
      </c>
      <c r="N21" s="345">
        <f>(('TuitionData-2Yr'!W17-'TuitionData-2Yr'!V17)/'TuitionData-2Yr'!V17)*100</f>
        <v>3.4759358288770055</v>
      </c>
      <c r="O21" s="354">
        <f>(('Constant $'!BI16-'Constant $'!BH16)/'Constant $'!BH16)*100</f>
        <v>1.4826065855981392</v>
      </c>
      <c r="P21" s="345">
        <f>('TuitionData-2Yr'!V17/'Median H Income Data'!AD14)*100</f>
        <v>6.1242369201258642</v>
      </c>
      <c r="Q21" s="354">
        <f>('TuitionData-2Yr'!W17/'Median H Income Data'!AE14)*100</f>
        <v>5.6842105263157894</v>
      </c>
      <c r="R21" s="332">
        <f>+'TuitionData-2Yr'!AS17</f>
        <v>4572</v>
      </c>
      <c r="S21" s="345">
        <f>(('TuitionData-2Yr'!AS17-'TuitionData-2Yr'!AR17)/'TuitionData-2Yr'!AR17)*100</f>
        <v>2.7415730337078652</v>
      </c>
      <c r="T21" s="364">
        <f>(('Constant $'!CC16-'Constant $'!CB16)/'Constant $'!CB16)*100</f>
        <v>0.76239033400031453</v>
      </c>
      <c r="U21" s="324" t="s">
        <v>26</v>
      </c>
      <c r="V21" s="210">
        <f t="shared" si="0"/>
        <v>2.4460500963391136</v>
      </c>
      <c r="W21" s="210">
        <f t="shared" si="1"/>
        <v>1.9689922480620154</v>
      </c>
    </row>
    <row r="22" spans="1:23" ht="12.75" customHeight="1">
      <c r="A22" s="308" t="s">
        <v>27</v>
      </c>
      <c r="B22" s="308"/>
      <c r="C22" s="308">
        <f>'TuitionData-4Yr'!Y18</f>
        <v>6143</v>
      </c>
      <c r="D22" s="345">
        <f>(('TuitionData-4Yr'!Y18-'TuitionData-4Yr'!X18)/'TuitionData-4Yr'!X18)*100</f>
        <v>4.5973097224587098</v>
      </c>
      <c r="E22" s="354">
        <f>(('Constant $'!U17-'Constant $'!T17)/'Constant $'!T17)*100</f>
        <v>2.5823786704421758</v>
      </c>
      <c r="F22" s="345">
        <f>('TuitionData-4Yr'!X18/'Median H Income Data'!AD15)*100</f>
        <v>14.133629776464144</v>
      </c>
      <c r="G22" s="354">
        <f>('TuitionData-4Yr'!Y18/'Median H Income Data'!AE15)*100</f>
        <v>14.90729955348476</v>
      </c>
      <c r="H22" s="332">
        <f>'TuitionData-4Yr'!AV18</f>
        <v>18480</v>
      </c>
      <c r="I22" s="345">
        <f>('TuitionData-4Yr'!AV18-'TuitionData-4Yr'!AU18)/'TuitionData-4Yr'!AU18*100</f>
        <v>2.0599768045507263</v>
      </c>
      <c r="J22" s="364">
        <f>(('Constant $'!AO17-'Constant $'!AN17)/'Constant $'!AN17)*100</f>
        <v>9.392416918910719E-2</v>
      </c>
      <c r="K22" s="250"/>
      <c r="L22" s="250"/>
      <c r="M22" s="332">
        <f>+'TuitionData-2Yr'!W18</f>
        <v>2365.5</v>
      </c>
      <c r="N22" s="345">
        <f>(('TuitionData-2Yr'!W18-'TuitionData-2Yr'!V18)/'TuitionData-2Yr'!V18)*100</f>
        <v>3.7045155633494078</v>
      </c>
      <c r="O22" s="354">
        <f>(('Constant $'!BI17-'Constant $'!BH17)/'Constant $'!BH17)*100</f>
        <v>1.7067830289526968</v>
      </c>
      <c r="P22" s="345">
        <f>('TuitionData-2Yr'!V18/'Median H Income Data'!AD15)*100</f>
        <v>5.4893256461969537</v>
      </c>
      <c r="Q22" s="354">
        <f>('TuitionData-2Yr'!W18/'Median H Income Data'!AE15)*100</f>
        <v>5.7403902154921376</v>
      </c>
      <c r="R22" s="332">
        <f>+'TuitionData-2Yr'!AS18</f>
        <v>8508.5</v>
      </c>
      <c r="S22" s="345">
        <f>(('TuitionData-2Yr'!AS18-'TuitionData-2Yr'!AR18)/'TuitionData-2Yr'!AR18)*100</f>
        <v>0.99109792284866471</v>
      </c>
      <c r="T22" s="364">
        <f>(('Constant $'!CC17-'Constant $'!CB17)/'Constant $'!CB17)*100</f>
        <v>-0.95436415186372658</v>
      </c>
      <c r="U22" s="324" t="s">
        <v>27</v>
      </c>
      <c r="V22" s="210">
        <f t="shared" si="0"/>
        <v>3.0083021325085464</v>
      </c>
      <c r="W22" s="210">
        <f t="shared" si="1"/>
        <v>3.5969139716761784</v>
      </c>
    </row>
    <row r="23" spans="1:23" ht="12.75" customHeight="1">
      <c r="A23" s="308" t="s">
        <v>28</v>
      </c>
      <c r="B23" s="308"/>
      <c r="C23" s="308">
        <f>'TuitionData-4Yr'!Y19</f>
        <v>5315</v>
      </c>
      <c r="D23" s="345">
        <f>(('TuitionData-4Yr'!Y19-'TuitionData-4Yr'!X19)/'TuitionData-4Yr'!X19)*100</f>
        <v>5.3309552120491484</v>
      </c>
      <c r="E23" s="354">
        <f>(('Constant $'!U18-'Constant $'!T18)/'Constant $'!T18)*100</f>
        <v>3.3018914344197805</v>
      </c>
      <c r="F23" s="345">
        <f>('TuitionData-4Yr'!X19/'Median H Income Data'!AD16)*100</f>
        <v>10.424143209590522</v>
      </c>
      <c r="G23" s="354">
        <f>('TuitionData-4Yr'!Y19/'Median H Income Data'!AE16)*100</f>
        <v>12.141078648605431</v>
      </c>
      <c r="H23" s="332">
        <f>'TuitionData-4Yr'!AV19</f>
        <v>12495</v>
      </c>
      <c r="I23" s="345">
        <f>('TuitionData-4Yr'!AV19-'TuitionData-4Yr'!AU19)/'TuitionData-4Yr'!AU19*100</f>
        <v>6.3856960408684547</v>
      </c>
      <c r="J23" s="364">
        <f>(('Constant $'!AO18-'Constant $'!AN18)/'Constant $'!AN18)*100</f>
        <v>4.3363140537798186</v>
      </c>
      <c r="K23" s="250"/>
      <c r="L23" s="250"/>
      <c r="M23" s="332">
        <f>+'TuitionData-2Yr'!W19</f>
        <v>3385</v>
      </c>
      <c r="N23" s="345">
        <f>(('TuitionData-2Yr'!W19-'TuitionData-2Yr'!V19)/'TuitionData-2Yr'!V19)*100</f>
        <v>6.1944126366645165</v>
      </c>
      <c r="O23" s="354">
        <f>(('Constant $'!BI18-'Constant $'!BH18)/'Constant $'!BH18)*100</f>
        <v>4.1487154754274176</v>
      </c>
      <c r="P23" s="345">
        <f>('TuitionData-2Yr'!V19/'Median H Income Data'!AD16)*100</f>
        <v>6.5849143257491622</v>
      </c>
      <c r="Q23" s="354">
        <f>('TuitionData-2Yr'!W19/'Median H Income Data'!AE16)*100</f>
        <v>7.7323708796856794</v>
      </c>
      <c r="R23" s="332">
        <f>+'TuitionData-2Yr'!AS19</f>
        <v>7983</v>
      </c>
      <c r="S23" s="345">
        <f>(('TuitionData-2Yr'!AS19-'TuitionData-2Yr'!AR19)/'TuitionData-2Yr'!AR19)*100</f>
        <v>3.8824149440768334</v>
      </c>
      <c r="T23" s="364">
        <f>(('Constant $'!CC18-'Constant $'!CB18)/'Constant $'!CB18)*100</f>
        <v>1.8812554096233103</v>
      </c>
      <c r="U23" s="324" t="s">
        <v>28</v>
      </c>
      <c r="V23" s="210">
        <f t="shared" si="0"/>
        <v>2.3508936970837251</v>
      </c>
      <c r="W23" s="210">
        <f t="shared" si="1"/>
        <v>2.3583456425406202</v>
      </c>
    </row>
    <row r="24" spans="1:23" ht="12.75" customHeight="1">
      <c r="A24" s="308" t="s">
        <v>29</v>
      </c>
      <c r="B24" s="308"/>
      <c r="C24" s="308">
        <f>'TuitionData-4Yr'!Y20</f>
        <v>10064</v>
      </c>
      <c r="D24" s="345">
        <f>(('TuitionData-4Yr'!Y20-'TuitionData-4Yr'!X20)/'TuitionData-4Yr'!X20)*100</f>
        <v>2.9459901800327333</v>
      </c>
      <c r="E24" s="354">
        <f>(('Constant $'!U19-'Constant $'!T19)/'Constant $'!T19)*100</f>
        <v>0.96286965002355029</v>
      </c>
      <c r="F24" s="345">
        <f>('TuitionData-4Yr'!X20/'Median H Income Data'!AD17)*100</f>
        <v>22.017491662799578</v>
      </c>
      <c r="G24" s="354">
        <f>('TuitionData-4Yr'!Y20/'Median H Income Data'!AE17)*100</f>
        <v>23.003954376100026</v>
      </c>
      <c r="H24" s="332">
        <f>'TuitionData-4Yr'!AV20</f>
        <v>21413</v>
      </c>
      <c r="I24" s="345">
        <f>('TuitionData-4Yr'!AV20-'TuitionData-4Yr'!AU20)/'TuitionData-4Yr'!AU20*100</f>
        <v>3.2101026654456062</v>
      </c>
      <c r="J24" s="364">
        <f>(('Constant $'!AO19-'Constant $'!AN19)/'Constant $'!AN19)*100</f>
        <v>1.2218943521129682</v>
      </c>
      <c r="K24" s="250"/>
      <c r="L24" s="250"/>
      <c r="M24" s="332">
        <f>+'TuitionData-2Yr'!W20</f>
        <v>3844</v>
      </c>
      <c r="N24" s="345">
        <f>(('TuitionData-2Yr'!W20-'TuitionData-2Yr'!V20)/'TuitionData-2Yr'!V20)*100</f>
        <v>2.7807486631016043</v>
      </c>
      <c r="O24" s="354">
        <f>(('Constant $'!BI19-'Constant $'!BH19)/'Constant $'!BH19)*100</f>
        <v>0.80081129587576649</v>
      </c>
      <c r="P24" s="345">
        <f>('TuitionData-2Yr'!V20/'Median H Income Data'!AD17)*100</f>
        <v>8.4232220559401014</v>
      </c>
      <c r="Q24" s="354">
        <f>('TuitionData-2Yr'!W20/'Median H Income Data'!AE17)*100</f>
        <v>8.7864865482639605</v>
      </c>
      <c r="R24" s="332">
        <f>+'TuitionData-2Yr'!AS20</f>
        <v>8050</v>
      </c>
      <c r="S24" s="345">
        <f>(('TuitionData-2Yr'!AS20-'TuitionData-2Yr'!AR20)/'TuitionData-2Yr'!AR20)*100</f>
        <v>3.0334058620248303</v>
      </c>
      <c r="T24" s="364">
        <f>(('Constant $'!CC19-'Constant $'!CB19)/'Constant $'!CB19)*100</f>
        <v>1.0486013826622038</v>
      </c>
      <c r="U24" s="324" t="s">
        <v>29</v>
      </c>
      <c r="V24" s="210">
        <f t="shared" si="0"/>
        <v>2.127682829888712</v>
      </c>
      <c r="W24" s="210">
        <f t="shared" si="1"/>
        <v>2.0941727367325704</v>
      </c>
    </row>
    <row r="25" spans="1:23" ht="12.75" customHeight="1">
      <c r="A25" s="266" t="s">
        <v>30</v>
      </c>
      <c r="B25" s="266"/>
      <c r="C25" s="266">
        <f>'TuitionData-4Yr'!Y21</f>
        <v>7543</v>
      </c>
      <c r="D25" s="346">
        <f>(('TuitionData-4Yr'!Y21-'TuitionData-4Yr'!X21)/'TuitionData-4Yr'!X21)*100</f>
        <v>6.9019274376417235</v>
      </c>
      <c r="E25" s="355">
        <f>(('Constant $'!U20-'Constant $'!T20)/'Constant $'!T20)*100</f>
        <v>4.8426009245022357</v>
      </c>
      <c r="F25" s="346">
        <f>('TuitionData-4Yr'!X21/'Median H Income Data'!AD18)*100</f>
        <v>16.411193448632467</v>
      </c>
      <c r="G25" s="355">
        <f>('TuitionData-4Yr'!Y21/'Median H Income Data'!AE18)*100</f>
        <v>17.748652909480221</v>
      </c>
      <c r="H25" s="267">
        <f>'TuitionData-4Yr'!AV21</f>
        <v>23133</v>
      </c>
      <c r="I25" s="346">
        <f>('TuitionData-4Yr'!AV21-'TuitionData-4Yr'!AU21)/'TuitionData-4Yr'!AU21*100</f>
        <v>6.0368536853685368</v>
      </c>
      <c r="J25" s="355">
        <f>(('Constant $'!AO20-'Constant $'!AN20)/'Constant $'!AN20)*100</f>
        <v>3.9941916922856766</v>
      </c>
      <c r="K25" s="250"/>
      <c r="L25" s="250"/>
      <c r="M25" s="267">
        <f>+'TuitionData-2Yr'!W21</f>
        <v>3783</v>
      </c>
      <c r="N25" s="346">
        <f>(('TuitionData-2Yr'!W21-'TuitionData-2Yr'!V21)/'TuitionData-2Yr'!V21)*100</f>
        <v>2.7709861450692745</v>
      </c>
      <c r="O25" s="355">
        <f>(('Constant $'!BI20-'Constant $'!BH20)/'Constant $'!BH20)*100</f>
        <v>0.79123684004868355</v>
      </c>
      <c r="P25" s="346">
        <f>('TuitionData-2Yr'!V21/'Median H Income Data'!AD18)*100</f>
        <v>8.5614516842993336</v>
      </c>
      <c r="Q25" s="355">
        <f>('TuitionData-2Yr'!W21/'Median H Income Data'!AE18)*100</f>
        <v>8.9013859149627041</v>
      </c>
      <c r="R25" s="267">
        <f>+'TuitionData-2Yr'!AS21</f>
        <v>18249</v>
      </c>
      <c r="S25" s="346">
        <f>(('TuitionData-2Yr'!AS21-'TuitionData-2Yr'!AR21)/'TuitionData-2Yr'!AR21)*100</f>
        <v>27.499476000838396</v>
      </c>
      <c r="T25" s="355">
        <f>(('Constant $'!CC20-'Constant $'!CB20)/'Constant $'!CB20)*100</f>
        <v>25.043364519657867</v>
      </c>
      <c r="U25" s="326" t="s">
        <v>30</v>
      </c>
      <c r="V25" s="210">
        <f t="shared" si="0"/>
        <v>3.0668169163462813</v>
      </c>
      <c r="W25" s="210">
        <f t="shared" si="1"/>
        <v>4.8239492466296587</v>
      </c>
    </row>
    <row r="26" spans="1:23" ht="12.75" customHeight="1">
      <c r="A26" s="266" t="s">
        <v>32</v>
      </c>
      <c r="B26" s="266"/>
      <c r="C26" s="266">
        <f>'TuitionData-4Yr'!Y22</f>
        <v>7494</v>
      </c>
      <c r="D26" s="346">
        <f>(('TuitionData-4Yr'!Y22-'TuitionData-4Yr'!X22)/'TuitionData-4Yr'!X22)*100</f>
        <v>0</v>
      </c>
      <c r="E26" s="355">
        <f>(('Constant $'!U21-'Constant $'!T21)/'Constant $'!T21)*100</f>
        <v>-1.9263698630136838</v>
      </c>
      <c r="F26" s="346">
        <f>('TuitionData-4Yr'!X22/'Median H Income Data'!AD19)*100</f>
        <v>14.432037231144601</v>
      </c>
      <c r="G26" s="355">
        <f>('TuitionData-4Yr'!Y22/'Median H Income Data'!AE19)*100</f>
        <v>14.132423105210554</v>
      </c>
      <c r="H26" s="267">
        <f>'TuitionData-4Yr'!AV22</f>
        <v>17560</v>
      </c>
      <c r="I26" s="346">
        <f>('TuitionData-4Yr'!AV22-'TuitionData-4Yr'!AU22)/'TuitionData-4Yr'!AU22*100</f>
        <v>0.5151688609044075</v>
      </c>
      <c r="J26" s="355">
        <f>(('Constant $'!AO21-'Constant $'!AN21)/'Constant $'!AN21)*100</f>
        <v>-1.4211250597893736</v>
      </c>
      <c r="K26" s="250"/>
      <c r="L26" s="250"/>
      <c r="M26" s="267">
        <f>+'TuitionData-2Yr'!W22</f>
        <v>2397</v>
      </c>
      <c r="N26" s="346">
        <f>(('TuitionData-2Yr'!W22-'TuitionData-2Yr'!V22)/'TuitionData-2Yr'!V22)*100</f>
        <v>2.392140111063648</v>
      </c>
      <c r="O26" s="355">
        <f>(('Constant $'!BI21-'Constant $'!BH21)/'Constant $'!BH21)*100</f>
        <v>0.41968878186936537</v>
      </c>
      <c r="P26" s="346">
        <f>('TuitionData-2Yr'!V22/'Median H Income Data'!AD19)*100</f>
        <v>4.5083265489871245</v>
      </c>
      <c r="Q26" s="355">
        <f>('TuitionData-2Yr'!W22/'Median H Income Data'!AE19)*100</f>
        <v>4.5203386953815983</v>
      </c>
      <c r="R26" s="267">
        <f>+'TuitionData-2Yr'!AS22</f>
        <v>4830</v>
      </c>
      <c r="S26" s="346">
        <f>(('TuitionData-2Yr'!AS22-'TuitionData-2Yr'!AR22)/'TuitionData-2Yr'!AR22)*100</f>
        <v>6.6225165562913908</v>
      </c>
      <c r="T26" s="355">
        <f>(('Constant $'!CC21-'Constant $'!CB21)/'Constant $'!CB21)*100</f>
        <v>4.5685725301642197</v>
      </c>
      <c r="U26" s="326" t="s">
        <v>32</v>
      </c>
      <c r="V26" s="210">
        <f t="shared" si="0"/>
        <v>2.3432078996530556</v>
      </c>
      <c r="W26" s="210">
        <f t="shared" si="1"/>
        <v>2.0150187734668337</v>
      </c>
    </row>
    <row r="27" spans="1:23" ht="12.75" customHeight="1">
      <c r="A27" s="266" t="s">
        <v>33</v>
      </c>
      <c r="B27" s="266"/>
      <c r="C27" s="266">
        <f>'TuitionData-4Yr'!Y23</f>
        <v>9784</v>
      </c>
      <c r="D27" s="346">
        <f>(('TuitionData-4Yr'!Y23-'TuitionData-4Yr'!X23)/'TuitionData-4Yr'!X23)*100</f>
        <v>3.720979539913071</v>
      </c>
      <c r="E27" s="355">
        <f>(('Constant $'!U22-'Constant $'!T22)/'Constant $'!T22)*100</f>
        <v>1.7229298484335989</v>
      </c>
      <c r="F27" s="346">
        <f>('TuitionData-4Yr'!X23/'Median H Income Data'!AD20)*100</f>
        <v>14.595046404291843</v>
      </c>
      <c r="G27" s="355">
        <f>('TuitionData-4Yr'!Y23/'Median H Income Data'!AE20)*100</f>
        <v>14.469091984619936</v>
      </c>
      <c r="H27" s="267">
        <f>'TuitionData-4Yr'!AV23</f>
        <v>23932</v>
      </c>
      <c r="I27" s="346">
        <f>('TuitionData-4Yr'!AV23-'TuitionData-4Yr'!AU23)/'TuitionData-4Yr'!AU23*100</f>
        <v>4.015994436717663</v>
      </c>
      <c r="J27" s="355">
        <f>(('Constant $'!AO22-'Constant $'!AN22)/'Constant $'!AN22)*100</f>
        <v>2.0122616671747373</v>
      </c>
      <c r="K27" s="250"/>
      <c r="L27" s="250"/>
      <c r="M27" s="267">
        <f>+'TuitionData-2Yr'!W23</f>
        <v>3900</v>
      </c>
      <c r="N27" s="346">
        <f>(('TuitionData-2Yr'!W23-'TuitionData-2Yr'!V23)/'TuitionData-2Yr'!V23)*100</f>
        <v>4.4176706827309236</v>
      </c>
      <c r="O27" s="355">
        <f>(('Constant $'!BI22-'Constant $'!BH22)/'Constant $'!BH22)*100</f>
        <v>2.4062001430379123</v>
      </c>
      <c r="P27" s="346">
        <f>('TuitionData-2Yr'!V23/'Median H Income Data'!AD20)*100</f>
        <v>5.7789142711788433</v>
      </c>
      <c r="Q27" s="355">
        <f>('TuitionData-2Yr'!W23/'Median H Income Data'!AE20)*100</f>
        <v>5.7675244010647742</v>
      </c>
      <c r="R27" s="267">
        <f>+'TuitionData-2Yr'!AS23</f>
        <v>9738</v>
      </c>
      <c r="S27" s="346">
        <f>(('TuitionData-2Yr'!AS23-'TuitionData-2Yr'!AR23)/'TuitionData-2Yr'!AR23)*100</f>
        <v>2.5268477574226154</v>
      </c>
      <c r="T27" s="355">
        <f>(('Constant $'!CC22-'Constant $'!CB22)/'Constant $'!CB22)*100</f>
        <v>0.55180146072570835</v>
      </c>
      <c r="U27" s="326" t="s">
        <v>33</v>
      </c>
      <c r="V27" s="210">
        <f t="shared" si="0"/>
        <v>2.4460343417825019</v>
      </c>
      <c r="W27" s="210">
        <f t="shared" si="1"/>
        <v>2.496923076923077</v>
      </c>
    </row>
    <row r="28" spans="1:23" ht="12.75" customHeight="1">
      <c r="A28" s="309" t="s">
        <v>34</v>
      </c>
      <c r="B28" s="309"/>
      <c r="C28" s="309">
        <f>'TuitionData-4Yr'!Y24</f>
        <v>6109</v>
      </c>
      <c r="D28" s="347">
        <f>(('TuitionData-4Yr'!Y24-'TuitionData-4Yr'!X24)/'TuitionData-4Yr'!X24)*100</f>
        <v>5.783549783549784</v>
      </c>
      <c r="E28" s="356">
        <f>(('Constant $'!U23-'Constant $'!T23)/'Constant $'!T23)*100</f>
        <v>3.7457673604933954</v>
      </c>
      <c r="F28" s="347">
        <f>('TuitionData-4Yr'!X24/'Median H Income Data'!AD21)*100</f>
        <v>13.259668766098276</v>
      </c>
      <c r="G28" s="356">
        <f>('TuitionData-4Yr'!Y24/'Median H Income Data'!AE21)*100</f>
        <v>15.181034268532095</v>
      </c>
      <c r="H28" s="333">
        <f>'TuitionData-4Yr'!AV24</f>
        <v>13970</v>
      </c>
      <c r="I28" s="347">
        <f>('TuitionData-4Yr'!AV24-'TuitionData-4Yr'!AU24)/'TuitionData-4Yr'!AU24*100</f>
        <v>2.1049554158748722</v>
      </c>
      <c r="J28" s="356">
        <f>(('Constant $'!AO23-'Constant $'!AN23)/'Constant $'!AN23)*100</f>
        <v>0.13803632609989541</v>
      </c>
      <c r="K28" s="250"/>
      <c r="L28" s="250"/>
      <c r="M28" s="333">
        <f>+'TuitionData-2Yr'!W24</f>
        <v>3336</v>
      </c>
      <c r="N28" s="347">
        <f>(('TuitionData-2Yr'!W24-'TuitionData-2Yr'!V24)/'TuitionData-2Yr'!V24)*100</f>
        <v>6.9230769230769234</v>
      </c>
      <c r="O28" s="356">
        <f>(('Constant $'!BI23-'Constant $'!BH23)/'Constant $'!BH23)*100</f>
        <v>4.8633429926238207</v>
      </c>
      <c r="P28" s="347">
        <f>('TuitionData-2Yr'!V24/'Median H Income Data'!AD21)*100</f>
        <v>7.1636652035024451</v>
      </c>
      <c r="Q28" s="356">
        <f>('TuitionData-2Yr'!W24/'Median H Income Data'!AE21)*100</f>
        <v>8.2900524340846395</v>
      </c>
      <c r="R28" s="333">
        <f>+'TuitionData-2Yr'!AS24</f>
        <v>8500</v>
      </c>
      <c r="S28" s="347">
        <f>(('TuitionData-2Yr'!AS24-'TuitionData-2Yr'!AR24)/'TuitionData-2Yr'!AR24)*100</f>
        <v>4.1666666666666661</v>
      </c>
      <c r="T28" s="356">
        <f>(('Constant $'!CC23-'Constant $'!CB23)/'Constant $'!CB23)*100</f>
        <v>2.1600313926940724</v>
      </c>
      <c r="U28" s="327" t="s">
        <v>34</v>
      </c>
      <c r="V28" s="210">
        <f t="shared" si="0"/>
        <v>2.2867899819937798</v>
      </c>
      <c r="W28" s="210">
        <f t="shared" si="1"/>
        <v>2.5479616306954438</v>
      </c>
    </row>
    <row r="29" spans="1:23" s="36" customFormat="1">
      <c r="A29" s="250" t="s">
        <v>114</v>
      </c>
      <c r="B29" s="250"/>
      <c r="C29" s="250">
        <f>'TuitionData-4Yr'!Y25</f>
        <v>6863</v>
      </c>
      <c r="D29" s="344">
        <f>(('TuitionData-4Yr'!Y25-'TuitionData-4Yr'!X25)/'TuitionData-4Yr'!X25)*100</f>
        <v>3.9533474704634961</v>
      </c>
      <c r="E29" s="357">
        <f>(('Constant $'!U24-'Constant $'!T24)/'Constant $'!T24)*100</f>
        <v>1.9508215131985851</v>
      </c>
      <c r="F29" s="344">
        <f>('TuitionData-4Yr'!X25/'Median H Income Data'!AD22)*100</f>
        <v>11.734275631867694</v>
      </c>
      <c r="G29" s="357">
        <f>('TuitionData-4Yr'!Y25/'Median H Income Data'!AE22)*100</f>
        <v>12.188537837213847</v>
      </c>
      <c r="H29" s="273">
        <f>'TuitionData-4Yr'!AV25</f>
        <v>18411</v>
      </c>
      <c r="I29" s="344">
        <f>('TuitionData-4Yr'!AV25-'TuitionData-4Yr'!AU25)/'TuitionData-4Yr'!AU25*100</f>
        <v>-0.61538461538461542</v>
      </c>
      <c r="J29" s="357">
        <f>(('Constant $'!AO24-'Constant $'!AN24)/'Constant $'!AN24)*100</f>
        <v>-2.5298998946259044</v>
      </c>
      <c r="K29" s="250"/>
      <c r="L29" s="250"/>
      <c r="M29" s="273">
        <f>+'TuitionData-2Yr'!W25</f>
        <v>1539</v>
      </c>
      <c r="N29" s="344">
        <f>(('TuitionData-2Yr'!W25-'TuitionData-2Yr'!V25)/'TuitionData-2Yr'!V25)*100</f>
        <v>-2.8715683180814136</v>
      </c>
      <c r="O29" s="357">
        <f>(('Constant $'!BI24-'Constant $'!BH24)/'Constant $'!BH24)*100</f>
        <v>-4.7426211544197363</v>
      </c>
      <c r="P29" s="344">
        <f>('TuitionData-2Yr'!V25/'Median H Income Data'!AD22)*100</f>
        <v>2.8162616992872409</v>
      </c>
      <c r="Q29" s="357">
        <f>('TuitionData-2Yr'!W25/'Median H Income Data'!AE22)*100</f>
        <v>2.7332303266023765</v>
      </c>
      <c r="R29" s="273">
        <f>+'TuitionData-2Yr'!AS25</f>
        <v>6609.5</v>
      </c>
      <c r="S29" s="344">
        <f>(('TuitionData-2Yr'!AS25-'TuitionData-2Yr'!AR25)/'TuitionData-2Yr'!AR25)*100</f>
        <v>1.6142670458913062</v>
      </c>
      <c r="T29" s="357">
        <f>(('Constant $'!CC24-'Constant $'!CB24)/'Constant $'!CB24)*100</f>
        <v>-0.34319957100299614</v>
      </c>
      <c r="U29" s="269" t="s">
        <v>114</v>
      </c>
      <c r="V29" s="210">
        <f t="shared" si="0"/>
        <v>2.6826460731458548</v>
      </c>
      <c r="W29" s="210">
        <f t="shared" si="1"/>
        <v>4.2946718648473032</v>
      </c>
    </row>
    <row r="30" spans="1:23" s="36" customFormat="1">
      <c r="A30" s="248" t="s">
        <v>156</v>
      </c>
      <c r="B30" s="248"/>
      <c r="C30" s="340">
        <f>(C29/$C$10)*100</f>
        <v>91.531074953320896</v>
      </c>
      <c r="D30" s="344"/>
      <c r="E30" s="340"/>
      <c r="F30" s="344"/>
      <c r="G30" s="340"/>
      <c r="H30" s="531">
        <f>(H29/$H$10)*100</f>
        <v>104.30570505920345</v>
      </c>
      <c r="I30" s="344"/>
      <c r="J30" s="357"/>
      <c r="K30" s="250"/>
      <c r="L30" s="250"/>
      <c r="M30" s="531">
        <f>(M29/$M$10)*100</f>
        <v>46.467391304347828</v>
      </c>
      <c r="N30" s="344"/>
      <c r="O30" s="340"/>
      <c r="P30" s="344"/>
      <c r="Q30" s="340"/>
      <c r="R30" s="531">
        <f>(R29/$R$10)*100</f>
        <v>90.219765219765222</v>
      </c>
      <c r="S30" s="344"/>
      <c r="T30" s="357"/>
      <c r="U30" s="268" t="s">
        <v>156</v>
      </c>
      <c r="V30" s="210"/>
      <c r="W30" s="210"/>
    </row>
    <row r="31" spans="1:23" s="36" customFormat="1">
      <c r="A31" s="308" t="s">
        <v>115</v>
      </c>
      <c r="B31" s="308"/>
      <c r="C31" s="308">
        <f>'TuitionData-4Yr'!Y27</f>
        <v>6184</v>
      </c>
      <c r="D31" s="345">
        <f>(('TuitionData-4Yr'!Y27-'TuitionData-4Yr'!X27)/'TuitionData-4Yr'!X27)*100</f>
        <v>-1.3086498563676987</v>
      </c>
      <c r="E31" s="354">
        <f>(('Constant $'!U26-'Constant $'!T26)/'Constant $'!T26)*100</f>
        <v>-3.2098102829359516</v>
      </c>
      <c r="F31" s="345">
        <f>('TuitionData-4Yr'!X27/'Median H Income Data'!AD24)*100</f>
        <v>9.8447758816993201</v>
      </c>
      <c r="G31" s="354">
        <f>('TuitionData-4Yr'!Y27/'Median H Income Data'!AE24)*100</f>
        <v>10.114987650686164</v>
      </c>
      <c r="H31" s="332">
        <f>'TuitionData-4Yr'!AV27</f>
        <v>18522</v>
      </c>
      <c r="I31" s="345">
        <f>('TuitionData-4Yr'!AV27-'TuitionData-4Yr'!AU27)/'TuitionData-4Yr'!AU27*100</f>
        <v>-1.0365462705706348</v>
      </c>
      <c r="J31" s="364">
        <f>(('Constant $'!AO26-'Constant $'!AN26)/'Constant $'!AN26)*100</f>
        <v>-2.9429484186118615</v>
      </c>
      <c r="K31" s="250"/>
      <c r="L31" s="250"/>
      <c r="M31" s="332">
        <f>+'TuitionData-2Yr'!W27</f>
        <v>5826</v>
      </c>
      <c r="N31" s="345">
        <f>(('TuitionData-2Yr'!W27-'TuitionData-2Yr'!V27)/'TuitionData-2Yr'!V27)*100</f>
        <v>59.398084815321475</v>
      </c>
      <c r="O31" s="354">
        <f>(('Constant $'!BI26-'Constant $'!BH26)/'Constant $'!BH26)*100</f>
        <v>56.327488147218119</v>
      </c>
      <c r="P31" s="345">
        <f>('TuitionData-2Yr'!V27/'Median H Income Data'!AD24)*100</f>
        <v>5.7425240739883519</v>
      </c>
      <c r="Q31" s="354">
        <f>('TuitionData-2Yr'!W27/'Median H Income Data'!AE24)*100</f>
        <v>9.5294175376613186</v>
      </c>
      <c r="R31" s="332">
        <f>+'TuitionData-2Yr'!AS27</f>
        <v>5826</v>
      </c>
      <c r="S31" s="345">
        <f>(('TuitionData-2Yr'!AS27-'TuitionData-2Yr'!AR27)/'TuitionData-2Yr'!AR27)*100</f>
        <v>36.92126909518214</v>
      </c>
      <c r="T31" s="364">
        <f>(('Constant $'!CC26-'Constant $'!CB26)/'Constant $'!CB26)*100</f>
        <v>34.283659031276684</v>
      </c>
      <c r="U31" s="324" t="s">
        <v>115</v>
      </c>
      <c r="V31" s="210">
        <f t="shared" si="0"/>
        <v>2.9951487710219924</v>
      </c>
      <c r="W31" s="210">
        <f t="shared" si="1"/>
        <v>1</v>
      </c>
    </row>
    <row r="32" spans="1:23" s="36" customFormat="1">
      <c r="A32" s="308" t="s">
        <v>116</v>
      </c>
      <c r="B32" s="308"/>
      <c r="C32" s="308">
        <f>'TuitionData-4Yr'!Y28</f>
        <v>9861</v>
      </c>
      <c r="D32" s="345">
        <f>(('TuitionData-4Yr'!Y28-'TuitionData-4Yr'!X28)/'TuitionData-4Yr'!X28)*100</f>
        <v>0.9417545296345583</v>
      </c>
      <c r="E32" s="354">
        <f>(('Constant $'!U27-'Constant $'!T27)/'Constant $'!T27)*100</f>
        <v>-1.0027570088215765</v>
      </c>
      <c r="F32" s="345">
        <f>('TuitionData-4Yr'!X28/'Median H Income Data'!AD25)*100</f>
        <v>20.765785210864173</v>
      </c>
      <c r="G32" s="354">
        <f>('TuitionData-4Yr'!Y28/'Median H Income Data'!AE25)*100</f>
        <v>19.487372040630806</v>
      </c>
      <c r="H32" s="332">
        <f>'TuitionData-4Yr'!AV28</f>
        <v>22497</v>
      </c>
      <c r="I32" s="345">
        <f>('TuitionData-4Yr'!AV28-'TuitionData-4Yr'!AU28)/'TuitionData-4Yr'!AU28*100</f>
        <v>-2.089045567306437</v>
      </c>
      <c r="J32" s="364">
        <f>(('Constant $'!AO27-'Constant $'!AN27)/'Constant $'!AN27)*100</f>
        <v>-3.9751726860869079</v>
      </c>
      <c r="K32" s="250"/>
      <c r="L32" s="250"/>
      <c r="M32" s="332">
        <f>+'TuitionData-2Yr'!W28</f>
        <v>1974</v>
      </c>
      <c r="N32" s="345">
        <f>(('TuitionData-2Yr'!W28-'TuitionData-2Yr'!V28)/'TuitionData-2Yr'!V28)*100</f>
        <v>6.4724919093851128</v>
      </c>
      <c r="O32" s="354">
        <f>(('Constant $'!BI27-'Constant $'!BH27)/'Constant $'!BH27)*100</f>
        <v>4.4214379128430332</v>
      </c>
      <c r="P32" s="345">
        <f>('TuitionData-2Yr'!V28/'Median H Income Data'!AD25)*100</f>
        <v>3.9410140015295503</v>
      </c>
      <c r="Q32" s="354">
        <f>('TuitionData-2Yr'!W28/'Median H Income Data'!AE25)*100</f>
        <v>3.9010315797794557</v>
      </c>
      <c r="R32" s="332">
        <f>+'TuitionData-2Yr'!AS28</f>
        <v>7758</v>
      </c>
      <c r="S32" s="345">
        <f>(('TuitionData-2Yr'!AS28-'TuitionData-2Yr'!AR28)/'TuitionData-2Yr'!AR28)*100</f>
        <v>1.5710919088766693</v>
      </c>
      <c r="T32" s="364">
        <f>(('Constant $'!CC27-'Constant $'!CB27)/'Constant $'!CB27)*100</f>
        <v>-0.38554299518986151</v>
      </c>
      <c r="U32" s="324" t="s">
        <v>116</v>
      </c>
      <c r="V32" s="210">
        <f t="shared" si="0"/>
        <v>2.2814116215393976</v>
      </c>
      <c r="W32" s="210">
        <f t="shared" si="1"/>
        <v>3.9300911854103342</v>
      </c>
    </row>
    <row r="33" spans="1:35" s="36" customFormat="1">
      <c r="A33" s="308" t="s">
        <v>117</v>
      </c>
      <c r="B33" s="308"/>
      <c r="C33" s="308">
        <f>'TuitionData-4Yr'!Y29</f>
        <v>6649</v>
      </c>
      <c r="D33" s="345">
        <f>(('TuitionData-4Yr'!Y29-'TuitionData-4Yr'!X29)/'TuitionData-4Yr'!X29)*100</f>
        <v>-0.49386411254115531</v>
      </c>
      <c r="E33" s="354">
        <f>(('Constant $'!U28-'Constant $'!T28)/'Constant $'!T28)*100</f>
        <v>-2.4107203261266164</v>
      </c>
      <c r="F33" s="345">
        <f>('TuitionData-4Yr'!X29/'Median H Income Data'!AD26)*100</f>
        <v>11.718793327116444</v>
      </c>
      <c r="G33" s="354">
        <f>('TuitionData-4Yr'!Y29/'Median H Income Data'!AE26)*100</f>
        <v>11.557850090390765</v>
      </c>
      <c r="H33" s="332">
        <f>'TuitionData-4Yr'!AV29</f>
        <v>17809</v>
      </c>
      <c r="I33" s="345">
        <f>('TuitionData-4Yr'!AV29-'TuitionData-4Yr'!AU29)/'TuitionData-4Yr'!AU29*100</f>
        <v>-2.5978998031065412</v>
      </c>
      <c r="J33" s="364">
        <f>(('Constant $'!AO28-'Constant $'!AN28)/'Constant $'!AN28)*100</f>
        <v>-4.4742245072418969</v>
      </c>
      <c r="K33" s="250"/>
      <c r="L33" s="250"/>
      <c r="M33" s="332">
        <f>+'TuitionData-2Yr'!W29</f>
        <v>1178</v>
      </c>
      <c r="N33" s="345">
        <f>(('TuitionData-2Yr'!W29-'TuitionData-2Yr'!V29)/'TuitionData-2Yr'!V29)*100</f>
        <v>-3.4426229508196724</v>
      </c>
      <c r="O33" s="354">
        <f>(('Constant $'!BI28-'Constant $'!BH28)/'Constant $'!BH28)*100</f>
        <v>-5.302675162811572</v>
      </c>
      <c r="P33" s="345">
        <f>('TuitionData-2Yr'!V29/'Median H Income Data'!AD26)*100</f>
        <v>2.1396180573304493</v>
      </c>
      <c r="Q33" s="354">
        <f>('TuitionData-2Yr'!W29/'Median H Income Data'!AE26)*100</f>
        <v>2.0476985120289251</v>
      </c>
      <c r="R33" s="332">
        <f>+'TuitionData-2Yr'!AS29</f>
        <v>6256</v>
      </c>
      <c r="S33" s="345">
        <f>(('TuitionData-2Yr'!AS29-'TuitionData-2Yr'!AR29)/'TuitionData-2Yr'!AR29)*100</f>
        <v>1.1642949547218628</v>
      </c>
      <c r="T33" s="364">
        <f>(('Constant $'!CC28-'Constant $'!CB28)/'Constant $'!CB28)*100</f>
        <v>-0.78450353541617923</v>
      </c>
      <c r="U33" s="324" t="s">
        <v>117</v>
      </c>
      <c r="V33" s="210">
        <f t="shared" si="0"/>
        <v>2.6784478869002859</v>
      </c>
      <c r="W33" s="210">
        <f t="shared" si="1"/>
        <v>5.3106960950764011</v>
      </c>
    </row>
    <row r="34" spans="1:35" s="36" customFormat="1">
      <c r="A34" s="308" t="s">
        <v>118</v>
      </c>
      <c r="B34" s="308"/>
      <c r="C34" s="308">
        <f>'TuitionData-4Yr'!Y30</f>
        <v>7335</v>
      </c>
      <c r="D34" s="345">
        <f>(('TuitionData-4Yr'!Y30-'TuitionData-4Yr'!X30)/'TuitionData-4Yr'!X30)*100</f>
        <v>12.603622965919559</v>
      </c>
      <c r="E34" s="354">
        <f>(('Constant $'!U29-'Constant $'!T29)/'Constant $'!T29)*100</f>
        <v>10.434460708442522</v>
      </c>
      <c r="F34" s="345">
        <f>('TuitionData-4Yr'!X30/'Median H Income Data'!AD27)*100</f>
        <v>11.377195376101772</v>
      </c>
      <c r="G34" s="354">
        <f>('TuitionData-4Yr'!Y30/'Median H Income Data'!AE27)*100</f>
        <v>11.574695049786179</v>
      </c>
      <c r="H34" s="332">
        <f>'TuitionData-4Yr'!AV30</f>
        <v>17959</v>
      </c>
      <c r="I34" s="345">
        <f>('TuitionData-4Yr'!AV30-'TuitionData-4Yr'!AU30)/'TuitionData-4Yr'!AU30*100</f>
        <v>1.2687492951392805</v>
      </c>
      <c r="J34" s="364">
        <f>(('Constant $'!AO29-'Constant $'!AN29)/'Constant $'!AN29)*100</f>
        <v>-0.68206137193317251</v>
      </c>
      <c r="K34" s="250"/>
      <c r="L34" s="250"/>
      <c r="M34" s="332">
        <f>+'TuitionData-2Yr'!W30</f>
        <v>3156</v>
      </c>
      <c r="N34" s="345">
        <f>(('TuitionData-2Yr'!W30-'TuitionData-2Yr'!V30)/'TuitionData-2Yr'!V30)*100</f>
        <v>5.5165496489468406</v>
      </c>
      <c r="O34" s="354">
        <f>(('Constant $'!BI29-'Constant $'!BH29)/'Constant $'!BH29)*100</f>
        <v>3.4839106360176459</v>
      </c>
      <c r="P34" s="345">
        <f>('TuitionData-2Yr'!V30/'Median H Income Data'!AD27)*100</f>
        <v>5.2240085001412959</v>
      </c>
      <c r="Q34" s="354">
        <f>('TuitionData-2Yr'!W30/'Median H Income Data'!AE27)*100</f>
        <v>4.9801959887014569</v>
      </c>
      <c r="R34" s="332">
        <f>+'TuitionData-2Yr'!AS30</f>
        <v>10740</v>
      </c>
      <c r="S34" s="345">
        <f>(('TuitionData-2Yr'!AS30-'TuitionData-2Yr'!AR30)/'TuitionData-2Yr'!AR30)*100</f>
        <v>0.33632286995515698</v>
      </c>
      <c r="T34" s="364">
        <f>(('Constant $'!CC29-'Constant $'!CB29)/'Constant $'!CB29)*100</f>
        <v>-1.5965258154677686</v>
      </c>
      <c r="U34" s="324" t="s">
        <v>118</v>
      </c>
      <c r="V34" s="210">
        <f t="shared" si="0"/>
        <v>2.4483980913428764</v>
      </c>
      <c r="W34" s="210">
        <f t="shared" si="1"/>
        <v>3.4030418250950571</v>
      </c>
    </row>
    <row r="35" spans="1:35" s="36" customFormat="1">
      <c r="A35" s="265" t="s">
        <v>119</v>
      </c>
      <c r="B35" s="265"/>
      <c r="C35" s="265">
        <f>'TuitionData-4Yr'!Y31</f>
        <v>6536</v>
      </c>
      <c r="D35" s="346">
        <f>(('TuitionData-4Yr'!Y31-'TuitionData-4Yr'!X31)/'TuitionData-4Yr'!X31)*100</f>
        <v>5.6921086675291077</v>
      </c>
      <c r="E35" s="341">
        <f>(('Constant $'!U30-'Constant $'!T30)/'Constant $'!T30)*100</f>
        <v>3.6560877385741453</v>
      </c>
      <c r="F35" s="346">
        <f>('TuitionData-4Yr'!X31/'Median H Income Data'!AD28)*100</f>
        <v>10.991329976896369</v>
      </c>
      <c r="G35" s="341">
        <f>('TuitionData-4Yr'!Y31/'Median H Income Data'!AE28)*100</f>
        <v>10.643564356435643</v>
      </c>
      <c r="H35" s="267">
        <f>'TuitionData-4Yr'!AV31</f>
        <v>18296</v>
      </c>
      <c r="I35" s="346">
        <f>('TuitionData-4Yr'!AV31-'TuitionData-4Yr'!AU31)/'TuitionData-4Yr'!AU31*100</f>
        <v>2.9252925292529253</v>
      </c>
      <c r="J35" s="355">
        <f>(('Constant $'!AO30-'Constant $'!AN30)/'Constant $'!AN30)*100</f>
        <v>0.94257071255071045</v>
      </c>
      <c r="K35" s="250"/>
      <c r="L35" s="250"/>
      <c r="M35" s="267">
        <f>+'TuitionData-2Yr'!W31</f>
        <v>2628</v>
      </c>
      <c r="N35" s="346">
        <f>(('TuitionData-2Yr'!W31-'TuitionData-2Yr'!V31)/'TuitionData-2Yr'!V31)*100</f>
        <v>5.7971014492753623</v>
      </c>
      <c r="O35" s="341">
        <f>(('Constant $'!BI30-'Constant $'!BH30)/'Constant $'!BH30)*100</f>
        <v>3.7590579710145122</v>
      </c>
      <c r="P35" s="346">
        <f>('TuitionData-2Yr'!V31/'Median H Income Data'!AD28)*100</f>
        <v>4.4150167630353465</v>
      </c>
      <c r="Q35" s="341">
        <f>('TuitionData-2Yr'!W31/'Median H Income Data'!AE28)*100</f>
        <v>4.2795726941115166</v>
      </c>
      <c r="R35" s="267">
        <f>+'TuitionData-2Yr'!AS31</f>
        <v>7380</v>
      </c>
      <c r="S35" s="346">
        <f>(('TuitionData-2Yr'!AS31-'TuitionData-2Yr'!AR31)/'TuitionData-2Yr'!AR31)*100</f>
        <v>3.0150753768844218</v>
      </c>
      <c r="T35" s="355">
        <f>(('Constant $'!CC30-'Constant $'!CB30)/'Constant $'!CB30)*100</f>
        <v>1.0306240104632889</v>
      </c>
      <c r="U35" s="325" t="s">
        <v>119</v>
      </c>
      <c r="V35" s="210">
        <f t="shared" si="0"/>
        <v>2.7992656058751528</v>
      </c>
      <c r="W35" s="210">
        <f t="shared" si="1"/>
        <v>2.8082191780821919</v>
      </c>
    </row>
    <row r="36" spans="1:35" s="36" customFormat="1">
      <c r="A36" s="265" t="s">
        <v>120</v>
      </c>
      <c r="B36" s="265"/>
      <c r="C36" s="265">
        <f>'TuitionData-4Yr'!Y32</f>
        <v>6318</v>
      </c>
      <c r="D36" s="346">
        <f>(('TuitionData-4Yr'!Y32-'TuitionData-4Yr'!X32)/'TuitionData-4Yr'!X32)*100</f>
        <v>5.7052032792370753</v>
      </c>
      <c r="E36" s="341">
        <f>(('Constant $'!U31-'Constant $'!T31)/'Constant $'!T31)*100</f>
        <v>3.6689300996284966</v>
      </c>
      <c r="F36" s="346">
        <f>('TuitionData-4Yr'!X32/'Median H Income Data'!AD29)*100</f>
        <v>12.472418479706599</v>
      </c>
      <c r="G36" s="341">
        <f>('TuitionData-4Yr'!Y32/'Median H Income Data'!AE29)*100</f>
        <v>12.204686383217107</v>
      </c>
      <c r="H36" s="267">
        <f>'TuitionData-4Yr'!AV32</f>
        <v>18784</v>
      </c>
      <c r="I36" s="346">
        <f>('TuitionData-4Yr'!AV32-'TuitionData-4Yr'!AU32)/'TuitionData-4Yr'!AU32*100</f>
        <v>6.7454679774961637</v>
      </c>
      <c r="J36" s="355">
        <f>(('Constant $'!AO31-'Constant $'!AN31)/'Constant $'!AN31)*100</f>
        <v>4.6891554522447576</v>
      </c>
      <c r="K36" s="250"/>
      <c r="L36" s="250"/>
      <c r="M36" s="267">
        <f>+'TuitionData-2Yr'!W32</f>
        <v>2974</v>
      </c>
      <c r="N36" s="346">
        <f>(('TuitionData-2Yr'!W32-'TuitionData-2Yr'!V32)/'TuitionData-2Yr'!V32)*100</f>
        <v>8.4214363835216908</v>
      </c>
      <c r="O36" s="341">
        <f>(('Constant $'!BI31-'Constant $'!BH31)/'Constant $'!BH31)*100</f>
        <v>6.3328385079829737</v>
      </c>
      <c r="P36" s="346">
        <f>('TuitionData-2Yr'!V32/'Median H Income Data'!AD29)*100</f>
        <v>5.7239156583294637</v>
      </c>
      <c r="Q36" s="341">
        <f>('TuitionData-2Yr'!W32/'Median H Income Data'!AE29)*100</f>
        <v>5.7449726659841209</v>
      </c>
      <c r="R36" s="267">
        <f>+'TuitionData-2Yr'!AS32</f>
        <v>7200</v>
      </c>
      <c r="S36" s="346">
        <f>(('TuitionData-2Yr'!AS32-'TuitionData-2Yr'!AR32)/'TuitionData-2Yr'!AR32)*100</f>
        <v>-2.2668657526808742</v>
      </c>
      <c r="T36" s="355">
        <f>(('Constant $'!CC31-'Constant $'!CB31)/'Constant $'!CB31)*100</f>
        <v>-4.149567396999938</v>
      </c>
      <c r="U36" s="325" t="s">
        <v>120</v>
      </c>
      <c r="V36" s="210">
        <f t="shared" si="0"/>
        <v>2.9730927508705287</v>
      </c>
      <c r="W36" s="210">
        <f t="shared" si="1"/>
        <v>2.4209818426361802</v>
      </c>
    </row>
    <row r="37" spans="1:35" s="36" customFormat="1">
      <c r="A37" s="265" t="s">
        <v>121</v>
      </c>
      <c r="B37" s="265"/>
      <c r="C37" s="265">
        <f>'TuitionData-4Yr'!Y33</f>
        <v>6010</v>
      </c>
      <c r="D37" s="346">
        <f>(('TuitionData-4Yr'!Y33-'TuitionData-4Yr'!X33)/'TuitionData-4Yr'!X33)*100</f>
        <v>0.7881938621499246</v>
      </c>
      <c r="E37" s="341">
        <f>(('Constant $'!U32-'Constant $'!T32)/'Constant $'!T32)*100</f>
        <v>-1.1533595298863386</v>
      </c>
      <c r="F37" s="346">
        <f>('TuitionData-4Yr'!X33/'Median H Income Data'!AD30)*100</f>
        <v>13.22512123772194</v>
      </c>
      <c r="G37" s="341">
        <f>('TuitionData-4Yr'!Y33/'Median H Income Data'!AE30)*100</f>
        <v>13.618236200489442</v>
      </c>
      <c r="H37" s="267">
        <f>'TuitionData-4Yr'!AV33</f>
        <v>18437.5</v>
      </c>
      <c r="I37" s="346">
        <f>('TuitionData-4Yr'!AV33-'TuitionData-4Yr'!AU33)/'TuitionData-4Yr'!AU33*100</f>
        <v>2.2799767009680192</v>
      </c>
      <c r="J37" s="355">
        <f>(('Constant $'!AO32-'Constant $'!AN32)/'Constant $'!AN32)*100</f>
        <v>0.30968605390314935</v>
      </c>
      <c r="K37" s="250"/>
      <c r="L37" s="250"/>
      <c r="M37" s="267">
        <f>+'TuitionData-2Yr'!W33</f>
        <v>3085</v>
      </c>
      <c r="N37" s="346">
        <f>(('TuitionData-2Yr'!W33-'TuitionData-2Yr'!V33)/'TuitionData-2Yr'!V33)*100</f>
        <v>0.78405749754982024</v>
      </c>
      <c r="O37" s="341">
        <f>(('Constant $'!BI32-'Constant $'!BH32)/'Constant $'!BH32)*100</f>
        <v>-1.1574162128053707</v>
      </c>
      <c r="P37" s="346">
        <f>('TuitionData-2Yr'!V33/'Median H Income Data'!AD30)*100</f>
        <v>6.7888807829392688</v>
      </c>
      <c r="Q37" s="341">
        <f>('TuitionData-2Yr'!W33/'Median H Income Data'!AE30)*100</f>
        <v>6.9903924589866762</v>
      </c>
      <c r="R37" s="267">
        <f>+'TuitionData-2Yr'!AS33</f>
        <v>8193</v>
      </c>
      <c r="S37" s="346">
        <f>(('TuitionData-2Yr'!AS33-'TuitionData-2Yr'!AR33)/'TuitionData-2Yr'!AR33)*100</f>
        <v>9.24</v>
      </c>
      <c r="T37" s="355">
        <f>(('Constant $'!CC32-'Constant $'!CB32)/'Constant $'!CB32)*100</f>
        <v>7.1356335616438411</v>
      </c>
      <c r="U37" s="325" t="s">
        <v>121</v>
      </c>
      <c r="V37" s="210">
        <f t="shared" si="0"/>
        <v>3.067803660565724</v>
      </c>
      <c r="W37" s="210">
        <f t="shared" si="1"/>
        <v>2.6557536466774718</v>
      </c>
    </row>
    <row r="38" spans="1:35" s="36" customFormat="1">
      <c r="A38" s="265" t="s">
        <v>122</v>
      </c>
      <c r="B38" s="265"/>
      <c r="C38" s="265">
        <f>'TuitionData-4Yr'!Y34</f>
        <v>6570</v>
      </c>
      <c r="D38" s="346">
        <f>(('TuitionData-4Yr'!Y34-'TuitionData-4Yr'!X34)/'TuitionData-4Yr'!X34)*100</f>
        <v>-0.22779043280182232</v>
      </c>
      <c r="E38" s="341">
        <f>(('Constant $'!U33-'Constant $'!T33)/'Constant $'!T33)*100</f>
        <v>-2.149772209567185</v>
      </c>
      <c r="F38" s="346">
        <f>('TuitionData-4Yr'!X34/'Median H Income Data'!AD31)*100</f>
        <v>13.911995905795473</v>
      </c>
      <c r="G38" s="341">
        <f>('TuitionData-4Yr'!Y34/'Median H Income Data'!AE31)*100</f>
        <v>14.481253719500097</v>
      </c>
      <c r="H38" s="267">
        <f>'TuitionData-4Yr'!AV34</f>
        <v>20480</v>
      </c>
      <c r="I38" s="346">
        <f>('TuitionData-4Yr'!AV34-'TuitionData-4Yr'!AU34)/'TuitionData-4Yr'!AU34*100</f>
        <v>3.4447924032730581</v>
      </c>
      <c r="J38" s="355">
        <f>(('Constant $'!AO33-'Constant $'!AN33)/'Constant $'!AN33)*100</f>
        <v>1.4520630975593347</v>
      </c>
      <c r="K38" s="250"/>
      <c r="L38" s="250"/>
      <c r="M38" s="267">
        <f>+'TuitionData-2Yr'!W34</f>
        <v>2700</v>
      </c>
      <c r="N38" s="346">
        <f>(('TuitionData-2Yr'!W34-'TuitionData-2Yr'!V34)/'TuitionData-2Yr'!V34)*100</f>
        <v>0</v>
      </c>
      <c r="O38" s="341">
        <f>(('Constant $'!BI33-'Constant $'!BH33)/'Constant $'!BH33)*100</f>
        <v>-1.9263698630136814</v>
      </c>
      <c r="P38" s="346">
        <f>('TuitionData-2Yr'!V34/'Median H Income Data'!AD31)*100</f>
        <v>5.7042352233329963</v>
      </c>
      <c r="Q38" s="341">
        <f>('TuitionData-2Yr'!W34/'Median H Income Data'!AE31)*100</f>
        <v>5.9512001586986711</v>
      </c>
      <c r="R38" s="267">
        <f>+'TuitionData-2Yr'!AS34</f>
        <v>9345</v>
      </c>
      <c r="S38" s="346">
        <f>(('TuitionData-2Yr'!AS34-'TuitionData-2Yr'!AR34)/'TuitionData-2Yr'!AR34)*100</f>
        <v>0</v>
      </c>
      <c r="T38" s="355">
        <f>(('Constant $'!CC33-'Constant $'!CB33)/'Constant $'!CB33)*100</f>
        <v>-1.9263698630136921</v>
      </c>
      <c r="U38" s="325" t="s">
        <v>122</v>
      </c>
      <c r="V38" s="210">
        <f t="shared" si="0"/>
        <v>3.1171993911719937</v>
      </c>
      <c r="W38" s="210">
        <f t="shared" si="1"/>
        <v>3.4611111111111112</v>
      </c>
    </row>
    <row r="39" spans="1:35" s="36" customFormat="1">
      <c r="A39" s="308" t="s">
        <v>123</v>
      </c>
      <c r="B39" s="308"/>
      <c r="C39" s="308">
        <f>'TuitionData-4Yr'!Y35</f>
        <v>4723</v>
      </c>
      <c r="D39" s="345">
        <f>(('TuitionData-4Yr'!Y35-'TuitionData-4Yr'!X35)/'TuitionData-4Yr'!X35)*100</f>
        <v>-4.0625634775543364</v>
      </c>
      <c r="E39" s="354">
        <f>(('Constant $'!U34-'Constant $'!T34)/'Constant $'!T34)*100</f>
        <v>-5.9106733420706137</v>
      </c>
      <c r="F39" s="345">
        <f>('TuitionData-4Yr'!X35/'Median H Income Data'!AD32)*100</f>
        <v>11.337001141152312</v>
      </c>
      <c r="G39" s="354">
        <f>('TuitionData-4Yr'!Y35/'Median H Income Data'!AE32)*100</f>
        <v>11.211337147197758</v>
      </c>
      <c r="H39" s="332">
        <f>'TuitionData-4Yr'!AV35</f>
        <v>12763</v>
      </c>
      <c r="I39" s="345">
        <f>('TuitionData-4Yr'!AV35-'TuitionData-4Yr'!AU35)/'TuitionData-4Yr'!AU35*100</f>
        <v>-11.616633773068799</v>
      </c>
      <c r="J39" s="364">
        <f>(('Constant $'!AO34-'Constant $'!AN34)/'Constant $'!AN34)*100</f>
        <v>-13.31922430398142</v>
      </c>
      <c r="K39" s="250"/>
      <c r="L39" s="250"/>
      <c r="M39" s="332">
        <f>+'TuitionData-2Yr'!W35</f>
        <v>1561</v>
      </c>
      <c r="N39" s="345">
        <f>(('TuitionData-2Yr'!W35-'TuitionData-2Yr'!V35)/'TuitionData-2Yr'!V35)*100</f>
        <v>2.5961222477817945</v>
      </c>
      <c r="O39" s="354">
        <f>(('Constant $'!BI34-'Constant $'!BH34)/'Constant $'!BH34)*100</f>
        <v>0.61974146817984022</v>
      </c>
      <c r="P39" s="345">
        <f>('TuitionData-2Yr'!V35/'Median H Income Data'!AD32)*100</f>
        <v>3.5038080918674068</v>
      </c>
      <c r="Q39" s="354">
        <f>('TuitionData-2Yr'!W35/'Median H Income Data'!AE32)*100</f>
        <v>3.7054620552139954</v>
      </c>
      <c r="R39" s="332">
        <f>+'TuitionData-2Yr'!AS35</f>
        <v>3700</v>
      </c>
      <c r="S39" s="345">
        <f>(('TuitionData-2Yr'!AS35-'TuitionData-2Yr'!AR35)/'TuitionData-2Yr'!AR35)*100</f>
        <v>-1.1488111140796153</v>
      </c>
      <c r="T39" s="364">
        <f>(('Constant $'!CC34-'Constant $'!CB34)/'Constant $'!CB34)*100</f>
        <v>-3.0530506260087242</v>
      </c>
      <c r="U39" s="324" t="s">
        <v>123</v>
      </c>
      <c r="V39" s="210">
        <f t="shared" si="0"/>
        <v>2.7023078551767945</v>
      </c>
      <c r="W39" s="210">
        <f t="shared" si="1"/>
        <v>2.3702754644458679</v>
      </c>
    </row>
    <row r="40" spans="1:35" s="36" customFormat="1">
      <c r="A40" s="308" t="s">
        <v>124</v>
      </c>
      <c r="B40" s="308"/>
      <c r="C40" s="308">
        <f>'TuitionData-4Yr'!Y36</f>
        <v>8322</v>
      </c>
      <c r="D40" s="345">
        <f>(('TuitionData-4Yr'!Y36-'TuitionData-4Yr'!X36)/'TuitionData-4Yr'!X36)*100</f>
        <v>7.3460174137375045</v>
      </c>
      <c r="E40" s="354">
        <f>(('Constant $'!U35-'Constant $'!T35)/'Constant $'!T35)*100</f>
        <v>5.278136085133843</v>
      </c>
      <c r="F40" s="345">
        <f>('TuitionData-4Yr'!X36/'Median H Income Data'!AD33)*100</f>
        <v>14.973310084525773</v>
      </c>
      <c r="G40" s="354">
        <f>('TuitionData-4Yr'!Y36/'Median H Income Data'!AE33)*100</f>
        <v>14.779689914220256</v>
      </c>
      <c r="H40" s="332">
        <f>'TuitionData-4Yr'!AV36</f>
        <v>22188</v>
      </c>
      <c r="I40" s="345">
        <f>('TuitionData-4Yr'!AV36-'TuitionData-4Yr'!AU36)/'TuitionData-4Yr'!AU36*100</f>
        <v>1.8101727579324112</v>
      </c>
      <c r="J40" s="364">
        <f>(('Constant $'!AO35-'Constant $'!AN35)/'Constant $'!AN35)*100</f>
        <v>-0.15106772755856865</v>
      </c>
      <c r="K40" s="250"/>
      <c r="L40" s="250"/>
      <c r="M40" s="332">
        <f>+'TuitionData-2Yr'!W36</f>
        <v>4135</v>
      </c>
      <c r="N40" s="345">
        <f>(('TuitionData-2Yr'!W36-'TuitionData-2Yr'!V36)/'TuitionData-2Yr'!V36)*100</f>
        <v>2.5545634920634921</v>
      </c>
      <c r="O40" s="354">
        <f>(('Constant $'!BI35-'Constant $'!BH35)/'Constant $'!BH35)*100</f>
        <v>0.57898328780713304</v>
      </c>
      <c r="P40" s="345">
        <f>('TuitionData-2Yr'!V36/'Median H Income Data'!AD33)*100</f>
        <v>7.7874732358346233</v>
      </c>
      <c r="Q40" s="354">
        <f>('TuitionData-2Yr'!W36/'Median H Income Data'!AE33)*100</f>
        <v>7.3436695259914391</v>
      </c>
      <c r="R40" s="332">
        <f>+'TuitionData-2Yr'!AS36</f>
        <v>8527.5</v>
      </c>
      <c r="S40" s="345">
        <f>(('TuitionData-2Yr'!AS36-'TuitionData-2Yr'!AR36)/'TuitionData-2Yr'!AR36)*100</f>
        <v>4.465270121278941</v>
      </c>
      <c r="T40" s="364">
        <f>(('Constant $'!CC35-'Constant $'!CB35)/'Constant $'!CB35)*100</f>
        <v>2.4528826403467909</v>
      </c>
      <c r="U40" s="324" t="s">
        <v>124</v>
      </c>
      <c r="V40" s="210">
        <f t="shared" si="0"/>
        <v>2.6661860129776498</v>
      </c>
      <c r="W40" s="210">
        <f t="shared" si="1"/>
        <v>2.0622732769044738</v>
      </c>
    </row>
    <row r="41" spans="1:35" s="36" customFormat="1">
      <c r="A41" s="308" t="s">
        <v>125</v>
      </c>
      <c r="B41" s="308"/>
      <c r="C41" s="308">
        <f>'TuitionData-4Yr'!Y37</f>
        <v>5796</v>
      </c>
      <c r="D41" s="345">
        <f>(('TuitionData-4Yr'!Y37-'TuitionData-4Yr'!X37)/'TuitionData-4Yr'!X37)*100</f>
        <v>12.043301759133964</v>
      </c>
      <c r="E41" s="354">
        <f>(('Constant $'!U36-'Constant $'!T36)/'Constant $'!T36)*100</f>
        <v>9.8849333605205185</v>
      </c>
      <c r="F41" s="345">
        <f>('TuitionData-4Yr'!X37/'Median H Income Data'!AD34)*100</f>
        <v>8.8668324335231148</v>
      </c>
      <c r="G41" s="354">
        <f>('TuitionData-4Yr'!Y37/'Median H Income Data'!AE34)*100</f>
        <v>9.2048215732050114</v>
      </c>
      <c r="H41" s="332">
        <f>'TuitionData-4Yr'!AV37</f>
        <v>16695</v>
      </c>
      <c r="I41" s="345">
        <f>('TuitionData-4Yr'!AV37-'TuitionData-4Yr'!AU37)/'TuitionData-4Yr'!AU37*100</f>
        <v>13.343969584846734</v>
      </c>
      <c r="J41" s="364">
        <f>(('Constant $'!AO36-'Constant $'!AN36)/'Constant $'!AN36)*100</f>
        <v>11.160545513220846</v>
      </c>
      <c r="K41" s="250"/>
      <c r="L41" s="250"/>
      <c r="M41" s="332">
        <f>+'TuitionData-2Yr'!W37</f>
        <v>3342</v>
      </c>
      <c r="N41" s="345">
        <f>(('TuitionData-2Yr'!W37-'TuitionData-2Yr'!V37)/'TuitionData-2Yr'!V37)*100</f>
        <v>6.8414322250639383</v>
      </c>
      <c r="O41" s="354">
        <f>(('Constant $'!BI36-'Constant $'!BH36)/'Constant $'!BH36)*100</f>
        <v>4.783271073468109</v>
      </c>
      <c r="P41" s="345">
        <f>('TuitionData-2Yr'!V37/'Median H Income Data'!AD34)*100</f>
        <v>5.3615797123642572</v>
      </c>
      <c r="Q41" s="354">
        <f>('TuitionData-2Yr'!W37/'Median H Income Data'!AE34)*100</f>
        <v>5.3075420458335323</v>
      </c>
      <c r="R41" s="332">
        <f>+'TuitionData-2Yr'!AS37</f>
        <v>10722</v>
      </c>
      <c r="S41" s="345">
        <f>(('TuitionData-2Yr'!AS37-'TuitionData-2Yr'!AR37)/'TuitionData-2Yr'!AR37)*100</f>
        <v>5.9381484043078743</v>
      </c>
      <c r="T41" s="364">
        <f>(('Constant $'!CC36-'Constant $'!CB36)/'Constant $'!CB36)*100</f>
        <v>3.8973878400125748</v>
      </c>
      <c r="U41" s="324" t="s">
        <v>125</v>
      </c>
      <c r="V41" s="210">
        <f t="shared" si="0"/>
        <v>2.8804347826086958</v>
      </c>
      <c r="W41" s="210">
        <f t="shared" si="1"/>
        <v>3.2082585278276481</v>
      </c>
      <c r="Y41" s="575" t="s">
        <v>169</v>
      </c>
      <c r="Z41" s="575"/>
      <c r="AA41" s="575"/>
      <c r="AB41" s="575"/>
      <c r="AC41" s="575"/>
      <c r="AD41" s="575"/>
      <c r="AE41" s="575"/>
      <c r="AF41" s="575"/>
      <c r="AG41" s="575"/>
      <c r="AH41" s="575"/>
      <c r="AI41" s="575"/>
    </row>
    <row r="42" spans="1:35" s="36" customFormat="1">
      <c r="A42" s="308" t="s">
        <v>126</v>
      </c>
      <c r="B42" s="308"/>
      <c r="C42" s="308">
        <f>'TuitionData-4Yr'!Y38</f>
        <v>10439</v>
      </c>
      <c r="D42" s="345">
        <f>(('TuitionData-4Yr'!Y38-'TuitionData-4Yr'!X38)/'TuitionData-4Yr'!X38)*100</f>
        <v>0.24487444183031642</v>
      </c>
      <c r="E42" s="354">
        <f>(('Constant $'!U37-'Constant $'!T37)/'Constant $'!T37)*100</f>
        <v>-1.6862126086330056</v>
      </c>
      <c r="F42" s="345">
        <f>('TuitionData-4Yr'!X38/'Median H Income Data'!AD35)*100</f>
        <v>16.74555980136153</v>
      </c>
      <c r="G42" s="354">
        <f>('TuitionData-4Yr'!Y38/'Median H Income Data'!AE35)*100</f>
        <v>17.367650484144679</v>
      </c>
      <c r="H42" s="332">
        <f>'TuitionData-4Yr'!AV38</f>
        <v>23035</v>
      </c>
      <c r="I42" s="345">
        <f>('TuitionData-4Yr'!AV38-'TuitionData-4Yr'!AU38)/'TuitionData-4Yr'!AU38*100</f>
        <v>2.5076207640789447</v>
      </c>
      <c r="J42" s="364">
        <f>(('Constant $'!AO37-'Constant $'!AN37)/'Constant $'!AN37)*100</f>
        <v>0.53294485038737105</v>
      </c>
      <c r="K42" s="250"/>
      <c r="L42" s="250"/>
      <c r="M42" s="332">
        <f>+'TuitionData-2Yr'!W38</f>
        <v>3834</v>
      </c>
      <c r="N42" s="345">
        <f>(('TuitionData-2Yr'!W38-'TuitionData-2Yr'!V38)/'TuitionData-2Yr'!V38)*100</f>
        <v>-1.6923076923076923</v>
      </c>
      <c r="O42" s="354">
        <f>(('Constant $'!BI37-'Constant $'!BH37)/'Constant $'!BH37)*100</f>
        <v>-3.5860774499473043</v>
      </c>
      <c r="P42" s="345">
        <f>('TuitionData-2Yr'!V38/'Median H Income Data'!AD35)*100</f>
        <v>6.271444108638784</v>
      </c>
      <c r="Q42" s="354">
        <f>('TuitionData-2Yr'!W38/'Median H Income Data'!AE35)*100</f>
        <v>6.3787309087279143</v>
      </c>
      <c r="R42" s="332">
        <f>+'TuitionData-2Yr'!AS38</f>
        <v>8808</v>
      </c>
      <c r="S42" s="345">
        <f>(('TuitionData-2Yr'!AS38-'TuitionData-2Yr'!AR38)/'TuitionData-2Yr'!AR38)*100</f>
        <v>1.7442532054984405</v>
      </c>
      <c r="T42" s="364">
        <f>(('Constant $'!CC37-'Constant $'!CB37)/'Constant $'!CB37)*100</f>
        <v>-0.21571742560062107</v>
      </c>
      <c r="U42" s="324" t="s">
        <v>126</v>
      </c>
      <c r="V42" s="210">
        <f t="shared" si="0"/>
        <v>2.2066289874509053</v>
      </c>
      <c r="W42" s="210">
        <f t="shared" si="1"/>
        <v>2.2973395931142409</v>
      </c>
      <c r="Y42" s="575"/>
      <c r="Z42" s="575"/>
      <c r="AA42" s="575"/>
      <c r="AB42" s="575"/>
      <c r="AC42" s="575"/>
      <c r="AD42" s="575"/>
      <c r="AE42" s="575"/>
      <c r="AF42" s="575"/>
      <c r="AG42" s="575"/>
      <c r="AH42" s="575"/>
      <c r="AI42" s="575"/>
    </row>
    <row r="43" spans="1:35" s="36" customFormat="1">
      <c r="A43" s="310" t="s">
        <v>127</v>
      </c>
      <c r="B43" s="310"/>
      <c r="C43" s="310">
        <f>'TuitionData-4Yr'!Y39</f>
        <v>3756</v>
      </c>
      <c r="D43" s="348">
        <f>(('TuitionData-4Yr'!Y39-'TuitionData-4Yr'!X39)/'TuitionData-4Yr'!X39)*100</f>
        <v>3.1301482701812189</v>
      </c>
      <c r="E43" s="358">
        <f>(('Constant $'!U38-'Constant $'!T38)/'Constant $'!T38)*100</f>
        <v>1.14348017422311</v>
      </c>
      <c r="F43" s="348">
        <f>('TuitionData-4Yr'!X39/'Median H Income Data'!AD36)*100</f>
        <v>6.3325739861922319</v>
      </c>
      <c r="G43" s="358">
        <f>('TuitionData-4Yr'!Y39/'Median H Income Data'!AE36)*100</f>
        <v>6.7432675044883306</v>
      </c>
      <c r="H43" s="334">
        <f>'TuitionData-4Yr'!AV39</f>
        <v>11532</v>
      </c>
      <c r="I43" s="348">
        <f>('TuitionData-4Yr'!AV39-'TuitionData-4Yr'!AU39)/'TuitionData-4Yr'!AU39*100</f>
        <v>5.1997810618500271</v>
      </c>
      <c r="J43" s="358">
        <f>(('Constant $'!AO38-'Constant $'!AN38)/'Constant $'!AN38)*100</f>
        <v>3.1732441835181611</v>
      </c>
      <c r="K43" s="250"/>
      <c r="L43" s="250"/>
      <c r="M43" s="334">
        <f>+'TuitionData-2Yr'!W39</f>
        <v>2568</v>
      </c>
      <c r="N43" s="348">
        <f>(('TuitionData-2Yr'!W39-'TuitionData-2Yr'!V39)/'TuitionData-2Yr'!V39)*100</f>
        <v>5.3754616331555187</v>
      </c>
      <c r="O43" s="358">
        <f>(('Constant $'!BI38-'Constant $'!BH38)/'Constant $'!BH38)*100</f>
        <v>3.3455404972428631</v>
      </c>
      <c r="P43" s="348">
        <f>('TuitionData-2Yr'!V39/'Median H Income Data'!AD36)*100</f>
        <v>4.2373648556700907</v>
      </c>
      <c r="Q43" s="358">
        <f>('TuitionData-2Yr'!W39/'Median H Income Data'!AE36)*100</f>
        <v>4.6104129263913824</v>
      </c>
      <c r="R43" s="334">
        <f>+'TuitionData-2Yr'!AS39</f>
        <v>6360</v>
      </c>
      <c r="S43" s="348">
        <f>(('TuitionData-2Yr'!AS39-'TuitionData-2Yr'!AR39)/'TuitionData-2Yr'!AR39)*100</f>
        <v>5.3503395726354155</v>
      </c>
      <c r="T43" s="358">
        <f>(('Constant $'!CC38-'Constant $'!CB38)/'Constant $'!CB38)*100</f>
        <v>3.3209023805255784</v>
      </c>
      <c r="U43" s="328" t="s">
        <v>127</v>
      </c>
      <c r="V43" s="210">
        <f t="shared" si="0"/>
        <v>3.070287539936102</v>
      </c>
      <c r="W43" s="210">
        <f t="shared" si="1"/>
        <v>2.4766355140186915</v>
      </c>
    </row>
    <row r="44" spans="1:35" s="36" customFormat="1">
      <c r="A44" s="248" t="s">
        <v>128</v>
      </c>
      <c r="B44" s="248"/>
      <c r="C44" s="248">
        <f>'TuitionData-4Yr'!Y40</f>
        <v>8126.5</v>
      </c>
      <c r="D44" s="344">
        <f>(('TuitionData-4Yr'!Y40-'TuitionData-4Yr'!X40)/'TuitionData-4Yr'!X40)*100</f>
        <v>4.2059370391741995</v>
      </c>
      <c r="E44" s="340">
        <f>(('Constant $'!U39-'Constant $'!T39)/'Constant $'!T39)*100</f>
        <v>2.1985452725805334</v>
      </c>
      <c r="F44" s="344">
        <f>('TuitionData-4Yr'!X40/'Median H Income Data'!AD37)*100</f>
        <v>15.328393348618846</v>
      </c>
      <c r="G44" s="340">
        <f>('TuitionData-4Yr'!Y40/'Median H Income Data'!AE37)*100</f>
        <v>15.237854156119329</v>
      </c>
      <c r="H44" s="273">
        <f>'TuitionData-4Yr'!AV40</f>
        <v>15471.5</v>
      </c>
      <c r="I44" s="344">
        <f>('TuitionData-4Yr'!AV40-'TuitionData-4Yr'!AU40)/'TuitionData-4Yr'!AU40*100</f>
        <v>-5.1681255854517265E-2</v>
      </c>
      <c r="J44" s="357">
        <f>(('Constant $'!AO39-'Constant $'!AN39)/'Constant $'!AN39)*100</f>
        <v>-1.9770555467305944</v>
      </c>
      <c r="K44" s="250"/>
      <c r="L44" s="250"/>
      <c r="M44" s="273">
        <f>+'TuitionData-2Yr'!W40</f>
        <v>3890</v>
      </c>
      <c r="N44" s="344">
        <f>(('TuitionData-2Yr'!W40-'TuitionData-2Yr'!V40)/'TuitionData-2Yr'!V40)*100</f>
        <v>5.9512460847065229</v>
      </c>
      <c r="O44" s="340">
        <f>(('Constant $'!BI39-'Constant $'!BH39)/'Constant $'!BH39)*100</f>
        <v>3.91023321064326</v>
      </c>
      <c r="P44" s="344">
        <f>('TuitionData-2Yr'!V40/'Median H Income Data'!AD37)*100</f>
        <v>7.2165411527157914</v>
      </c>
      <c r="Q44" s="340">
        <f>('TuitionData-2Yr'!W40/'Median H Income Data'!AE37)*100</f>
        <v>7.2940691155238042</v>
      </c>
      <c r="R44" s="273">
        <f>+'TuitionData-2Yr'!AS40</f>
        <v>6250.5</v>
      </c>
      <c r="S44" s="344">
        <f>(('TuitionData-2Yr'!AS40-'TuitionData-2Yr'!AR40)/'TuitionData-2Yr'!AR40)*100</f>
        <v>4.6984924623115578</v>
      </c>
      <c r="T44" s="357">
        <f>(('Constant $'!CC39-'Constant $'!CB39)/'Constant $'!CB39)*100</f>
        <v>2.681612256487933</v>
      </c>
      <c r="U44" s="268" t="s">
        <v>128</v>
      </c>
      <c r="V44" s="210">
        <f t="shared" si="0"/>
        <v>1.9038331384975082</v>
      </c>
      <c r="W44" s="210">
        <f t="shared" si="1"/>
        <v>1.6068123393316196</v>
      </c>
    </row>
    <row r="45" spans="1:35" s="36" customFormat="1">
      <c r="A45" s="248" t="s">
        <v>156</v>
      </c>
      <c r="B45" s="248"/>
      <c r="C45" s="340">
        <f>(C44/$C$10)*100</f>
        <v>108.38223526273674</v>
      </c>
      <c r="D45" s="344"/>
      <c r="E45" s="340"/>
      <c r="F45" s="344"/>
      <c r="G45" s="340"/>
      <c r="H45" s="531">
        <f>(H44/$H$10)*100</f>
        <v>87.652257662455384</v>
      </c>
      <c r="I45" s="344"/>
      <c r="J45" s="357"/>
      <c r="K45" s="250"/>
      <c r="L45" s="250"/>
      <c r="M45" s="531">
        <f>(M44/$M$10)*100</f>
        <v>117.45169082125604</v>
      </c>
      <c r="N45" s="344"/>
      <c r="O45" s="340"/>
      <c r="P45" s="344"/>
      <c r="Q45" s="340"/>
      <c r="R45" s="531">
        <f>(R44/$R$10)*100</f>
        <v>85.319410319410309</v>
      </c>
      <c r="S45" s="344"/>
      <c r="T45" s="357"/>
      <c r="U45" s="268" t="s">
        <v>156</v>
      </c>
      <c r="V45" s="210"/>
      <c r="W45" s="210"/>
    </row>
    <row r="46" spans="1:35" s="36" customFormat="1">
      <c r="A46" s="308" t="s">
        <v>129</v>
      </c>
      <c r="B46" s="308"/>
      <c r="C46" s="308">
        <f>'TuitionData-4Yr'!Y42</f>
        <v>10870</v>
      </c>
      <c r="D46" s="345">
        <f>(('TuitionData-4Yr'!Y42-'TuitionData-4Yr'!X42)/'TuitionData-4Yr'!X42)*100</f>
        <v>4.7357517945753242</v>
      </c>
      <c r="E46" s="354">
        <f>(('Constant $'!U41-'Constant $'!T41)/'Constant $'!T41)*100</f>
        <v>2.718153836203804</v>
      </c>
      <c r="F46" s="345">
        <f>('TuitionData-4Yr'!X42/'Median H Income Data'!AD39)*100</f>
        <v>20.059901013748409</v>
      </c>
      <c r="G46" s="354">
        <f>('TuitionData-4Yr'!Y42/'Median H Income Data'!AE39)*100</f>
        <v>19.004825512273584</v>
      </c>
      <c r="H46" s="332">
        <f>'TuitionData-4Yr'!AV42</f>
        <v>17448</v>
      </c>
      <c r="I46" s="345">
        <f>('TuitionData-4Yr'!AV42-'TuitionData-4Yr'!AU42)/'TuitionData-4Yr'!AU42*100</f>
        <v>2.3583245336149243</v>
      </c>
      <c r="J46" s="364">
        <f>(('Constant $'!AO41-'Constant $'!AN41)/'Constant $'!AN41)*100</f>
        <v>0.38652461751362888</v>
      </c>
      <c r="K46" s="250"/>
      <c r="L46" s="250"/>
      <c r="M46" s="332">
        <f>+'TuitionData-2Yr'!W42</f>
        <v>3375</v>
      </c>
      <c r="N46" s="345">
        <f>(('TuitionData-2Yr'!W42-'TuitionData-2Yr'!V42)/'TuitionData-2Yr'!V42)*100</f>
        <v>9.9348534201954397</v>
      </c>
      <c r="O46" s="354">
        <f>(('Constant $'!BI41-'Constant $'!BH41)/'Constant $'!BH41)*100</f>
        <v>7.8171015349605257</v>
      </c>
      <c r="P46" s="345">
        <f>('TuitionData-2Yr'!V42/'Median H Income Data'!AD39)*100</f>
        <v>5.9337954533128698</v>
      </c>
      <c r="Q46" s="354">
        <f>('TuitionData-2Yr'!W42/'Median H Income Data'!AE39)*100</f>
        <v>5.9007622910693058</v>
      </c>
      <c r="R46" s="332">
        <f>+'TuitionData-2Yr'!AS42</f>
        <v>9391</v>
      </c>
      <c r="S46" s="345">
        <f>(('TuitionData-2Yr'!AS42-'TuitionData-2Yr'!AR42)/'TuitionData-2Yr'!AR42)*100</f>
        <v>-0.11168430569589959</v>
      </c>
      <c r="T46" s="364">
        <f>(('Constant $'!CC41-'Constant $'!CB41)/'Constant $'!CB41)*100</f>
        <v>-2.0359027159029432</v>
      </c>
      <c r="U46" s="324" t="s">
        <v>129</v>
      </c>
      <c r="V46" s="210">
        <f t="shared" si="0"/>
        <v>1.6051517939282429</v>
      </c>
      <c r="W46" s="210">
        <f t="shared" si="1"/>
        <v>2.7825185185185184</v>
      </c>
    </row>
    <row r="47" spans="1:35" s="36" customFormat="1">
      <c r="A47" s="308" t="s">
        <v>130</v>
      </c>
      <c r="B47" s="308"/>
      <c r="C47" s="308">
        <f>'TuitionData-4Yr'!Y43</f>
        <v>6777.5</v>
      </c>
      <c r="D47" s="345">
        <f>(('TuitionData-4Yr'!Y43-'TuitionData-4Yr'!X43)/'TuitionData-4Yr'!X43)*100</f>
        <v>2.2864473287051013</v>
      </c>
      <c r="E47" s="354">
        <f>(('Constant $'!U42-'Constant $'!T42)/'Constant $'!T42)*100</f>
        <v>0.31603203341755198</v>
      </c>
      <c r="F47" s="345">
        <f>('TuitionData-4Yr'!X43/'Median H Income Data'!AD40)*100</f>
        <v>14.355033381943322</v>
      </c>
      <c r="G47" s="354">
        <f>('TuitionData-4Yr'!Y43/'Median H Income Data'!AE40)*100</f>
        <v>13.40672165845746</v>
      </c>
      <c r="H47" s="332">
        <f>'TuitionData-4Yr'!AV43</f>
        <v>17778</v>
      </c>
      <c r="I47" s="345">
        <f>('TuitionData-4Yr'!AV43-'TuitionData-4Yr'!AU43)/'TuitionData-4Yr'!AU43*100</f>
        <v>1.6815374056280026</v>
      </c>
      <c r="J47" s="364">
        <f>(('Constant $'!AO42-'Constant $'!AN42)/'Constant $'!AN42)*100</f>
        <v>-0.27722508720300659</v>
      </c>
      <c r="K47" s="250"/>
      <c r="L47" s="250"/>
      <c r="M47" s="332">
        <f>+'TuitionData-2Yr'!W43</f>
        <v>4312</v>
      </c>
      <c r="N47" s="345">
        <f>(('TuitionData-2Yr'!W43-'TuitionData-2Yr'!V43)/'TuitionData-2Yr'!V43)*100</f>
        <v>24.804630969609264</v>
      </c>
      <c r="O47" s="354">
        <f>(('Constant $'!BI42-'Constant $'!BH42)/'Constant $'!BH42)*100</f>
        <v>22.40043217096526</v>
      </c>
      <c r="P47" s="345">
        <f>('TuitionData-2Yr'!V43/'Median H Income Data'!AD40)*100</f>
        <v>7.4851554987344056</v>
      </c>
      <c r="Q47" s="354">
        <f>('TuitionData-2Yr'!W43/'Median H Income Data'!AE40)*100</f>
        <v>8.5296619389551562</v>
      </c>
      <c r="R47" s="332">
        <f>+'TuitionData-2Yr'!AS43</f>
        <v>9749.5</v>
      </c>
      <c r="S47" s="345">
        <f>(('TuitionData-2Yr'!AS43-'TuitionData-2Yr'!AR43)/'TuitionData-2Yr'!AR43)*100</f>
        <v>33.518214187893733</v>
      </c>
      <c r="T47" s="364">
        <f>(('Constant $'!CC42-'Constant $'!CB42)/'Constant $'!CB42)*100</f>
        <v>30.946159548144074</v>
      </c>
      <c r="U47" s="324" t="s">
        <v>130</v>
      </c>
      <c r="V47" s="210">
        <f t="shared" si="0"/>
        <v>2.6230911102914054</v>
      </c>
      <c r="W47" s="210">
        <f t="shared" si="1"/>
        <v>2.2610157699443412</v>
      </c>
    </row>
    <row r="48" spans="1:35" s="36" customFormat="1">
      <c r="A48" s="308" t="s">
        <v>131</v>
      </c>
      <c r="B48" s="308"/>
      <c r="C48" s="308">
        <f>'TuitionData-4Yr'!Y44</f>
        <v>7726</v>
      </c>
      <c r="D48" s="345">
        <f>(('TuitionData-4Yr'!Y44-'TuitionData-4Yr'!X44)/'TuitionData-4Yr'!X44)*100</f>
        <v>0</v>
      </c>
      <c r="E48" s="354">
        <f>(('Constant $'!U43-'Constant $'!T43)/'Constant $'!T43)*100</f>
        <v>-1.9263698630136832</v>
      </c>
      <c r="F48" s="345">
        <f>('TuitionData-4Yr'!X44/'Median H Income Data'!AD41)*100</f>
        <v>14.456682008136628</v>
      </c>
      <c r="G48" s="354">
        <f>('TuitionData-4Yr'!Y44/'Median H Income Data'!AE41)*100</f>
        <v>14.084404338711149</v>
      </c>
      <c r="H48" s="332">
        <f>'TuitionData-4Yr'!AV44</f>
        <v>20278</v>
      </c>
      <c r="I48" s="345">
        <f>('TuitionData-4Yr'!AV44-'TuitionData-4Yr'!AU44)/'TuitionData-4Yr'!AU44*100</f>
        <v>2.2179655207178142</v>
      </c>
      <c r="J48" s="364">
        <f>(('Constant $'!AO43-'Constant $'!AN43)/'Constant $'!AN43)*100</f>
        <v>0.24886943834098468</v>
      </c>
      <c r="K48" s="250"/>
      <c r="L48" s="250"/>
      <c r="M48" s="332">
        <f>+'TuitionData-2Yr'!W44</f>
        <v>4350</v>
      </c>
      <c r="N48" s="345">
        <f>(('TuitionData-2Yr'!W44-'TuitionData-2Yr'!V44)/'TuitionData-2Yr'!V44)*100</f>
        <v>4.3165467625899279</v>
      </c>
      <c r="O48" s="354">
        <f>(('Constant $'!BI43-'Constant $'!BH43)/'Constant $'!BH43)*100</f>
        <v>2.3070242436188231</v>
      </c>
      <c r="P48" s="345">
        <f>('TuitionData-2Yr'!V44/'Median H Income Data'!AD41)*100</f>
        <v>7.802791091629528</v>
      </c>
      <c r="Q48" s="354">
        <f>('TuitionData-2Yr'!W44/'Median H Income Data'!AE41)*100</f>
        <v>7.9299972655181854</v>
      </c>
      <c r="R48" s="332">
        <f>+'TuitionData-2Yr'!AS44</f>
        <v>5216</v>
      </c>
      <c r="S48" s="345">
        <f>(('TuitionData-2Yr'!AS44-'TuitionData-2Yr'!AR44)/'TuitionData-2Yr'!AR44)*100</f>
        <v>3.9872408293460926</v>
      </c>
      <c r="T48" s="364">
        <f>(('Constant $'!CC43-'Constant $'!CB43)/'Constant $'!CB43)*100</f>
        <v>1.9840619606301002</v>
      </c>
      <c r="U48" s="324" t="s">
        <v>131</v>
      </c>
      <c r="V48" s="210">
        <f t="shared" si="0"/>
        <v>2.6246440590214859</v>
      </c>
      <c r="W48" s="210">
        <f t="shared" si="1"/>
        <v>1.199080459770115</v>
      </c>
    </row>
    <row r="49" spans="1:23" s="36" customFormat="1">
      <c r="A49" s="308" t="s">
        <v>132</v>
      </c>
      <c r="B49" s="308"/>
      <c r="C49" s="308">
        <f>'TuitionData-4Yr'!Y45</f>
        <v>5906</v>
      </c>
      <c r="D49" s="345">
        <f>(('TuitionData-4Yr'!Y45-'TuitionData-4Yr'!X45)/'TuitionData-4Yr'!X45)*100</f>
        <v>7.5774134790528231</v>
      </c>
      <c r="E49" s="354">
        <f>(('Constant $'!U44-'Constant $'!T44)/'Constant $'!T44)*100</f>
        <v>5.5050746063827232</v>
      </c>
      <c r="F49" s="345">
        <f>('TuitionData-4Yr'!X45/'Median H Income Data'!AD42)*100</f>
        <v>10.979450728177584</v>
      </c>
      <c r="G49" s="354">
        <f>('TuitionData-4Yr'!Y45/'Median H Income Data'!AE42)*100</f>
        <v>11.471302321064387</v>
      </c>
      <c r="H49" s="332">
        <f>'TuitionData-4Yr'!AV45</f>
        <v>15786</v>
      </c>
      <c r="I49" s="345">
        <f>('TuitionData-4Yr'!AV45-'TuitionData-4Yr'!AU45)/'TuitionData-4Yr'!AU45*100</f>
        <v>8.8914947920259362</v>
      </c>
      <c r="J49" s="364">
        <f>(('Constant $'!AO44-'Constant $'!AN44)/'Constant $'!AN44)*100</f>
        <v>6.7938418529672351</v>
      </c>
      <c r="K49" s="250"/>
      <c r="L49" s="250"/>
      <c r="M49" s="332">
        <f>+'TuitionData-2Yr'!W45</f>
        <v>2555</v>
      </c>
      <c r="N49" s="345">
        <f>(('TuitionData-2Yr'!W45-'TuitionData-2Yr'!V45)/'TuitionData-2Yr'!V45)*100</f>
        <v>-4.9479166666666661</v>
      </c>
      <c r="O49" s="354">
        <f>(('Constant $'!BI44-'Constant $'!BH44)/'Constant $'!BH44)*100</f>
        <v>-6.7789713541666599</v>
      </c>
      <c r="P49" s="345">
        <f>('TuitionData-2Yr'!V45/'Median H Income Data'!AD42)*100</f>
        <v>5.3757310669109915</v>
      </c>
      <c r="Q49" s="354">
        <f>('TuitionData-2Yr'!W45/'Median H Income Data'!AE42)*100</f>
        <v>4.962610469068661</v>
      </c>
      <c r="R49" s="332">
        <f>+'TuitionData-2Yr'!AS45</f>
        <v>3872</v>
      </c>
      <c r="S49" s="345">
        <f>(('TuitionData-2Yr'!AS45-'TuitionData-2Yr'!AR45)/'TuitionData-2Yr'!AR45)*100</f>
        <v>10</v>
      </c>
      <c r="T49" s="364">
        <f>(('Constant $'!CC44-'Constant $'!CB44)/'Constant $'!CB44)*100</f>
        <v>7.8809931506849455</v>
      </c>
      <c r="U49" s="324" t="s">
        <v>132</v>
      </c>
      <c r="V49" s="210">
        <f t="shared" si="0"/>
        <v>2.6728750423298342</v>
      </c>
      <c r="W49" s="210">
        <f t="shared" si="1"/>
        <v>1.5154598825831702</v>
      </c>
    </row>
    <row r="50" spans="1:23" s="36" customFormat="1">
      <c r="A50" s="265" t="s">
        <v>133</v>
      </c>
      <c r="B50" s="265"/>
      <c r="C50" s="265">
        <f>'TuitionData-4Yr'!Y46</f>
        <v>10355</v>
      </c>
      <c r="D50" s="346">
        <f>(('TuitionData-4Yr'!Y46-'TuitionData-4Yr'!X46)/'TuitionData-4Yr'!X46)*100</f>
        <v>2.7485612224647746</v>
      </c>
      <c r="E50" s="341">
        <f>(('Constant $'!U45-'Constant $'!T45)/'Constant $'!T45)*100</f>
        <v>0.76924390439504042</v>
      </c>
      <c r="F50" s="346">
        <f>('TuitionData-4Yr'!X46/'Median H Income Data'!AD43)*100</f>
        <v>20.150034125876726</v>
      </c>
      <c r="G50" s="341">
        <f>('TuitionData-4Yr'!Y46/'Median H Income Data'!AE43)*100</f>
        <v>21.218827483043381</v>
      </c>
      <c r="H50" s="267">
        <f>'TuitionData-4Yr'!AV46</f>
        <v>23124</v>
      </c>
      <c r="I50" s="346">
        <f>('TuitionData-4Yr'!AV46-'TuitionData-4Yr'!AU46)/'TuitionData-4Yr'!AU46*100</f>
        <v>2.0296505471231909</v>
      </c>
      <c r="J50" s="355">
        <f>(('Constant $'!AO45-'Constant $'!AN45)/'Constant $'!AN45)*100</f>
        <v>6.4182107645230996E-2</v>
      </c>
      <c r="K50" s="250"/>
      <c r="L50" s="250"/>
      <c r="M50" s="267">
        <f>+'TuitionData-2Yr'!W46</f>
        <v>3117.5</v>
      </c>
      <c r="N50" s="346">
        <f>(('TuitionData-2Yr'!W46-'TuitionData-2Yr'!V46)/'TuitionData-2Yr'!V46)*100</f>
        <v>10.903593027392388</v>
      </c>
      <c r="O50" s="341">
        <f>(('Constant $'!BI45-'Constant $'!BH45)/'Constant $'!BH45)*100</f>
        <v>8.7671796343133419</v>
      </c>
      <c r="P50" s="346">
        <f>('TuitionData-2Yr'!V46/'Median H Income Data'!AD43)*100</f>
        <v>5.620335972200782</v>
      </c>
      <c r="Q50" s="341">
        <f>('TuitionData-2Yr'!W46/'Median H Income Data'!AE43)*100</f>
        <v>6.3881887666236343</v>
      </c>
      <c r="R50" s="267">
        <f>+'TuitionData-2Yr'!AS46</f>
        <v>6271.5</v>
      </c>
      <c r="S50" s="346">
        <f>(('TuitionData-2Yr'!AS46-'TuitionData-2Yr'!AR46)/'TuitionData-2Yr'!AR46)*100</f>
        <v>8.4846912298910233</v>
      </c>
      <c r="T50" s="355">
        <f>(('Constant $'!CC45-'Constant $'!CB45)/'Constant $'!CB45)*100</f>
        <v>6.3948748320549473</v>
      </c>
      <c r="U50" s="325" t="s">
        <v>133</v>
      </c>
      <c r="V50" s="210">
        <f t="shared" si="0"/>
        <v>2.2331240946402704</v>
      </c>
      <c r="W50" s="210">
        <f t="shared" si="1"/>
        <v>2.0117080994386529</v>
      </c>
    </row>
    <row r="51" spans="1:23" s="36" customFormat="1">
      <c r="A51" s="265" t="s">
        <v>134</v>
      </c>
      <c r="B51" s="265"/>
      <c r="C51" s="265">
        <f>'TuitionData-4Yr'!Y47</f>
        <v>8124</v>
      </c>
      <c r="D51" s="346">
        <f>(('TuitionData-4Yr'!Y47-'TuitionData-4Yr'!X47)/'TuitionData-4Yr'!X47)*100</f>
        <v>-3.3834810013676635</v>
      </c>
      <c r="E51" s="341">
        <f>(('Constant $'!U46-'Constant $'!T46)/'Constant $'!T46)*100</f>
        <v>-5.2446725060502128</v>
      </c>
      <c r="F51" s="346">
        <f>('TuitionData-4Yr'!X47/'Median H Income Data'!AD44)*100</f>
        <v>13.607106390887539</v>
      </c>
      <c r="G51" s="341">
        <f>('TuitionData-4Yr'!Y47/'Median H Income Data'!AE44)*100</f>
        <v>13.338368332047221</v>
      </c>
      <c r="H51" s="267">
        <f>'TuitionData-4Yr'!AV47</f>
        <v>14230</v>
      </c>
      <c r="I51" s="346">
        <f>('TuitionData-4Yr'!AV47-'TuitionData-4Yr'!AU47)/'TuitionData-4Yr'!AU47*100</f>
        <v>3.3518538693394344</v>
      </c>
      <c r="J51" s="355">
        <f>(('Constant $'!AO46-'Constant $'!AN46)/'Constant $'!AN46)*100</f>
        <v>1.3609149035345296</v>
      </c>
      <c r="K51" s="250"/>
      <c r="L51" s="250"/>
      <c r="M51" s="267">
        <f>+'TuitionData-2Yr'!W47</f>
        <v>5350</v>
      </c>
      <c r="N51" s="346">
        <f>(('TuitionData-2Yr'!W47-'TuitionData-2Yr'!V47)/'TuitionData-2Yr'!V47)*100</f>
        <v>0.22480329711502436</v>
      </c>
      <c r="O51" s="341">
        <f>(('Constant $'!BI46-'Constant $'!BH46)/'Constant $'!BH46)*100</f>
        <v>-1.7058971088653427</v>
      </c>
      <c r="P51" s="346">
        <f>('TuitionData-2Yr'!V47/'Median H Income Data'!AD44)*100</f>
        <v>8.6382510453181514</v>
      </c>
      <c r="Q51" s="341">
        <f>('TuitionData-2Yr'!W47/'Median H Income Data'!AE44)*100</f>
        <v>8.7838836258558128</v>
      </c>
      <c r="R51" s="267">
        <f>+'TuitionData-2Yr'!AS47</f>
        <v>5393</v>
      </c>
      <c r="S51" s="346">
        <f>(('TuitionData-2Yr'!AS47-'TuitionData-2Yr'!AR47)/'TuitionData-2Yr'!AR47)*100</f>
        <v>-1.6234950747902224</v>
      </c>
      <c r="T51" s="355">
        <f>(('Constant $'!CC46-'Constant $'!CB46)/'Constant $'!CB46)*100</f>
        <v>-3.5185904179556347</v>
      </c>
      <c r="U51" s="325" t="s">
        <v>134</v>
      </c>
      <c r="V51" s="210">
        <f t="shared" si="0"/>
        <v>1.7516001969473165</v>
      </c>
      <c r="W51" s="210">
        <f t="shared" si="1"/>
        <v>1.0080373831775702</v>
      </c>
    </row>
    <row r="52" spans="1:23" s="36" customFormat="1">
      <c r="A52" s="265" t="s">
        <v>135</v>
      </c>
      <c r="B52" s="265"/>
      <c r="C52" s="265">
        <f>'TuitionData-4Yr'!Y48</f>
        <v>6908</v>
      </c>
      <c r="D52" s="346">
        <f>(('TuitionData-4Yr'!Y48-'TuitionData-4Yr'!X48)/'TuitionData-4Yr'!X48)*100</f>
        <v>1.7078916372202591</v>
      </c>
      <c r="E52" s="341">
        <f>(('Constant $'!U47-'Constant $'!T47)/'Constant $'!T47)*100</f>
        <v>-0.251378535585772</v>
      </c>
      <c r="F52" s="346">
        <f>('TuitionData-4Yr'!X48/'Median H Income Data'!AD45)*100</f>
        <v>13.648348563467911</v>
      </c>
      <c r="G52" s="341">
        <f>('TuitionData-4Yr'!Y48/'Median H Income Data'!AE45)*100</f>
        <v>13.730595694778478</v>
      </c>
      <c r="H52" s="267">
        <f>'TuitionData-4Yr'!AV48</f>
        <v>13240</v>
      </c>
      <c r="I52" s="346">
        <f>('TuitionData-4Yr'!AV48-'TuitionData-4Yr'!AU48)/'TuitionData-4Yr'!AU48*100</f>
        <v>2.2235948116121063</v>
      </c>
      <c r="J52" s="355">
        <f>(('Constant $'!AO47-'Constant $'!AN47)/'Constant $'!AN47)*100</f>
        <v>0.25439028827197996</v>
      </c>
      <c r="K52" s="250"/>
      <c r="L52" s="250"/>
      <c r="M52" s="267">
        <f>+'TuitionData-2Yr'!W48</f>
        <v>2822</v>
      </c>
      <c r="N52" s="346">
        <f>(('TuitionData-2Yr'!W48-'TuitionData-2Yr'!V48)/'TuitionData-2Yr'!V48)*100</f>
        <v>3.2942898975109811</v>
      </c>
      <c r="O52" s="341">
        <f>(('Constant $'!BI47-'Constant $'!BH47)/'Constant $'!BH47)*100</f>
        <v>1.3044598267113345</v>
      </c>
      <c r="P52" s="346">
        <f>('TuitionData-2Yr'!V48/'Median H Income Data'!AD45)*100</f>
        <v>5.4898834327730173</v>
      </c>
      <c r="Q52" s="341">
        <f>('TuitionData-2Yr'!W48/'Median H Income Data'!AE45)*100</f>
        <v>5.6091113275426849</v>
      </c>
      <c r="R52" s="267">
        <f>+'TuitionData-2Yr'!AS48</f>
        <v>5730</v>
      </c>
      <c r="S52" s="346">
        <f>(('TuitionData-2Yr'!AS48-'TuitionData-2Yr'!AR48)/'TuitionData-2Yr'!AR48)*100</f>
        <v>4.9450549450549453</v>
      </c>
      <c r="T52" s="355">
        <f>(('Constant $'!CC47-'Constant $'!CB47)/'Constant $'!CB47)*100</f>
        <v>2.9234250338702519</v>
      </c>
      <c r="U52" s="325" t="s">
        <v>135</v>
      </c>
      <c r="V52" s="210">
        <f t="shared" si="0"/>
        <v>1.9166184134337001</v>
      </c>
      <c r="W52" s="210">
        <f t="shared" si="1"/>
        <v>2.0304748405386253</v>
      </c>
    </row>
    <row r="53" spans="1:23" s="36" customFormat="1">
      <c r="A53" s="265" t="s">
        <v>136</v>
      </c>
      <c r="B53" s="265"/>
      <c r="C53" s="265">
        <f>'TuitionData-4Yr'!Y49</f>
        <v>6133.5</v>
      </c>
      <c r="D53" s="346">
        <f>(('TuitionData-4Yr'!Y49-'TuitionData-4Yr'!X49)/'TuitionData-4Yr'!X49)*100</f>
        <v>0.86334484459792793</v>
      </c>
      <c r="E53" s="341">
        <f>(('Constant $'!U48-'Constant $'!T48)/'Constant $'!T48)*100</f>
        <v>-1.0796562333159732</v>
      </c>
      <c r="F53" s="346">
        <f>('TuitionData-4Yr'!X49/'Median H Income Data'!AD46)*100</f>
        <v>11.650268108990714</v>
      </c>
      <c r="G53" s="341">
        <f>('TuitionData-4Yr'!Y49/'Median H Income Data'!AE46)*100</f>
        <v>11.406069847881877</v>
      </c>
      <c r="H53" s="267">
        <f>'TuitionData-4Yr'!AV49</f>
        <v>11061.5</v>
      </c>
      <c r="I53" s="346">
        <f>('TuitionData-4Yr'!AV49-'TuitionData-4Yr'!AU49)/'TuitionData-4Yr'!AU49*100</f>
        <v>1.542204066645247</v>
      </c>
      <c r="J53" s="355">
        <f>(('Constant $'!AO48-'Constant $'!AN48)/'Constant $'!AN48)*100</f>
        <v>-0.41387435073446449</v>
      </c>
      <c r="K53" s="250"/>
      <c r="L53" s="250"/>
      <c r="M53" s="267">
        <f>+'TuitionData-2Yr'!W49</f>
        <v>2685</v>
      </c>
      <c r="N53" s="346">
        <f>(('TuitionData-2Yr'!W49-'TuitionData-2Yr'!V49)/'TuitionData-2Yr'!V49)*100</f>
        <v>-0.55555555555555558</v>
      </c>
      <c r="O53" s="341">
        <f>(('Constant $'!BI48-'Constant $'!BH48)/'Constant $'!BH48)*100</f>
        <v>-2.4712233637747163</v>
      </c>
      <c r="P53" s="346">
        <f>('TuitionData-2Yr'!V49/'Median H Income Data'!AD46)*100</f>
        <v>5.1727880108986888</v>
      </c>
      <c r="Q53" s="341">
        <f>('TuitionData-2Yr'!W49/'Median H Income Data'!AE46)*100</f>
        <v>4.9931193513593932</v>
      </c>
      <c r="R53" s="267">
        <f>+'TuitionData-2Yr'!AS49</f>
        <v>3626.5</v>
      </c>
      <c r="S53" s="346">
        <f>(('TuitionData-2Yr'!AS49-'TuitionData-2Yr'!AR49)/'TuitionData-2Yr'!AR49)*100</f>
        <v>1.8966001685866818</v>
      </c>
      <c r="T53" s="355">
        <f>(('Constant $'!CC48-'Constant $'!CB48)/'Constant $'!CB48)*100</f>
        <v>-6.6305228496523511E-2</v>
      </c>
      <c r="U53" s="325" t="s">
        <v>136</v>
      </c>
      <c r="V53" s="210">
        <f t="shared" si="0"/>
        <v>1.8034564278144616</v>
      </c>
      <c r="W53" s="210">
        <f t="shared" si="1"/>
        <v>1.3506517690875233</v>
      </c>
    </row>
    <row r="54" spans="1:23" s="36" customFormat="1">
      <c r="A54" s="308" t="s">
        <v>137</v>
      </c>
      <c r="B54" s="308"/>
      <c r="C54" s="308">
        <f>'TuitionData-4Yr'!Y50</f>
        <v>6434.5</v>
      </c>
      <c r="D54" s="345">
        <f>(('TuitionData-4Yr'!Y50-'TuitionData-4Yr'!X50)/'TuitionData-4Yr'!X50)*100</f>
        <v>2.7383043269998404</v>
      </c>
      <c r="E54" s="354">
        <f>(('Constant $'!U49-'Constant $'!T49)/'Constant $'!T49)*100</f>
        <v>0.75918459467322219</v>
      </c>
      <c r="F54" s="345">
        <f>('TuitionData-4Yr'!X50/'Median H Income Data'!AD47)*100</f>
        <v>11.230876231008116</v>
      </c>
      <c r="G54" s="354">
        <f>('TuitionData-4Yr'!Y50/'Median H Income Data'!AE47)*100</f>
        <v>12.166275903796702</v>
      </c>
      <c r="H54" s="332">
        <f>'TuitionData-4Yr'!AV50</f>
        <v>11635.5</v>
      </c>
      <c r="I54" s="345">
        <f>('TuitionData-4Yr'!AV50-'TuitionData-4Yr'!AU50)/'TuitionData-4Yr'!AU50*100</f>
        <v>3.2156480085159229</v>
      </c>
      <c r="J54" s="364">
        <f>(('Constant $'!AO49-'Constant $'!AN49)/'Constant $'!AN49)*100</f>
        <v>1.2273328713655864</v>
      </c>
      <c r="K54" s="250"/>
      <c r="L54" s="250"/>
      <c r="M54" s="332">
        <f>+'TuitionData-2Yr'!W50</f>
        <v>3969.5</v>
      </c>
      <c r="N54" s="345">
        <f>(('TuitionData-2Yr'!W50-'TuitionData-2Yr'!V50)/'TuitionData-2Yr'!V50)*100</f>
        <v>1.8734761965866802</v>
      </c>
      <c r="O54" s="354">
        <f>(('Constant $'!BI49-'Constant $'!BH49)/'Constant $'!BH49)*100</f>
        <v>-8.8983747268789062E-2</v>
      </c>
      <c r="P54" s="345">
        <f>('TuitionData-2Yr'!V50/'Median H Income Data'!AD47)*100</f>
        <v>6.9872440099190678</v>
      </c>
      <c r="Q54" s="354">
        <f>('TuitionData-2Yr'!W50/'Median H Income Data'!AE47)*100</f>
        <v>7.5054832854333693</v>
      </c>
      <c r="R54" s="332">
        <f>+'TuitionData-2Yr'!AS50</f>
        <v>4576.5</v>
      </c>
      <c r="S54" s="345">
        <f>(('TuitionData-2Yr'!AS50-'TuitionData-2Yr'!AR50)/'TuitionData-2Yr'!AR50)*100</f>
        <v>9.0681601525262145</v>
      </c>
      <c r="T54" s="364">
        <f>(('Constant $'!CC49-'Constant $'!CB49)/'Constant $'!CB49)*100</f>
        <v>6.9671039852044565</v>
      </c>
      <c r="U54" s="324" t="s">
        <v>137</v>
      </c>
      <c r="V54" s="210">
        <f t="shared" si="0"/>
        <v>1.8082990131323335</v>
      </c>
      <c r="W54" s="210">
        <f t="shared" si="1"/>
        <v>1.1529159843809045</v>
      </c>
    </row>
    <row r="55" spans="1:23" s="36" customFormat="1">
      <c r="A55" s="308" t="s">
        <v>138</v>
      </c>
      <c r="B55" s="308"/>
      <c r="C55" s="308">
        <f>'TuitionData-4Yr'!Y51</f>
        <v>9816</v>
      </c>
      <c r="D55" s="345">
        <f>(('TuitionData-4Yr'!Y51-'TuitionData-4Yr'!X51)/'TuitionData-4Yr'!X51)*100</f>
        <v>5.8328840970350404</v>
      </c>
      <c r="E55" s="354">
        <f>(('Constant $'!U50-'Constant $'!T50)/'Constant $'!T50)*100</f>
        <v>3.7941513126315609</v>
      </c>
      <c r="F55" s="345">
        <f>('TuitionData-4Yr'!X51/'Median H Income Data'!AD48)*100</f>
        <v>20.9013568564256</v>
      </c>
      <c r="G55" s="354">
        <f>('TuitionData-4Yr'!Y51/'Median H Income Data'!AE48)*100</f>
        <v>21.156084313979051</v>
      </c>
      <c r="H55" s="332">
        <f>'TuitionData-4Yr'!AV51</f>
        <v>18034</v>
      </c>
      <c r="I55" s="345">
        <f>('TuitionData-4Yr'!AV51-'TuitionData-4Yr'!AU51)/'TuitionData-4Yr'!AU51*100</f>
        <v>-1.9624898070127752</v>
      </c>
      <c r="J55" s="364">
        <f>(('Constant $'!AO50-'Constant $'!AN50)/'Constant $'!AN50)*100</f>
        <v>-3.8510548578194479</v>
      </c>
      <c r="K55" s="250"/>
      <c r="L55" s="250"/>
      <c r="M55" s="332">
        <f>+'TuitionData-2Yr'!W51</f>
        <v>4862</v>
      </c>
      <c r="N55" s="345">
        <f>(('TuitionData-2Yr'!W51-'TuitionData-2Yr'!V51)/'TuitionData-2Yr'!V51)*100</f>
        <v>8.3937130754653886</v>
      </c>
      <c r="O55" s="354">
        <f>(('Constant $'!BI50-'Constant $'!BH50)/'Constant $'!BH50)*100</f>
        <v>6.3056492533780943</v>
      </c>
      <c r="P55" s="345">
        <f>('TuitionData-2Yr'!V51/'Median H Income Data'!AD48)*100</f>
        <v>10.108144062479465</v>
      </c>
      <c r="Q55" s="354">
        <f>('TuitionData-2Yr'!W51/'Median H Income Data'!AE48)*100</f>
        <v>10.478899952584163</v>
      </c>
      <c r="R55" s="332">
        <f>+'TuitionData-2Yr'!AS51</f>
        <v>9268</v>
      </c>
      <c r="S55" s="345">
        <f>(('TuitionData-2Yr'!AS51-'TuitionData-2Yr'!AR51)/'TuitionData-2Yr'!AR51)*100</f>
        <v>18.123884782054549</v>
      </c>
      <c r="T55" s="364">
        <f>(('Constant $'!CC50-'Constant $'!CB50)/'Constant $'!CB50)*100</f>
        <v>15.848381864592037</v>
      </c>
      <c r="U55" s="324" t="s">
        <v>138</v>
      </c>
      <c r="V55" s="210">
        <f t="shared" si="0"/>
        <v>1.8372045639771801</v>
      </c>
      <c r="W55" s="210">
        <f t="shared" si="1"/>
        <v>1.9062114356232003</v>
      </c>
    </row>
    <row r="56" spans="1:23" s="36" customFormat="1">
      <c r="A56" s="308" t="s">
        <v>139</v>
      </c>
      <c r="B56" s="308"/>
      <c r="C56" s="308">
        <f>'TuitionData-4Yr'!Y52</f>
        <v>7713</v>
      </c>
      <c r="D56" s="345">
        <f>(('TuitionData-4Yr'!Y52-'TuitionData-4Yr'!X52)/'TuitionData-4Yr'!X52)*100</f>
        <v>5.1318748722142713</v>
      </c>
      <c r="E56" s="354">
        <f>(('Constant $'!U51-'Constant $'!T51)/'Constant $'!T51)*100</f>
        <v>3.1066461182546816</v>
      </c>
      <c r="F56" s="345">
        <f>('TuitionData-4Yr'!X52/'Median H Income Data'!AD49)*100</f>
        <v>14.846767196893024</v>
      </c>
      <c r="G56" s="354">
        <f>('TuitionData-4Yr'!Y52/'Median H Income Data'!AE49)*100</f>
        <v>14.164508842488017</v>
      </c>
      <c r="H56" s="332">
        <f>'TuitionData-4Yr'!AV52</f>
        <v>9795</v>
      </c>
      <c r="I56" s="345">
        <f>('TuitionData-4Yr'!AV52-'TuitionData-4Yr'!AU52)/'TuitionData-4Yr'!AU52*100</f>
        <v>5.9892874533354981</v>
      </c>
      <c r="J56" s="364">
        <f>(('Constant $'!AO51-'Constant $'!AN51)/'Constant $'!AN51)*100</f>
        <v>3.9475417618114865</v>
      </c>
      <c r="K56" s="250"/>
      <c r="L56" s="250"/>
      <c r="M56" s="332">
        <f>+'TuitionData-2Yr'!W52</f>
        <v>4521</v>
      </c>
      <c r="N56" s="345">
        <f>(('TuitionData-2Yr'!W52-'TuitionData-2Yr'!V52)/'TuitionData-2Yr'!V52)*100</f>
        <v>-12.383720930232558</v>
      </c>
      <c r="O56" s="354">
        <f>(('Constant $'!BI51-'Constant $'!BH51)/'Constant $'!BH51)*100</f>
        <v>-14.071534525326532</v>
      </c>
      <c r="P56" s="345">
        <f>('TuitionData-2Yr'!V52/'Median H Income Data'!AD49)*100</f>
        <v>10.442216143388265</v>
      </c>
      <c r="Q56" s="354">
        <f>('TuitionData-2Yr'!W52/'Median H Income Data'!AE49)*100</f>
        <v>8.3025728609993941</v>
      </c>
      <c r="R56" s="332">
        <f>+'TuitionData-2Yr'!AS52</f>
        <v>4521</v>
      </c>
      <c r="S56" s="345">
        <f>(('TuitionData-2Yr'!AS52-'TuitionData-2Yr'!AR52)/'TuitionData-2Yr'!AR52)*100</f>
        <v>-12.383720930232558</v>
      </c>
      <c r="T56" s="364">
        <f>(('Constant $'!CC51-'Constant $'!CB51)/'Constant $'!CB51)*100</f>
        <v>-14.071534525326532</v>
      </c>
      <c r="U56" s="324" t="s">
        <v>139</v>
      </c>
      <c r="V56" s="210">
        <f t="shared" si="0"/>
        <v>1.2699338778685336</v>
      </c>
      <c r="W56" s="210">
        <f t="shared" si="1"/>
        <v>1</v>
      </c>
    </row>
    <row r="57" spans="1:23" s="36" customFormat="1">
      <c r="A57" s="308" t="s">
        <v>140</v>
      </c>
      <c r="B57" s="308"/>
      <c r="C57" s="308">
        <f>'TuitionData-4Yr'!Y53</f>
        <v>7721</v>
      </c>
      <c r="D57" s="345">
        <f>(('TuitionData-4Yr'!Y53-'TuitionData-4Yr'!X53)/'TuitionData-4Yr'!X53)*100</f>
        <v>0.27272727272727276</v>
      </c>
      <c r="E57" s="354">
        <f>(('Constant $'!U52-'Constant $'!T52)/'Constant $'!T52)*100</f>
        <v>-1.6588963262764482</v>
      </c>
      <c r="F57" s="345">
        <f>('TuitionData-4Yr'!X53/'Median H Income Data'!AD50)*100</f>
        <v>14.506676963992904</v>
      </c>
      <c r="G57" s="354">
        <f>('TuitionData-4Yr'!Y53/'Median H Income Data'!AE50)*100</f>
        <v>13.972637446161643</v>
      </c>
      <c r="H57" s="332">
        <f>'TuitionData-4Yr'!AV53</f>
        <v>15294</v>
      </c>
      <c r="I57" s="345">
        <f>('TuitionData-4Yr'!AV53-'TuitionData-4Yr'!AU53)/'TuitionData-4Yr'!AU53*100</f>
        <v>0.13749754468670203</v>
      </c>
      <c r="J57" s="364">
        <f>(('Constant $'!AO52-'Constant $'!AN52)/'Constant $'!AN52)*100</f>
        <v>-1.7915210295902169</v>
      </c>
      <c r="K57" s="250"/>
      <c r="L57" s="250"/>
      <c r="M57" s="332">
        <f>+'TuitionData-2Yr'!W53</f>
        <v>4371.5</v>
      </c>
      <c r="N57" s="345">
        <f>(('TuitionData-2Yr'!W53-'TuitionData-2Yr'!V53)/'TuitionData-2Yr'!V53)*100</f>
        <v>14.347371174470311</v>
      </c>
      <c r="O57" s="354">
        <f>(('Constant $'!BI52-'Constant $'!BH52)/'Constant $'!BH52)*100</f>
        <v>12.144617877016913</v>
      </c>
      <c r="P57" s="345">
        <f>('TuitionData-2Yr'!V53/'Median H Income Data'!AD50)*100</f>
        <v>7.2024709134214122</v>
      </c>
      <c r="Q57" s="354">
        <f>('TuitionData-2Yr'!W53/'Median H Income Data'!AE50)*100</f>
        <v>7.9110717000253361</v>
      </c>
      <c r="R57" s="332">
        <f>+'TuitionData-2Yr'!AS53</f>
        <v>5288</v>
      </c>
      <c r="S57" s="345">
        <f>(('TuitionData-2Yr'!AS53-'TuitionData-2Yr'!AR53)/'TuitionData-2Yr'!AR53)*100</f>
        <v>-5.1054284432480932</v>
      </c>
      <c r="T57" s="364">
        <f>(('Constant $'!CC52-'Constant $'!CB52)/'Constant $'!CB52)*100</f>
        <v>-6.9334488713533258</v>
      </c>
      <c r="U57" s="324" t="s">
        <v>140</v>
      </c>
      <c r="V57" s="210">
        <f t="shared" si="0"/>
        <v>1.9808314985105557</v>
      </c>
      <c r="W57" s="210">
        <f t="shared" si="1"/>
        <v>1.2096534370353424</v>
      </c>
    </row>
    <row r="58" spans="1:23" s="36" customFormat="1">
      <c r="A58" s="311" t="s">
        <v>141</v>
      </c>
      <c r="B58" s="311"/>
      <c r="C58" s="311">
        <f>'TuitionData-4Yr'!Y54</f>
        <v>8950.5</v>
      </c>
      <c r="D58" s="349">
        <f>(('TuitionData-4Yr'!Y54-'TuitionData-4Yr'!X54)/'TuitionData-4Yr'!X54)*100</f>
        <v>1.313034127568057</v>
      </c>
      <c r="E58" s="359">
        <f>(('Constant $'!U53-'Constant $'!T53)/'Constant $'!T53)*100</f>
        <v>-0.63862962917019073</v>
      </c>
      <c r="F58" s="349">
        <f>('TuitionData-4Yr'!X54/'Median H Income Data'!AD51)*100</f>
        <v>15.757514563045754</v>
      </c>
      <c r="G58" s="359">
        <f>('TuitionData-4Yr'!Y54/'Median H Income Data'!AE51)*100</f>
        <v>15.482079845014876</v>
      </c>
      <c r="H58" s="335">
        <f>'TuitionData-4Yr'!AV54</f>
        <v>18710.5</v>
      </c>
      <c r="I58" s="349">
        <f>('TuitionData-4Yr'!AV54-'TuitionData-4Yr'!AU54)/'TuitionData-4Yr'!AU54*100</f>
        <v>1.409175903092057</v>
      </c>
      <c r="J58" s="359">
        <f>(('Constant $'!AO53-'Constant $'!AN53)/'Constant $'!AN53)*100</f>
        <v>-0.54433989983565523</v>
      </c>
      <c r="K58" s="250"/>
      <c r="L58" s="250"/>
      <c r="M58" s="335">
        <f>+'TuitionData-2Yr'!W54</f>
        <v>4397</v>
      </c>
      <c r="N58" s="349">
        <f>(('TuitionData-2Yr'!W54-'TuitionData-2Yr'!V54)/'TuitionData-2Yr'!V54)*100</f>
        <v>6.9049355701434472</v>
      </c>
      <c r="O58" s="359">
        <f>(('Constant $'!BI53-'Constant $'!BH53)/'Constant $'!BH53)*100</f>
        <v>4.8455511092459993</v>
      </c>
      <c r="P58" s="349">
        <f>('TuitionData-2Yr'!V54/'Median H Income Data'!AD51)*100</f>
        <v>7.336086637365689</v>
      </c>
      <c r="Q58" s="359">
        <f>('TuitionData-2Yr'!W54/'Median H Income Data'!AE51)*100</f>
        <v>7.6056874005396802</v>
      </c>
      <c r="R58" s="335">
        <f>+'TuitionData-2Yr'!AS54</f>
        <v>9406</v>
      </c>
      <c r="S58" s="349">
        <f>(('TuitionData-2Yr'!AS54-'TuitionData-2Yr'!AR54)/'TuitionData-2Yr'!AR54)*100</f>
        <v>5.448430493273543</v>
      </c>
      <c r="T58" s="359">
        <f>(('Constant $'!CC53-'Constant $'!CB53)/'Constant $'!CB53)*100</f>
        <v>3.4171037072301798</v>
      </c>
      <c r="U58" s="329" t="s">
        <v>141</v>
      </c>
      <c r="V58" s="210">
        <f t="shared" si="0"/>
        <v>2.0904418747556002</v>
      </c>
      <c r="W58" s="210">
        <f t="shared" si="1"/>
        <v>2.1391858085057995</v>
      </c>
    </row>
    <row r="59" spans="1:23" s="36" customFormat="1">
      <c r="A59" s="265" t="s">
        <v>156</v>
      </c>
      <c r="B59" s="265"/>
      <c r="C59" s="340">
        <f>(C58/$C$10)*100</f>
        <v>119.37183248866366</v>
      </c>
      <c r="D59" s="346"/>
      <c r="E59" s="341"/>
      <c r="F59" s="346"/>
      <c r="G59" s="341"/>
      <c r="H59" s="531">
        <f>(H58/$H$10)*100</f>
        <v>106.00249277661322</v>
      </c>
      <c r="I59" s="346"/>
      <c r="J59" s="355"/>
      <c r="K59" s="250"/>
      <c r="L59" s="250"/>
      <c r="M59" s="531">
        <f>(M58/$M$10)*100</f>
        <v>132.7596618357488</v>
      </c>
      <c r="N59" s="346"/>
      <c r="O59" s="341"/>
      <c r="P59" s="346"/>
      <c r="Q59" s="341"/>
      <c r="R59" s="531">
        <f>(R58/$R$10)*100</f>
        <v>128.39202839202838</v>
      </c>
      <c r="S59" s="346"/>
      <c r="T59" s="355"/>
      <c r="U59" s="325" t="s">
        <v>156</v>
      </c>
      <c r="V59" s="210"/>
      <c r="W59" s="210"/>
    </row>
    <row r="60" spans="1:23" s="36" customFormat="1">
      <c r="A60" s="308" t="s">
        <v>142</v>
      </c>
      <c r="B60" s="308"/>
      <c r="C60" s="308">
        <f>'TuitionData-4Yr'!Y56</f>
        <v>8981</v>
      </c>
      <c r="D60" s="345">
        <f>(('TuitionData-4Yr'!Y56-'TuitionData-4Yr'!X56)/'TuitionData-4Yr'!X56)*100</f>
        <v>5.7770449325716973</v>
      </c>
      <c r="E60" s="354">
        <f>(('Constant $'!U55-'Constant $'!T55)/'Constant $'!T55)*100</f>
        <v>3.7393878170041974</v>
      </c>
      <c r="F60" s="345">
        <f>('TuitionData-4Yr'!X56/'Median H Income Data'!AD53)*100</f>
        <v>13.215345323160154</v>
      </c>
      <c r="G60" s="354">
        <f>('TuitionData-4Yr'!Y56/'Median H Income Data'!AE53)*100</f>
        <v>13.250025818444696</v>
      </c>
      <c r="H60" s="332">
        <f>'TuitionData-4Yr'!AV56</f>
        <v>20486</v>
      </c>
      <c r="I60" s="345">
        <f>('TuitionData-4Yr'!AV56-'TuitionData-4Yr'!AU56)/'TuitionData-4Yr'!AU56*100</f>
        <v>4.9353310283006788</v>
      </c>
      <c r="J60" s="364">
        <f>(('Constant $'!AO55-'Constant $'!AN55)/'Constant $'!AN55)*100</f>
        <v>2.9138884357178365</v>
      </c>
      <c r="K60" s="250"/>
      <c r="L60" s="250"/>
      <c r="M60" s="332">
        <f>+'TuitionData-2Yr'!W56</f>
        <v>3786</v>
      </c>
      <c r="N60" s="345">
        <f>(('TuitionData-2Yr'!W56-'TuitionData-2Yr'!V56)/'TuitionData-2Yr'!V56)*100</f>
        <v>5.2251250694830462</v>
      </c>
      <c r="O60" s="354">
        <f>(('Constant $'!BI55-'Constant $'!BH55)/'Constant $'!BH55)*100</f>
        <v>3.198099971826069</v>
      </c>
      <c r="P60" s="345">
        <f>('TuitionData-2Yr'!V56/'Median H Income Data'!AD53)*100</f>
        <v>5.6002370264095438</v>
      </c>
      <c r="Q60" s="354">
        <f>('TuitionData-2Yr'!W56/'Median H Income Data'!AE53)*100</f>
        <v>5.5856360927103461</v>
      </c>
      <c r="R60" s="332">
        <f>+'TuitionData-2Yr'!AS56</f>
        <v>11318</v>
      </c>
      <c r="S60" s="345">
        <f>(('TuitionData-2Yr'!AS56-'TuitionData-2Yr'!AR56)/'TuitionData-2Yr'!AR56)*100</f>
        <v>5.2445601636600339</v>
      </c>
      <c r="T60" s="364">
        <f>(('Constant $'!CC55-'Constant $'!CB55)/'Constant $'!CB55)*100</f>
        <v>3.2171606742059851</v>
      </c>
      <c r="U60" s="324" t="s">
        <v>142</v>
      </c>
      <c r="V60" s="210">
        <f t="shared" si="0"/>
        <v>2.2810377463534128</v>
      </c>
      <c r="W60" s="210">
        <f t="shared" si="1"/>
        <v>2.989434759640782</v>
      </c>
    </row>
    <row r="61" spans="1:23" s="36" customFormat="1">
      <c r="A61" s="308" t="s">
        <v>143</v>
      </c>
      <c r="B61" s="308"/>
      <c r="C61" s="308">
        <f>'TuitionData-4Yr'!Y57</f>
        <v>8920</v>
      </c>
      <c r="D61" s="345">
        <f>(('TuitionData-4Yr'!Y57-'TuitionData-4Yr'!X57)/'TuitionData-4Yr'!X57)*100</f>
        <v>17.755775577557756</v>
      </c>
      <c r="E61" s="354">
        <f>(('Constant $'!U56-'Constant $'!T56)/'Constant $'!T56)*100</f>
        <v>15.487363804873644</v>
      </c>
      <c r="F61" s="345">
        <f>('TuitionData-4Yr'!X57/'Median H Income Data'!AD54)*100</f>
        <v>15.409508907572199</v>
      </c>
      <c r="G61" s="354">
        <f>('TuitionData-4Yr'!Y57/'Median H Income Data'!AE54)*100</f>
        <v>17.796931425949204</v>
      </c>
      <c r="H61" s="332">
        <f>'TuitionData-4Yr'!AV57</f>
        <v>18255</v>
      </c>
      <c r="I61" s="345">
        <f>('TuitionData-4Yr'!AV57-'TuitionData-4Yr'!AU57)/'TuitionData-4Yr'!AU57*100</f>
        <v>-1.083717149823896</v>
      </c>
      <c r="J61" s="364">
        <f>(('Constant $'!AO56-'Constant $'!AN56)/'Constant $'!AN56)*100</f>
        <v>-2.9892106122630704</v>
      </c>
      <c r="K61" s="250"/>
      <c r="L61" s="250"/>
      <c r="M61" s="332">
        <f>+'TuitionData-2Yr'!W57</f>
        <v>3580</v>
      </c>
      <c r="N61" s="345">
        <f>(('TuitionData-2Yr'!W57-'TuitionData-2Yr'!V57)/'TuitionData-2Yr'!V57)*100</f>
        <v>6.5476190476190483</v>
      </c>
      <c r="O61" s="354">
        <f>(('Constant $'!BI56-'Constant $'!BH56)/'Constant $'!BH56)*100</f>
        <v>4.4951178245270809</v>
      </c>
      <c r="P61" s="345">
        <f>('TuitionData-2Yr'!V57/'Median H Income Data'!AD54)*100</f>
        <v>6.8351089015765796</v>
      </c>
      <c r="Q61" s="354">
        <f>('TuitionData-2Yr'!W57/'Median H Income Data'!AE54)*100</f>
        <v>7.1427146305939635</v>
      </c>
      <c r="R61" s="332">
        <f>+'TuitionData-2Yr'!AS57</f>
        <v>6220</v>
      </c>
      <c r="S61" s="345">
        <f>(('TuitionData-2Yr'!AS57-'TuitionData-2Yr'!AR57)/'TuitionData-2Yr'!AR57)*100</f>
        <v>4.7138047138047137</v>
      </c>
      <c r="T61" s="364">
        <f>(('Constant $'!CC56-'Constant $'!CB56)/'Constant $'!CB56)*100</f>
        <v>2.6966295373829783</v>
      </c>
      <c r="U61" s="324" t="s">
        <v>143</v>
      </c>
      <c r="V61" s="210">
        <f t="shared" si="0"/>
        <v>2.0465246636771299</v>
      </c>
      <c r="W61" s="210">
        <f t="shared" si="1"/>
        <v>1.7374301675977655</v>
      </c>
    </row>
    <row r="62" spans="1:23" s="36" customFormat="1">
      <c r="A62" s="308" t="s">
        <v>144</v>
      </c>
      <c r="B62" s="308"/>
      <c r="C62" s="308">
        <f>'TuitionData-4Yr'!Y58</f>
        <v>8609.5</v>
      </c>
      <c r="D62" s="345">
        <f>(('TuitionData-4Yr'!Y58-'TuitionData-4Yr'!X58)/'TuitionData-4Yr'!X58)*100</f>
        <v>0.99120234604105573</v>
      </c>
      <c r="E62" s="354">
        <f>(('Constant $'!U57-'Constant $'!T57)/'Constant $'!T57)*100</f>
        <v>-0.95426174024824972</v>
      </c>
      <c r="F62" s="345">
        <f>('TuitionData-4Yr'!X58/'Median H Income Data'!AD55)*100</f>
        <v>13.3923177260726</v>
      </c>
      <c r="G62" s="354">
        <f>('TuitionData-4Yr'!Y58/'Median H Income Data'!AE55)*100</f>
        <v>13.673903721233104</v>
      </c>
      <c r="H62" s="332">
        <f>'TuitionData-4Yr'!AV58</f>
        <v>16267.5</v>
      </c>
      <c r="I62" s="345">
        <f>('TuitionData-4Yr'!AV58-'TuitionData-4Yr'!AU58)/'TuitionData-4Yr'!AU58*100</f>
        <v>9.9898580121703855</v>
      </c>
      <c r="J62" s="364">
        <f>(('Constant $'!AO57-'Constant $'!AN57)/'Constant $'!AN57)*100</f>
        <v>7.8710465350523844</v>
      </c>
      <c r="K62" s="250"/>
      <c r="L62" s="250"/>
      <c r="M62" s="332">
        <f>+'TuitionData-2Yr'!W58</f>
        <v>4177</v>
      </c>
      <c r="N62" s="345">
        <f>(('TuitionData-2Yr'!W58-'TuitionData-2Yr'!V58)/'TuitionData-2Yr'!V58)*100</f>
        <v>0</v>
      </c>
      <c r="O62" s="354">
        <f>(('Constant $'!BI57-'Constant $'!BH57)/'Constant $'!BH57)*100</f>
        <v>-1.9263698630136832</v>
      </c>
      <c r="P62" s="345">
        <f>('TuitionData-2Yr'!V58/'Median H Income Data'!AD55)*100</f>
        <v>6.5618429491853663</v>
      </c>
      <c r="Q62" s="354">
        <f>('TuitionData-2Yr'!W58/'Median H Income Data'!AE55)*100</f>
        <v>6.6340549211441644</v>
      </c>
      <c r="R62" s="332">
        <f>+'TuitionData-2Yr'!AS58</f>
        <v>9242</v>
      </c>
      <c r="S62" s="345">
        <f>(('TuitionData-2Yr'!AS58-'TuitionData-2Yr'!AR58)/'TuitionData-2Yr'!AR58)*100</f>
        <v>0</v>
      </c>
      <c r="T62" s="364">
        <f>(('Constant $'!CC57-'Constant $'!CB57)/'Constant $'!CB57)*100</f>
        <v>-1.9263698630136969</v>
      </c>
      <c r="U62" s="324" t="s">
        <v>144</v>
      </c>
      <c r="V62" s="210">
        <f t="shared" si="0"/>
        <v>1.8894825483477553</v>
      </c>
      <c r="W62" s="210">
        <f t="shared" si="1"/>
        <v>2.2125927699305721</v>
      </c>
    </row>
    <row r="63" spans="1:23" s="36" customFormat="1">
      <c r="A63" s="308" t="s">
        <v>145</v>
      </c>
      <c r="B63" s="308"/>
      <c r="C63" s="308">
        <f>'TuitionData-4Yr'!Y59</f>
        <v>12776</v>
      </c>
      <c r="D63" s="345">
        <f>(('TuitionData-4Yr'!Y59-'TuitionData-4Yr'!X59)/'TuitionData-4Yr'!X59)*100</f>
        <v>0</v>
      </c>
      <c r="E63" s="354">
        <f>(('Constant $'!U58-'Constant $'!T58)/'Constant $'!T58)*100</f>
        <v>-1.9263698630136823</v>
      </c>
      <c r="F63" s="345">
        <f>('TuitionData-4Yr'!X59/'Median H Income Data'!AD56)*100</f>
        <v>18.838447408366786</v>
      </c>
      <c r="G63" s="354">
        <f>('TuitionData-4Yr'!Y59/'Median H Income Data'!AE56)*100</f>
        <v>17.913126384565771</v>
      </c>
      <c r="H63" s="332">
        <f>'TuitionData-4Yr'!AV59</f>
        <v>20161</v>
      </c>
      <c r="I63" s="345">
        <f>('TuitionData-4Yr'!AV59-'TuitionData-4Yr'!AU59)/'TuitionData-4Yr'!AU59*100</f>
        <v>2.4649318967269771</v>
      </c>
      <c r="J63" s="364">
        <f>(('Constant $'!AO58-'Constant $'!AN58)/'Constant $'!AN58)*100</f>
        <v>0.49107832851093675</v>
      </c>
      <c r="K63" s="250"/>
      <c r="L63" s="250"/>
      <c r="M63" s="332">
        <f>+'TuitionData-2Yr'!W59</f>
        <v>7200</v>
      </c>
      <c r="N63" s="345">
        <f>(('TuitionData-2Yr'!W59-'TuitionData-2Yr'!V59)/'TuitionData-2Yr'!V59)*100</f>
        <v>0.4464285714285714</v>
      </c>
      <c r="O63" s="354">
        <f>(('Constant $'!BI58-'Constant $'!BH58)/'Constant $'!BH58)*100</f>
        <v>-1.4885411570449991</v>
      </c>
      <c r="P63" s="345">
        <f>('TuitionData-2Yr'!V59/'Median H Income Data'!AD56)*100</f>
        <v>10.569348076328515</v>
      </c>
      <c r="Q63" s="354">
        <f>('TuitionData-2Yr'!W59/'Median H Income Data'!AE56)*100</f>
        <v>10.095061832253723</v>
      </c>
      <c r="R63" s="332">
        <f>+'TuitionData-2Yr'!AS59</f>
        <v>15776</v>
      </c>
      <c r="S63" s="345">
        <f>(('TuitionData-2Yr'!AS59-'TuitionData-2Yr'!AR59)/'TuitionData-2Yr'!AR59)*100</f>
        <v>0.20325203252032523</v>
      </c>
      <c r="T63" s="364">
        <f>(('Constant $'!CC58-'Constant $'!CB58)/'Constant $'!CB58)*100</f>
        <v>-1.7270332163937994</v>
      </c>
      <c r="U63" s="324" t="s">
        <v>145</v>
      </c>
      <c r="V63" s="210">
        <f t="shared" si="0"/>
        <v>1.5780369442705071</v>
      </c>
      <c r="W63" s="210">
        <f t="shared" si="1"/>
        <v>2.1911111111111112</v>
      </c>
    </row>
    <row r="64" spans="1:23" s="36" customFormat="1">
      <c r="A64" s="265" t="s">
        <v>146</v>
      </c>
      <c r="B64" s="265"/>
      <c r="C64" s="265">
        <f>'TuitionData-4Yr'!Y60</f>
        <v>12380</v>
      </c>
      <c r="D64" s="346">
        <f>(('TuitionData-4Yr'!Y60-'TuitionData-4Yr'!X60)/'TuitionData-4Yr'!X60)*100</f>
        <v>0</v>
      </c>
      <c r="E64" s="341">
        <f>(('Constant $'!U59-'Constant $'!T59)/'Constant $'!T59)*100</f>
        <v>-1.926369863013689</v>
      </c>
      <c r="F64" s="346">
        <f>('TuitionData-4Yr'!X60/'Median H Income Data'!AD57)*100</f>
        <v>18.562810999494907</v>
      </c>
      <c r="G64" s="341">
        <f>('TuitionData-4Yr'!Y60/'Median H Income Data'!AE57)*100</f>
        <v>20.038198828137645</v>
      </c>
      <c r="H64" s="267">
        <f>'TuitionData-4Yr'!AV60</f>
        <v>20196</v>
      </c>
      <c r="I64" s="346">
        <f>('TuitionData-4Yr'!AV60-'TuitionData-4Yr'!AU60)/'TuitionData-4Yr'!AU60*100</f>
        <v>0.29797377830750893</v>
      </c>
      <c r="J64" s="355">
        <f>(('Constant $'!AO59-'Constant $'!AN59)/'Constant $'!AN59)*100</f>
        <v>-1.6341361617711732</v>
      </c>
      <c r="K64" s="250"/>
      <c r="L64" s="250"/>
      <c r="M64" s="267">
        <f>+'TuitionData-2Yr'!W60</f>
        <v>3995</v>
      </c>
      <c r="N64" s="346">
        <f>(('TuitionData-2Yr'!W60-'TuitionData-2Yr'!V60)/'TuitionData-2Yr'!V60)*100</f>
        <v>5.9681697612732094</v>
      </c>
      <c r="O64" s="341">
        <f>(('Constant $'!BI59-'Constant $'!BH59)/'Constant $'!BH59)*100</f>
        <v>3.9268308746048621</v>
      </c>
      <c r="P64" s="346">
        <f>('TuitionData-2Yr'!V60/'Median H Income Data'!AD57)*100</f>
        <v>5.6528107809447334</v>
      </c>
      <c r="Q64" s="341">
        <f>('TuitionData-2Yr'!W60/'Median H Income Data'!AE57)*100</f>
        <v>6.4662846783852892</v>
      </c>
      <c r="R64" s="267">
        <f>+'TuitionData-2Yr'!AS60</f>
        <v>6809</v>
      </c>
      <c r="S64" s="346">
        <f>(('TuitionData-2Yr'!AS60-'TuitionData-2Yr'!AR60)/'TuitionData-2Yr'!AR60)*100</f>
        <v>3.9224664224664223</v>
      </c>
      <c r="T64" s="355">
        <f>(('Constant $'!CC59-'Constant $'!CB59)/'Constant $'!CB59)*100</f>
        <v>1.9205353484035139</v>
      </c>
      <c r="U64" s="325" t="s">
        <v>146</v>
      </c>
      <c r="V64" s="210">
        <f t="shared" si="0"/>
        <v>1.631340872374798</v>
      </c>
      <c r="W64" s="210">
        <f t="shared" si="1"/>
        <v>1.7043804755944931</v>
      </c>
    </row>
    <row r="65" spans="1:24" s="36" customFormat="1">
      <c r="A65" s="265" t="s">
        <v>147</v>
      </c>
      <c r="B65" s="265"/>
      <c r="C65" s="265">
        <f>'TuitionData-4Yr'!Y61</f>
        <v>7086.5</v>
      </c>
      <c r="D65" s="346">
        <f>(('TuitionData-4Yr'!Y61-'TuitionData-4Yr'!X61)/'TuitionData-4Yr'!X61)*100</f>
        <v>3.8391090922411899</v>
      </c>
      <c r="E65" s="341">
        <f>(('Constant $'!U60-'Constant $'!T60)/'Constant $'!T60)*100</f>
        <v>1.838783788666349</v>
      </c>
      <c r="F65" s="346">
        <f>('TuitionData-4Yr'!X61/'Median H Income Data'!AD58)*100</f>
        <v>14.313053777601581</v>
      </c>
      <c r="G65" s="341">
        <f>('TuitionData-4Yr'!Y61/'Median H Income Data'!AE58)*100</f>
        <v>13.161413739947625</v>
      </c>
      <c r="H65" s="267">
        <f>'TuitionData-4Yr'!AV61</f>
        <v>16432.5</v>
      </c>
      <c r="I65" s="346">
        <f>('TuitionData-4Yr'!AV61-'TuitionData-4Yr'!AU61)/'TuitionData-4Yr'!AU61*100</f>
        <v>2.6325651114858535</v>
      </c>
      <c r="J65" s="355">
        <f>(('Constant $'!AO60-'Constant $'!AN60)/'Constant $'!AN60)*100</f>
        <v>0.65548230754028924</v>
      </c>
      <c r="K65" s="250"/>
      <c r="L65" s="250"/>
      <c r="M65" s="267">
        <f>+'TuitionData-2Yr'!W61</f>
        <v>4554</v>
      </c>
      <c r="N65" s="346">
        <f>(('TuitionData-2Yr'!W61-'TuitionData-2Yr'!V61)/'TuitionData-2Yr'!V61)*100</f>
        <v>7.0396051239863668</v>
      </c>
      <c r="O65" s="341">
        <f>(('Constant $'!BI60-'Constant $'!BH60)/'Constant $'!BH60)*100</f>
        <v>4.9776264293890291</v>
      </c>
      <c r="P65" s="346">
        <f>('TuitionData-2Yr'!V61/'Median H Income Data'!AD58)*100</f>
        <v>8.9229815073347396</v>
      </c>
      <c r="Q65" s="341">
        <f>('TuitionData-2Yr'!W61/'Median H Income Data'!AE58)*100</f>
        <v>8.4579239641178994</v>
      </c>
      <c r="R65" s="267">
        <f>+'TuitionData-2Yr'!AS61</f>
        <v>8554</v>
      </c>
      <c r="S65" s="346">
        <f>(('TuitionData-2Yr'!AS61-'TuitionData-2Yr'!AR61)/'TuitionData-2Yr'!AR61)*100</f>
        <v>6.6916120985344563</v>
      </c>
      <c r="T65" s="355">
        <f>(('Constant $'!CC60-'Constant $'!CB60)/'Constant $'!CB60)*100</f>
        <v>4.636337036704826</v>
      </c>
      <c r="U65" s="325" t="s">
        <v>147</v>
      </c>
      <c r="V65" s="210">
        <f t="shared" si="0"/>
        <v>2.3188456925139351</v>
      </c>
      <c r="W65" s="210">
        <f t="shared" si="1"/>
        <v>1.878348704435661</v>
      </c>
    </row>
    <row r="66" spans="1:24" s="36" customFormat="1">
      <c r="A66" s="265" t="s">
        <v>148</v>
      </c>
      <c r="B66" s="265"/>
      <c r="C66" s="265">
        <f>'TuitionData-4Yr'!Y62</f>
        <v>13129</v>
      </c>
      <c r="D66" s="346">
        <f>(('TuitionData-4Yr'!Y62-'TuitionData-4Yr'!X62)/'TuitionData-4Yr'!X62)*100</f>
        <v>-0.82338721861308362</v>
      </c>
      <c r="E66" s="341">
        <f>(('Constant $'!U61-'Constant $'!T61)/'Constant $'!T61)*100</f>
        <v>-2.7338955983915052</v>
      </c>
      <c r="F66" s="346">
        <f>('TuitionData-4Yr'!X62/'Median H Income Data'!AD59)*100</f>
        <v>25.504742117792329</v>
      </c>
      <c r="G66" s="341">
        <f>('TuitionData-4Yr'!Y62/'Median H Income Data'!AE59)*100</f>
        <v>24.334593712930012</v>
      </c>
      <c r="H66" s="267">
        <f>'TuitionData-4Yr'!AV62</f>
        <v>20044</v>
      </c>
      <c r="I66" s="346">
        <f>('TuitionData-4Yr'!AV62-'TuitionData-4Yr'!AU62)/'TuitionData-4Yr'!AU62*100</f>
        <v>1.2323232323232323</v>
      </c>
      <c r="J66" s="355">
        <f>(('Constant $'!AO61-'Constant $'!AN61)/'Constant $'!AN61)*100</f>
        <v>-0.7177857340528474</v>
      </c>
      <c r="K66" s="250"/>
      <c r="L66" s="250"/>
      <c r="M66" s="267">
        <f>+'TuitionData-2Yr'!W62</f>
        <v>4785</v>
      </c>
      <c r="N66" s="346">
        <f>(('TuitionData-2Yr'!W62-'TuitionData-2Yr'!V62)/'TuitionData-2Yr'!V62)*100</f>
        <v>22.37851662404092</v>
      </c>
      <c r="O66" s="341">
        <f>(('Constant $'!BI61-'Constant $'!BH61)/'Constant $'!BH61)*100</f>
        <v>20.021053760992196</v>
      </c>
      <c r="P66" s="346">
        <f>('TuitionData-2Yr'!V62/'Median H Income Data'!AD59)*100</f>
        <v>7.5331274875787875</v>
      </c>
      <c r="Q66" s="341">
        <f>('TuitionData-2Yr'!W62/'Median H Income Data'!AE59)*100</f>
        <v>8.8689946619217093</v>
      </c>
      <c r="R66" s="267">
        <f>+'TuitionData-2Yr'!AS62</f>
        <v>12240</v>
      </c>
      <c r="S66" s="346">
        <f>(('TuitionData-2Yr'!AS62-'TuitionData-2Yr'!AR62)/'TuitionData-2Yr'!AR62)*100</f>
        <v>20.176730486008836</v>
      </c>
      <c r="T66" s="355">
        <f>(('Constant $'!CC61-'Constant $'!CB61)/'Constant $'!CB61)*100</f>
        <v>17.861682167571189</v>
      </c>
      <c r="U66" s="325" t="s">
        <v>148</v>
      </c>
      <c r="V66" s="210">
        <f t="shared" si="0"/>
        <v>1.5266966257902355</v>
      </c>
      <c r="W66" s="210">
        <f t="shared" si="1"/>
        <v>2.5579937304075235</v>
      </c>
    </row>
    <row r="67" spans="1:24" s="36" customFormat="1">
      <c r="A67" s="265" t="s">
        <v>149</v>
      </c>
      <c r="B67" s="265"/>
      <c r="C67" s="265">
        <f>'TuitionData-4Yr'!Y63</f>
        <v>10026</v>
      </c>
      <c r="D67" s="346">
        <f>(('TuitionData-4Yr'!Y63-'TuitionData-4Yr'!X63)/'TuitionData-4Yr'!X63)*100</f>
        <v>1.9952114924181964E-2</v>
      </c>
      <c r="E67" s="341">
        <f>(('Constant $'!U62-'Constant $'!T62)/'Constant $'!T62)*100</f>
        <v>-1.9068020996184394</v>
      </c>
      <c r="F67" s="346">
        <f>('TuitionData-4Yr'!X63/'Median H Income Data'!AD60)*100</f>
        <v>17.87914720470549</v>
      </c>
      <c r="G67" s="341">
        <f>('TuitionData-4Yr'!Y63/'Median H Income Data'!AE60)*100</f>
        <v>17.342420258769806</v>
      </c>
      <c r="H67" s="267">
        <f>'TuitionData-4Yr'!AV63</f>
        <v>23158</v>
      </c>
      <c r="I67" s="346">
        <f>('TuitionData-4Yr'!AV63-'TuitionData-4Yr'!AU63)/'TuitionData-4Yr'!AU63*100</f>
        <v>8.6370703057522882E-3</v>
      </c>
      <c r="J67" s="355">
        <f>(('Constant $'!AO62-'Constant $'!AN62)/'Constant $'!AN62)*100</f>
        <v>-1.9178991746273604</v>
      </c>
      <c r="K67" s="250"/>
      <c r="L67" s="250"/>
      <c r="M67" s="267">
        <f>+'TuitionData-2Yr'!W63</f>
        <v>3944</v>
      </c>
      <c r="N67" s="346">
        <f>(('TuitionData-2Yr'!W63-'TuitionData-2Yr'!V63)/'TuitionData-2Yr'!V63)*100</f>
        <v>-0.15189873417721519</v>
      </c>
      <c r="O67" s="341">
        <f>(('Constant $'!BI62-'Constant $'!BH62)/'Constant $'!BH62)*100</f>
        <v>-2.0753424657534114</v>
      </c>
      <c r="P67" s="346">
        <f>('TuitionData-2Yr'!V63/'Median H Income Data'!AD60)*100</f>
        <v>7.04535429554935</v>
      </c>
      <c r="Q67" s="341">
        <f>('TuitionData-2Yr'!W63/'Median H Income Data'!AE60)*100</f>
        <v>6.8221130561129177</v>
      </c>
      <c r="R67" s="267">
        <f>+'TuitionData-2Yr'!AS63</f>
        <v>10576</v>
      </c>
      <c r="S67" s="346">
        <f>(('TuitionData-2Yr'!AS63-'TuitionData-2Yr'!AR63)/'TuitionData-2Yr'!AR63)*100</f>
        <v>-5.6700056700056692E-2</v>
      </c>
      <c r="T67" s="355">
        <f>(('Constant $'!CC62-'Constant $'!CB62)/'Constant $'!CB62)*100</f>
        <v>-1.9819776669091675</v>
      </c>
      <c r="U67" s="325" t="s">
        <v>149</v>
      </c>
      <c r="V67" s="210">
        <f t="shared" si="0"/>
        <v>2.3097945342110511</v>
      </c>
      <c r="W67" s="210">
        <f t="shared" si="1"/>
        <v>2.6815415821501016</v>
      </c>
    </row>
    <row r="68" spans="1:24" s="36" customFormat="1">
      <c r="A68" s="251" t="s">
        <v>150</v>
      </c>
      <c r="B68" s="251"/>
      <c r="C68" s="251">
        <f>'TuitionData-4Yr'!Y64</f>
        <v>10286</v>
      </c>
      <c r="D68" s="343">
        <f>(('TuitionData-4Yr'!Y64-'TuitionData-4Yr'!X64)/'TuitionData-4Yr'!X64)*100</f>
        <v>4.2781832927818328</v>
      </c>
      <c r="E68" s="353">
        <f>(('Constant $'!U63-'Constant $'!T63)/'Constant $'!T63)*100</f>
        <v>2.2693997961315175</v>
      </c>
      <c r="F68" s="343">
        <f>('TuitionData-4Yr'!X64/'Median H Income Data'!AD61)*100</f>
        <v>17.746808104294736</v>
      </c>
      <c r="G68" s="353">
        <f>('TuitionData-4Yr'!Y64/'Median H Income Data'!AE61)*100</f>
        <v>18.755698187520515</v>
      </c>
      <c r="H68" s="275">
        <f>'TuitionData-4Yr'!AV64</f>
        <v>22982</v>
      </c>
      <c r="I68" s="343">
        <f>('TuitionData-4Yr'!AV64-'TuitionData-4Yr'!AU64)/'TuitionData-4Yr'!AU64*100</f>
        <v>3.8593637020968909</v>
      </c>
      <c r="J68" s="353">
        <f>(('Constant $'!AO63-'Constant $'!AN63)/'Constant $'!AN63)*100</f>
        <v>1.8586482198219199</v>
      </c>
      <c r="K68" s="250"/>
      <c r="L68" s="250"/>
      <c r="M68" s="275">
        <f>+'TuitionData-2Yr'!W64</f>
        <v>9081</v>
      </c>
      <c r="N68" s="343">
        <f>(('TuitionData-2Yr'!W64-'TuitionData-2Yr'!V64)/'TuitionData-2Yr'!V64)*100</f>
        <v>66.562729273661034</v>
      </c>
      <c r="O68" s="353">
        <f>(('Constant $'!BI63-'Constant $'!BH63)/'Constant $'!BH63)*100</f>
        <v>63.354115053920147</v>
      </c>
      <c r="P68" s="343">
        <f>('TuitionData-2Yr'!V64/'Median H Income Data'!AD61)*100</f>
        <v>9.8089616569966456</v>
      </c>
      <c r="Q68" s="353">
        <f>('TuitionData-2Yr'!W64/'Median H Income Data'!AE61)*100</f>
        <v>16.558477079610519</v>
      </c>
      <c r="R68" s="275">
        <f>+'TuitionData-2Yr'!AS64</f>
        <v>17121</v>
      </c>
      <c r="S68" s="343">
        <f>(('TuitionData-2Yr'!AS64-'TuitionData-2Yr'!AR64)/'TuitionData-2Yr'!AR64)*100</f>
        <v>58.469085523880047</v>
      </c>
      <c r="T68" s="353">
        <f>(('Constant $'!CC63-'Constant $'!CB63)/'Constant $'!CB63)*100</f>
        <v>55.416384818154626</v>
      </c>
      <c r="U68" s="270" t="s">
        <v>150</v>
      </c>
      <c r="V68" s="210">
        <f t="shared" si="0"/>
        <v>2.2342990472486877</v>
      </c>
      <c r="W68" s="210">
        <f t="shared" si="1"/>
        <v>1.8853650479022135</v>
      </c>
    </row>
    <row r="69" spans="1:24" s="36" customFormat="1">
      <c r="A69" s="312" t="s">
        <v>151</v>
      </c>
      <c r="B69" s="312"/>
      <c r="C69" s="312">
        <f>'TuitionData-4Yr'!Y65</f>
        <v>7255</v>
      </c>
      <c r="D69" s="350">
        <f>(('TuitionData-4Yr'!Y65-'TuitionData-4Yr'!X65)/'TuitionData-4Yr'!X65)*100</f>
        <v>0.15184980673660961</v>
      </c>
      <c r="E69" s="360">
        <f>(('Constant $'!U64-'Constant $'!T64)/'Constant $'!T64)*100</f>
        <v>-1.7774452451910998</v>
      </c>
      <c r="F69" s="350">
        <f>('TuitionData-4Yr'!X65/'Median H Income Data'!AD62)*100</f>
        <v>11.102562297617284</v>
      </c>
      <c r="G69" s="360">
        <f>('TuitionData-4Yr'!Y65/'Median H Income Data'!AE62)*100</f>
        <v>11.95714874330449</v>
      </c>
      <c r="H69" s="336">
        <f>'TuitionData-4Yr'!AV65</f>
        <v>14535</v>
      </c>
      <c r="I69" s="350">
        <f>('TuitionData-4Yr'!AV65-'TuitionData-4Yr'!AU65)/'TuitionData-4Yr'!AU65*100</f>
        <v>-3.4387895460797797E-2</v>
      </c>
      <c r="J69" s="360">
        <f>(('Constant $'!AO64-'Constant $'!AN64)/'Constant $'!AN64)*100</f>
        <v>-1.9600953204198066</v>
      </c>
      <c r="K69" s="250"/>
      <c r="L69" s="250"/>
      <c r="M69" s="371" t="str">
        <f>IF('TuitionData-2Yr'!W65&gt;0,'TuitionData-2Yr'!W65,"NA")</f>
        <v>NA</v>
      </c>
      <c r="N69" s="373" t="str">
        <f>IF('TuitionData-2Yr'!V65="NA","NA",(('TuitionData-2Yr'!W65-'TuitionData-2Yr'!V65)/'TuitionData-2Yr'!V65)*100)</f>
        <v>NA</v>
      </c>
      <c r="O69" s="372" t="str">
        <f>IF('Constant $'!BH64="NA","NA",(('Constant $'!BI64-'Constant $'!BH64)/'Constant $'!BH64)*100)</f>
        <v>NA</v>
      </c>
      <c r="P69" s="373" t="str">
        <f>IF('TuitionData-2Yr'!V65&gt;0,('TuitionData-2Yr'!V65/'Median H Income Data'!AD62)*100,"NA")</f>
        <v>NA</v>
      </c>
      <c r="Q69" s="372" t="str">
        <f>IF('TuitionData-2Yr'!W65&gt;0,('TuitionData-2Yr'!W65/'Median H Income Data'!AE62)*100,"NA")</f>
        <v>NA</v>
      </c>
      <c r="R69" s="371" t="str">
        <f>IF('TuitionData-2Yr'!AS65&gt;0,'TuitionData-2Yr'!AS65,"NA")</f>
        <v>NA</v>
      </c>
      <c r="S69" s="373" t="str">
        <f>IF('TuitionData-2Yr'!AR65="NA","NA",(('TuitionData-2Yr'!AS65-'TuitionData-2Yr'!AR65)/'TuitionData-2Yr'!AR65)*100)</f>
        <v>NA</v>
      </c>
      <c r="T69" s="372" t="str">
        <f>IF('Constant $'!CB64="NA","NA",(('Constant $'!CC64-'Constant $'!CB64)/'Constant $'!CB64)*100)</f>
        <v>NA</v>
      </c>
      <c r="U69" s="330" t="s">
        <v>151</v>
      </c>
      <c r="V69" s="210">
        <f t="shared" si="0"/>
        <v>2.0034458993797379</v>
      </c>
      <c r="W69" s="210" t="e">
        <f t="shared" si="1"/>
        <v>#DIV/0!</v>
      </c>
    </row>
    <row r="70" spans="1:24" s="36" customFormat="1">
      <c r="A70" s="313"/>
      <c r="B70" s="313"/>
      <c r="C70" s="305"/>
      <c r="D70" s="306"/>
      <c r="E70" s="306"/>
      <c r="F70" s="306"/>
      <c r="G70" s="306"/>
      <c r="H70" s="305"/>
      <c r="I70" s="216"/>
      <c r="J70" s="216"/>
      <c r="K70" s="78"/>
      <c r="L70" s="216"/>
      <c r="N70" s="37"/>
      <c r="S70" s="307"/>
      <c r="U70" s="331"/>
      <c r="V70" s="37"/>
    </row>
    <row r="71" spans="1:24" s="36" customFormat="1" ht="21" customHeight="1">
      <c r="A71" s="44" t="s">
        <v>157</v>
      </c>
      <c r="B71" s="313"/>
      <c r="C71" s="305"/>
      <c r="D71" s="306"/>
      <c r="E71" s="306"/>
      <c r="F71" s="306"/>
      <c r="G71" s="306"/>
      <c r="H71" s="305"/>
      <c r="I71" s="216"/>
      <c r="J71" s="216"/>
      <c r="K71" s="78"/>
      <c r="L71" s="216"/>
      <c r="N71" s="37"/>
      <c r="S71" s="307"/>
      <c r="U71" s="331"/>
      <c r="V71" s="37"/>
    </row>
    <row r="72" spans="1:24" ht="73.5" customHeight="1">
      <c r="A72" s="573" t="s">
        <v>213</v>
      </c>
      <c r="B72" s="574"/>
      <c r="C72" s="574"/>
      <c r="D72" s="574"/>
      <c r="E72" s="574"/>
      <c r="F72" s="574"/>
      <c r="G72" s="574"/>
      <c r="H72" s="574"/>
      <c r="I72" s="574"/>
      <c r="J72" s="574"/>
      <c r="K72" s="320"/>
      <c r="L72" s="16"/>
      <c r="N72" s="3"/>
      <c r="S72" s="161"/>
      <c r="U72" s="297"/>
      <c r="V72" s="3"/>
    </row>
    <row r="73" spans="1:24" ht="18.75" customHeight="1">
      <c r="A73" s="573" t="s">
        <v>201</v>
      </c>
      <c r="B73" s="574"/>
      <c r="C73" s="574"/>
      <c r="D73" s="574"/>
      <c r="E73" s="574"/>
      <c r="F73" s="574"/>
      <c r="G73" s="574"/>
      <c r="H73" s="574"/>
      <c r="I73" s="574"/>
      <c r="J73" s="574"/>
      <c r="K73" s="320"/>
      <c r="L73" s="16"/>
      <c r="N73" s="3"/>
      <c r="S73" s="161"/>
      <c r="U73" s="297"/>
      <c r="V73" s="3"/>
    </row>
    <row r="74" spans="1:24" s="44" customFormat="1" ht="20.25" customHeight="1">
      <c r="A74" s="44" t="s">
        <v>46</v>
      </c>
      <c r="B74" s="43" t="s">
        <v>86</v>
      </c>
      <c r="D74" s="316"/>
      <c r="E74" s="316"/>
      <c r="F74" s="316"/>
      <c r="G74" s="316"/>
      <c r="I74" s="316"/>
      <c r="J74" s="315"/>
      <c r="K74" s="320"/>
      <c r="L74" s="216"/>
      <c r="N74" s="42"/>
      <c r="S74" s="314"/>
      <c r="T74" s="78"/>
      <c r="U74" s="297"/>
      <c r="V74" s="42"/>
    </row>
    <row r="75" spans="1:24" s="38" customFormat="1" ht="33" customHeight="1">
      <c r="A75" s="25"/>
      <c r="B75" s="573" t="s">
        <v>207</v>
      </c>
      <c r="C75" s="574"/>
      <c r="D75" s="574"/>
      <c r="E75" s="574"/>
      <c r="F75" s="574"/>
      <c r="G75" s="574"/>
      <c r="H75" s="574"/>
      <c r="I75" s="574"/>
      <c r="J75" s="574"/>
      <c r="K75" s="320"/>
      <c r="L75" s="78"/>
      <c r="S75" s="316"/>
      <c r="T75" s="36"/>
      <c r="U75" s="297"/>
      <c r="W75" s="204"/>
      <c r="X75" s="205"/>
    </row>
    <row r="76" spans="1:24" s="38" customFormat="1" ht="18.75" customHeight="1">
      <c r="A76" s="25"/>
      <c r="B76" s="43" t="s">
        <v>208</v>
      </c>
      <c r="D76" s="316"/>
      <c r="E76" s="316"/>
      <c r="F76" s="316"/>
      <c r="G76" s="316"/>
      <c r="I76" s="316"/>
      <c r="J76" s="315"/>
      <c r="K76" s="320"/>
      <c r="L76" s="216"/>
      <c r="N76" s="39"/>
      <c r="T76" s="36"/>
      <c r="U76" s="297"/>
      <c r="V76" s="39"/>
      <c r="W76" s="204"/>
      <c r="X76" s="205"/>
    </row>
    <row r="77" spans="1:24" ht="30" customHeight="1">
      <c r="A77" s="25"/>
      <c r="B77" s="573" t="s">
        <v>190</v>
      </c>
      <c r="C77" s="574"/>
      <c r="D77" s="574"/>
      <c r="E77" s="574"/>
      <c r="F77" s="574"/>
      <c r="G77" s="574"/>
      <c r="H77" s="574"/>
      <c r="I77" s="574"/>
      <c r="J77" s="574"/>
      <c r="W77" s="204"/>
      <c r="X77" s="205"/>
    </row>
    <row r="78" spans="1:24" ht="12.75" customHeight="1">
      <c r="A78" s="25"/>
      <c r="B78" s="25"/>
      <c r="U78" s="297" t="s">
        <v>202</v>
      </c>
      <c r="W78" s="204"/>
      <c r="X78" s="205"/>
    </row>
    <row r="79" spans="1:24" ht="12.75" customHeight="1">
      <c r="A79" s="454">
        <v>1</v>
      </c>
      <c r="B79" s="25"/>
      <c r="U79" s="297"/>
      <c r="W79" s="204"/>
      <c r="X79" s="205"/>
    </row>
    <row r="80" spans="1:24" ht="12.75" customHeight="1">
      <c r="A80" s="25"/>
      <c r="B80" s="25"/>
      <c r="U80" s="297"/>
      <c r="W80" s="204"/>
      <c r="X80" s="205"/>
    </row>
    <row r="81" spans="1:24" ht="12.75" customHeight="1">
      <c r="A81" s="25"/>
      <c r="B81" s="25"/>
      <c r="U81" s="297"/>
      <c r="W81" s="204"/>
      <c r="X81" s="205"/>
    </row>
    <row r="82" spans="1:24" ht="12.75" customHeight="1">
      <c r="A82" s="25"/>
      <c r="B82" s="25"/>
      <c r="U82" s="297"/>
      <c r="W82" s="204"/>
      <c r="X82" s="205"/>
    </row>
    <row r="83" spans="1:24" ht="12.75" customHeight="1">
      <c r="A83" s="25"/>
      <c r="B83" s="25"/>
      <c r="U83" s="297"/>
      <c r="W83" s="204"/>
      <c r="X83" s="205"/>
    </row>
    <row r="84" spans="1:24" ht="12.75" customHeight="1">
      <c r="A84" s="25"/>
      <c r="B84" s="25"/>
      <c r="U84" s="297"/>
      <c r="W84" s="204"/>
      <c r="X84" s="205"/>
    </row>
    <row r="85" spans="1:24" ht="12.75" customHeight="1">
      <c r="A85" s="25"/>
      <c r="B85" s="25"/>
      <c r="U85" s="297"/>
      <c r="W85" s="204"/>
      <c r="X85" s="205"/>
    </row>
    <row r="86" spans="1:24" ht="12.75" customHeight="1">
      <c r="A86" s="25"/>
      <c r="B86" s="25"/>
      <c r="U86" s="297"/>
      <c r="W86" s="204"/>
      <c r="X86" s="205"/>
    </row>
    <row r="87" spans="1:24" ht="12.75" customHeight="1">
      <c r="A87" s="25"/>
      <c r="B87" s="25"/>
      <c r="U87" s="297"/>
      <c r="W87" s="204"/>
      <c r="X87" s="205"/>
    </row>
    <row r="88" spans="1:24" ht="12.75" customHeight="1">
      <c r="A88" s="25"/>
      <c r="B88" s="25"/>
      <c r="U88" s="297"/>
      <c r="W88" s="204"/>
      <c r="X88" s="205"/>
    </row>
    <row r="89" spans="1:24" ht="12.75" customHeight="1">
      <c r="A89" s="25"/>
      <c r="B89" s="25"/>
      <c r="U89" s="297"/>
      <c r="W89" s="204"/>
      <c r="X89" s="205"/>
    </row>
    <row r="90" spans="1:24" ht="12.75" customHeight="1">
      <c r="A90" s="25"/>
      <c r="B90" s="25"/>
      <c r="U90" s="297"/>
    </row>
    <row r="91" spans="1:24" ht="12.75" customHeight="1">
      <c r="A91" s="25"/>
      <c r="B91" s="25"/>
      <c r="U91" s="297"/>
    </row>
    <row r="92" spans="1:24" ht="12.75" customHeight="1">
      <c r="A92" s="25"/>
      <c r="B92" s="25"/>
      <c r="U92" s="297"/>
    </row>
    <row r="93" spans="1:24" ht="12.75" customHeight="1">
      <c r="A93" s="25"/>
      <c r="B93" s="25"/>
      <c r="U93" s="297"/>
    </row>
    <row r="94" spans="1:24" ht="12.75" customHeight="1">
      <c r="A94" s="25"/>
      <c r="B94" s="25"/>
      <c r="U94" s="297"/>
    </row>
    <row r="95" spans="1:24" ht="12.75" customHeight="1">
      <c r="A95" s="25"/>
      <c r="B95" s="25"/>
      <c r="U95" s="297"/>
    </row>
    <row r="96" spans="1:24" ht="12.75" customHeight="1">
      <c r="A96" s="25"/>
      <c r="B96" s="25"/>
      <c r="U96" s="297"/>
    </row>
    <row r="97" spans="1:21" ht="12.75" customHeight="1">
      <c r="A97" s="25"/>
      <c r="B97" s="25"/>
      <c r="U97" s="297"/>
    </row>
    <row r="98" spans="1:21" ht="12.75" customHeight="1">
      <c r="A98" s="25"/>
      <c r="B98" s="25"/>
      <c r="U98" s="297"/>
    </row>
    <row r="99" spans="1:21" ht="12.75" customHeight="1">
      <c r="A99" s="25"/>
      <c r="B99" s="25"/>
      <c r="U99" s="297"/>
    </row>
    <row r="100" spans="1:21" ht="12.75" customHeight="1">
      <c r="A100" s="25"/>
      <c r="B100" s="25"/>
      <c r="U100" s="297"/>
    </row>
    <row r="101" spans="1:21" ht="12.75" customHeight="1">
      <c r="A101" s="25"/>
      <c r="B101" s="25"/>
      <c r="U101" s="297"/>
    </row>
    <row r="102" spans="1:21" ht="12.75" customHeight="1">
      <c r="A102" s="25"/>
      <c r="B102" s="25"/>
      <c r="U102" s="297"/>
    </row>
    <row r="103" spans="1:21" ht="12.75" customHeight="1">
      <c r="A103" s="25"/>
      <c r="B103" s="25"/>
      <c r="U103" s="297"/>
    </row>
    <row r="104" spans="1:21" ht="12.75" customHeight="1">
      <c r="A104" s="25"/>
      <c r="B104" s="25"/>
      <c r="U104" s="297"/>
    </row>
    <row r="105" spans="1:21" ht="12.75" customHeight="1">
      <c r="A105" s="25"/>
      <c r="B105" s="25"/>
      <c r="U105" s="297"/>
    </row>
    <row r="106" spans="1:21" ht="12.75" customHeight="1">
      <c r="A106" s="25"/>
      <c r="B106" s="25"/>
      <c r="U106" s="297"/>
    </row>
    <row r="107" spans="1:21" ht="12.75" customHeight="1">
      <c r="A107" s="25"/>
      <c r="B107" s="25"/>
      <c r="U107" s="297"/>
    </row>
    <row r="108" spans="1:21" ht="12.75" customHeight="1">
      <c r="A108" s="25"/>
      <c r="B108" s="25"/>
      <c r="U108" s="297"/>
    </row>
    <row r="109" spans="1:21" ht="12.75" customHeight="1">
      <c r="A109" s="25"/>
      <c r="B109" s="25"/>
      <c r="U109" s="297"/>
    </row>
    <row r="110" spans="1:21" ht="12.75" customHeight="1">
      <c r="A110" s="25"/>
      <c r="B110" s="25"/>
      <c r="U110" s="297"/>
    </row>
    <row r="111" spans="1:21" ht="12.75" customHeight="1">
      <c r="A111" s="25"/>
      <c r="B111" s="25"/>
      <c r="U111" s="297"/>
    </row>
    <row r="112" spans="1:21" ht="12.75" customHeight="1">
      <c r="A112" s="25"/>
      <c r="B112" s="25"/>
      <c r="U112" s="297"/>
    </row>
    <row r="113" spans="1:21" ht="12.75" customHeight="1">
      <c r="A113" s="25"/>
      <c r="B113" s="25"/>
      <c r="U113" s="297"/>
    </row>
    <row r="114" spans="1:21" ht="12.75" customHeight="1">
      <c r="A114" s="25"/>
      <c r="B114" s="25"/>
      <c r="U114" s="297"/>
    </row>
    <row r="115" spans="1:21" ht="12.75" customHeight="1">
      <c r="A115" s="25"/>
      <c r="B115" s="25"/>
      <c r="U115" s="297"/>
    </row>
    <row r="116" spans="1:21" ht="12.75" customHeight="1">
      <c r="A116" s="25"/>
      <c r="B116" s="25"/>
      <c r="U116" s="297"/>
    </row>
    <row r="117" spans="1:21" ht="12.75" customHeight="1">
      <c r="A117" s="25"/>
      <c r="B117" s="25"/>
      <c r="U117" s="297"/>
    </row>
    <row r="118" spans="1:21" ht="12.75" customHeight="1">
      <c r="A118" s="25"/>
      <c r="B118" s="25"/>
      <c r="U118" s="297"/>
    </row>
    <row r="119" spans="1:21" ht="12.75" customHeight="1">
      <c r="A119" s="25"/>
      <c r="B119" s="25"/>
      <c r="U119" s="297"/>
    </row>
    <row r="120" spans="1:21" ht="12.75" customHeight="1">
      <c r="A120" s="25"/>
      <c r="B120" s="25"/>
      <c r="U120" s="297"/>
    </row>
    <row r="121" spans="1:21" ht="12.75" customHeight="1">
      <c r="A121" s="25"/>
      <c r="B121" s="25"/>
      <c r="U121" s="297"/>
    </row>
    <row r="122" spans="1:21" ht="12.75" customHeight="1">
      <c r="A122" s="25"/>
      <c r="B122" s="25"/>
      <c r="U122" s="297"/>
    </row>
    <row r="123" spans="1:21" ht="12.75" customHeight="1">
      <c r="A123" s="25"/>
      <c r="B123" s="25"/>
      <c r="U123" s="297"/>
    </row>
    <row r="124" spans="1:21" ht="12.75" customHeight="1">
      <c r="A124" s="25"/>
      <c r="B124" s="25"/>
      <c r="U124" s="297"/>
    </row>
    <row r="125" spans="1:21" ht="12.75" customHeight="1">
      <c r="A125" s="25"/>
      <c r="B125" s="25"/>
      <c r="U125" s="297"/>
    </row>
    <row r="126" spans="1:21" ht="12.75" customHeight="1">
      <c r="A126" s="25"/>
      <c r="B126" s="25"/>
      <c r="U126" s="297"/>
    </row>
    <row r="127" spans="1:21" ht="12.75" customHeight="1">
      <c r="A127" s="25"/>
      <c r="B127" s="25"/>
      <c r="U127" s="297"/>
    </row>
    <row r="128" spans="1:21" ht="12.75" customHeight="1">
      <c r="A128" s="25"/>
      <c r="B128" s="25"/>
      <c r="U128" s="297"/>
    </row>
    <row r="129" spans="1:21" ht="12.75" customHeight="1">
      <c r="A129" s="25"/>
      <c r="B129" s="25"/>
      <c r="U129" s="297"/>
    </row>
    <row r="130" spans="1:21" ht="12.75" customHeight="1">
      <c r="A130" s="25"/>
      <c r="B130" s="25"/>
      <c r="U130" s="297"/>
    </row>
    <row r="131" spans="1:21" ht="12.75" customHeight="1">
      <c r="A131" s="25"/>
      <c r="B131" s="25"/>
      <c r="U131" s="297"/>
    </row>
    <row r="132" spans="1:21" ht="12.75" customHeight="1">
      <c r="A132" s="25"/>
      <c r="B132" s="25"/>
      <c r="U132" s="297"/>
    </row>
    <row r="133" spans="1:21" ht="12.75" customHeight="1">
      <c r="A133" s="25"/>
      <c r="B133" s="25"/>
      <c r="U133" s="297"/>
    </row>
    <row r="134" spans="1:21" ht="12.75" customHeight="1">
      <c r="A134" s="25"/>
      <c r="B134" s="25"/>
      <c r="U134" s="297"/>
    </row>
    <row r="135" spans="1:21" ht="12.75" customHeight="1">
      <c r="A135" s="25"/>
      <c r="B135" s="25"/>
      <c r="U135" s="297"/>
    </row>
    <row r="136" spans="1:21" ht="12.75" customHeight="1">
      <c r="A136" s="25"/>
      <c r="B136" s="25"/>
      <c r="U136" s="297"/>
    </row>
    <row r="137" spans="1:21" ht="12.75" customHeight="1">
      <c r="A137" s="25"/>
      <c r="B137" s="25"/>
      <c r="U137" s="297"/>
    </row>
    <row r="138" spans="1:21" ht="12.75" customHeight="1">
      <c r="A138" s="25"/>
      <c r="B138" s="25"/>
      <c r="U138" s="297"/>
    </row>
    <row r="139" spans="1:21" ht="12.75" customHeight="1">
      <c r="A139" s="25"/>
      <c r="B139" s="25"/>
      <c r="U139" s="297"/>
    </row>
    <row r="140" spans="1:21" ht="12.75" customHeight="1">
      <c r="A140" s="25"/>
      <c r="B140" s="25"/>
      <c r="U140" s="297"/>
    </row>
    <row r="141" spans="1:21" ht="12.75" customHeight="1">
      <c r="A141" s="25"/>
      <c r="B141" s="25"/>
      <c r="U141" s="297"/>
    </row>
    <row r="142" spans="1:21" ht="12.75" customHeight="1">
      <c r="A142" s="25"/>
      <c r="B142" s="25"/>
      <c r="U142" s="297"/>
    </row>
    <row r="143" spans="1:21" ht="12.75" customHeight="1">
      <c r="A143" s="25"/>
      <c r="B143" s="25"/>
      <c r="U143" s="297"/>
    </row>
    <row r="144" spans="1:21" ht="12.75" customHeight="1">
      <c r="A144" s="25"/>
      <c r="B144" s="25"/>
      <c r="U144" s="297"/>
    </row>
    <row r="145" spans="1:21" ht="12.75" customHeight="1">
      <c r="A145" s="25"/>
      <c r="B145" s="25"/>
      <c r="U145" s="297"/>
    </row>
    <row r="146" spans="1:21" ht="12.75" customHeight="1">
      <c r="A146" s="25"/>
      <c r="B146" s="25"/>
      <c r="U146" s="297"/>
    </row>
    <row r="147" spans="1:21" ht="12.75" customHeight="1">
      <c r="A147" s="25"/>
      <c r="B147" s="25"/>
      <c r="U147" s="297"/>
    </row>
    <row r="148" spans="1:21" ht="12.75" customHeight="1">
      <c r="A148" s="25"/>
      <c r="B148" s="25"/>
      <c r="U148" s="297"/>
    </row>
    <row r="149" spans="1:21" ht="12.75" customHeight="1">
      <c r="A149" s="25"/>
      <c r="B149" s="25"/>
      <c r="U149" s="297"/>
    </row>
    <row r="150" spans="1:21" ht="12.75" customHeight="1">
      <c r="A150" s="25"/>
      <c r="B150" s="25"/>
      <c r="U150" s="297"/>
    </row>
    <row r="151" spans="1:21" ht="12.75" customHeight="1">
      <c r="A151" s="25"/>
      <c r="B151" s="25"/>
      <c r="U151" s="297"/>
    </row>
    <row r="152" spans="1:21" ht="12.75" customHeight="1">
      <c r="A152" s="25"/>
      <c r="B152" s="25"/>
      <c r="U152" s="297"/>
    </row>
    <row r="153" spans="1:21" ht="12.75" customHeight="1">
      <c r="A153" s="25"/>
      <c r="B153" s="25"/>
      <c r="U153" s="297"/>
    </row>
    <row r="154" spans="1:21" ht="12.75" customHeight="1">
      <c r="A154" s="25"/>
      <c r="B154" s="25"/>
      <c r="U154" s="297"/>
    </row>
    <row r="155" spans="1:21" ht="12.75" customHeight="1">
      <c r="A155" s="25"/>
      <c r="B155" s="25"/>
      <c r="U155" s="297"/>
    </row>
    <row r="156" spans="1:21" ht="12.75" customHeight="1">
      <c r="A156" s="25"/>
      <c r="B156" s="25"/>
      <c r="U156" s="297"/>
    </row>
    <row r="157" spans="1:21" ht="12.75" customHeight="1">
      <c r="A157" s="25"/>
      <c r="B157" s="25"/>
      <c r="U157" s="297"/>
    </row>
    <row r="158" spans="1:21" ht="12.75" customHeight="1">
      <c r="A158" s="25"/>
      <c r="B158" s="25"/>
      <c r="U158" s="297"/>
    </row>
    <row r="159" spans="1:21" ht="12.75" customHeight="1">
      <c r="A159" s="25"/>
      <c r="B159" s="25"/>
      <c r="U159" s="297"/>
    </row>
    <row r="160" spans="1:21" ht="12.75" customHeight="1">
      <c r="A160" s="25"/>
      <c r="B160" s="25"/>
      <c r="U160" s="297"/>
    </row>
    <row r="161" spans="1:21" ht="12.75" customHeight="1">
      <c r="A161" s="25"/>
      <c r="B161" s="25"/>
      <c r="U161" s="297"/>
    </row>
    <row r="162" spans="1:21" ht="12.75" customHeight="1">
      <c r="A162" s="25"/>
      <c r="B162" s="25"/>
      <c r="U162" s="297"/>
    </row>
    <row r="163" spans="1:21" ht="12.75" customHeight="1">
      <c r="A163" s="25"/>
      <c r="B163" s="25"/>
      <c r="U163" s="297"/>
    </row>
    <row r="164" spans="1:21" ht="12.75" customHeight="1">
      <c r="A164" s="25"/>
      <c r="B164" s="25"/>
      <c r="U164" s="297"/>
    </row>
    <row r="165" spans="1:21" ht="12.75" customHeight="1">
      <c r="A165" s="25"/>
      <c r="B165" s="25"/>
      <c r="U165" s="297"/>
    </row>
    <row r="166" spans="1:21" ht="12.75" customHeight="1">
      <c r="A166" s="25"/>
      <c r="B166" s="25"/>
      <c r="U166" s="297"/>
    </row>
    <row r="167" spans="1:21" ht="12.75" customHeight="1">
      <c r="A167" s="25"/>
      <c r="B167" s="25"/>
      <c r="U167" s="297"/>
    </row>
    <row r="168" spans="1:21" ht="12.75" customHeight="1">
      <c r="A168" s="25"/>
      <c r="B168" s="25"/>
      <c r="U168" s="297"/>
    </row>
    <row r="169" spans="1:21" ht="12.75" customHeight="1">
      <c r="A169" s="25"/>
      <c r="B169" s="25"/>
      <c r="U169" s="297"/>
    </row>
    <row r="170" spans="1:21" ht="12.75" customHeight="1">
      <c r="A170" s="25"/>
      <c r="B170" s="25"/>
      <c r="U170" s="297"/>
    </row>
    <row r="171" spans="1:21" ht="12.75" customHeight="1">
      <c r="A171" s="25"/>
      <c r="B171" s="25"/>
      <c r="U171" s="297"/>
    </row>
    <row r="172" spans="1:21" ht="12.75" customHeight="1">
      <c r="A172" s="25"/>
      <c r="B172" s="25"/>
      <c r="U172" s="297"/>
    </row>
    <row r="173" spans="1:21" ht="12.75" customHeight="1">
      <c r="A173" s="25"/>
      <c r="B173" s="25"/>
      <c r="U173" s="297"/>
    </row>
  </sheetData>
  <mergeCells count="24">
    <mergeCell ref="P7:Q7"/>
    <mergeCell ref="S7:T7"/>
    <mergeCell ref="S6:T6"/>
    <mergeCell ref="D6:E6"/>
    <mergeCell ref="F6:G6"/>
    <mergeCell ref="I6:J6"/>
    <mergeCell ref="N6:O6"/>
    <mergeCell ref="P6:Q6"/>
    <mergeCell ref="B77:J77"/>
    <mergeCell ref="Y4:AI5"/>
    <mergeCell ref="Y41:AI42"/>
    <mergeCell ref="A72:J72"/>
    <mergeCell ref="A73:J73"/>
    <mergeCell ref="B75:J75"/>
    <mergeCell ref="D8:E8"/>
    <mergeCell ref="F8:G8"/>
    <mergeCell ref="I8:J8"/>
    <mergeCell ref="N8:O8"/>
    <mergeCell ref="P8:Q8"/>
    <mergeCell ref="S8:T8"/>
    <mergeCell ref="D7:E7"/>
    <mergeCell ref="F7:G7"/>
    <mergeCell ref="I7:J7"/>
    <mergeCell ref="N7:O7"/>
  </mergeCells>
  <conditionalFormatting sqref="W75:X89 B28:T28">
    <cfRule type="cellIs" dxfId="0" priority="1" stopIfTrue="1" operator="lessThan">
      <formula>#REF!</formula>
    </cfRule>
  </conditionalFormatting>
  <pageMargins left="0.5" right="0.5" top="0.75" bottom="0.65" header="0.5" footer="0.45"/>
  <pageSetup scale="62" orientation="portrait" r:id="rId1"/>
  <headerFooter alignWithMargins="0"/>
  <colBreaks count="1" manualBreakCount="1">
    <brk id="11" max="7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0033"/>
  </sheetPr>
  <dimension ref="A1:X74"/>
  <sheetViews>
    <sheetView showGridLines="0" view="pageBreakPreview" topLeftCell="A34" zoomScaleNormal="100" zoomScaleSheetLayoutView="100" workbookViewId="0">
      <selection activeCell="B71" sqref="B71:L71"/>
    </sheetView>
  </sheetViews>
  <sheetFormatPr defaultColWidth="9.7109375" defaultRowHeight="12" customHeight="1"/>
  <cols>
    <col min="1" max="1" width="9.28515625" style="4" customWidth="1"/>
    <col min="2" max="2" width="8.28515625" style="4" customWidth="1"/>
    <col min="3" max="3" width="7.140625" style="4" customWidth="1"/>
    <col min="4" max="4" width="8.28515625" style="4" customWidth="1"/>
    <col min="5" max="5" width="6.7109375" style="4" customWidth="1"/>
    <col min="6" max="6" width="6.42578125" style="4" customWidth="1"/>
    <col min="7" max="7" width="7.5703125" style="4" customWidth="1"/>
    <col min="8" max="9" width="8" style="4" customWidth="1"/>
    <col min="10" max="10" width="7.140625" style="4" customWidth="1"/>
    <col min="11" max="11" width="6.85546875" style="4" customWidth="1"/>
    <col min="12" max="12" width="8.140625" style="4" customWidth="1"/>
    <col min="13" max="13" width="2.42578125" style="15" customWidth="1"/>
    <col min="14" max="15" width="8" style="4" customWidth="1"/>
    <col min="16" max="16" width="7.28515625" style="4" customWidth="1"/>
    <col min="17" max="17" width="6.5703125" style="4" customWidth="1"/>
    <col min="18" max="18" width="8.140625" style="4" customWidth="1"/>
    <col min="19" max="19" width="7.140625" style="4" customWidth="1"/>
    <col min="20" max="20" width="7.85546875" style="4" customWidth="1"/>
    <col min="21" max="21" width="6.85546875" style="4" customWidth="1"/>
    <col min="22" max="22" width="7" style="4" customWidth="1"/>
    <col min="23" max="23" width="8.140625" style="4" customWidth="1"/>
    <col min="24" max="24" width="17.5703125" style="4" customWidth="1"/>
    <col min="25" max="16384" width="9.7109375" style="4"/>
  </cols>
  <sheetData>
    <row r="1" spans="1:24" ht="15.75" customHeight="1">
      <c r="A1" s="6" t="s">
        <v>203</v>
      </c>
      <c r="B1" s="1"/>
      <c r="C1" s="375"/>
      <c r="D1" s="1"/>
      <c r="E1" s="1"/>
      <c r="F1" s="1"/>
      <c r="G1" s="1"/>
      <c r="H1" s="1"/>
      <c r="I1" s="1"/>
      <c r="J1" s="1"/>
      <c r="K1" s="1"/>
      <c r="N1" s="146"/>
      <c r="X1" s="58" t="s">
        <v>203</v>
      </c>
    </row>
    <row r="2" spans="1:24" ht="12" customHeight="1">
      <c r="A2" s="588" t="s">
        <v>80</v>
      </c>
      <c r="B2" s="573"/>
      <c r="C2" s="573"/>
      <c r="D2" s="573"/>
      <c r="E2" s="573"/>
      <c r="F2" s="573"/>
      <c r="G2" s="573"/>
      <c r="H2" s="573"/>
      <c r="I2" s="573"/>
      <c r="J2" s="573"/>
      <c r="K2" s="573"/>
      <c r="X2" s="77" t="s">
        <v>68</v>
      </c>
    </row>
    <row r="3" spans="1:24" ht="15.75" customHeight="1">
      <c r="A3" s="52"/>
      <c r="B3" s="52"/>
    </row>
    <row r="4" spans="1:24" ht="12" customHeight="1">
      <c r="A4" s="3"/>
      <c r="B4" s="1"/>
      <c r="C4" s="75" t="s">
        <v>193</v>
      </c>
      <c r="D4" s="75"/>
      <c r="E4" s="75"/>
      <c r="F4" s="75"/>
      <c r="G4" s="75"/>
      <c r="H4" s="75"/>
      <c r="I4" s="75"/>
      <c r="J4" s="75"/>
      <c r="K4" s="75"/>
      <c r="L4" s="75"/>
      <c r="M4" s="30" t="s">
        <v>47</v>
      </c>
      <c r="N4" s="382" t="s">
        <v>195</v>
      </c>
      <c r="O4" s="75"/>
      <c r="P4" s="75"/>
      <c r="Q4" s="75"/>
      <c r="R4" s="75"/>
      <c r="S4" s="75"/>
      <c r="T4" s="75"/>
      <c r="U4" s="75"/>
      <c r="V4" s="75"/>
      <c r="W4" s="75"/>
      <c r="X4" s="75"/>
    </row>
    <row r="5" spans="1:24" ht="12" customHeight="1">
      <c r="A5" s="3"/>
      <c r="B5" s="1"/>
      <c r="C5" s="29" t="s">
        <v>74</v>
      </c>
      <c r="D5" s="29"/>
      <c r="E5" s="29"/>
      <c r="F5" s="29"/>
      <c r="G5" s="29"/>
      <c r="H5" s="76" t="s">
        <v>75</v>
      </c>
      <c r="I5" s="29"/>
      <c r="J5" s="29"/>
      <c r="K5" s="29"/>
      <c r="L5" s="29"/>
      <c r="M5" s="30" t="s">
        <v>47</v>
      </c>
      <c r="N5" s="383" t="s">
        <v>74</v>
      </c>
      <c r="O5" s="26"/>
      <c r="P5" s="26"/>
      <c r="Q5" s="26"/>
      <c r="R5" s="26"/>
      <c r="S5" s="82" t="s">
        <v>75</v>
      </c>
      <c r="T5" s="26"/>
      <c r="U5" s="26"/>
      <c r="V5" s="26"/>
      <c r="W5" s="26"/>
      <c r="X5" s="29" t="s">
        <v>47</v>
      </c>
    </row>
    <row r="6" spans="1:24" ht="12" customHeight="1">
      <c r="A6" s="3"/>
      <c r="B6" s="1"/>
      <c r="C6" s="26" t="s">
        <v>83</v>
      </c>
      <c r="D6" s="26"/>
      <c r="E6" s="26"/>
      <c r="F6" s="26"/>
      <c r="G6" s="86"/>
      <c r="H6" s="87" t="s">
        <v>83</v>
      </c>
      <c r="I6" s="26"/>
      <c r="J6" s="26"/>
      <c r="K6" s="26"/>
      <c r="L6" s="26"/>
      <c r="M6" s="30" t="s">
        <v>47</v>
      </c>
      <c r="N6" s="87" t="s">
        <v>83</v>
      </c>
      <c r="O6" s="26"/>
      <c r="P6" s="26"/>
      <c r="Q6" s="26"/>
      <c r="R6" s="86"/>
      <c r="S6" s="26" t="s">
        <v>83</v>
      </c>
      <c r="T6" s="26"/>
      <c r="U6" s="26"/>
      <c r="V6" s="26"/>
      <c r="W6" s="26"/>
      <c r="X6" s="29" t="s">
        <v>47</v>
      </c>
    </row>
    <row r="7" spans="1:24" ht="27" customHeight="1">
      <c r="A7" s="57"/>
      <c r="B7" s="57"/>
      <c r="C7" s="84" t="s">
        <v>72</v>
      </c>
      <c r="D7" s="84" t="s">
        <v>81</v>
      </c>
      <c r="E7" s="84" t="s">
        <v>76</v>
      </c>
      <c r="F7" s="84" t="s">
        <v>82</v>
      </c>
      <c r="G7" s="85" t="s">
        <v>73</v>
      </c>
      <c r="H7" s="84" t="s">
        <v>72</v>
      </c>
      <c r="I7" s="84" t="s">
        <v>81</v>
      </c>
      <c r="J7" s="84" t="s">
        <v>76</v>
      </c>
      <c r="K7" s="84" t="s">
        <v>82</v>
      </c>
      <c r="L7" s="84" t="s">
        <v>73</v>
      </c>
      <c r="M7" s="79"/>
      <c r="N7" s="384" t="s">
        <v>72</v>
      </c>
      <c r="O7" s="81" t="s">
        <v>81</v>
      </c>
      <c r="P7" s="81" t="s">
        <v>76</v>
      </c>
      <c r="Q7" s="81" t="s">
        <v>82</v>
      </c>
      <c r="R7" s="83" t="s">
        <v>73</v>
      </c>
      <c r="S7" s="81" t="s">
        <v>72</v>
      </c>
      <c r="T7" s="81" t="s">
        <v>81</v>
      </c>
      <c r="U7" s="81" t="s">
        <v>76</v>
      </c>
      <c r="V7" s="81" t="s">
        <v>82</v>
      </c>
      <c r="W7" s="81" t="s">
        <v>73</v>
      </c>
      <c r="X7" s="81"/>
    </row>
    <row r="8" spans="1:24" s="25" customFormat="1" ht="12" customHeight="1">
      <c r="A8" s="251" t="s">
        <v>154</v>
      </c>
      <c r="B8" s="251"/>
      <c r="C8" s="377">
        <f>('TuitionData-4Yr'!$X6/'Median fam income by quintile'!AU5)*100</f>
        <v>42.874876139246716</v>
      </c>
      <c r="D8" s="377">
        <f>('TuitionData-4Yr'!$X6/'Median fam income by quintile'!AV5)*100</f>
        <v>18.516656019006287</v>
      </c>
      <c r="E8" s="377">
        <f>('TuitionData-4Yr'!$X6/'Median fam income by quintile'!AW5)*100</f>
        <v>11.617708373215237</v>
      </c>
      <c r="F8" s="377">
        <f>('TuitionData-4Yr'!$X6/'Median fam income by quintile'!AX5)*100</f>
        <v>7.7037210603138462</v>
      </c>
      <c r="G8" s="378">
        <f>('TuitionData-4Yr'!$X6/'Median fam income by quintile'!AY5)*100</f>
        <v>4.4942779006635352</v>
      </c>
      <c r="H8" s="377">
        <f>('TuitionData-2Yr'!$V6/'Median fam income by quintile'!AU5)*100</f>
        <v>18.174610795232116</v>
      </c>
      <c r="I8" s="377">
        <f>('TuitionData-2Yr'!$V6/'Median fam income by quintile'!AV5)*100</f>
        <v>7.8491892380436887</v>
      </c>
      <c r="J8" s="377">
        <f>('TuitionData-2Yr'!$V6/'Median fam income by quintile'!AW5)*100</f>
        <v>4.9247332477403143</v>
      </c>
      <c r="K8" s="377">
        <f>('TuitionData-2Yr'!$V6/'Median fam income by quintile'!AX5)*100</f>
        <v>3.2655985172181765</v>
      </c>
      <c r="L8" s="377">
        <f>('TuitionData-2Yr'!$V6/'Median fam income by quintile'!AY5)*100</f>
        <v>1.9051192447738161</v>
      </c>
      <c r="M8" s="80"/>
      <c r="N8" s="385">
        <f>('TuitionData-4Yr'!$Y6/'Median fam income by quintile'!AZ5)*100</f>
        <v>43.775421694568877</v>
      </c>
      <c r="O8" s="377">
        <f>('TuitionData-4Yr'!$Y6/'Median fam income by quintile'!BA5)*100</f>
        <v>18.651182175630851</v>
      </c>
      <c r="P8" s="377">
        <f>('TuitionData-4Yr'!$Y6/'Median fam income by quintile'!BB5)*100</f>
        <v>11.719404233191668</v>
      </c>
      <c r="Q8" s="377">
        <f>('TuitionData-4Yr'!$Y6/'Median fam income by quintile'!BC5)*100</f>
        <v>7.7518975917465722</v>
      </c>
      <c r="R8" s="378">
        <f>('TuitionData-4Yr'!$Y6/'Median fam income by quintile'!BD5)*100</f>
        <v>4.4561806515429394</v>
      </c>
      <c r="S8" s="377">
        <f>('TuitionData-2Yr'!$W6/'Median fam income by quintile'!AZ5)*100</f>
        <v>19.336382589012022</v>
      </c>
      <c r="T8" s="377">
        <f>('TuitionData-2Yr'!$W6/'Median fam income by quintile'!BA5)*100</f>
        <v>8.2385589978246703</v>
      </c>
      <c r="U8" s="377">
        <f>('TuitionData-2Yr'!$W6/'Median fam income by quintile'!BB5)*100</f>
        <v>5.1766693545386513</v>
      </c>
      <c r="V8" s="377">
        <f>('TuitionData-2Yr'!$W6/'Median fam income by quintile'!BC5)*100</f>
        <v>3.4241510834708784</v>
      </c>
      <c r="W8" s="377">
        <f>('TuitionData-2Yr'!$W6/'Median fam income by quintile'!BD5)*100</f>
        <v>1.9683742755281695</v>
      </c>
      <c r="X8" s="270" t="s">
        <v>158</v>
      </c>
    </row>
    <row r="9" spans="1:24" s="15" customFormat="1" ht="12" customHeight="1">
      <c r="A9" s="250" t="s">
        <v>50</v>
      </c>
      <c r="B9" s="250"/>
      <c r="C9" s="376">
        <f>('TuitionData-4Yr'!$X7/'Median fam income by quintile'!AU6)*100</f>
        <v>45.65520939887778</v>
      </c>
      <c r="D9" s="376">
        <f>('TuitionData-4Yr'!$X7/'Median fam income by quintile'!AV6)*100</f>
        <v>20.147989883308618</v>
      </c>
      <c r="E9" s="376">
        <f>('TuitionData-4Yr'!$X7/'Median fam income by quintile'!AW6)*100</f>
        <v>12.660688320697201</v>
      </c>
      <c r="F9" s="376">
        <f>('TuitionData-4Yr'!$X7/'Median fam income by quintile'!AX6)*100</f>
        <v>8.3546501487780027</v>
      </c>
      <c r="G9" s="401">
        <f>('TuitionData-4Yr'!$X7/'Median fam income by quintile'!AY6)*100</f>
        <v>4.9325562719049465</v>
      </c>
      <c r="H9" s="376">
        <f>('TuitionData-2Yr'!$V7/'Median fam income by quintile'!AU6)*100</f>
        <v>20.397859652586654</v>
      </c>
      <c r="I9" s="376">
        <f>('TuitionData-2Yr'!$V7/'Median fam income by quintile'!AV6)*100</f>
        <v>9.0017300398487912</v>
      </c>
      <c r="J9" s="376">
        <f>('TuitionData-2Yr'!$V7/'Median fam income by quintile'!AW6)*100</f>
        <v>5.6565493154231898</v>
      </c>
      <c r="K9" s="376">
        <f>('TuitionData-2Yr'!$V7/'Median fam income by quintile'!AX6)*100</f>
        <v>3.7326952044474657</v>
      </c>
      <c r="L9" s="376">
        <f>('TuitionData-2Yr'!$V7/'Median fam income by quintile'!AY6)*100</f>
        <v>2.2037702134660737</v>
      </c>
      <c r="M9" s="80"/>
      <c r="N9" s="379">
        <f>('TuitionData-4Yr'!$Y7/'Median fam income by quintile'!AZ6)*100</f>
        <v>46.66274295344445</v>
      </c>
      <c r="O9" s="376">
        <f>('TuitionData-4Yr'!$Y7/'Median fam income by quintile'!BA6)*100</f>
        <v>20.376743647792335</v>
      </c>
      <c r="P9" s="376">
        <f>('TuitionData-4Yr'!$Y7/'Median fam income by quintile'!BB6)*100</f>
        <v>12.726202623666669</v>
      </c>
      <c r="Q9" s="376">
        <f>('TuitionData-4Yr'!$Y7/'Median fam income by quintile'!BC6)*100</f>
        <v>8.4533954625805166</v>
      </c>
      <c r="R9" s="401">
        <f>('TuitionData-4Yr'!$Y7/'Median fam income by quintile'!BD6)*100</f>
        <v>4.8946933167948732</v>
      </c>
      <c r="S9" s="376">
        <f>('TuitionData-2Yr'!$W7/'Median fam income by quintile'!AZ6)*100</f>
        <v>20.7533330885148</v>
      </c>
      <c r="T9" s="376">
        <f>('TuitionData-2Yr'!$W7/'Median fam income by quintile'!BA6)*100</f>
        <v>9.0625908683470762</v>
      </c>
      <c r="U9" s="376">
        <f>('TuitionData-2Yr'!$W7/'Median fam income by quintile'!BB6)*100</f>
        <v>5.65999993323131</v>
      </c>
      <c r="V9" s="376">
        <f>('TuitionData-2Yr'!$W7/'Median fam income by quintile'!BC6)*100</f>
        <v>3.7596617913976096</v>
      </c>
      <c r="W9" s="376">
        <f>('TuitionData-2Yr'!$W7/'Median fam income by quintile'!BD6)*100</f>
        <v>2.1769230512428117</v>
      </c>
      <c r="X9" s="269" t="s">
        <v>50</v>
      </c>
    </row>
    <row r="10" spans="1:24" ht="12" customHeight="1">
      <c r="A10" s="248"/>
      <c r="B10" s="248"/>
      <c r="C10" s="376"/>
      <c r="D10" s="376"/>
      <c r="E10" s="376"/>
      <c r="F10" s="376"/>
      <c r="G10" s="376"/>
      <c r="H10" s="379"/>
      <c r="I10" s="376"/>
      <c r="J10" s="376"/>
      <c r="K10" s="376"/>
      <c r="L10" s="376"/>
      <c r="M10" s="80"/>
      <c r="N10" s="379"/>
      <c r="O10" s="376"/>
      <c r="P10" s="376"/>
      <c r="Q10" s="376"/>
      <c r="R10" s="376"/>
      <c r="S10" s="379"/>
      <c r="T10" s="376"/>
      <c r="U10" s="376"/>
      <c r="V10" s="376"/>
      <c r="W10" s="376"/>
      <c r="X10" s="268"/>
    </row>
    <row r="11" spans="1:24" ht="12" customHeight="1">
      <c r="A11" s="308" t="s">
        <v>19</v>
      </c>
      <c r="B11" s="308"/>
      <c r="C11" s="354">
        <f>('TuitionData-4Yr'!$X9/'Median fam income by quintile'!AU8)*100</f>
        <v>60.054182385610019</v>
      </c>
      <c r="D11" s="354">
        <f>('TuitionData-4Yr'!$X9/'Median fam income by quintile'!AV8)*100</f>
        <v>24.973751455479292</v>
      </c>
      <c r="E11" s="354">
        <f>('TuitionData-4Yr'!$X9/'Median fam income by quintile'!AW8)*100</f>
        <v>15.484670089597746</v>
      </c>
      <c r="F11" s="354">
        <f>('TuitionData-4Yr'!$X9/'Median fam income by quintile'!AX8)*100</f>
        <v>10.200984405226908</v>
      </c>
      <c r="G11" s="354">
        <f>('TuitionData-4Yr'!$X9/'Median fam income by quintile'!AY8)*100</f>
        <v>6.2291942793895112</v>
      </c>
      <c r="H11" s="345">
        <f>('TuitionData-2Yr'!$V9/'Median fam income by quintile'!AU8)*100</f>
        <v>30.045234450323321</v>
      </c>
      <c r="I11" s="354">
        <f>('TuitionData-2Yr'!$V9/'Median fam income by quintile'!AV8)*100</f>
        <v>12.494420667756406</v>
      </c>
      <c r="J11" s="354">
        <f>('TuitionData-2Yr'!$V9/'Median fam income by quintile'!AW8)*100</f>
        <v>7.7470131928621955</v>
      </c>
      <c r="K11" s="354">
        <f>('TuitionData-2Yr'!$V9/'Median fam income by quintile'!AX8)*100</f>
        <v>5.1035740710138251</v>
      </c>
      <c r="L11" s="354">
        <f>('TuitionData-2Yr'!$V9/'Median fam income by quintile'!AY8)*100</f>
        <v>3.1164790715012174</v>
      </c>
      <c r="M11" s="380"/>
      <c r="N11" s="345">
        <f>('TuitionData-4Yr'!$Y9/'Median fam income by quintile'!AZ8)*100</f>
        <v>64.476231888437155</v>
      </c>
      <c r="O11" s="354">
        <f>('TuitionData-4Yr'!$Y9/'Median fam income by quintile'!BA8)*100</f>
        <v>26.376640317997019</v>
      </c>
      <c r="P11" s="354">
        <f>('TuitionData-4Yr'!$Y9/'Median fam income by quintile'!BB8)*100</f>
        <v>16.236320285280762</v>
      </c>
      <c r="Q11" s="354">
        <f>('TuitionData-4Yr'!$Y9/'Median fam income by quintile'!BC8)*100</f>
        <v>10.6670236580135</v>
      </c>
      <c r="R11" s="354">
        <f>('TuitionData-4Yr'!$Y9/'Median fam income by quintile'!BD8)*100</f>
        <v>6.3534973028751942</v>
      </c>
      <c r="S11" s="345">
        <f>('TuitionData-2Yr'!$W9/'Median fam income by quintile'!AZ8)*100</f>
        <v>30.878012991041736</v>
      </c>
      <c r="T11" s="354">
        <f>('TuitionData-2Yr'!$W9/'Median fam income by quintile'!BA8)*100</f>
        <v>12.631914405426164</v>
      </c>
      <c r="U11" s="354">
        <f>('TuitionData-2Yr'!$W9/'Median fam income by quintile'!BB8)*100</f>
        <v>7.7756607979679817</v>
      </c>
      <c r="V11" s="354">
        <f>('TuitionData-2Yr'!$W9/'Median fam income by quintile'!BC8)*100</f>
        <v>5.1084947963120522</v>
      </c>
      <c r="W11" s="354">
        <f>('TuitionData-2Yr'!$W9/'Median fam income by quintile'!BD8)*100</f>
        <v>3.0427239078763759</v>
      </c>
      <c r="X11" s="324" t="s">
        <v>19</v>
      </c>
    </row>
    <row r="12" spans="1:24" ht="12" customHeight="1">
      <c r="A12" s="308" t="s">
        <v>20</v>
      </c>
      <c r="B12" s="308"/>
      <c r="C12" s="354">
        <f>('TuitionData-4Yr'!$X10/'Median fam income by quintile'!AU9)*100</f>
        <v>46.624107732375641</v>
      </c>
      <c r="D12" s="354">
        <f>('TuitionData-4Yr'!$X10/'Median fam income by quintile'!AV9)*100</f>
        <v>22.487511768026838</v>
      </c>
      <c r="E12" s="354">
        <f>('TuitionData-4Yr'!$X10/'Median fam income by quintile'!AW9)*100</f>
        <v>14.243617433515981</v>
      </c>
      <c r="F12" s="354">
        <f>('TuitionData-4Yr'!$X10/'Median fam income by quintile'!AX9)*100</f>
        <v>9.6463671170432352</v>
      </c>
      <c r="G12" s="354">
        <f>('TuitionData-4Yr'!$X10/'Median fam income by quintile'!AY9)*100</f>
        <v>5.7798480659969798</v>
      </c>
      <c r="H12" s="345">
        <f>('TuitionData-2Yr'!$V10/'Median fam income by quintile'!AU9)*100</f>
        <v>18.082102644969464</v>
      </c>
      <c r="I12" s="354">
        <f>('TuitionData-2Yr'!$V10/'Median fam income by quintile'!AV9)*100</f>
        <v>8.721271372171767</v>
      </c>
      <c r="J12" s="354">
        <f>('TuitionData-2Yr'!$V10/'Median fam income by quintile'!AW9)*100</f>
        <v>5.5240639444916892</v>
      </c>
      <c r="K12" s="354">
        <f>('TuitionData-2Yr'!$V10/'Median fam income by quintile'!AX9)*100</f>
        <v>3.7411246851660951</v>
      </c>
      <c r="L12" s="354">
        <f>('TuitionData-2Yr'!$V10/'Median fam income by quintile'!AY9)*100</f>
        <v>2.2415829725168757</v>
      </c>
      <c r="M12" s="380"/>
      <c r="N12" s="345">
        <f>('TuitionData-4Yr'!$Y10/'Median fam income by quintile'!AZ9)*100</f>
        <v>50.555853859216768</v>
      </c>
      <c r="O12" s="354">
        <f>('TuitionData-4Yr'!$Y10/'Median fam income by quintile'!BA9)*100</f>
        <v>22.750134236647547</v>
      </c>
      <c r="P12" s="354">
        <f>('TuitionData-4Yr'!$Y10/'Median fam income by quintile'!BB9)*100</f>
        <v>14.560085911454431</v>
      </c>
      <c r="Q12" s="354">
        <f>('TuitionData-4Yr'!$Y10/'Median fam income by quintile'!BC9)*100</f>
        <v>9.6744756886740397</v>
      </c>
      <c r="R12" s="354">
        <f>('TuitionData-4Yr'!$Y10/'Median fam income by quintile'!BD9)*100</f>
        <v>5.732317287974185</v>
      </c>
      <c r="S12" s="345">
        <f>('TuitionData-2Yr'!$W10/'Median fam income by quintile'!AZ9)*100</f>
        <v>20.694471876250631</v>
      </c>
      <c r="T12" s="354">
        <f>('TuitionData-2Yr'!$W10/'Median fam income by quintile'!BA9)*100</f>
        <v>9.3125123443127826</v>
      </c>
      <c r="U12" s="354">
        <f>('TuitionData-2Yr'!$W10/'Median fam income by quintile'!BB9)*100</f>
        <v>5.9600079003601811</v>
      </c>
      <c r="V12" s="354">
        <f>('TuitionData-2Yr'!$W10/'Median fam income by quintile'!BC9)*100</f>
        <v>3.9601381397742066</v>
      </c>
      <c r="W12" s="354">
        <f>('TuitionData-2Yr'!$W10/'Median fam income by quintile'!BD9)*100</f>
        <v>2.3464598032914097</v>
      </c>
      <c r="X12" s="324" t="s">
        <v>20</v>
      </c>
    </row>
    <row r="13" spans="1:24" ht="12" customHeight="1">
      <c r="A13" s="308" t="s">
        <v>38</v>
      </c>
      <c r="B13" s="308"/>
      <c r="C13" s="354">
        <f>('TuitionData-4Yr'!$X11/'Median fam income by quintile'!AU10)*100</f>
        <v>44.40057689652285</v>
      </c>
      <c r="D13" s="354">
        <f>('TuitionData-4Yr'!$X11/'Median fam income by quintile'!AV10)*100</f>
        <v>21.105206955297859</v>
      </c>
      <c r="E13" s="354">
        <f>('TuitionData-4Yr'!$X11/'Median fam income by quintile'!AW10)*100</f>
        <v>13.447031860089778</v>
      </c>
      <c r="F13" s="354">
        <f>('TuitionData-4Yr'!$X11/'Median fam income by quintile'!AX10)*100</f>
        <v>9.4129223020628441</v>
      </c>
      <c r="G13" s="354">
        <f>('TuitionData-4Yr'!$X11/'Median fam income by quintile'!AY10)*100</f>
        <v>5.8082946452319169</v>
      </c>
      <c r="H13" s="345">
        <f>('TuitionData-2Yr'!$V11/'Median fam income by quintile'!AU10)*100</f>
        <v>15.137939877855407</v>
      </c>
      <c r="I13" s="354">
        <f>('TuitionData-2Yr'!$V11/'Median fam income by quintile'!AV10)*100</f>
        <v>7.195612677366249</v>
      </c>
      <c r="J13" s="354">
        <f>('TuitionData-2Yr'!$V11/'Median fam income by quintile'!AW10)*100</f>
        <v>4.5846332201504945</v>
      </c>
      <c r="K13" s="354">
        <f>('TuitionData-2Yr'!$V11/'Median fam income by quintile'!AX10)*100</f>
        <v>3.2092432541053468</v>
      </c>
      <c r="L13" s="354">
        <f>('TuitionData-2Yr'!$V11/'Median fam income by quintile'!AY10)*100</f>
        <v>1.9802809170093465</v>
      </c>
      <c r="M13" s="380"/>
      <c r="N13" s="345">
        <f>('TuitionData-4Yr'!$Y11/'Median fam income by quintile'!AZ10)*100</f>
        <v>47.777938205870029</v>
      </c>
      <c r="O13" s="354">
        <f>('TuitionData-4Yr'!$Y11/'Median fam income by quintile'!BA10)*100</f>
        <v>21.934417085422147</v>
      </c>
      <c r="P13" s="354">
        <f>('TuitionData-4Yr'!$Y11/'Median fam income by quintile'!BB10)*100</f>
        <v>14.089260609614227</v>
      </c>
      <c r="Q13" s="354">
        <f>('TuitionData-4Yr'!$Y11/'Median fam income by quintile'!BC10)*100</f>
        <v>9.6031278781947709</v>
      </c>
      <c r="R13" s="354">
        <f>('TuitionData-4Yr'!$Y11/'Median fam income by quintile'!BD10)*100</f>
        <v>5.6771432456386739</v>
      </c>
      <c r="S13" s="345">
        <f>('TuitionData-2Yr'!$W11/'Median fam income by quintile'!AZ10)*100</f>
        <v>16.60730472396552</v>
      </c>
      <c r="T13" s="354">
        <f>('TuitionData-2Yr'!$W11/'Median fam income by quintile'!BA10)*100</f>
        <v>7.6242626232750785</v>
      </c>
      <c r="U13" s="354">
        <f>('TuitionData-2Yr'!$W11/'Median fam income by quintile'!BB10)*100</f>
        <v>4.8973365755343572</v>
      </c>
      <c r="V13" s="354">
        <f>('TuitionData-2Yr'!$W11/'Median fam income by quintile'!BC10)*100</f>
        <v>3.3379856261104823</v>
      </c>
      <c r="W13" s="354">
        <f>('TuitionData-2Yr'!$W11/'Median fam income by quintile'!BD10)*100</f>
        <v>1.9733385613182557</v>
      </c>
      <c r="X13" s="324" t="s">
        <v>38</v>
      </c>
    </row>
    <row r="14" spans="1:24" ht="12" customHeight="1">
      <c r="A14" s="308" t="s">
        <v>21</v>
      </c>
      <c r="B14" s="308"/>
      <c r="C14" s="354">
        <f>('TuitionData-4Yr'!$X12/'Median fam income by quintile'!AU11)*100</f>
        <v>39.818731497923274</v>
      </c>
      <c r="D14" s="354">
        <f>('TuitionData-4Yr'!$X12/'Median fam income by quintile'!AV11)*100</f>
        <v>17.889575020806113</v>
      </c>
      <c r="E14" s="354">
        <f>('TuitionData-4Yr'!$X12/'Median fam income by quintile'!AW11)*100</f>
        <v>11.408324181475244</v>
      </c>
      <c r="F14" s="354">
        <f>('TuitionData-4Yr'!$X12/'Median fam income by quintile'!AX11)*100</f>
        <v>7.526711441680618</v>
      </c>
      <c r="G14" s="354">
        <f>('TuitionData-4Yr'!$X12/'Median fam income by quintile'!AY11)*100</f>
        <v>4.2860440154014645</v>
      </c>
      <c r="H14" s="345">
        <f>('TuitionData-2Yr'!$V12/'Median fam income by quintile'!AU11)*100</f>
        <v>19.634430081832157</v>
      </c>
      <c r="I14" s="354">
        <f>('TuitionData-2Yr'!$V12/'Median fam income by quintile'!AV11)*100</f>
        <v>8.8212656889390875</v>
      </c>
      <c r="J14" s="354">
        <f>('TuitionData-2Yr'!$V12/'Median fam income by quintile'!AW11)*100</f>
        <v>5.6253912434084743</v>
      </c>
      <c r="K14" s="354">
        <f>('TuitionData-2Yr'!$V12/'Median fam income by quintile'!AX11)*100</f>
        <v>3.711386174004859</v>
      </c>
      <c r="L14" s="354">
        <f>('TuitionData-2Yr'!$V12/'Median fam income by quintile'!AY11)*100</f>
        <v>2.1134282379749894</v>
      </c>
      <c r="M14" s="380"/>
      <c r="N14" s="345">
        <f>('TuitionData-4Yr'!$Y12/'Median fam income by quintile'!AZ11)*100</f>
        <v>39.186059437307755</v>
      </c>
      <c r="O14" s="354">
        <f>('TuitionData-4Yr'!$Y12/'Median fam income by quintile'!BA11)*100</f>
        <v>17.913627171340689</v>
      </c>
      <c r="P14" s="354">
        <f>('TuitionData-4Yr'!$Y12/'Median fam income by quintile'!BB11)*100</f>
        <v>11.399580927216801</v>
      </c>
      <c r="Q14" s="354">
        <f>('TuitionData-4Yr'!$Y12/'Median fam income by quintile'!BC11)*100</f>
        <v>7.49972429422158</v>
      </c>
      <c r="R14" s="354">
        <f>('TuitionData-4Yr'!$Y12/'Median fam income by quintile'!BD11)*100</f>
        <v>4.2363307499792162</v>
      </c>
      <c r="S14" s="345">
        <f>('TuitionData-2Yr'!$W12/'Median fam income by quintile'!AZ11)*100</f>
        <v>19.261780320361591</v>
      </c>
      <c r="T14" s="354">
        <f>('TuitionData-2Yr'!$W12/'Median fam income by quintile'!BA11)*100</f>
        <v>8.8053852893081572</v>
      </c>
      <c r="U14" s="354">
        <f>('TuitionData-2Yr'!$W12/'Median fam income by quintile'!BB11)*100</f>
        <v>5.6034270022870087</v>
      </c>
      <c r="V14" s="354">
        <f>('TuitionData-2Yr'!$W12/'Median fam income by quintile'!BC11)*100</f>
        <v>3.6864651330835585</v>
      </c>
      <c r="W14" s="354">
        <f>('TuitionData-2Yr'!$W12/'Median fam income by quintile'!BD11)*100</f>
        <v>2.0823546292282802</v>
      </c>
      <c r="X14" s="324" t="s">
        <v>21</v>
      </c>
    </row>
    <row r="15" spans="1:24" ht="12" customHeight="1">
      <c r="A15" s="265" t="s">
        <v>22</v>
      </c>
      <c r="B15" s="265"/>
      <c r="C15" s="341">
        <f>('TuitionData-4Yr'!$X13/'Median fam income by quintile'!AU12)*100</f>
        <v>44.821082638084505</v>
      </c>
      <c r="D15" s="341">
        <f>('TuitionData-4Yr'!$X13/'Median fam income by quintile'!AV12)*100</f>
        <v>18.455739909799497</v>
      </c>
      <c r="E15" s="341">
        <f>('TuitionData-4Yr'!$X13/'Median fam income by quintile'!AW12)*100</f>
        <v>11.205270659521126</v>
      </c>
      <c r="F15" s="341">
        <f>('TuitionData-4Yr'!$X13/'Median fam income by quintile'!AX12)*100</f>
        <v>7.3822959639197991</v>
      </c>
      <c r="G15" s="341">
        <f>('TuitionData-4Yr'!$X13/'Median fam income by quintile'!AY12)*100</f>
        <v>4.1777307385697933</v>
      </c>
      <c r="H15" s="346">
        <f>('TuitionData-2Yr'!$V13/'Median fam income by quintile'!AU12)*100</f>
        <v>24.973665227593383</v>
      </c>
      <c r="I15" s="341">
        <f>('TuitionData-2Yr'!$V13/'Median fam income by quintile'!AV12)*100</f>
        <v>10.283273917244335</v>
      </c>
      <c r="J15" s="341">
        <f>('TuitionData-2Yr'!$V13/'Median fam income by quintile'!AW12)*100</f>
        <v>6.2434163068983457</v>
      </c>
      <c r="K15" s="341">
        <f>('TuitionData-2Yr'!$V13/'Median fam income by quintile'!AX12)*100</f>
        <v>4.1133095668977333</v>
      </c>
      <c r="L15" s="341">
        <f>('TuitionData-2Yr'!$V13/'Median fam income by quintile'!AY12)*100</f>
        <v>2.3277717256079051</v>
      </c>
      <c r="M15" s="380"/>
      <c r="N15" s="346">
        <f>('TuitionData-4Yr'!$Y13/'Median fam income by quintile'!AZ12)*100</f>
        <v>43.815900434288224</v>
      </c>
      <c r="O15" s="341">
        <f>('TuitionData-4Yr'!$Y13/'Median fam income by quintile'!BA12)*100</f>
        <v>18.940590965830648</v>
      </c>
      <c r="P15" s="341">
        <f>('TuitionData-4Yr'!$Y13/'Median fam income by quintile'!BB12)*100</f>
        <v>11.530500114286376</v>
      </c>
      <c r="Q15" s="341">
        <f>('TuitionData-4Yr'!$Y13/'Median fam income by quintile'!BC12)*100</f>
        <v>7.5544655921186585</v>
      </c>
      <c r="R15" s="341">
        <f>('TuitionData-4Yr'!$Y13/'Median fam income by quintile'!BD12)*100</f>
        <v>4.2956765131655121</v>
      </c>
      <c r="S15" s="346">
        <f>('TuitionData-2Yr'!$W13/'Median fam income by quintile'!AZ12)*100</f>
        <v>23.952515791622375</v>
      </c>
      <c r="T15" s="341">
        <f>('TuitionData-2Yr'!$W13/'Median fam income by quintile'!BA12)*100</f>
        <v>10.354113454591808</v>
      </c>
      <c r="U15" s="341">
        <f>('TuitionData-2Yr'!$W13/'Median fam income by quintile'!BB12)*100</f>
        <v>6.30329362937431</v>
      </c>
      <c r="V15" s="341">
        <f>('TuitionData-2Yr'!$W13/'Median fam income by quintile'!BC12)*100</f>
        <v>4.1297441020038583</v>
      </c>
      <c r="W15" s="341">
        <f>('TuitionData-2Yr'!$W13/'Median fam income by quintile'!BD12)*100</f>
        <v>2.3482858619237623</v>
      </c>
      <c r="X15" s="325" t="s">
        <v>22</v>
      </c>
    </row>
    <row r="16" spans="1:24" ht="12" customHeight="1">
      <c r="A16" s="265" t="s">
        <v>23</v>
      </c>
      <c r="B16" s="265"/>
      <c r="C16" s="341">
        <f>('TuitionData-4Yr'!$X14/'Median fam income by quintile'!AU13)*100</f>
        <v>58.124282698405771</v>
      </c>
      <c r="D16" s="341">
        <f>('TuitionData-4Yr'!$X14/'Median fam income by quintile'!AV13)*100</f>
        <v>23.79462822965986</v>
      </c>
      <c r="E16" s="341">
        <f>('TuitionData-4Yr'!$X14/'Median fam income by quintile'!AW13)*100</f>
        <v>14.614742866585711</v>
      </c>
      <c r="F16" s="341">
        <f>('TuitionData-4Yr'!$X14/'Median fam income by quintile'!AX13)*100</f>
        <v>9.8122178266638613</v>
      </c>
      <c r="G16" s="341">
        <f>('TuitionData-4Yr'!$X14/'Median fam income by quintile'!AY13)*100</f>
        <v>6.019194492878384</v>
      </c>
      <c r="H16" s="346">
        <f>('TuitionData-2Yr'!$V14/'Median fam income by quintile'!AU13)*100</f>
        <v>31.737127838443087</v>
      </c>
      <c r="I16" s="341">
        <f>('TuitionData-2Yr'!$V14/'Median fam income by quintile'!AV13)*100</f>
        <v>12.992386708862638</v>
      </c>
      <c r="J16" s="341">
        <f>('TuitionData-2Yr'!$V14/'Median fam income by quintile'!AW13)*100</f>
        <v>7.9799688039079548</v>
      </c>
      <c r="K16" s="341">
        <f>('TuitionData-2Yr'!$V14/'Median fam income by quintile'!AX13)*100</f>
        <v>5.3576852407680979</v>
      </c>
      <c r="L16" s="341">
        <f>('TuitionData-2Yr'!$V14/'Median fam income by quintile'!AY13)*100</f>
        <v>3.2866116575779007</v>
      </c>
      <c r="M16" s="380"/>
      <c r="N16" s="346">
        <f>('TuitionData-4Yr'!$Y14/'Median fam income by quintile'!AZ13)*100</f>
        <v>56.119213202392281</v>
      </c>
      <c r="O16" s="341">
        <f>('TuitionData-4Yr'!$Y14/'Median fam income by quintile'!BA13)*100</f>
        <v>23.244644521700948</v>
      </c>
      <c r="P16" s="341">
        <f>('TuitionData-4Yr'!$Y14/'Median fam income by quintile'!BB13)*100</f>
        <v>14.442444574145071</v>
      </c>
      <c r="Q16" s="341">
        <f>('TuitionData-4Yr'!$Y14/'Median fam income by quintile'!BC13)*100</f>
        <v>9.7236260499194547</v>
      </c>
      <c r="R16" s="341">
        <f>('TuitionData-4Yr'!$Y14/'Median fam income by quintile'!BD13)*100</f>
        <v>5.9206404282855463</v>
      </c>
      <c r="S16" s="346">
        <f>('TuitionData-2Yr'!$W14/'Median fam income by quintile'!AZ13)*100</f>
        <v>30.625947578869965</v>
      </c>
      <c r="T16" s="341">
        <f>('TuitionData-2Yr'!$W14/'Median fam income by quintile'!BA13)*100</f>
        <v>12.685303730892885</v>
      </c>
      <c r="U16" s="341">
        <f>('TuitionData-2Yr'!$W14/'Median fam income by quintile'!BB13)*100</f>
        <v>7.8816776857385946</v>
      </c>
      <c r="V16" s="341">
        <f>('TuitionData-2Yr'!$W14/'Median fam income by quintile'!BC13)*100</f>
        <v>5.3064760656457866</v>
      </c>
      <c r="W16" s="341">
        <f>('TuitionData-2Yr'!$W14/'Median fam income by quintile'!BD13)*100</f>
        <v>3.2310720882002979</v>
      </c>
      <c r="X16" s="325" t="s">
        <v>23</v>
      </c>
    </row>
    <row r="17" spans="1:24" ht="12" customHeight="1">
      <c r="A17" s="265" t="s">
        <v>24</v>
      </c>
      <c r="B17" s="265"/>
      <c r="C17" s="341">
        <f>('TuitionData-4Yr'!$X15/'Median fam income by quintile'!AU14)*100</f>
        <v>40.626987010253011</v>
      </c>
      <c r="D17" s="341">
        <f>('TuitionData-4Yr'!$X15/'Median fam income by quintile'!AV14)*100</f>
        <v>16.769112837252649</v>
      </c>
      <c r="E17" s="341">
        <f>('TuitionData-4Yr'!$X15/'Median fam income by quintile'!AW14)*100</f>
        <v>10.118419406327165</v>
      </c>
      <c r="F17" s="341">
        <f>('TuitionData-4Yr'!$X15/'Median fam income by quintile'!AX14)*100</f>
        <v>6.4533842182351346</v>
      </c>
      <c r="G17" s="341">
        <f>('TuitionData-4Yr'!$X15/'Median fam income by quintile'!AY14)*100</f>
        <v>3.8305444895381409</v>
      </c>
      <c r="H17" s="346">
        <f>('TuitionData-2Yr'!$V15/'Median fam income by quintile'!AU14)*100</f>
        <v>21.830209356132261</v>
      </c>
      <c r="I17" s="341">
        <f>('TuitionData-2Yr'!$V15/'Median fam income by quintile'!AV14)*100</f>
        <v>9.0105929800170674</v>
      </c>
      <c r="J17" s="341">
        <f>('TuitionData-2Yr'!$V15/'Median fam income by quintile'!AW14)*100</f>
        <v>5.4369578019046392</v>
      </c>
      <c r="K17" s="341">
        <f>('TuitionData-2Yr'!$V15/'Median fam income by quintile'!AX14)*100</f>
        <v>3.4676144825625248</v>
      </c>
      <c r="L17" s="341">
        <f>('TuitionData-2Yr'!$V15/'Median fam income by quintile'!AY14)*100</f>
        <v>2.0582768821496131</v>
      </c>
      <c r="M17" s="380"/>
      <c r="N17" s="346">
        <f>('TuitionData-4Yr'!$Y15/'Median fam income by quintile'!AZ14)*100</f>
        <v>47.724344309423543</v>
      </c>
      <c r="O17" s="341">
        <f>('TuitionData-4Yr'!$Y15/'Median fam income by quintile'!BA14)*100</f>
        <v>18.857643648100492</v>
      </c>
      <c r="P17" s="341">
        <f>('TuitionData-4Yr'!$Y15/'Median fam income by quintile'!BB14)*100</f>
        <v>11.280299564045565</v>
      </c>
      <c r="Q17" s="341">
        <f>('TuitionData-4Yr'!$Y15/'Median fam income by quintile'!BC14)*100</f>
        <v>7.1558993774222142</v>
      </c>
      <c r="R17" s="341">
        <f>('TuitionData-4Yr'!$Y15/'Median fam income by quintile'!BD14)*100</f>
        <v>4.1638689665940003</v>
      </c>
      <c r="S17" s="346">
        <f>('TuitionData-2Yr'!$W15/'Median fam income by quintile'!AZ14)*100</f>
        <v>25.133345299411662</v>
      </c>
      <c r="T17" s="341">
        <f>('TuitionData-2Yr'!$W15/'Median fam income by quintile'!BA14)*100</f>
        <v>9.9311090848739099</v>
      </c>
      <c r="U17" s="341">
        <f>('TuitionData-2Yr'!$W15/'Median fam income by quintile'!BB14)*100</f>
        <v>5.9406088889518482</v>
      </c>
      <c r="V17" s="341">
        <f>('TuitionData-2Yr'!$W15/'Median fam income by quintile'!BC14)*100</f>
        <v>3.7685523516995572</v>
      </c>
      <c r="W17" s="341">
        <f>('TuitionData-2Yr'!$W15/'Median fam income by quintile'!BD14)*100</f>
        <v>2.192842207331219</v>
      </c>
      <c r="X17" s="325" t="s">
        <v>24</v>
      </c>
    </row>
    <row r="18" spans="1:24" ht="12" customHeight="1">
      <c r="A18" s="265" t="s">
        <v>25</v>
      </c>
      <c r="B18" s="265"/>
      <c r="C18" s="341">
        <f>('TuitionData-4Yr'!$X16/'Median fam income by quintile'!AU15)*100</f>
        <v>31.349437776221418</v>
      </c>
      <c r="D18" s="341">
        <f>('TuitionData-4Yr'!$X16/'Median fam income by quintile'!AV15)*100</f>
        <v>13.920300810725838</v>
      </c>
      <c r="E18" s="341">
        <f>('TuitionData-4Yr'!$X16/'Median fam income by quintile'!AW15)*100</f>
        <v>8.9044177721192277</v>
      </c>
      <c r="F18" s="341">
        <f>('TuitionData-4Yr'!$X16/'Median fam income by quintile'!AX15)*100</f>
        <v>6.0210824935282403</v>
      </c>
      <c r="G18" s="341">
        <f>('TuitionData-4Yr'!$X16/'Median fam income by quintile'!AY15)*100</f>
        <v>3.6962552700831091</v>
      </c>
      <c r="H18" s="346">
        <f>('TuitionData-2Yr'!$V16/'Median fam income by quintile'!AU15)*100</f>
        <v>15.445652015006795</v>
      </c>
      <c r="I18" s="341">
        <f>('TuitionData-2Yr'!$V16/'Median fam income by quintile'!AV15)*100</f>
        <v>6.8584363075809982</v>
      </c>
      <c r="J18" s="341">
        <f>('TuitionData-2Yr'!$V16/'Median fam income by quintile'!AW15)*100</f>
        <v>4.3871452906474691</v>
      </c>
      <c r="K18" s="341">
        <f>('TuitionData-2Yr'!$V16/'Median fam income by quintile'!AX15)*100</f>
        <v>2.9665458631997175</v>
      </c>
      <c r="L18" s="341">
        <f>('TuitionData-2Yr'!$V16/'Median fam income by quintile'!AY15)*100</f>
        <v>1.8211195067632857</v>
      </c>
      <c r="M18" s="380"/>
      <c r="N18" s="346">
        <f>('TuitionData-4Yr'!$Y16/'Median fam income by quintile'!AZ15)*100</f>
        <v>31.117097034486662</v>
      </c>
      <c r="O18" s="341">
        <f>('TuitionData-4Yr'!$Y16/'Median fam income by quintile'!BA15)*100</f>
        <v>14.144135015675754</v>
      </c>
      <c r="P18" s="341">
        <f>('TuitionData-4Yr'!$Y16/'Median fam income by quintile'!BB15)*100</f>
        <v>9.0456677425833316</v>
      </c>
      <c r="Q18" s="341">
        <f>('TuitionData-4Yr'!$Y16/'Median fam income by quintile'!BC15)*100</f>
        <v>6.1254128020643037</v>
      </c>
      <c r="R18" s="341">
        <f>('TuitionData-4Yr'!$Y16/'Median fam income by quintile'!BD15)*100</f>
        <v>3.6488153183028449</v>
      </c>
      <c r="S18" s="346">
        <f>('TuitionData-2Yr'!$W16/'Median fam income by quintile'!AZ15)*100</f>
        <v>15.373942111004032</v>
      </c>
      <c r="T18" s="341">
        <f>('TuitionData-2Yr'!$W16/'Median fam income by quintile'!BA15)*100</f>
        <v>6.9881555050018322</v>
      </c>
      <c r="U18" s="341">
        <f>('TuitionData-2Yr'!$W16/'Median fam income by quintile'!BB15)*100</f>
        <v>4.469169218315125</v>
      </c>
      <c r="V18" s="341">
        <f>('TuitionData-2Yr'!$W16/'Median fam income by quintile'!BC15)*100</f>
        <v>3.0263665572842582</v>
      </c>
      <c r="W18" s="341">
        <f>('TuitionData-2Yr'!$W16/'Median fam income by quintile'!BD15)*100</f>
        <v>1.8027605664873394</v>
      </c>
      <c r="X18" s="325" t="s">
        <v>25</v>
      </c>
    </row>
    <row r="19" spans="1:24" ht="12" customHeight="1">
      <c r="A19" s="308" t="s">
        <v>26</v>
      </c>
      <c r="B19" s="308"/>
      <c r="C19" s="354">
        <f>('TuitionData-4Yr'!$X17/'Median fam income by quintile'!AU16)*100</f>
        <v>51.299395915448542</v>
      </c>
      <c r="D19" s="354">
        <f>('TuitionData-4Yr'!$X17/'Median fam income by quintile'!AV16)*100</f>
        <v>20.702970494448873</v>
      </c>
      <c r="E19" s="354">
        <f>('TuitionData-4Yr'!$X17/'Median fam income by quintile'!AW16)*100</f>
        <v>12.768351846796664</v>
      </c>
      <c r="F19" s="354">
        <f>('TuitionData-4Yr'!$X17/'Median fam income by quintile'!AX16)*100</f>
        <v>8.2811881977795494</v>
      </c>
      <c r="G19" s="354">
        <f>('TuitionData-4Yr'!$X17/'Median fam income by quintile'!AY16)*100</f>
        <v>4.7947326207160339</v>
      </c>
      <c r="H19" s="345">
        <f>('TuitionData-2Yr'!$V17/'Median fam income by quintile'!AU16)*100</f>
        <v>19.657760320059175</v>
      </c>
      <c r="I19" s="354">
        <f>('TuitionData-2Yr'!$V17/'Median fam income by quintile'!AV16)*100</f>
        <v>7.9333104148810243</v>
      </c>
      <c r="J19" s="354">
        <f>('TuitionData-2Yr'!$V17/'Median fam income by quintile'!AW16)*100</f>
        <v>4.8927905642438034</v>
      </c>
      <c r="K19" s="354">
        <f>('TuitionData-2Yr'!$V17/'Median fam income by quintile'!AX16)*100</f>
        <v>3.1733241659524092</v>
      </c>
      <c r="L19" s="354">
        <f>('TuitionData-2Yr'!$V17/'Median fam income by quintile'!AY16)*100</f>
        <v>1.8373258198235622</v>
      </c>
      <c r="M19" s="380"/>
      <c r="N19" s="345">
        <f>('TuitionData-4Yr'!$Y17/'Median fam income by quintile'!AZ16)*100</f>
        <v>56.193973512138683</v>
      </c>
      <c r="O19" s="354">
        <f>('TuitionData-4Yr'!$Y17/'Median fam income by quintile'!BA16)*100</f>
        <v>22.642260389506429</v>
      </c>
      <c r="P19" s="354">
        <f>('TuitionData-4Yr'!$Y17/'Median fam income by quintile'!BB16)*100</f>
        <v>13.123857932771244</v>
      </c>
      <c r="Q19" s="354">
        <f>('TuitionData-4Yr'!$Y17/'Median fam income by quintile'!BC16)*100</f>
        <v>8.5732830601043748</v>
      </c>
      <c r="R19" s="354">
        <f>('TuitionData-4Yr'!$Y17/'Median fam income by quintile'!BD16)*100</f>
        <v>5.1148838116137814</v>
      </c>
      <c r="S19" s="345">
        <f>('TuitionData-2Yr'!$W17/'Median fam income by quintile'!AZ16)*100</f>
        <v>20.950932320999684</v>
      </c>
      <c r="T19" s="354">
        <f>('TuitionData-2Yr'!$W17/'Median fam income by quintile'!BA16)*100</f>
        <v>8.4417676018680048</v>
      </c>
      <c r="U19" s="354">
        <f>('TuitionData-2Yr'!$W17/'Median fam income by quintile'!BB16)*100</f>
        <v>4.8929990558597991</v>
      </c>
      <c r="V19" s="354">
        <f>('TuitionData-2Yr'!$W17/'Median fam income by quintile'!BC16)*100</f>
        <v>3.1963974414840015</v>
      </c>
      <c r="W19" s="354">
        <f>('TuitionData-2Yr'!$W17/'Median fam income by quintile'!BD16)*100</f>
        <v>1.9069942534629416</v>
      </c>
      <c r="X19" s="324" t="s">
        <v>26</v>
      </c>
    </row>
    <row r="20" spans="1:24" ht="12" customHeight="1">
      <c r="A20" s="308" t="s">
        <v>27</v>
      </c>
      <c r="B20" s="308"/>
      <c r="C20" s="354">
        <f>('TuitionData-4Yr'!$X18/'Median fam income by quintile'!AU17)*100</f>
        <v>38.757733151060457</v>
      </c>
      <c r="D20" s="354">
        <f>('TuitionData-4Yr'!$X18/'Median fam income by quintile'!AV17)*100</f>
        <v>16.999005768008974</v>
      </c>
      <c r="E20" s="354">
        <f>('TuitionData-4Yr'!$X18/'Median fam income by quintile'!AW17)*100</f>
        <v>10.589544576792475</v>
      </c>
      <c r="F20" s="354">
        <f>('TuitionData-4Yr'!$X18/'Median fam income by quintile'!AX17)*100</f>
        <v>7.0898292349500833</v>
      </c>
      <c r="G20" s="354">
        <f>('TuitionData-4Yr'!$X18/'Median fam income by quintile'!AY17)*100</f>
        <v>4.1555825394274981</v>
      </c>
      <c r="H20" s="345">
        <f>('TuitionData-2Yr'!$V18/'Median fam income by quintile'!AU17)*100</f>
        <v>15.053020486560346</v>
      </c>
      <c r="I20" s="354">
        <f>('TuitionData-2Yr'!$V18/'Median fam income by quintile'!AV17)*100</f>
        <v>6.6022019677896244</v>
      </c>
      <c r="J20" s="354">
        <f>('TuitionData-2Yr'!$V18/'Median fam income by quintile'!AW17)*100</f>
        <v>4.1128471274755034</v>
      </c>
      <c r="K20" s="354">
        <f>('TuitionData-2Yr'!$V18/'Median fam income by quintile'!AX17)*100</f>
        <v>2.753601308517136</v>
      </c>
      <c r="L20" s="354">
        <f>('TuitionData-2Yr'!$V18/'Median fam income by quintile'!AY17)*100</f>
        <v>1.613976463891388</v>
      </c>
      <c r="M20" s="380"/>
      <c r="N20" s="345">
        <f>('TuitionData-4Yr'!$Y18/'Median fam income by quintile'!AZ17)*100</f>
        <v>39.335315765800104</v>
      </c>
      <c r="O20" s="354">
        <f>('TuitionData-4Yr'!$Y18/'Median fam income by quintile'!BA17)*100</f>
        <v>17.41992555342576</v>
      </c>
      <c r="P20" s="354">
        <f>('TuitionData-4Yr'!$Y18/'Median fam income by quintile'!BB17)*100</f>
        <v>10.985538637295525</v>
      </c>
      <c r="Q20" s="354">
        <f>('TuitionData-4Yr'!$Y18/'Median fam income by quintile'!BC17)*100</f>
        <v>7.2583023139274001</v>
      </c>
      <c r="R20" s="354">
        <f>('TuitionData-4Yr'!$Y18/'Median fam income by quintile'!BD17)*100</f>
        <v>4.1476013222442285</v>
      </c>
      <c r="S20" s="345">
        <f>('TuitionData-2Yr'!$W18/'Median fam income by quintile'!AZ17)*100</f>
        <v>15.146946027022651</v>
      </c>
      <c r="T20" s="354">
        <f>('TuitionData-2Yr'!$W18/'Median fam income by quintile'!BA17)*100</f>
        <v>6.7079332405386038</v>
      </c>
      <c r="U20" s="354">
        <f>('TuitionData-2Yr'!$W18/'Median fam income by quintile'!BB17)*100</f>
        <v>4.2302281697090285</v>
      </c>
      <c r="V20" s="354">
        <f>('TuitionData-2Yr'!$W18/'Median fam income by quintile'!BC17)*100</f>
        <v>2.7949721835577512</v>
      </c>
      <c r="W20" s="354">
        <f>('TuitionData-2Yr'!$W18/'Median fam income by quintile'!BD17)*100</f>
        <v>1.5971269620330006</v>
      </c>
      <c r="X20" s="324" t="s">
        <v>27</v>
      </c>
    </row>
    <row r="21" spans="1:24" ht="12" customHeight="1">
      <c r="A21" s="308" t="s">
        <v>28</v>
      </c>
      <c r="B21" s="308"/>
      <c r="C21" s="354">
        <f>('TuitionData-4Yr'!$X19/'Median fam income by quintile'!AU18)*100</f>
        <v>31.2188492061528</v>
      </c>
      <c r="D21" s="354">
        <f>('TuitionData-4Yr'!$X19/'Median fam income by quintile'!AV18)*100</f>
        <v>14.478306878215792</v>
      </c>
      <c r="E21" s="354">
        <f>('TuitionData-4Yr'!$X19/'Median fam income by quintile'!AW18)*100</f>
        <v>9.2158964446207534</v>
      </c>
      <c r="F21" s="354">
        <f>('TuitionData-4Yr'!$X19/'Median fam income by quintile'!AX18)*100</f>
        <v>6.2437698412305602</v>
      </c>
      <c r="G21" s="354">
        <f>('TuitionData-4Yr'!$X19/'Median fam income by quintile'!AY18)*100</f>
        <v>3.781238359564306</v>
      </c>
      <c r="H21" s="345">
        <f>('TuitionData-2Yr'!$V19/'Median fam income by quintile'!AU18)*100</f>
        <v>19.72089631135005</v>
      </c>
      <c r="I21" s="354">
        <f>('TuitionData-2Yr'!$V19/'Median fam income by quintile'!AV18)*100</f>
        <v>9.145922927002923</v>
      </c>
      <c r="J21" s="354">
        <f>('TuitionData-2Yr'!$V19/'Median fam income by quintile'!AW18)*100</f>
        <v>5.8216668077786125</v>
      </c>
      <c r="K21" s="354">
        <f>('TuitionData-2Yr'!$V19/'Median fam income by quintile'!AX18)*100</f>
        <v>3.9441792622700103</v>
      </c>
      <c r="L21" s="354">
        <f>('TuitionData-2Yr'!$V19/'Median fam income by quintile'!AY18)*100</f>
        <v>2.3886021270370996</v>
      </c>
      <c r="M21" s="380"/>
      <c r="N21" s="345">
        <f>('TuitionData-4Yr'!$Y19/'Median fam income by quintile'!AZ18)*100</f>
        <v>32.969860522912533</v>
      </c>
      <c r="O21" s="354">
        <f>('TuitionData-4Yr'!$Y19/'Median fam income by quintile'!BA18)*100</f>
        <v>14.901631874762725</v>
      </c>
      <c r="P21" s="354">
        <f>('TuitionData-4Yr'!$Y19/'Median fam income by quintile'!BB18)*100</f>
        <v>9.5048246552540636</v>
      </c>
      <c r="Q21" s="354">
        <f>('TuitionData-4Yr'!$Y19/'Median fam income by quintile'!BC18)*100</f>
        <v>6.4331435166658606</v>
      </c>
      <c r="R21" s="354">
        <f>('TuitionData-4Yr'!$Y19/'Median fam income by quintile'!BD18)*100</f>
        <v>3.8225925243956564</v>
      </c>
      <c r="S21" s="345">
        <f>('TuitionData-2Yr'!$W19/'Median fam income by quintile'!AZ18)*100</f>
        <v>20.99773807526979</v>
      </c>
      <c r="T21" s="354">
        <f>('TuitionData-2Yr'!$W19/'Median fam income by quintile'!BA18)*100</f>
        <v>9.4905030848677008</v>
      </c>
      <c r="U21" s="354">
        <f>('TuitionData-2Yr'!$W19/'Median fam income by quintile'!BB18)*100</f>
        <v>6.0534019676453443</v>
      </c>
      <c r="V21" s="354">
        <f>('TuitionData-2Yr'!$W19/'Median fam income by quintile'!BC18)*100</f>
        <v>4.097119624442886</v>
      </c>
      <c r="W21" s="354">
        <f>('TuitionData-2Yr'!$W19/'Median fam income by quintile'!BD18)*100</f>
        <v>2.4345203565530191</v>
      </c>
      <c r="X21" s="324" t="s">
        <v>28</v>
      </c>
    </row>
    <row r="22" spans="1:24" ht="12" customHeight="1">
      <c r="A22" s="308" t="s">
        <v>29</v>
      </c>
      <c r="B22" s="308"/>
      <c r="C22" s="354">
        <f>('TuitionData-4Yr'!$X20/'Median fam income by quintile'!AU19)*100</f>
        <v>69.123032634471386</v>
      </c>
      <c r="D22" s="354">
        <f>('TuitionData-4Yr'!$X20/'Median fam income by quintile'!AV19)*100</f>
        <v>30.241326777581229</v>
      </c>
      <c r="E22" s="354">
        <f>('TuitionData-4Yr'!$X20/'Median fam income by quintile'!AW19)*100</f>
        <v>18.538744384724126</v>
      </c>
      <c r="F22" s="354">
        <f>('TuitionData-4Yr'!$X20/'Median fam income by quintile'!AX19)*100</f>
        <v>12.390812508099863</v>
      </c>
      <c r="G22" s="354">
        <f>('TuitionData-4Yr'!$X20/'Median fam income by quintile'!AY19)*100</f>
        <v>7.2062138423009845</v>
      </c>
      <c r="H22" s="345">
        <f>('TuitionData-2Yr'!$V20/'Median fam income by quintile'!AU19)*100</f>
        <v>26.444368049603412</v>
      </c>
      <c r="I22" s="354">
        <f>('TuitionData-2Yr'!$V20/'Median fam income by quintile'!AV19)*100</f>
        <v>11.569411021701493</v>
      </c>
      <c r="J22" s="354">
        <f>('TuitionData-2Yr'!$V20/'Median fam income by quintile'!AW19)*100</f>
        <v>7.092359247020072</v>
      </c>
      <c r="K22" s="354">
        <f>('TuitionData-2Yr'!$V20/'Median fam income by quintile'!AX19)*100</f>
        <v>4.740347665741969</v>
      </c>
      <c r="L22" s="354">
        <f>('TuitionData-2Yr'!$V20/'Median fam income by quintile'!AY19)*100</f>
        <v>2.7568780452338055</v>
      </c>
      <c r="M22" s="380"/>
      <c r="N22" s="345">
        <f>('TuitionData-4Yr'!$Y20/'Median fam income by quintile'!AZ19)*100</f>
        <v>67.444943201422689</v>
      </c>
      <c r="O22" s="354">
        <f>('TuitionData-4Yr'!$Y20/'Median fam income by quintile'!BA19)*100</f>
        <v>29.905976311768569</v>
      </c>
      <c r="P22" s="354">
        <f>('TuitionData-4Yr'!$Y20/'Median fam income by quintile'!BB19)*100</f>
        <v>18.429144074041883</v>
      </c>
      <c r="Q22" s="354">
        <f>('TuitionData-4Yr'!$Y20/'Median fam income by quintile'!BC19)*100</f>
        <v>12.271002565271132</v>
      </c>
      <c r="R22" s="354">
        <f>('TuitionData-4Yr'!$Y20/'Median fam income by quintile'!BD19)*100</f>
        <v>7.4430671297546214</v>
      </c>
      <c r="S22" s="345">
        <f>('TuitionData-2Yr'!$W20/'Median fam income by quintile'!AZ19)*100</f>
        <v>25.760965984327189</v>
      </c>
      <c r="T22" s="354">
        <f>('TuitionData-2Yr'!$W20/'Median fam income by quintile'!BA19)*100</f>
        <v>11.422751683469633</v>
      </c>
      <c r="U22" s="354">
        <f>('TuitionData-2Yr'!$W20/'Median fam income by quintile'!BB19)*100</f>
        <v>7.0391126610311012</v>
      </c>
      <c r="V22" s="354">
        <f>('TuitionData-2Yr'!$W20/'Median fam income by quintile'!BC19)*100</f>
        <v>4.6869767349863114</v>
      </c>
      <c r="W22" s="354">
        <f>('TuitionData-2Yr'!$W20/'Median fam income by quintile'!BD19)*100</f>
        <v>2.8429203146638282</v>
      </c>
      <c r="X22" s="324" t="s">
        <v>29</v>
      </c>
    </row>
    <row r="23" spans="1:24" ht="12" customHeight="1">
      <c r="A23" s="266" t="s">
        <v>30</v>
      </c>
      <c r="B23" s="266"/>
      <c r="C23" s="355">
        <f>('TuitionData-4Yr'!$X21/'Median fam income by quintile'!AU20)*100</f>
        <v>47.515014249554795</v>
      </c>
      <c r="D23" s="355">
        <f>('TuitionData-4Yr'!$X21/'Median fam income by quintile'!AV20)*100</f>
        <v>20.975096380434096</v>
      </c>
      <c r="E23" s="355">
        <f>('TuitionData-4Yr'!$X21/'Median fam income by quintile'!AW20)*100</f>
        <v>13.22861192175105</v>
      </c>
      <c r="F23" s="355">
        <f>('TuitionData-4Yr'!$X21/'Median fam income by quintile'!AX20)*100</f>
        <v>8.8526072175976616</v>
      </c>
      <c r="G23" s="355">
        <f>('TuitionData-4Yr'!$X21/'Median fam income by quintile'!AY20)*100</f>
        <v>5.1738571071737436</v>
      </c>
      <c r="H23" s="346">
        <f>('TuitionData-2Yr'!$V21/'Median fam income by quintile'!AU20)*100</f>
        <v>24.787807178658049</v>
      </c>
      <c r="I23" s="355">
        <f>('TuitionData-2Yr'!$V21/'Median fam income by quintile'!AV20)*100</f>
        <v>10.942365331119319</v>
      </c>
      <c r="J23" s="355">
        <f>('TuitionData-2Yr'!$V21/'Median fam income by quintile'!AW20)*100</f>
        <v>6.9011508622400246</v>
      </c>
      <c r="K23" s="355">
        <f>('TuitionData-2Yr'!$V21/'Median fam income by quintile'!AX20)*100</f>
        <v>4.6182606530579635</v>
      </c>
      <c r="L23" s="355">
        <f>('TuitionData-2Yr'!$V21/'Median fam income by quintile'!AY20)*100</f>
        <v>2.6991167816760986</v>
      </c>
      <c r="M23" s="380"/>
      <c r="N23" s="346">
        <f>('TuitionData-4Yr'!$Y21/'Median fam income by quintile'!AZ20)*100</f>
        <v>49.909896855305959</v>
      </c>
      <c r="O23" s="355">
        <f>('TuitionData-4Yr'!$Y21/'Median fam income by quintile'!BA20)*100</f>
        <v>22.019072142046749</v>
      </c>
      <c r="P23" s="355">
        <f>('TuitionData-4Yr'!$Y21/'Median fam income by quintile'!BB20)*100</f>
        <v>13.736668859258522</v>
      </c>
      <c r="Q23" s="355">
        <f>('TuitionData-4Yr'!$Y21/'Median fam income by quintile'!BC20)*100</f>
        <v>9.3115479207660368</v>
      </c>
      <c r="R23" s="355">
        <f>('TuitionData-4Yr'!$Y21/'Median fam income by quintile'!BD20)*100</f>
        <v>5.3859600922992055</v>
      </c>
      <c r="S23" s="346">
        <f>('TuitionData-2Yr'!$W21/'Median fam income by quintile'!AZ20)*100</f>
        <v>25.031040673952333</v>
      </c>
      <c r="T23" s="355">
        <f>('TuitionData-2Yr'!$W21/'Median fam income by quintile'!BA20)*100</f>
        <v>11.043106179684854</v>
      </c>
      <c r="U23" s="355">
        <f>('TuitionData-2Yr'!$W21/'Median fam income by quintile'!BB20)*100</f>
        <v>6.8892772497116521</v>
      </c>
      <c r="V23" s="355">
        <f>('TuitionData-2Yr'!$W21/'Median fam income by quintile'!BC20)*100</f>
        <v>4.6699702749911074</v>
      </c>
      <c r="W23" s="355">
        <f>('TuitionData-2Yr'!$W21/'Median fam income by quintile'!BD20)*100</f>
        <v>2.7011914396351444</v>
      </c>
      <c r="X23" s="326" t="s">
        <v>30</v>
      </c>
    </row>
    <row r="24" spans="1:24" ht="12" customHeight="1">
      <c r="A24" s="266" t="s">
        <v>32</v>
      </c>
      <c r="B24" s="266"/>
      <c r="C24" s="355">
        <f>('TuitionData-4Yr'!$X22/'Median fam income by quintile'!AU21)*100</f>
        <v>47.553087177639377</v>
      </c>
      <c r="D24" s="355">
        <f>('TuitionData-4Yr'!$X22/'Median fam income by quintile'!AV21)*100</f>
        <v>20.606337776977064</v>
      </c>
      <c r="E24" s="355">
        <f>('TuitionData-4Yr'!$X22/'Median fam income by quintile'!AW21)*100</f>
        <v>12.467700167582759</v>
      </c>
      <c r="F24" s="355">
        <f>('TuitionData-4Yr'!$X22/'Median fam income by quintile'!AX21)*100</f>
        <v>8.1969962427754055</v>
      </c>
      <c r="G24" s="355">
        <f>('TuitionData-4Yr'!$X22/'Median fam income by quintile'!AY21)*100</f>
        <v>4.7859881288462862</v>
      </c>
      <c r="H24" s="346">
        <f>('TuitionData-2Yr'!$V22/'Median fam income by quintile'!AU21)*100</f>
        <v>14.854787440999969</v>
      </c>
      <c r="I24" s="355">
        <f>('TuitionData-2Yr'!$V22/'Median fam income by quintile'!AV21)*100</f>
        <v>6.437074557766655</v>
      </c>
      <c r="J24" s="355">
        <f>('TuitionData-2Yr'!$V22/'Median fam income by quintile'!AW21)*100</f>
        <v>3.8947005727663782</v>
      </c>
      <c r="K24" s="355">
        <f>('TuitionData-2Yr'!$V22/'Median fam income by quintile'!AX21)*100</f>
        <v>2.5606042439734753</v>
      </c>
      <c r="L24" s="355">
        <f>('TuitionData-2Yr'!$V22/'Median fam income by quintile'!AY21)*100</f>
        <v>1.4950624779329003</v>
      </c>
      <c r="M24" s="380"/>
      <c r="N24" s="346">
        <f>('TuitionData-4Yr'!$Y22/'Median fam income by quintile'!AZ21)*100</f>
        <v>46.486572861468773</v>
      </c>
      <c r="O24" s="355">
        <f>('TuitionData-4Yr'!$Y22/'Median fam income by quintile'!BA21)*100</f>
        <v>20.102301777932439</v>
      </c>
      <c r="P24" s="355">
        <f>('TuitionData-4Yr'!$Y22/'Median fam income by quintile'!BB21)*100</f>
        <v>12.314323936812919</v>
      </c>
      <c r="Q24" s="355">
        <f>('TuitionData-4Yr'!$Y22/'Median fam income by quintile'!BC21)*100</f>
        <v>7.8624224712843596</v>
      </c>
      <c r="R24" s="355">
        <f>('TuitionData-4Yr'!$Y22/'Median fam income by quintile'!BD21)*100</f>
        <v>4.5352754011189047</v>
      </c>
      <c r="S24" s="346">
        <f>('TuitionData-2Yr'!$W22/'Median fam income by quintile'!AZ21)*100</f>
        <v>14.869003889637131</v>
      </c>
      <c r="T24" s="355">
        <f>('TuitionData-2Yr'!$W22/'Median fam income by quintile'!BA21)*100</f>
        <v>6.4298395198430818</v>
      </c>
      <c r="U24" s="355">
        <f>('TuitionData-2Yr'!$W22/'Median fam income by quintile'!BB21)*100</f>
        <v>3.9388089773873189</v>
      </c>
      <c r="V24" s="355">
        <f>('TuitionData-2Yr'!$W22/'Median fam income by quintile'!BC21)*100</f>
        <v>2.5148420954988802</v>
      </c>
      <c r="W24" s="355">
        <f>('TuitionData-2Yr'!$W22/'Median fam income by quintile'!BD21)*100</f>
        <v>1.4506345258182567</v>
      </c>
      <c r="X24" s="326" t="s">
        <v>32</v>
      </c>
    </row>
    <row r="25" spans="1:24" ht="12" customHeight="1">
      <c r="A25" s="266" t="s">
        <v>33</v>
      </c>
      <c r="B25" s="266"/>
      <c r="C25" s="355">
        <f>('TuitionData-4Yr'!$X23/'Median fam income by quintile'!AU22)*100</f>
        <v>46.226189089939183</v>
      </c>
      <c r="D25" s="355">
        <f>('TuitionData-4Yr'!$X23/'Median fam income by quintile'!AV22)*100</f>
        <v>20.037961794351322</v>
      </c>
      <c r="E25" s="355">
        <f>('TuitionData-4Yr'!$X23/'Median fam income by quintile'!AW22)*100</f>
        <v>12.618500265091509</v>
      </c>
      <c r="F25" s="355">
        <f>('TuitionData-4Yr'!$X23/'Median fam income by quintile'!AX22)*100</f>
        <v>8.4123335100610053</v>
      </c>
      <c r="G25" s="355">
        <f>('TuitionData-4Yr'!$X23/'Median fam income by quintile'!AY22)*100</f>
        <v>4.7836527644301823</v>
      </c>
      <c r="H25" s="346">
        <f>('TuitionData-2Yr'!$V23/'Median fam income by quintile'!AU22)*100</f>
        <v>18.303277456898424</v>
      </c>
      <c r="I25" s="355">
        <f>('TuitionData-2Yr'!$V23/'Median fam income by quintile'!AV22)*100</f>
        <v>7.9340387259516785</v>
      </c>
      <c r="J25" s="355">
        <f>('TuitionData-2Yr'!$V23/'Median fam income by quintile'!AW22)*100</f>
        <v>4.9963000625587606</v>
      </c>
      <c r="K25" s="355">
        <f>('TuitionData-2Yr'!$V23/'Median fam income by quintile'!AX22)*100</f>
        <v>3.3308667083725068</v>
      </c>
      <c r="L25" s="355">
        <f>('TuitionData-2Yr'!$V23/'Median fam income by quintile'!AY22)*100</f>
        <v>1.8940891630601857</v>
      </c>
      <c r="M25" s="380"/>
      <c r="N25" s="346">
        <f>('TuitionData-4Yr'!$Y23/'Median fam income by quintile'!AZ22)*100</f>
        <v>46.241399862911074</v>
      </c>
      <c r="O25" s="355">
        <f>('TuitionData-4Yr'!$Y23/'Median fam income by quintile'!BA22)*100</f>
        <v>20.230612440023595</v>
      </c>
      <c r="P25" s="355">
        <f>('TuitionData-4Yr'!$Y23/'Median fam income by quintile'!BB22)*100</f>
        <v>12.947591961615101</v>
      </c>
      <c r="Q25" s="355">
        <f>('TuitionData-4Yr'!$Y23/'Median fam income by quintile'!BC22)*100</f>
        <v>8.4957952504036101</v>
      </c>
      <c r="R25" s="355">
        <f>('TuitionData-4Yr'!$Y23/'Median fam income by quintile'!BD22)*100</f>
        <v>4.8001453144890389</v>
      </c>
      <c r="S25" s="346">
        <f>('TuitionData-2Yr'!$W23/'Median fam income by quintile'!AZ22)*100</f>
        <v>18.432283265060629</v>
      </c>
      <c r="T25" s="355">
        <f>('TuitionData-2Yr'!$W23/'Median fam income by quintile'!BA22)*100</f>
        <v>8.064123928464026</v>
      </c>
      <c r="U25" s="355">
        <f>('TuitionData-2Yr'!$W23/'Median fam income by quintile'!BB22)*100</f>
        <v>5.1610393142169757</v>
      </c>
      <c r="V25" s="355">
        <f>('TuitionData-2Yr'!$W23/'Median fam income by quintile'!BC22)*100</f>
        <v>3.3865087363628454</v>
      </c>
      <c r="W25" s="355">
        <f>('TuitionData-2Yr'!$W23/'Median fam income by quintile'!BD22)*100</f>
        <v>1.9133858060616571</v>
      </c>
      <c r="X25" s="326" t="s">
        <v>33</v>
      </c>
    </row>
    <row r="26" spans="1:24" ht="12" customHeight="1">
      <c r="A26" s="309" t="s">
        <v>34</v>
      </c>
      <c r="B26" s="309"/>
      <c r="C26" s="356">
        <f>('TuitionData-4Yr'!$X24/'Median fam income by quintile'!AU23)*100</f>
        <v>38.888776543534433</v>
      </c>
      <c r="D26" s="356">
        <f>('TuitionData-4Yr'!$X24/'Median fam income by quintile'!AV23)*100</f>
        <v>17.167117573271955</v>
      </c>
      <c r="E26" s="356">
        <f>('TuitionData-4Yr'!$X24/'Median fam income by quintile'!AW23)*100</f>
        <v>11.187182293345522</v>
      </c>
      <c r="F26" s="356">
        <f>('TuitionData-4Yr'!$X24/'Median fam income by quintile'!AX23)*100</f>
        <v>7.4242209764929372</v>
      </c>
      <c r="G26" s="356">
        <f>('TuitionData-4Yr'!$X24/'Median fam income by quintile'!AY23)*100</f>
        <v>4.6857788130324272</v>
      </c>
      <c r="H26" s="347">
        <f>('TuitionData-2Yr'!$V24/'Median fam income by quintile'!AU23)*100</f>
        <v>21.010040314428991</v>
      </c>
      <c r="I26" s="356">
        <f>('TuitionData-2Yr'!$V24/'Median fam income by quintile'!AV23)*100</f>
        <v>9.2747024811443293</v>
      </c>
      <c r="J26" s="356">
        <f>('TuitionData-2Yr'!$V24/'Median fam income by quintile'!AW23)*100</f>
        <v>6.0439842000412165</v>
      </c>
      <c r="K26" s="356">
        <f>('TuitionData-2Yr'!$V24/'Median fam income by quintile'!AX23)*100</f>
        <v>4.0110076963909886</v>
      </c>
      <c r="L26" s="356">
        <f>('TuitionData-2Yr'!$V24/'Median fam income by quintile'!AY23)*100</f>
        <v>2.5315376444434929</v>
      </c>
      <c r="M26" s="380"/>
      <c r="N26" s="347">
        <f>('TuitionData-4Yr'!$Y24/'Median fam income by quintile'!AZ23)*100</f>
        <v>42.105754768364726</v>
      </c>
      <c r="O26" s="356">
        <f>('TuitionData-4Yr'!$Y24/'Median fam income by quintile'!BA23)*100</f>
        <v>18.373420262559154</v>
      </c>
      <c r="P26" s="356">
        <f>('TuitionData-4Yr'!$Y24/'Median fam income by quintile'!BB23)*100</f>
        <v>11.93548954063882</v>
      </c>
      <c r="Q26" s="356">
        <f>('TuitionData-4Yr'!$Y24/'Median fam income by quintile'!BC23)*100</f>
        <v>7.9455231118392353</v>
      </c>
      <c r="R26" s="356">
        <f>('TuitionData-4Yr'!$Y24/'Median fam income by quintile'!BD23)*100</f>
        <v>4.8505829493156165</v>
      </c>
      <c r="S26" s="347">
        <f>('TuitionData-2Yr'!$W24/'Median fam income by quintile'!AZ23)*100</f>
        <v>22.993091816543583</v>
      </c>
      <c r="T26" s="356">
        <f>('TuitionData-2Yr'!$W24/'Median fam income by quintile'!BA23)*100</f>
        <v>10.033349156309926</v>
      </c>
      <c r="U26" s="356">
        <f>('TuitionData-2Yr'!$W24/'Median fam income by quintile'!BB23)*100</f>
        <v>6.5177268141383378</v>
      </c>
      <c r="V26" s="356">
        <f>('TuitionData-2Yr'!$W24/'Median fam income by quintile'!BC23)*100</f>
        <v>4.3388877232109486</v>
      </c>
      <c r="W26" s="356">
        <f>('TuitionData-2Yr'!$W24/'Median fam income by quintile'!BD23)*100</f>
        <v>2.64880417726582</v>
      </c>
      <c r="X26" s="327" t="s">
        <v>34</v>
      </c>
    </row>
    <row r="27" spans="1:24" s="18" customFormat="1" ht="12" customHeight="1">
      <c r="A27" s="250" t="s">
        <v>114</v>
      </c>
      <c r="B27" s="250"/>
      <c r="C27" s="357">
        <f>('TuitionData-4Yr'!$X25/'Median fam income by quintile'!AU24)*100</f>
        <v>34.578276463355465</v>
      </c>
      <c r="D27" s="357">
        <f>('TuitionData-4Yr'!$X25/'Median fam income by quintile'!AV24)*100</f>
        <v>16.503268312056015</v>
      </c>
      <c r="E27" s="357">
        <f>('TuitionData-4Yr'!$X25/'Median fam income by quintile'!AW24)*100</f>
        <v>10.100918472293944</v>
      </c>
      <c r="F27" s="357">
        <f>('TuitionData-4Yr'!$X25/'Median fam income by quintile'!AX24)*100</f>
        <v>7.2133490635476623</v>
      </c>
      <c r="G27" s="357">
        <f>('TuitionData-4Yr'!$X25/'Median fam income by quintile'!AY24)*100</f>
        <v>4.5102099734811478</v>
      </c>
      <c r="H27" s="344">
        <f>('TuitionData-2Yr'!$V25/'Median fam income by quintile'!AU24)*100</f>
        <v>8.2988911021185601</v>
      </c>
      <c r="I27" s="357">
        <f>('TuitionData-2Yr'!$V25/'Median fam income by quintile'!AV24)*100</f>
        <v>3.960834389647494</v>
      </c>
      <c r="J27" s="357">
        <f>('TuitionData-2Yr'!$V25/'Median fam income by quintile'!AW24)*100</f>
        <v>2.4242510329218052</v>
      </c>
      <c r="K27" s="357">
        <f>('TuitionData-2Yr'!$V25/'Median fam income by quintile'!AX24)*100</f>
        <v>1.7312256272631432</v>
      </c>
      <c r="L27" s="357">
        <f>('TuitionData-2Yr'!$V25/'Median fam income by quintile'!AY24)*100</f>
        <v>1.082464056798073</v>
      </c>
      <c r="M27" s="381"/>
      <c r="N27" s="344">
        <f>('TuitionData-4Yr'!$Y25/'Median fam income by quintile'!AZ24)*100</f>
        <v>36.231805251095651</v>
      </c>
      <c r="O27" s="357">
        <f>('TuitionData-4Yr'!$Y25/'Median fam income by quintile'!BA24)*100</f>
        <v>17.028948468014956</v>
      </c>
      <c r="P27" s="357">
        <f>('TuitionData-4Yr'!$Y25/'Median fam income by quintile'!BB24)*100</f>
        <v>10.076300868647902</v>
      </c>
      <c r="Q27" s="357">
        <f>('TuitionData-4Yr'!$Y25/'Median fam income by quintile'!BC24)*100</f>
        <v>7.2080205155618859</v>
      </c>
      <c r="R27" s="357">
        <f>('TuitionData-4Yr'!$Y25/'Median fam income by quintile'!BD24)*100</f>
        <v>4.5410529248039877</v>
      </c>
      <c r="S27" s="344">
        <f>('TuitionData-2Yr'!$W25/'Median fam income by quintile'!AZ24)*100</f>
        <v>8.124835827107125</v>
      </c>
      <c r="T27" s="357">
        <f>('TuitionData-2Yr'!$W25/'Median fam income by quintile'!BA24)*100</f>
        <v>3.8186728387403495</v>
      </c>
      <c r="U27" s="357">
        <f>('TuitionData-2Yr'!$W25/'Median fam income by quintile'!BB24)*100</f>
        <v>2.2595697270652955</v>
      </c>
      <c r="V27" s="357">
        <f>('TuitionData-2Yr'!$W25/'Median fam income by quintile'!BC24)*100</f>
        <v>1.6163694555514707</v>
      </c>
      <c r="W27" s="357">
        <f>('TuitionData-2Yr'!$W25/'Median fam income by quintile'!BD24)*100</f>
        <v>1.0183127569974264</v>
      </c>
      <c r="X27" s="269" t="s">
        <v>114</v>
      </c>
    </row>
    <row r="28" spans="1:24" ht="12" customHeight="1">
      <c r="A28" s="248"/>
      <c r="B28" s="248"/>
      <c r="C28" s="376"/>
      <c r="D28" s="376"/>
      <c r="E28" s="376"/>
      <c r="F28" s="376"/>
      <c r="G28" s="376"/>
      <c r="H28" s="379"/>
      <c r="I28" s="376"/>
      <c r="J28" s="376"/>
      <c r="K28" s="376"/>
      <c r="L28" s="376"/>
      <c r="M28" s="381"/>
      <c r="N28" s="379"/>
      <c r="O28" s="376"/>
      <c r="P28" s="376"/>
      <c r="Q28" s="376"/>
      <c r="R28" s="376"/>
      <c r="S28" s="379"/>
      <c r="T28" s="376"/>
      <c r="U28" s="376"/>
      <c r="V28" s="376"/>
      <c r="W28" s="376"/>
      <c r="X28" s="268"/>
    </row>
    <row r="29" spans="1:24" ht="12" customHeight="1">
      <c r="A29" s="308" t="s">
        <v>115</v>
      </c>
      <c r="B29" s="308"/>
      <c r="C29" s="354">
        <f>('TuitionData-4Yr'!$X27/'Median fam income by quintile'!AU26)*100</f>
        <v>26.416904394494455</v>
      </c>
      <c r="D29" s="354">
        <f>('TuitionData-4Yr'!$X27/'Median fam income by quintile'!AV26)*100</f>
        <v>11.486461392272776</v>
      </c>
      <c r="E29" s="354">
        <f>('TuitionData-4Yr'!$X27/'Median fam income by quintile'!AW26)*100</f>
        <v>7.4017770308201651</v>
      </c>
      <c r="F29" s="354">
        <f>('TuitionData-4Yr'!$X27/'Median fam income by quintile'!AX26)*100</f>
        <v>5.3196304904179241</v>
      </c>
      <c r="G29" s="354">
        <f>('TuitionData-4Yr'!$X27/'Median fam income by quintile'!AY26)*100</f>
        <v>3.3857473536175209</v>
      </c>
      <c r="H29" s="345">
        <f>('TuitionData-2Yr'!$V27/'Median fam income by quintile'!AU26)*100</f>
        <v>15.409158244793685</v>
      </c>
      <c r="I29" s="354">
        <f>('TuitionData-2Yr'!$V27/'Median fam income by quintile'!AV26)*100</f>
        <v>6.7001302886621446</v>
      </c>
      <c r="J29" s="354">
        <f>('TuitionData-2Yr'!$V27/'Median fam income by quintile'!AW26)*100</f>
        <v>4.3175063912620022</v>
      </c>
      <c r="K29" s="354">
        <f>('TuitionData-2Yr'!$V27/'Median fam income by quintile'!AX26)*100</f>
        <v>3.1029762914901871</v>
      </c>
      <c r="L29" s="354">
        <f>('TuitionData-2Yr'!$V27/'Median fam income by quintile'!AY26)*100</f>
        <v>1.9749292335576187</v>
      </c>
      <c r="M29" s="381"/>
      <c r="N29" s="345">
        <f>('TuitionData-4Yr'!$Y27/'Median fam income by quintile'!AZ26)*100</f>
        <v>22.400243626556556</v>
      </c>
      <c r="O29" s="354">
        <f>('TuitionData-4Yr'!$Y27/'Median fam income by quintile'!BA26)*100</f>
        <v>10.582184058062925</v>
      </c>
      <c r="P29" s="354">
        <f>('TuitionData-4Yr'!$Y27/'Median fam income by quintile'!BB26)*100</f>
        <v>7.2250344363466708</v>
      </c>
      <c r="Q29" s="354">
        <f>('TuitionData-4Yr'!$Y27/'Median fam income by quintile'!BC26)*100</f>
        <v>4.9960657335584013</v>
      </c>
      <c r="R29" s="354">
        <f>('TuitionData-4Yr'!$Y27/'Median fam income by quintile'!BD26)*100</f>
        <v>3.4805867946447182</v>
      </c>
      <c r="S29" s="345">
        <f>('TuitionData-2Yr'!$W27/'Median fam income by quintile'!AZ26)*100</f>
        <v>21.103463675342578</v>
      </c>
      <c r="T29" s="354">
        <f>('TuitionData-2Yr'!$W27/'Median fam income by quintile'!BA26)*100</f>
        <v>9.9695673224894232</v>
      </c>
      <c r="U29" s="354">
        <f>('TuitionData-2Yr'!$W27/'Median fam income by quintile'!BB26)*100</f>
        <v>6.8067675656784772</v>
      </c>
      <c r="V29" s="354">
        <f>('TuitionData-2Yr'!$W27/'Median fam income by quintile'!BC26)*100</f>
        <v>4.7068368311305377</v>
      </c>
      <c r="W29" s="354">
        <f>('TuitionData-2Yr'!$W27/'Median fam income by quintile'!BD26)*100</f>
        <v>3.2790909873221428</v>
      </c>
      <c r="X29" s="324" t="s">
        <v>115</v>
      </c>
    </row>
    <row r="30" spans="1:24" ht="12" customHeight="1">
      <c r="A30" s="308" t="s">
        <v>116</v>
      </c>
      <c r="B30" s="308"/>
      <c r="C30" s="354">
        <f>('TuitionData-4Yr'!$X28/'Median fam income by quintile'!AU27)*100</f>
        <v>63.204544417742483</v>
      </c>
      <c r="D30" s="354">
        <f>('TuitionData-4Yr'!$X28/'Median fam income by quintile'!AV27)*100</f>
        <v>27.626257844573761</v>
      </c>
      <c r="E30" s="354">
        <f>('TuitionData-4Yr'!$X28/'Median fam income by quintile'!AW27)*100</f>
        <v>17.268384456990358</v>
      </c>
      <c r="F30" s="354">
        <f>('TuitionData-4Yr'!$X28/'Median fam income by quintile'!AX27)*100</f>
        <v>11.376817995193647</v>
      </c>
      <c r="G30" s="354">
        <f>('TuitionData-4Yr'!$X28/'Median fam income by quintile'!AY27)*100</f>
        <v>6.8052746628533427</v>
      </c>
      <c r="H30" s="345">
        <f>('TuitionData-2Yr'!$V28/'Median fam income by quintile'!AU27)*100</f>
        <v>11.995211930647411</v>
      </c>
      <c r="I30" s="354">
        <f>('TuitionData-2Yr'!$V28/'Median fam income by quintile'!AV27)*100</f>
        <v>5.2430220128815392</v>
      </c>
      <c r="J30" s="354">
        <f>('TuitionData-2Yr'!$V28/'Median fam income by quintile'!AW27)*100</f>
        <v>3.2772632596233109</v>
      </c>
      <c r="K30" s="354">
        <f>('TuitionData-2Yr'!$V28/'Median fam income by quintile'!AX27)*100</f>
        <v>2.1591381475165341</v>
      </c>
      <c r="L30" s="354">
        <f>('TuitionData-2Yr'!$V28/'Median fam income by quintile'!AY27)*100</f>
        <v>1.2915323190633736</v>
      </c>
      <c r="M30" s="381"/>
      <c r="N30" s="345">
        <f>('TuitionData-4Yr'!$Y28/'Median fam income by quintile'!AZ27)*100</f>
        <v>65.247447022427693</v>
      </c>
      <c r="O30" s="354">
        <f>('TuitionData-4Yr'!$Y28/'Median fam income by quintile'!BA27)*100</f>
        <v>27.56934381229339</v>
      </c>
      <c r="P30" s="354">
        <f>('TuitionData-4Yr'!$Y28/'Median fam income by quintile'!BB27)*100</f>
        <v>17.29172624269285</v>
      </c>
      <c r="Q30" s="354">
        <f>('TuitionData-4Yr'!$Y28/'Median fam income by quintile'!BC27)*100</f>
        <v>11.380368666702504</v>
      </c>
      <c r="R30" s="354">
        <f>('TuitionData-4Yr'!$Y28/'Median fam income by quintile'!BD27)*100</f>
        <v>6.6398351786731018</v>
      </c>
      <c r="S30" s="345">
        <f>('TuitionData-2Yr'!$W28/'Median fam income by quintile'!AZ27)*100</f>
        <v>13.061399495210654</v>
      </c>
      <c r="T30" s="354">
        <f>('TuitionData-2Yr'!$W28/'Median fam income by quintile'!BA27)*100</f>
        <v>5.5189011951594313</v>
      </c>
      <c r="U30" s="354">
        <f>('TuitionData-2Yr'!$W28/'Median fam income by quintile'!BB27)*100</f>
        <v>3.4615016330063573</v>
      </c>
      <c r="V30" s="354">
        <f>('TuitionData-2Yr'!$W28/'Median fam income by quintile'!BC27)*100</f>
        <v>2.2781510747460443</v>
      </c>
      <c r="W30" s="354">
        <f>('TuitionData-2Yr'!$W28/'Median fam income by quintile'!BD27)*100</f>
        <v>1.3291790531082754</v>
      </c>
      <c r="X30" s="324" t="s">
        <v>116</v>
      </c>
    </row>
    <row r="31" spans="1:24" ht="12" customHeight="1">
      <c r="A31" s="308" t="s">
        <v>117</v>
      </c>
      <c r="B31" s="308"/>
      <c r="C31" s="354">
        <f>('TuitionData-4Yr'!$X29/'Median fam income by quintile'!AU28)*100</f>
        <v>39.60770025143777</v>
      </c>
      <c r="D31" s="354">
        <f>('TuitionData-4Yr'!$X29/'Median fam income by quintile'!AV28)*100</f>
        <v>16.703247328257845</v>
      </c>
      <c r="E31" s="354">
        <f>('TuitionData-4Yr'!$X29/'Median fam income by quintile'!AW28)*100</f>
        <v>10.052410246185573</v>
      </c>
      <c r="F31" s="354">
        <f>('TuitionData-4Yr'!$X29/'Median fam income by quintile'!AX28)*100</f>
        <v>6.4531570165757142</v>
      </c>
      <c r="G31" s="354">
        <f>('TuitionData-4Yr'!$X29/'Median fam income by quintile'!AY28)*100</f>
        <v>3.6144731923443212</v>
      </c>
      <c r="H31" s="345">
        <f>('TuitionData-2Yr'!$V29/'Median fam income by quintile'!AU28)*100</f>
        <v>7.2315765200170716</v>
      </c>
      <c r="I31" s="354">
        <f>('TuitionData-2Yr'!$V29/'Median fam income by quintile'!AV28)*100</f>
        <v>3.0496799970779063</v>
      </c>
      <c r="J31" s="354">
        <f>('TuitionData-2Yr'!$V29/'Median fam income by quintile'!AW28)*100</f>
        <v>1.8353697246851839</v>
      </c>
      <c r="K31" s="354">
        <f>('TuitionData-2Yr'!$V29/'Median fam income by quintile'!AX28)*100</f>
        <v>1.1782178330174156</v>
      </c>
      <c r="L31" s="354">
        <f>('TuitionData-2Yr'!$V29/'Median fam income by quintile'!AY28)*100</f>
        <v>0.6599307534660388</v>
      </c>
      <c r="M31" s="381"/>
      <c r="N31" s="345">
        <f>('TuitionData-4Yr'!$Y29/'Median fam income by quintile'!AZ28)*100</f>
        <v>38.818722172204382</v>
      </c>
      <c r="O31" s="354">
        <f>('TuitionData-4Yr'!$Y29/'Median fam income by quintile'!BA28)*100</f>
        <v>16.497956923186862</v>
      </c>
      <c r="P31" s="354">
        <f>('TuitionData-4Yr'!$Y29/'Median fam income by quintile'!BB28)*100</f>
        <v>9.7046805430510954</v>
      </c>
      <c r="Q31" s="354">
        <f>('TuitionData-4Yr'!$Y29/'Median fam income by quintile'!BC28)*100</f>
        <v>6.2256441219573064</v>
      </c>
      <c r="R31" s="354">
        <f>('TuitionData-4Yr'!$Y29/'Median fam income by quintile'!BD28)*100</f>
        <v>3.437074358997263</v>
      </c>
      <c r="S31" s="345">
        <f>('TuitionData-2Yr'!$W29/'Median fam income by quintile'!AZ28)*100</f>
        <v>6.8774935657778258</v>
      </c>
      <c r="T31" s="354">
        <f>('TuitionData-2Yr'!$W29/'Median fam income by quintile'!BA28)*100</f>
        <v>2.922934765455576</v>
      </c>
      <c r="U31" s="354">
        <f>('TuitionData-2Yr'!$W29/'Median fam income by quintile'!BB28)*100</f>
        <v>1.7193733914444564</v>
      </c>
      <c r="V31" s="354">
        <f>('TuitionData-2Yr'!$W29/'Median fam income by quintile'!BC28)*100</f>
        <v>1.1029942511153115</v>
      </c>
      <c r="W31" s="354">
        <f>('TuitionData-2Yr'!$W29/'Median fam income by quintile'!BD28)*100</f>
        <v>0.60894474280324506</v>
      </c>
      <c r="X31" s="324" t="s">
        <v>117</v>
      </c>
    </row>
    <row r="32" spans="1:24" ht="12" customHeight="1">
      <c r="A32" s="308" t="s">
        <v>118</v>
      </c>
      <c r="B32" s="308"/>
      <c r="C32" s="354">
        <f>('TuitionData-4Yr'!$X30/'Median fam income by quintile'!AU29)*100</f>
        <v>32.240916960583327</v>
      </c>
      <c r="D32" s="354">
        <f>('TuitionData-4Yr'!$X30/'Median fam income by quintile'!AV29)*100</f>
        <v>14.457810296225707</v>
      </c>
      <c r="E32" s="354">
        <f>('TuitionData-4Yr'!$X30/'Median fam income by quintile'!AW29)*100</f>
        <v>9.2116905601666623</v>
      </c>
      <c r="F32" s="354">
        <f>('TuitionData-4Yr'!$X30/'Median fam income by quintile'!AX29)*100</f>
        <v>6.4097250418654719</v>
      </c>
      <c r="G32" s="354">
        <f>('TuitionData-4Yr'!$X30/'Median fam income by quintile'!AY29)*100</f>
        <v>3.7930490541862731</v>
      </c>
      <c r="H32" s="345">
        <f>('TuitionData-2Yr'!$V30/'Median fam income by quintile'!AU29)*100</f>
        <v>14.803896627126917</v>
      </c>
      <c r="I32" s="354">
        <f>('TuitionData-2Yr'!$V30/'Median fam income by quintile'!AV29)*100</f>
        <v>6.6385186668730567</v>
      </c>
      <c r="J32" s="354">
        <f>('TuitionData-2Yr'!$V30/'Median fam income by quintile'!AW29)*100</f>
        <v>4.2296847506076904</v>
      </c>
      <c r="K32" s="354">
        <f>('TuitionData-2Yr'!$V30/'Median fam income by quintile'!AX29)*100</f>
        <v>2.943120601814496</v>
      </c>
      <c r="L32" s="354">
        <f>('TuitionData-2Yr'!$V30/'Median fam income by quintile'!AY29)*100</f>
        <v>1.7416348973090487</v>
      </c>
      <c r="M32" s="381"/>
      <c r="N32" s="345">
        <f>('TuitionData-4Yr'!$Y30/'Median fam income by quintile'!AZ29)*100</f>
        <v>34.666871217748643</v>
      </c>
      <c r="O32" s="354">
        <f>('TuitionData-4Yr'!$Y30/'Median fam income by quintile'!BA29)*100</f>
        <v>15.923103577706071</v>
      </c>
      <c r="P32" s="354">
        <f>('TuitionData-4Yr'!$Y30/'Median fam income by quintile'!BB29)*100</f>
        <v>10.111170771843355</v>
      </c>
      <c r="Q32" s="354">
        <f>('TuitionData-4Yr'!$Y30/'Median fam income by quintile'!BC29)*100</f>
        <v>6.9466058737855105</v>
      </c>
      <c r="R32" s="354">
        <f>('TuitionData-4Yr'!$Y30/'Median fam income by quintile'!BD29)*100</f>
        <v>4.1952647701995129</v>
      </c>
      <c r="S32" s="345">
        <f>('TuitionData-2Yr'!$W30/'Median fam income by quintile'!AZ29)*100</f>
        <v>14.915970765264447</v>
      </c>
      <c r="T32" s="354">
        <f>('TuitionData-2Yr'!$W30/'Median fam income by quintile'!BA29)*100</f>
        <v>6.8511676743340635</v>
      </c>
      <c r="U32" s="354">
        <f>('TuitionData-2Yr'!$W30/'Median fam income by quintile'!BB29)*100</f>
        <v>4.3504914732021307</v>
      </c>
      <c r="V32" s="354">
        <f>('TuitionData-2Yr'!$W30/'Median fam income by quintile'!BC29)*100</f>
        <v>2.9888872716655857</v>
      </c>
      <c r="W32" s="354">
        <f>('TuitionData-2Yr'!$W30/'Median fam income by quintile'!BD29)*100</f>
        <v>1.8050791567484201</v>
      </c>
      <c r="X32" s="324" t="s">
        <v>118</v>
      </c>
    </row>
    <row r="33" spans="1:24" ht="12" customHeight="1">
      <c r="A33" s="265" t="s">
        <v>119</v>
      </c>
      <c r="B33" s="265"/>
      <c r="C33" s="341">
        <f>('TuitionData-4Yr'!$X31/'Median fam income by quintile'!AU30)*100</f>
        <v>29.572549126333218</v>
      </c>
      <c r="D33" s="341">
        <f>('TuitionData-4Yr'!$X31/'Median fam income by quintile'!AV30)*100</f>
        <v>12.386721305445114</v>
      </c>
      <c r="E33" s="341">
        <f>('TuitionData-4Yr'!$X31/'Median fam income by quintile'!AW30)*100</f>
        <v>8.0229589372883048</v>
      </c>
      <c r="F33" s="341">
        <f>('TuitionData-4Yr'!$X31/'Median fam income by quintile'!AX30)*100</f>
        <v>5.6523708856426369</v>
      </c>
      <c r="G33" s="341">
        <f>('TuitionData-4Yr'!$X31/'Median fam income by quintile'!AY30)*100</f>
        <v>3.5384495197404489</v>
      </c>
      <c r="H33" s="346">
        <f>('TuitionData-2Yr'!$V31/'Median fam income by quintile'!AU30)*100</f>
        <v>11.878753562388699</v>
      </c>
      <c r="I33" s="341">
        <f>('TuitionData-2Yr'!$V31/'Median fam income by quintile'!AV30)*100</f>
        <v>4.9755200069090666</v>
      </c>
      <c r="J33" s="341">
        <f>('TuitionData-2Yr'!$V31/'Median fam income by quintile'!AW30)*100</f>
        <v>3.2226762613557809</v>
      </c>
      <c r="K33" s="341">
        <f>('TuitionData-2Yr'!$V31/'Median fam income by quintile'!AX30)*100</f>
        <v>2.2704542820078122</v>
      </c>
      <c r="L33" s="341">
        <f>('TuitionData-2Yr'!$V31/'Median fam income by quintile'!AY30)*100</f>
        <v>1.4213306285632721</v>
      </c>
      <c r="M33" s="381"/>
      <c r="N33" s="346">
        <f>('TuitionData-4Yr'!$Y31/'Median fam income by quintile'!AZ30)*100</f>
        <v>27.029289228944037</v>
      </c>
      <c r="O33" s="341">
        <f>('TuitionData-4Yr'!$Y31/'Median fam income by quintile'!BA30)*100</f>
        <v>12.446334257380215</v>
      </c>
      <c r="P33" s="341">
        <f>('TuitionData-4Yr'!$Y31/'Median fam income by quintile'!BB30)*100</f>
        <v>8.1087867686832116</v>
      </c>
      <c r="Q33" s="341">
        <f>('TuitionData-4Yr'!$Y31/'Median fam income by quintile'!BC30)*100</f>
        <v>5.6019252287966914</v>
      </c>
      <c r="R33" s="341">
        <f>('TuitionData-4Yr'!$Y31/'Median fam income by quintile'!BD30)*100</f>
        <v>3.5065023864576044</v>
      </c>
      <c r="S33" s="346">
        <f>('TuitionData-2Yr'!$W31/'Median fam income by quintile'!AZ30)*100</f>
        <v>10.867957786668441</v>
      </c>
      <c r="T33" s="341">
        <f>('TuitionData-2Yr'!$W31/'Median fam income by quintile'!BA30)*100</f>
        <v>5.0044318280898423</v>
      </c>
      <c r="U33" s="341">
        <f>('TuitionData-2Yr'!$W31/'Median fam income by quintile'!BB30)*100</f>
        <v>3.2603873360005324</v>
      </c>
      <c r="V33" s="341">
        <f>('TuitionData-2Yr'!$W31/'Median fam income by quintile'!BC30)*100</f>
        <v>2.2524264842836148</v>
      </c>
      <c r="W33" s="341">
        <f>('TuitionData-2Yr'!$W31/'Median fam income by quintile'!BD30)*100</f>
        <v>1.4098972263786085</v>
      </c>
      <c r="X33" s="325" t="s">
        <v>119</v>
      </c>
    </row>
    <row r="34" spans="1:24" ht="12" customHeight="1">
      <c r="A34" s="265" t="s">
        <v>120</v>
      </c>
      <c r="B34" s="265"/>
      <c r="C34" s="341">
        <f>('TuitionData-4Yr'!$X32/'Median fam income by quintile'!AU31)*100</f>
        <v>32.870050945554283</v>
      </c>
      <c r="D34" s="341">
        <f>('TuitionData-4Yr'!$X32/'Median fam income by quintile'!AV31)*100</f>
        <v>16.808548778976622</v>
      </c>
      <c r="E34" s="341">
        <f>('TuitionData-4Yr'!$X32/'Median fam income by quintile'!AW31)*100</f>
        <v>10.777065883788289</v>
      </c>
      <c r="F34" s="341">
        <f>('TuitionData-4Yr'!$X32/'Median fam income by quintile'!AX31)*100</f>
        <v>7.6839080132464561</v>
      </c>
      <c r="G34" s="341">
        <f>('TuitionData-4Yr'!$X32/'Median fam income by quintile'!AY31)*100</f>
        <v>4.6697783505917689</v>
      </c>
      <c r="H34" s="346">
        <f>('TuitionData-2Yr'!$V32/'Median fam income by quintile'!AU31)*100</f>
        <v>15.084917139644539</v>
      </c>
      <c r="I34" s="341">
        <f>('TuitionData-2Yr'!$V32/'Median fam income by quintile'!AV31)*100</f>
        <v>7.7138780827727755</v>
      </c>
      <c r="J34" s="341">
        <f>('TuitionData-2Yr'!$V32/'Median fam income by quintile'!AW31)*100</f>
        <v>4.9458744720146024</v>
      </c>
      <c r="K34" s="341">
        <f>('TuitionData-2Yr'!$V32/'Median fam income by quintile'!AX31)*100</f>
        <v>3.526344266410411</v>
      </c>
      <c r="L34" s="341">
        <f>('TuitionData-2Yr'!$V32/'Median fam income by quintile'!AY31)*100</f>
        <v>2.1430821508571563</v>
      </c>
      <c r="M34" s="381"/>
      <c r="N34" s="346">
        <f>('TuitionData-4Yr'!$Y32/'Median fam income by quintile'!AZ31)*100</f>
        <v>33.354589184966095</v>
      </c>
      <c r="O34" s="341">
        <f>('TuitionData-4Yr'!$Y32/'Median fam income by quintile'!BA31)*100</f>
        <v>17.03984447492833</v>
      </c>
      <c r="P34" s="341">
        <f>('TuitionData-4Yr'!$Y32/'Median fam income by quintile'!BB31)*100</f>
        <v>11.401205030497502</v>
      </c>
      <c r="Q34" s="341">
        <f>('TuitionData-4Yr'!$Y32/'Median fam income by quintile'!BC31)*100</f>
        <v>8.1437178789267879</v>
      </c>
      <c r="R34" s="341">
        <f>('TuitionData-4Yr'!$Y32/'Median fam income by quintile'!BD31)*100</f>
        <v>5.0165302134189007</v>
      </c>
      <c r="S34" s="346">
        <f>('TuitionData-2Yr'!$W32/'Median fam income by quintile'!AZ31)*100</f>
        <v>15.700624918659253</v>
      </c>
      <c r="T34" s="341">
        <f>('TuitionData-2Yr'!$W32/'Median fam income by quintile'!BA31)*100</f>
        <v>8.0209714258367928</v>
      </c>
      <c r="U34" s="341">
        <f>('TuitionData-2Yr'!$W32/'Median fam income by quintile'!BB31)*100</f>
        <v>5.366759063105345</v>
      </c>
      <c r="V34" s="341">
        <f>('TuitionData-2Yr'!$W32/'Median fam income by quintile'!BC31)*100</f>
        <v>3.8333993307895322</v>
      </c>
      <c r="W34" s="341">
        <f>('TuitionData-2Yr'!$W32/'Median fam income by quintile'!BD31)*100</f>
        <v>2.3613739877663518</v>
      </c>
      <c r="X34" s="325" t="s">
        <v>120</v>
      </c>
    </row>
    <row r="35" spans="1:24" ht="12" customHeight="1">
      <c r="A35" s="265" t="s">
        <v>121</v>
      </c>
      <c r="B35" s="265"/>
      <c r="C35" s="341">
        <f>('TuitionData-4Yr'!$X33/'Median fam income by quintile'!AU32)*100</f>
        <v>31.231484785063408</v>
      </c>
      <c r="D35" s="341">
        <f>('TuitionData-4Yr'!$X33/'Median fam income by quintile'!AV32)*100</f>
        <v>15.740668331671959</v>
      </c>
      <c r="E35" s="341">
        <f>('TuitionData-4Yr'!$X33/'Median fam income by quintile'!AW32)*100</f>
        <v>10.177156248925833</v>
      </c>
      <c r="F35" s="341">
        <f>('TuitionData-4Yr'!$X33/'Median fam income by quintile'!AX32)*100</f>
        <v>7.1984763711914441</v>
      </c>
      <c r="G35" s="341">
        <f>('TuitionData-4Yr'!$X33/'Median fam income by quintile'!AY32)*100</f>
        <v>4.5405774033669104</v>
      </c>
      <c r="H35" s="346">
        <f>('TuitionData-2Yr'!$V33/'Median fam income by quintile'!AU32)*100</f>
        <v>16.032127272694797</v>
      </c>
      <c r="I35" s="341">
        <f>('TuitionData-2Yr'!$V33/'Median fam income by quintile'!AV32)*100</f>
        <v>8.0801921454381791</v>
      </c>
      <c r="J35" s="341">
        <f>('TuitionData-2Yr'!$V33/'Median fam income by quintile'!AW32)*100</f>
        <v>5.2242621629988228</v>
      </c>
      <c r="K35" s="341">
        <f>('TuitionData-2Yr'!$V33/'Median fam income by quintile'!AX32)*100</f>
        <v>3.6952098226089234</v>
      </c>
      <c r="L35" s="341">
        <f>('TuitionData-2Yr'!$V33/'Median fam income by quintile'!AY32)*100</f>
        <v>2.3308246573379363</v>
      </c>
      <c r="M35" s="381"/>
      <c r="N35" s="346">
        <f>('TuitionData-4Yr'!$Y33/'Median fam income by quintile'!AZ32)*100</f>
        <v>39.755868022942629</v>
      </c>
      <c r="O35" s="341">
        <f>('TuitionData-4Yr'!$Y33/'Median fam income by quintile'!BA32)*100</f>
        <v>14.987362909955559</v>
      </c>
      <c r="P35" s="341">
        <f>('TuitionData-4Yr'!$Y33/'Median fam income by quintile'!BB32)*100</f>
        <v>9.9416173969371879</v>
      </c>
      <c r="Q35" s="341">
        <f>('TuitionData-4Yr'!$Y33/'Median fam income by quintile'!BC32)*100</f>
        <v>7.0341632525498978</v>
      </c>
      <c r="R35" s="341">
        <f>('TuitionData-4Yr'!$Y33/'Median fam income by quintile'!BD32)*100</f>
        <v>4.2606931701159381</v>
      </c>
      <c r="S35" s="346">
        <f>('TuitionData-2Yr'!$W33/'Median fam income by quintile'!AZ32)*100</f>
        <v>20.40713025803295</v>
      </c>
      <c r="T35" s="341">
        <f>('TuitionData-2Yr'!$W33/'Median fam income by quintile'!BA32)*100</f>
        <v>7.6931804620986535</v>
      </c>
      <c r="U35" s="341">
        <f>('TuitionData-2Yr'!$W33/'Median fam income by quintile'!BB32)*100</f>
        <v>5.1031430398587725</v>
      </c>
      <c r="V35" s="341">
        <f>('TuitionData-2Yr'!$W33/'Median fam income by quintile'!BC32)*100</f>
        <v>3.6107144149944146</v>
      </c>
      <c r="W35" s="341">
        <f>('TuitionData-2Yr'!$W33/'Median fam income by quintile'!BD32)*100</f>
        <v>2.187061302796617</v>
      </c>
      <c r="X35" s="325" t="s">
        <v>121</v>
      </c>
    </row>
    <row r="36" spans="1:24" ht="12" customHeight="1">
      <c r="A36" s="265" t="s">
        <v>122</v>
      </c>
      <c r="B36" s="265"/>
      <c r="C36" s="341">
        <f>('TuitionData-4Yr'!$X34/'Median fam income by quintile'!AU33)*100</f>
        <v>38.119684312051447</v>
      </c>
      <c r="D36" s="341">
        <f>('TuitionData-4Yr'!$X34/'Median fam income by quintile'!AV33)*100</f>
        <v>17.429053522355073</v>
      </c>
      <c r="E36" s="341">
        <f>('TuitionData-4Yr'!$X34/'Median fam income by quintile'!AW33)*100</f>
        <v>11.336462638888346</v>
      </c>
      <c r="F36" s="341">
        <f>('TuitionData-4Yr'!$X34/'Median fam income by quintile'!AX33)*100</f>
        <v>7.7600785920961881</v>
      </c>
      <c r="G36" s="341">
        <f>('TuitionData-4Yr'!$X34/'Median fam income by quintile'!AY33)*100</f>
        <v>4.6727354963159842</v>
      </c>
      <c r="H36" s="346">
        <f>('TuitionData-2Yr'!$V34/'Median fam income by quintile'!AU33)*100</f>
        <v>15.629938897879866</v>
      </c>
      <c r="I36" s="341">
        <f>('TuitionData-2Yr'!$V34/'Median fam income by quintile'!AV33)*100</f>
        <v>7.1463089613300985</v>
      </c>
      <c r="J36" s="341">
        <f>('TuitionData-2Yr'!$V34/'Median fam income by quintile'!AW33)*100</f>
        <v>4.6482079157173173</v>
      </c>
      <c r="K36" s="341">
        <f>('TuitionData-2Yr'!$V34/'Median fam income by quintile'!AX33)*100</f>
        <v>3.1818089899255444</v>
      </c>
      <c r="L36" s="341">
        <f>('TuitionData-2Yr'!$V34/'Median fam income by quintile'!AY33)*100</f>
        <v>1.9159279939336611</v>
      </c>
      <c r="M36" s="381"/>
      <c r="N36" s="346">
        <f>('TuitionData-4Yr'!$Y34/'Median fam income by quintile'!AZ33)*100</f>
        <v>38.133185216380497</v>
      </c>
      <c r="O36" s="341">
        <f>('TuitionData-4Yr'!$Y34/'Median fam income by quintile'!BA33)*100</f>
        <v>16.981184041669437</v>
      </c>
      <c r="P36" s="341">
        <f>('TuitionData-4Yr'!$Y34/'Median fam income by quintile'!BB33)*100</f>
        <v>11.222591683879017</v>
      </c>
      <c r="Q36" s="341">
        <f>('TuitionData-4Yr'!$Y34/'Median fam income by quintile'!BC33)*100</f>
        <v>7.5822961302337939</v>
      </c>
      <c r="R36" s="341">
        <f>('TuitionData-4Yr'!$Y34/'Median fam income by quintile'!BD33)*100</f>
        <v>4.6444264045591623</v>
      </c>
      <c r="S36" s="346">
        <f>('TuitionData-2Yr'!$W34/'Median fam income by quintile'!AZ33)*100</f>
        <v>15.671172006731709</v>
      </c>
      <c r="T36" s="341">
        <f>('TuitionData-2Yr'!$W34/'Median fam income by quintile'!BA33)*100</f>
        <v>6.978568784247714</v>
      </c>
      <c r="U36" s="341">
        <f>('TuitionData-2Yr'!$W34/'Median fam income by quintile'!BB33)*100</f>
        <v>4.6120239796763087</v>
      </c>
      <c r="V36" s="341">
        <f>('TuitionData-2Yr'!$W34/'Median fam income by quintile'!BC33)*100</f>
        <v>3.1160121083152581</v>
      </c>
      <c r="W36" s="341">
        <f>('TuitionData-2Yr'!$W34/'Median fam income by quintile'!BD33)*100</f>
        <v>1.9086683854352724</v>
      </c>
      <c r="X36" s="325" t="s">
        <v>122</v>
      </c>
    </row>
    <row r="37" spans="1:24" ht="12" customHeight="1">
      <c r="A37" s="308" t="s">
        <v>123</v>
      </c>
      <c r="B37" s="308"/>
      <c r="C37" s="354">
        <f>('TuitionData-4Yr'!$X35/'Median fam income by quintile'!AU34)*100</f>
        <v>40.610488741416361</v>
      </c>
      <c r="D37" s="354">
        <f>('TuitionData-4Yr'!$X35/'Median fam income by quintile'!AV34)*100</f>
        <v>16.244195496566547</v>
      </c>
      <c r="E37" s="354">
        <f>('TuitionData-4Yr'!$X35/'Median fam income by quintile'!AW34)*100</f>
        <v>9.7270631715967344</v>
      </c>
      <c r="F37" s="354">
        <f>('TuitionData-4Yr'!$X35/'Median fam income by quintile'!AX34)*100</f>
        <v>6.0915733112124544</v>
      </c>
      <c r="G37" s="354">
        <f>('TuitionData-4Yr'!$X35/'Median fam income by quintile'!AY34)*100</f>
        <v>3.609821221459232</v>
      </c>
      <c r="H37" s="345">
        <f>('TuitionData-2Yr'!$V35/'Median fam income by quintile'!AU34)*100</f>
        <v>12.551058017482225</v>
      </c>
      <c r="I37" s="354">
        <f>('TuitionData-2Yr'!$V35/'Median fam income by quintile'!AV34)*100</f>
        <v>5.0204232069928905</v>
      </c>
      <c r="J37" s="354">
        <f>('TuitionData-2Yr'!$V35/'Median fam income by quintile'!AW34)*100</f>
        <v>3.006241441313108</v>
      </c>
      <c r="K37" s="354">
        <f>('TuitionData-2Yr'!$V35/'Median fam income by quintile'!AX34)*100</f>
        <v>1.8826587026223338</v>
      </c>
      <c r="L37" s="354">
        <f>('TuitionData-2Yr'!$V35/'Median fam income by quintile'!AY34)*100</f>
        <v>1.1156496015539756</v>
      </c>
      <c r="M37" s="381"/>
      <c r="N37" s="345">
        <f>('TuitionData-4Yr'!$Y35/'Median fam income by quintile'!AZ34)*100</f>
        <v>36.621978186668834</v>
      </c>
      <c r="O37" s="354">
        <f>('TuitionData-4Yr'!$Y35/'Median fam income by quintile'!BA34)*100</f>
        <v>14.648791274667536</v>
      </c>
      <c r="P37" s="354">
        <f>('TuitionData-4Yr'!$Y35/'Median fam income by quintile'!BB34)*100</f>
        <v>8.680765199802984</v>
      </c>
      <c r="Q37" s="354">
        <f>('TuitionData-4Yr'!$Y35/'Median fam income by quintile'!BC34)*100</f>
        <v>5.6273868041940114</v>
      </c>
      <c r="R37" s="354">
        <f>('TuitionData-4Yr'!$Y35/'Median fam income by quintile'!BD34)*100</f>
        <v>3.3183353210256055</v>
      </c>
      <c r="S37" s="345">
        <f>('TuitionData-2Yr'!$W35/'Median fam income by quintile'!AZ34)*100</f>
        <v>12.103939858011868</v>
      </c>
      <c r="T37" s="354">
        <f>('TuitionData-2Yr'!$W35/'Median fam income by quintile'!BA34)*100</f>
        <v>4.8415759432047478</v>
      </c>
      <c r="U37" s="354">
        <f>('TuitionData-2Yr'!$W35/'Median fam income by quintile'!BB34)*100</f>
        <v>2.869082040417628</v>
      </c>
      <c r="V37" s="354">
        <f>('TuitionData-2Yr'!$W35/'Median fam income by quintile'!BC34)*100</f>
        <v>1.8599091258409595</v>
      </c>
      <c r="W37" s="354">
        <f>('TuitionData-2Yr'!$W35/'Median fam income by quintile'!BD34)*100</f>
        <v>1.0967438992422125</v>
      </c>
      <c r="X37" s="324" t="s">
        <v>123</v>
      </c>
    </row>
    <row r="38" spans="1:24" ht="12" customHeight="1">
      <c r="A38" s="308" t="s">
        <v>124</v>
      </c>
      <c r="B38" s="308"/>
      <c r="C38" s="354">
        <f>('TuitionData-4Yr'!$X36/'Median fam income by quintile'!AU35)*100</f>
        <v>45.679581841477379</v>
      </c>
      <c r="D38" s="354">
        <f>('TuitionData-4Yr'!$X36/'Median fam income by quintile'!AV35)*100</f>
        <v>20.355887929358619</v>
      </c>
      <c r="E38" s="354">
        <f>('TuitionData-4Yr'!$X36/'Median fam income by quintile'!AW35)*100</f>
        <v>13.007067371810505</v>
      </c>
      <c r="F38" s="354">
        <f>('TuitionData-4Yr'!$X36/'Median fam income by quintile'!AX35)*100</f>
        <v>8.8208847693887336</v>
      </c>
      <c r="G38" s="354">
        <f>('TuitionData-4Yr'!$X36/'Median fam income by quintile'!AY35)*100</f>
        <v>5.4272770504725596</v>
      </c>
      <c r="H38" s="345">
        <f>('TuitionData-2Yr'!$V36/'Median fam income by quintile'!AU35)*100</f>
        <v>23.757507124777398</v>
      </c>
      <c r="I38" s="354">
        <f>('TuitionData-2Yr'!$V36/'Median fam income by quintile'!AV35)*100</f>
        <v>10.586899726691254</v>
      </c>
      <c r="J38" s="354">
        <f>('TuitionData-2Yr'!$V36/'Median fam income by quintile'!AW35)*100</f>
        <v>6.7648494863772921</v>
      </c>
      <c r="K38" s="354">
        <f>('TuitionData-2Yr'!$V36/'Median fam income by quintile'!AX35)*100</f>
        <v>4.5876565482328759</v>
      </c>
      <c r="L38" s="354">
        <f>('TuitionData-2Yr'!$V36/'Median fam income by quintile'!AY35)*100</f>
        <v>2.822674113834938</v>
      </c>
      <c r="M38" s="381"/>
      <c r="N38" s="345">
        <f>('TuitionData-4Yr'!$Y36/'Median fam income by quintile'!AZ35)*100</f>
        <v>46.929817715159167</v>
      </c>
      <c r="O38" s="354">
        <f>('TuitionData-4Yr'!$Y36/'Median fam income by quintile'!BA35)*100</f>
        <v>21.124419227283926</v>
      </c>
      <c r="P38" s="354">
        <f>('TuitionData-4Yr'!$Y36/'Median fam income by quintile'!BB35)*100</f>
        <v>13.540406422734449</v>
      </c>
      <c r="Q38" s="354">
        <f>('TuitionData-4Yr'!$Y36/'Median fam income by quintile'!BC35)*100</f>
        <v>9.2286568914726423</v>
      </c>
      <c r="R38" s="354">
        <f>('TuitionData-4Yr'!$Y36/'Median fam income by quintile'!BD35)*100</f>
        <v>5.6845477755457772</v>
      </c>
      <c r="S38" s="345">
        <f>('TuitionData-2Yr'!$W36/'Median fam income by quintile'!AZ35)*100</f>
        <v>23.318288422516602</v>
      </c>
      <c r="T38" s="354">
        <f>('TuitionData-2Yr'!$W36/'Median fam income by quintile'!BA35)*100</f>
        <v>10.496211668447373</v>
      </c>
      <c r="U38" s="354">
        <f>('TuitionData-2Yr'!$W36/'Median fam income by quintile'!BB35)*100</f>
        <v>6.7278996104310202</v>
      </c>
      <c r="V38" s="354">
        <f>('TuitionData-2Yr'!$W36/'Median fam income by quintile'!BC35)*100</f>
        <v>4.585495823869187</v>
      </c>
      <c r="W38" s="354">
        <f>('TuitionData-2Yr'!$W36/'Median fam income by quintile'!BD35)*100</f>
        <v>2.8245139451912746</v>
      </c>
      <c r="X38" s="324" t="s">
        <v>124</v>
      </c>
    </row>
    <row r="39" spans="1:24" ht="12" customHeight="1">
      <c r="A39" s="308" t="s">
        <v>125</v>
      </c>
      <c r="B39" s="308"/>
      <c r="C39" s="354">
        <f>('TuitionData-4Yr'!$X37/'Median fam income by quintile'!AU36)*100</f>
        <v>24.501113308706831</v>
      </c>
      <c r="D39" s="354">
        <f>('TuitionData-4Yr'!$X37/'Median fam income by quintile'!AV36)*100</f>
        <v>11.638028821635746</v>
      </c>
      <c r="E39" s="354">
        <f>('TuitionData-4Yr'!$X37/'Median fam income by quintile'!AW36)*100</f>
        <v>7.9145791059037531</v>
      </c>
      <c r="F39" s="354">
        <f>('TuitionData-4Yr'!$X37/'Median fam income by quintile'!AX36)*100</f>
        <v>5.6520228272844681</v>
      </c>
      <c r="G39" s="354">
        <f>('TuitionData-4Yr'!$X37/'Median fam income by quintile'!AY36)*100</f>
        <v>3.5339770058797302</v>
      </c>
      <c r="H39" s="345">
        <f>('TuitionData-2Yr'!$V37/'Median fam income by quintile'!AU36)*100</f>
        <v>14.815287537141886</v>
      </c>
      <c r="I39" s="354">
        <f>('TuitionData-2Yr'!$V37/'Median fam income by quintile'!AV36)*100</f>
        <v>7.0372615801423954</v>
      </c>
      <c r="J39" s="354">
        <f>('TuitionData-2Yr'!$V37/'Median fam income by quintile'!AW36)*100</f>
        <v>4.7857729447645356</v>
      </c>
      <c r="K39" s="354">
        <f>('TuitionData-2Yr'!$V37/'Median fam income by quintile'!AX36)*100</f>
        <v>3.4176546305327307</v>
      </c>
      <c r="L39" s="354">
        <f>('TuitionData-2Yr'!$V37/'Median fam income by quintile'!AY36)*100</f>
        <v>2.1369186302709826</v>
      </c>
      <c r="M39" s="381"/>
      <c r="N39" s="345">
        <f>('TuitionData-4Yr'!$Y37/'Median fam income by quintile'!AZ36)*100</f>
        <v>26.75615730340035</v>
      </c>
      <c r="O39" s="354">
        <f>('TuitionData-4Yr'!$Y37/'Median fam income by quintile'!BA36)*100</f>
        <v>12.783497378291278</v>
      </c>
      <c r="P39" s="354">
        <f>('TuitionData-4Yr'!$Y37/'Median fam income by quintile'!BB36)*100</f>
        <v>8.5097245861406456</v>
      </c>
      <c r="Q39" s="354">
        <f>('TuitionData-4Yr'!$Y37/'Median fam income by quintile'!BC36)*100</f>
        <v>6.087379703948228</v>
      </c>
      <c r="R39" s="354">
        <f>('TuitionData-4Yr'!$Y37/'Median fam income by quintile'!BD36)*100</f>
        <v>3.8350492134873835</v>
      </c>
      <c r="S39" s="345">
        <f>('TuitionData-2Yr'!$W37/'Median fam income by quintile'!AZ36)*100</f>
        <v>15.427722171836432</v>
      </c>
      <c r="T39" s="354">
        <f>('TuitionData-2Yr'!$W37/'Median fam income by quintile'!BA36)*100</f>
        <v>7.3710228154329638</v>
      </c>
      <c r="U39" s="354">
        <f>('TuitionData-2Yr'!$W37/'Median fam income by quintile'!BB36)*100</f>
        <v>4.9067459570189849</v>
      </c>
      <c r="V39" s="354">
        <f>('TuitionData-2Yr'!$W37/'Median fam income by quintile'!BC36)*100</f>
        <v>3.5100108644918873</v>
      </c>
      <c r="W39" s="354">
        <f>('TuitionData-2Yr'!$W37/'Median fam income by quintile'!BD36)*100</f>
        <v>2.2113068446298891</v>
      </c>
      <c r="X39" s="324" t="s">
        <v>125</v>
      </c>
    </row>
    <row r="40" spans="1:24" ht="12" customHeight="1">
      <c r="A40" s="308" t="s">
        <v>126</v>
      </c>
      <c r="B40" s="308"/>
      <c r="C40" s="354">
        <f>('TuitionData-4Yr'!$X38/'Median fam income by quintile'!AU37)*100</f>
        <v>51.538839817148606</v>
      </c>
      <c r="D40" s="354">
        <f>('TuitionData-4Yr'!$X38/'Median fam income by quintile'!AV37)*100</f>
        <v>22.907296337395316</v>
      </c>
      <c r="E40" s="354">
        <f>('TuitionData-4Yr'!$X38/'Median fam income by quintile'!AW37)*100</f>
        <v>14.747186483301707</v>
      </c>
      <c r="F40" s="354">
        <f>('TuitionData-4Yr'!$X38/'Median fam income by quintile'!AX37)*100</f>
        <v>10.155944188992997</v>
      </c>
      <c r="G40" s="354">
        <f>('TuitionData-4Yr'!$X38/'Median fam income by quintile'!AY37)*100</f>
        <v>6.0995759478271552</v>
      </c>
      <c r="H40" s="345">
        <f>('TuitionData-2Yr'!$V38/'Median fam income by quintile'!AU37)*100</f>
        <v>19.302009438409716</v>
      </c>
      <c r="I40" s="354">
        <f>('TuitionData-2Yr'!$V38/'Median fam income by quintile'!AV37)*100</f>
        <v>8.5790997950585037</v>
      </c>
      <c r="J40" s="354">
        <f>('TuitionData-2Yr'!$V38/'Median fam income by quintile'!AW37)*100</f>
        <v>5.5230256191363765</v>
      </c>
      <c r="K40" s="354">
        <f>('TuitionData-2Yr'!$V38/'Median fam income by quintile'!AX37)*100</f>
        <v>3.8035417810604204</v>
      </c>
      <c r="L40" s="354">
        <f>('TuitionData-2Yr'!$V38/'Median fam income by quintile'!AY37)*100</f>
        <v>2.2843756850747496</v>
      </c>
      <c r="M40" s="381"/>
      <c r="N40" s="345">
        <f>('TuitionData-4Yr'!$Y38/'Median fam income by quintile'!AZ37)*100</f>
        <v>51.291021897478117</v>
      </c>
      <c r="O40" s="354">
        <f>('TuitionData-4Yr'!$Y38/'Median fam income by quintile'!BA37)*100</f>
        <v>22.671305083786823</v>
      </c>
      <c r="P40" s="354">
        <f>('TuitionData-4Yr'!$Y38/'Median fam income by quintile'!BB37)*100</f>
        <v>14.592656934212082</v>
      </c>
      <c r="Q40" s="354">
        <f>('TuitionData-4Yr'!$Y38/'Median fam income by quintile'!BC37)*100</f>
        <v>9.9622946377794026</v>
      </c>
      <c r="R40" s="354">
        <f>('TuitionData-4Yr'!$Y38/'Median fam income by quintile'!BD37)*100</f>
        <v>5.9510548094719002</v>
      </c>
      <c r="S40" s="345">
        <f>('TuitionData-2Yr'!$W38/'Median fam income by quintile'!AZ37)*100</f>
        <v>18.837990033042544</v>
      </c>
      <c r="T40" s="354">
        <f>('TuitionData-2Yr'!$W38/'Median fam income by quintile'!BA37)*100</f>
        <v>8.326638920513334</v>
      </c>
      <c r="U40" s="354">
        <f>('TuitionData-2Yr'!$W38/'Median fam income by quintile'!BB37)*100</f>
        <v>5.3595408263022444</v>
      </c>
      <c r="V40" s="354">
        <f>('TuitionData-2Yr'!$W38/'Median fam income by quintile'!BC37)*100</f>
        <v>3.6589172948794166</v>
      </c>
      <c r="W40" s="354">
        <f>('TuitionData-2Yr'!$W38/'Median fam income by quintile'!BD37)*100</f>
        <v>2.1856829331847174</v>
      </c>
      <c r="X40" s="324" t="s">
        <v>126</v>
      </c>
    </row>
    <row r="41" spans="1:24" ht="12" customHeight="1">
      <c r="A41" s="310" t="s">
        <v>127</v>
      </c>
      <c r="B41" s="310"/>
      <c r="C41" s="358">
        <f>('TuitionData-4Yr'!$X39/'Median fam income by quintile'!AU38)*100</f>
        <v>17.672557383259658</v>
      </c>
      <c r="D41" s="358">
        <f>('TuitionData-4Yr'!$X39/'Median fam income by quintile'!AV38)*100</f>
        <v>8.0115593470777107</v>
      </c>
      <c r="E41" s="358">
        <f>('TuitionData-4Yr'!$X39/'Median fam income by quintile'!AW38)*100</f>
        <v>5.3252610135671636</v>
      </c>
      <c r="F41" s="358">
        <f>('TuitionData-4Yr'!$X39/'Median fam income by quintile'!AX38)*100</f>
        <v>3.9444219980141901</v>
      </c>
      <c r="G41" s="358">
        <f>('TuitionData-4Yr'!$X39/'Median fam income by quintile'!AY38)*100</f>
        <v>2.4795059877475727</v>
      </c>
      <c r="H41" s="348">
        <f>('TuitionData-2Yr'!$V39/'Median fam income by quintile'!AU38)*100</f>
        <v>11.825376810270122</v>
      </c>
      <c r="I41" s="358">
        <f>('TuitionData-2Yr'!$V39/'Median fam income by quintile'!AV38)*100</f>
        <v>5.3608374873224545</v>
      </c>
      <c r="J41" s="358">
        <f>('TuitionData-2Yr'!$V39/'Median fam income by quintile'!AW38)*100</f>
        <v>3.5633336326367866</v>
      </c>
      <c r="K41" s="358">
        <f>('TuitionData-2Yr'!$V39/'Median fam income by quintile'!AX38)*100</f>
        <v>2.6393620014169636</v>
      </c>
      <c r="L41" s="358">
        <f>('TuitionData-2Yr'!$V39/'Median fam income by quintile'!AY38)*100</f>
        <v>1.659131271867335</v>
      </c>
      <c r="M41" s="381"/>
      <c r="N41" s="348">
        <f>('TuitionData-4Yr'!$Y39/'Median fam income by quintile'!AZ38)*100</f>
        <v>15.532743320672246</v>
      </c>
      <c r="O41" s="358">
        <f>('TuitionData-4Yr'!$Y39/'Median fam income by quintile'!BA38)*100</f>
        <v>7.766371660336123</v>
      </c>
      <c r="P41" s="358">
        <f>('TuitionData-4Yr'!$Y39/'Median fam income by quintile'!BB38)*100</f>
        <v>5.1775811068907478</v>
      </c>
      <c r="Q41" s="358">
        <f>('TuitionData-4Yr'!$Y39/'Median fam income by quintile'!BC38)*100</f>
        <v>3.7315899869482876</v>
      </c>
      <c r="R41" s="358">
        <f>('TuitionData-4Yr'!$Y39/'Median fam income by quintile'!BD38)*100</f>
        <v>2.420687270754116</v>
      </c>
      <c r="S41" s="348">
        <f>('TuitionData-2Yr'!$W39/'Median fam income by quintile'!AZ38)*100</f>
        <v>10.619830896561854</v>
      </c>
      <c r="T41" s="358">
        <f>('TuitionData-2Yr'!$W39/'Median fam income by quintile'!BA38)*100</f>
        <v>5.3099154482809272</v>
      </c>
      <c r="U41" s="358">
        <f>('TuitionData-2Yr'!$W39/'Median fam income by quintile'!BB38)*100</f>
        <v>3.5399436321872848</v>
      </c>
      <c r="V41" s="358">
        <f>('TuitionData-2Yr'!$W39/'Median fam income by quintile'!BC38)*100</f>
        <v>2.5513107259007461</v>
      </c>
      <c r="W41" s="358">
        <f>('TuitionData-2Yr'!$W39/'Median fam income by quintile'!BD38)*100</f>
        <v>1.6550385812823669</v>
      </c>
      <c r="X41" s="328" t="s">
        <v>127</v>
      </c>
    </row>
    <row r="42" spans="1:24" ht="12" customHeight="1">
      <c r="A42" s="248" t="s">
        <v>128</v>
      </c>
      <c r="B42" s="248"/>
      <c r="C42" s="340">
        <f>('TuitionData-4Yr'!$X40/'Median fam income by quintile'!AU39)*100</f>
        <v>38.121999858554844</v>
      </c>
      <c r="D42" s="340">
        <f>('TuitionData-4Yr'!$X40/'Median fam income by quintile'!AV39)*100</f>
        <v>18.601698726162301</v>
      </c>
      <c r="E42" s="340">
        <f>('TuitionData-4Yr'!$X40/'Median fam income by quintile'!AW39)*100</f>
        <v>12.128366019414541</v>
      </c>
      <c r="F42" s="340">
        <f>('TuitionData-4Yr'!$X40/'Median fam income by quintile'!AX39)*100</f>
        <v>8.6176657416358058</v>
      </c>
      <c r="G42" s="340">
        <f>('TuitionData-4Yr'!$X40/'Median fam income by quintile'!AY39)*100</f>
        <v>5.4173368220051614</v>
      </c>
      <c r="H42" s="344">
        <f>('TuitionData-2Yr'!$V40/'Median fam income by quintile'!AU39)*100</f>
        <v>17.947672306300458</v>
      </c>
      <c r="I42" s="340">
        <f>('TuitionData-2Yr'!$V40/'Median fam income by quintile'!AV39)*100</f>
        <v>8.7575991374116668</v>
      </c>
      <c r="J42" s="340">
        <f>('TuitionData-2Yr'!$V40/'Median fam income by quintile'!AW39)*100</f>
        <v>5.7099821555786994</v>
      </c>
      <c r="K42" s="340">
        <f>('TuitionData-2Yr'!$V40/'Median fam income by quintile'!AX39)*100</f>
        <v>4.0571596807611545</v>
      </c>
      <c r="L42" s="340">
        <f>('TuitionData-2Yr'!$V40/'Median fam income by quintile'!AY39)*100</f>
        <v>2.5504586961584859</v>
      </c>
      <c r="M42" s="381"/>
      <c r="N42" s="344">
        <f>('TuitionData-4Yr'!$Y40/'Median fam income by quintile'!AZ39)*100</f>
        <v>40.520535994999577</v>
      </c>
      <c r="O42" s="340">
        <f>('TuitionData-4Yr'!$Y40/'Median fam income by quintile'!BA39)*100</f>
        <v>19.203839737630155</v>
      </c>
      <c r="P42" s="340">
        <f>('TuitionData-4Yr'!$Y40/'Median fam income by quintile'!BB39)*100</f>
        <v>12.64202615956844</v>
      </c>
      <c r="Q42" s="340">
        <f>('TuitionData-4Yr'!$Y40/'Median fam income by quintile'!BC39)*100</f>
        <v>8.8633106481369932</v>
      </c>
      <c r="R42" s="340">
        <f>('TuitionData-4Yr'!$Y40/'Median fam income by quintile'!BD39)*100</f>
        <v>5.431389016703478</v>
      </c>
      <c r="S42" s="344">
        <f>('TuitionData-2Yr'!$W40/'Median fam income by quintile'!AZ39)*100</f>
        <v>19.396404973918457</v>
      </c>
      <c r="T42" s="340">
        <f>('TuitionData-2Yr'!$W40/'Median fam income by quintile'!BA39)*100</f>
        <v>9.1925105001392122</v>
      </c>
      <c r="U42" s="340">
        <f>('TuitionData-2Yr'!$W40/'Median fam income by quintile'!BB39)*100</f>
        <v>6.0514959405305149</v>
      </c>
      <c r="V42" s="340">
        <f>('TuitionData-2Yr'!$W40/'Median fam income by quintile'!BC39)*100</f>
        <v>4.242697153910405</v>
      </c>
      <c r="W42" s="340">
        <f>('TuitionData-2Yr'!$W40/'Median fam income by quintile'!BD39)*100</f>
        <v>2.5999019596353321</v>
      </c>
      <c r="X42" s="268" t="s">
        <v>128</v>
      </c>
    </row>
    <row r="43" spans="1:24" ht="12" customHeight="1">
      <c r="A43" s="248"/>
      <c r="B43" s="248"/>
      <c r="C43" s="376"/>
      <c r="D43" s="376"/>
      <c r="E43" s="376"/>
      <c r="F43" s="376"/>
      <c r="G43" s="376"/>
      <c r="H43" s="379"/>
      <c r="I43" s="376"/>
      <c r="J43" s="376"/>
      <c r="K43" s="376"/>
      <c r="L43" s="376"/>
      <c r="M43" s="381"/>
      <c r="N43" s="379"/>
      <c r="O43" s="376"/>
      <c r="P43" s="376"/>
      <c r="Q43" s="376"/>
      <c r="R43" s="376"/>
      <c r="S43" s="379"/>
      <c r="T43" s="376"/>
      <c r="U43" s="376"/>
      <c r="V43" s="376"/>
      <c r="W43" s="376"/>
      <c r="X43" s="268"/>
    </row>
    <row r="44" spans="1:24" ht="12" customHeight="1">
      <c r="A44" s="308" t="s">
        <v>129</v>
      </c>
      <c r="B44" s="308"/>
      <c r="C44" s="354">
        <f>('TuitionData-4Yr'!$X42/'Median fam income by quintile'!AU41)*100</f>
        <v>57.075761040394035</v>
      </c>
      <c r="D44" s="354">
        <f>('TuitionData-4Yr'!$X42/'Median fam income by quintile'!AV41)*100</f>
        <v>24.461040445883153</v>
      </c>
      <c r="E44" s="354">
        <f>('TuitionData-4Yr'!$X42/'Median fam income by quintile'!AW41)*100</f>
        <v>15.063983852303409</v>
      </c>
      <c r="F44" s="354">
        <f>('TuitionData-4Yr'!$X42/'Median fam income by quintile'!AX41)*100</f>
        <v>10.273636987270926</v>
      </c>
      <c r="G44" s="354">
        <f>('TuitionData-4Yr'!$X42/'Median fam income by quintile'!AY41)*100</f>
        <v>6.0433158748652502</v>
      </c>
      <c r="H44" s="345">
        <f>('TuitionData-2Yr'!$V42/'Median fam income by quintile'!AU41)*100</f>
        <v>16.883228442839492</v>
      </c>
      <c r="I44" s="354">
        <f>('TuitionData-2Yr'!$V42/'Median fam income by quintile'!AV41)*100</f>
        <v>7.2356693326454957</v>
      </c>
      <c r="J44" s="354">
        <f>('TuitionData-2Yr'!$V42/'Median fam income by quintile'!AW41)*100</f>
        <v>4.4559840464972265</v>
      </c>
      <c r="K44" s="354">
        <f>('TuitionData-2Yr'!$V42/'Median fam income by quintile'!AX41)*100</f>
        <v>3.0389811197111087</v>
      </c>
      <c r="L44" s="354">
        <f>('TuitionData-2Yr'!$V42/'Median fam income by quintile'!AY41)*100</f>
        <v>1.7876359527712402</v>
      </c>
      <c r="M44" s="381"/>
      <c r="N44" s="345">
        <f>('TuitionData-4Yr'!$Y42/'Median fam income by quintile'!AZ41)*100</f>
        <v>57.385942456565594</v>
      </c>
      <c r="O44" s="354">
        <f>('TuitionData-4Yr'!$Y42/'Median fam income by quintile'!BA41)*100</f>
        <v>24.858426686254219</v>
      </c>
      <c r="P44" s="354">
        <f>('TuitionData-4Yr'!$Y42/'Median fam income by quintile'!BB41)*100</f>
        <v>15.635590118600485</v>
      </c>
      <c r="Q44" s="354">
        <f>('TuitionData-4Yr'!$Y42/'Median fam income by quintile'!BC41)*100</f>
        <v>10.566657376919032</v>
      </c>
      <c r="R44" s="354">
        <f>('TuitionData-4Yr'!$Y42/'Median fam income by quintile'!BD41)*100</f>
        <v>6.1298620351331436</v>
      </c>
      <c r="S44" s="345">
        <f>('TuitionData-2Yr'!$W42/'Median fam income by quintile'!AZ41)*100</f>
        <v>17.817622427866503</v>
      </c>
      <c r="T44" s="354">
        <f>('TuitionData-2Yr'!$W42/'Median fam income by quintile'!BA41)*100</f>
        <v>7.7182327567716644</v>
      </c>
      <c r="U44" s="354">
        <f>('TuitionData-2Yr'!$W42/'Median fam income by quintile'!BB41)*100</f>
        <v>4.8546565455636275</v>
      </c>
      <c r="V44" s="354">
        <f>('TuitionData-2Yr'!$W42/'Median fam income by quintile'!BC41)*100</f>
        <v>3.2808158828980436</v>
      </c>
      <c r="W44" s="354">
        <f>('TuitionData-2Yr'!$W42/'Median fam income by quintile'!BD41)*100</f>
        <v>1.9032460320675582</v>
      </c>
      <c r="X44" s="324" t="s">
        <v>129</v>
      </c>
    </row>
    <row r="45" spans="1:24" ht="12" customHeight="1">
      <c r="A45" s="308" t="s">
        <v>130</v>
      </c>
      <c r="B45" s="308"/>
      <c r="C45" s="354">
        <f>('TuitionData-4Yr'!$X43/'Median fam income by quintile'!AU42)*100</f>
        <v>38.582657404111522</v>
      </c>
      <c r="D45" s="354">
        <f>('TuitionData-4Yr'!$X43/'Median fam income by quintile'!AV42)*100</f>
        <v>17.44428659228447</v>
      </c>
      <c r="E45" s="354">
        <f>('TuitionData-4Yr'!$X43/'Median fam income by quintile'!AW42)*100</f>
        <v>11.34784041297398</v>
      </c>
      <c r="F45" s="354">
        <f>('TuitionData-4Yr'!$X43/'Median fam income by quintile'!AX42)*100</f>
        <v>7.9215600950470533</v>
      </c>
      <c r="G45" s="354">
        <f>('TuitionData-4Yr'!$X43/'Median fam income by quintile'!AY42)*100</f>
        <v>4.8948147452977304</v>
      </c>
      <c r="H45" s="345">
        <f>('TuitionData-2Yr'!$V43/'Median fam income by quintile'!AU42)*100</f>
        <v>20.118183116692624</v>
      </c>
      <c r="I45" s="354">
        <f>('TuitionData-2Yr'!$V43/'Median fam income by quintile'!AV42)*100</f>
        <v>9.0959870474408149</v>
      </c>
      <c r="J45" s="354">
        <f>('TuitionData-2Yr'!$V43/'Median fam income by quintile'!AW42)*100</f>
        <v>5.9171126813801838</v>
      </c>
      <c r="K45" s="354">
        <f>('TuitionData-2Yr'!$V43/'Median fam income by quintile'!AX42)*100</f>
        <v>4.1305448427992104</v>
      </c>
      <c r="L45" s="354">
        <f>('TuitionData-2Yr'!$V43/'Median fam income by quintile'!AY42)*100</f>
        <v>2.5523068133117506</v>
      </c>
      <c r="M45" s="381"/>
      <c r="N45" s="345">
        <f>('TuitionData-4Yr'!$Y43/'Median fam income by quintile'!AZ42)*100</f>
        <v>39.732545722324453</v>
      </c>
      <c r="O45" s="354">
        <f>('TuitionData-4Yr'!$Y43/'Median fam income by quintile'!BA42)*100</f>
        <v>17.65543304669168</v>
      </c>
      <c r="P45" s="354">
        <f>('TuitionData-4Yr'!$Y43/'Median fam income by quintile'!BB42)*100</f>
        <v>11.420577233938081</v>
      </c>
      <c r="Q45" s="354">
        <f>('TuitionData-4Yr'!$Y43/'Median fam income by quintile'!BC42)*100</f>
        <v>7.9984779914263147</v>
      </c>
      <c r="R45" s="354">
        <f>('TuitionData-4Yr'!$Y43/'Median fam income by quintile'!BD42)*100</f>
        <v>4.9827555487329853</v>
      </c>
      <c r="S45" s="345">
        <f>('TuitionData-2Yr'!$W43/'Median fam income by quintile'!AZ42)*100</f>
        <v>25.278751332299969</v>
      </c>
      <c r="T45" s="354">
        <f>('TuitionData-2Yr'!$W43/'Median fam income by quintile'!BA42)*100</f>
        <v>11.232788977843528</v>
      </c>
      <c r="U45" s="354">
        <f>('TuitionData-2Yr'!$W43/'Median fam income by quintile'!BB42)*100</f>
        <v>7.2660315798953894</v>
      </c>
      <c r="V45" s="354">
        <f>('TuitionData-2Yr'!$W43/'Median fam income by quintile'!BC42)*100</f>
        <v>5.0888140315795303</v>
      </c>
      <c r="W45" s="354">
        <f>('TuitionData-2Yr'!$W43/'Median fam income by quintile'!BD42)*100</f>
        <v>3.1701426670802855</v>
      </c>
      <c r="X45" s="324" t="s">
        <v>130</v>
      </c>
    </row>
    <row r="46" spans="1:24" ht="12" customHeight="1">
      <c r="A46" s="308" t="s">
        <v>131</v>
      </c>
      <c r="B46" s="308"/>
      <c r="C46" s="354">
        <f>('TuitionData-4Yr'!$X44/'Median fam income by quintile'!AU43)*100</f>
        <v>37.125910203485063</v>
      </c>
      <c r="D46" s="354">
        <f>('TuitionData-4Yr'!$X44/'Median fam income by quintile'!AV43)*100</f>
        <v>17.581465521650401</v>
      </c>
      <c r="E46" s="354">
        <f>('TuitionData-4Yr'!$X44/'Median fam income by quintile'!AW43)*100</f>
        <v>11.875679350804228</v>
      </c>
      <c r="F46" s="354">
        <f>('TuitionData-4Yr'!$X44/'Median fam income by quintile'!AX43)*100</f>
        <v>8.4977083354643579</v>
      </c>
      <c r="G46" s="354">
        <f>('TuitionData-4Yr'!$X44/'Median fam income by quintile'!AY43)*100</f>
        <v>5.4279187380538847</v>
      </c>
      <c r="H46" s="345">
        <f>('TuitionData-2Yr'!$V44/'Median fam income by quintile'!AU43)*100</f>
        <v>20.038188655000351</v>
      </c>
      <c r="I46" s="354">
        <f>('TuitionData-2Yr'!$V44/'Median fam income by quintile'!AV43)*100</f>
        <v>9.4893491101840741</v>
      </c>
      <c r="J46" s="354">
        <f>('TuitionData-2Yr'!$V44/'Median fam income by quintile'!AW43)*100</f>
        <v>6.4097311536181252</v>
      </c>
      <c r="K46" s="354">
        <f>('TuitionData-2Yr'!$V44/'Median fam income by quintile'!AX43)*100</f>
        <v>4.5865187365889692</v>
      </c>
      <c r="L46" s="354">
        <f>('TuitionData-2Yr'!$V44/'Median fam income by quintile'!AY43)*100</f>
        <v>2.929642911944693</v>
      </c>
      <c r="M46" s="381"/>
      <c r="N46" s="345">
        <f>('TuitionData-4Yr'!$Y44/'Median fam income by quintile'!AZ43)*100</f>
        <v>36.514825770732926</v>
      </c>
      <c r="O46" s="354">
        <f>('TuitionData-4Yr'!$Y44/'Median fam income by quintile'!BA43)*100</f>
        <v>17.587416082233748</v>
      </c>
      <c r="P46" s="354">
        <f>('TuitionData-4Yr'!$Y44/'Median fam income by quintile'!BB43)*100</f>
        <v>11.815274902702487</v>
      </c>
      <c r="Q46" s="354">
        <f>('TuitionData-4Yr'!$Y44/'Median fam income by quintile'!BC43)*100</f>
        <v>8.4264982547845211</v>
      </c>
      <c r="R46" s="354">
        <f>('TuitionData-4Yr'!$Y44/'Median fam income by quintile'!BD43)*100</f>
        <v>5.3623170712265136</v>
      </c>
      <c r="S46" s="345">
        <f>('TuitionData-2Yr'!$W44/'Median fam income by quintile'!AZ43)*100</f>
        <v>20.559085180259935</v>
      </c>
      <c r="T46" s="354">
        <f>('TuitionData-2Yr'!$W44/'Median fam income by quintile'!BA43)*100</f>
        <v>9.902311669391251</v>
      </c>
      <c r="U46" s="354">
        <f>('TuitionData-2Yr'!$W44/'Median fam income by quintile'!BB43)*100</f>
        <v>6.6524004435355719</v>
      </c>
      <c r="V46" s="354">
        <f>('TuitionData-2Yr'!$W44/'Median fam income by quintile'!BC43)*100</f>
        <v>4.7444042723676763</v>
      </c>
      <c r="W46" s="354">
        <f>('TuitionData-2Yr'!$W44/'Median fam income by quintile'!BD43)*100</f>
        <v>3.0191663551430667</v>
      </c>
      <c r="X46" s="324" t="s">
        <v>131</v>
      </c>
    </row>
    <row r="47" spans="1:24" ht="12" customHeight="1">
      <c r="A47" s="308" t="s">
        <v>132</v>
      </c>
      <c r="B47" s="308"/>
      <c r="C47" s="354">
        <f>('TuitionData-4Yr'!$X45/'Median fam income by quintile'!AU44)*100</f>
        <v>27.172648773964148</v>
      </c>
      <c r="D47" s="354">
        <f>('TuitionData-4Yr'!$X45/'Median fam income by quintile'!AV44)*100</f>
        <v>13.254950621445927</v>
      </c>
      <c r="E47" s="354">
        <f>('TuitionData-4Yr'!$X45/'Median fam income by quintile'!AW44)*100</f>
        <v>8.4649996180573677</v>
      </c>
      <c r="F47" s="354">
        <f>('TuitionData-4Yr'!$X45/'Median fam income by quintile'!AX44)*100</f>
        <v>6.0236419361481159</v>
      </c>
      <c r="G47" s="354">
        <f>('TuitionData-4Yr'!$X45/'Median fam income by quintile'!AY44)*100</f>
        <v>3.6969590168658701</v>
      </c>
      <c r="H47" s="345">
        <f>('TuitionData-2Yr'!$V45/'Median fam income by quintile'!AU44)*100</f>
        <v>13.304203989875344</v>
      </c>
      <c r="I47" s="354">
        <f>('TuitionData-2Yr'!$V45/'Median fam income by quintile'!AV44)*100</f>
        <v>6.4898556048172402</v>
      </c>
      <c r="J47" s="354">
        <f>('TuitionData-2Yr'!$V45/'Median fam income by quintile'!AW44)*100</f>
        <v>4.1446118348521317</v>
      </c>
      <c r="K47" s="354">
        <f>('TuitionData-2Yr'!$V45/'Median fam income by quintile'!AX44)*100</f>
        <v>2.94928042338181</v>
      </c>
      <c r="L47" s="354">
        <f>('TuitionData-2Yr'!$V45/'Median fam income by quintile'!AY44)*100</f>
        <v>1.8100957809354206</v>
      </c>
      <c r="M47" s="381"/>
      <c r="N47" s="345">
        <f>('TuitionData-4Yr'!$Y45/'Median fam income by quintile'!AZ44)*100</f>
        <v>29.589851851983713</v>
      </c>
      <c r="O47" s="354">
        <f>('TuitionData-4Yr'!$Y45/'Median fam income by quintile'!BA44)*100</f>
        <v>13.95654679018565</v>
      </c>
      <c r="P47" s="354">
        <f>('TuitionData-4Yr'!$Y45/'Median fam income by quintile'!BB44)*100</f>
        <v>9.2749203352499574</v>
      </c>
      <c r="Q47" s="354">
        <f>('TuitionData-4Yr'!$Y45/'Median fam income by quintile'!BC44)*100</f>
        <v>6.4414831339318388</v>
      </c>
      <c r="R47" s="354">
        <f>('TuitionData-4Yr'!$Y45/'Median fam income by quintile'!BD44)*100</f>
        <v>3.8495761817022216</v>
      </c>
      <c r="S47" s="345">
        <f>('TuitionData-2Yr'!$W45/'Median fam income by quintile'!AZ44)*100</f>
        <v>12.800892563802638</v>
      </c>
      <c r="T47" s="354">
        <f>('TuitionData-2Yr'!$W45/'Median fam income by quintile'!BA44)*100</f>
        <v>6.0377543259269109</v>
      </c>
      <c r="U47" s="354">
        <f>('TuitionData-2Yr'!$W45/'Median fam income by quintile'!BB44)*100</f>
        <v>4.012431672293201</v>
      </c>
      <c r="V47" s="354">
        <f>('TuitionData-2Yr'!$W45/'Median fam income by quintile'!BC44)*100</f>
        <v>2.7866558427354975</v>
      </c>
      <c r="W47" s="354">
        <f>('TuitionData-2Yr'!$W45/'Median fam income by quintile'!BD44)*100</f>
        <v>1.6653686326192307</v>
      </c>
      <c r="X47" s="324" t="s">
        <v>132</v>
      </c>
    </row>
    <row r="48" spans="1:24" ht="12" customHeight="1">
      <c r="A48" s="265" t="s">
        <v>133</v>
      </c>
      <c r="B48" s="265"/>
      <c r="C48" s="341">
        <f>('TuitionData-4Yr'!$X46/'Median fam income by quintile'!AU45)*100</f>
        <v>65.203746406183711</v>
      </c>
      <c r="D48" s="341">
        <f>('TuitionData-4Yr'!$X46/'Median fam income by quintile'!AV45)*100</f>
        <v>26.962630270665162</v>
      </c>
      <c r="E48" s="341">
        <f>('TuitionData-4Yr'!$X46/'Median fam income by quintile'!AW45)*100</f>
        <v>17.111789365602245</v>
      </c>
      <c r="F48" s="341">
        <f>('TuitionData-4Yr'!$X46/'Median fam income by quintile'!AX45)*100</f>
        <v>11.681701639515349</v>
      </c>
      <c r="G48" s="341">
        <f>('TuitionData-4Yr'!$X46/'Median fam income by quintile'!AY45)*100</f>
        <v>7.0254740846099351</v>
      </c>
      <c r="H48" s="346">
        <f>('TuitionData-2Yr'!$V46/'Median fam income by quintile'!AU45)*100</f>
        <v>18.186915176402305</v>
      </c>
      <c r="I48" s="341">
        <f>('TuitionData-2Yr'!$V46/'Median fam income by quintile'!AV45)*100</f>
        <v>7.5205351945663583</v>
      </c>
      <c r="J48" s="341">
        <f>('TuitionData-2Yr'!$V46/'Median fam income by quintile'!AW45)*100</f>
        <v>4.7728954065000906</v>
      </c>
      <c r="K48" s="341">
        <f>('TuitionData-2Yr'!$V46/'Median fam income by quintile'!AX45)*100</f>
        <v>3.2583115011587269</v>
      </c>
      <c r="L48" s="341">
        <f>('TuitionData-2Yr'!$V46/'Median fam income by quintile'!AY45)*100</f>
        <v>1.9595760718236286</v>
      </c>
      <c r="M48" s="381"/>
      <c r="N48" s="346">
        <f>('TuitionData-4Yr'!$Y46/'Median fam income by quintile'!AZ45)*100</f>
        <v>64.233848676342291</v>
      </c>
      <c r="O48" s="341">
        <f>('TuitionData-4Yr'!$Y46/'Median fam income by quintile'!BA45)*100</f>
        <v>26.757135611077231</v>
      </c>
      <c r="P48" s="341">
        <f>('TuitionData-4Yr'!$Y46/'Median fam income by quintile'!BB45)*100</f>
        <v>17.129026313691277</v>
      </c>
      <c r="Q48" s="341">
        <f>('TuitionData-4Yr'!$Y46/'Median fam income by quintile'!BC45)*100</f>
        <v>11.547658189005356</v>
      </c>
      <c r="R48" s="341">
        <f>('TuitionData-4Yr'!$Y46/'Median fam income by quintile'!BD45)*100</f>
        <v>6.8516105254765103</v>
      </c>
      <c r="S48" s="346">
        <f>('TuitionData-2Yr'!$W46/'Median fam income by quintile'!AZ45)*100</f>
        <v>19.338389497681998</v>
      </c>
      <c r="T48" s="341">
        <f>('TuitionData-2Yr'!$W46/'Median fam income by quintile'!BA45)*100</f>
        <v>8.0555644874488923</v>
      </c>
      <c r="U48" s="341">
        <f>('TuitionData-2Yr'!$W46/'Median fam income by quintile'!BB45)*100</f>
        <v>5.1569038660485331</v>
      </c>
      <c r="V48" s="341">
        <f>('TuitionData-2Yr'!$W46/'Median fam income by quintile'!BC45)*100</f>
        <v>3.4765644040776622</v>
      </c>
      <c r="W48" s="341">
        <f>('TuitionData-2Yr'!$W46/'Median fam income by quintile'!BD45)*100</f>
        <v>2.0627615464194129</v>
      </c>
      <c r="X48" s="325" t="s">
        <v>133</v>
      </c>
    </row>
    <row r="49" spans="1:24" ht="12" customHeight="1">
      <c r="A49" s="265" t="s">
        <v>134</v>
      </c>
      <c r="B49" s="265"/>
      <c r="C49" s="341">
        <f>('TuitionData-4Yr'!$X47/'Median fam income by quintile'!AU46)*100</f>
        <v>36.34734327850996</v>
      </c>
      <c r="D49" s="341">
        <f>('TuitionData-4Yr'!$X47/'Median fam income by quintile'!AV46)*100</f>
        <v>17.161587618355874</v>
      </c>
      <c r="E49" s="341">
        <f>('TuitionData-4Yr'!$X47/'Median fam income by quintile'!AW46)*100</f>
        <v>11.40211179558737</v>
      </c>
      <c r="F49" s="341">
        <f>('TuitionData-4Yr'!$X47/'Median fam income by quintile'!AX46)*100</f>
        <v>8.1364043116117113</v>
      </c>
      <c r="G49" s="341">
        <f>('TuitionData-4Yr'!$X47/'Median fam income by quintile'!AY46)*100</f>
        <v>4.9841566531609471</v>
      </c>
      <c r="H49" s="346">
        <f>('TuitionData-2Yr'!$V47/'Median fam income by quintile'!AU46)*100</f>
        <v>23.074522021845294</v>
      </c>
      <c r="I49" s="341">
        <f>('TuitionData-2Yr'!$V47/'Median fam income by quintile'!AV46)*100</f>
        <v>10.894755866894647</v>
      </c>
      <c r="J49" s="341">
        <f>('TuitionData-2Yr'!$V47/'Median fam income by quintile'!AW46)*100</f>
        <v>7.2384459493185922</v>
      </c>
      <c r="K49" s="341">
        <f>('TuitionData-2Yr'!$V47/'Median fam income by quintile'!AX46)*100</f>
        <v>5.1652644604130726</v>
      </c>
      <c r="L49" s="341">
        <f>('TuitionData-2Yr'!$V47/'Median fam income by quintile'!AY46)*100</f>
        <v>3.1641111035943554</v>
      </c>
      <c r="M49" s="381"/>
      <c r="N49" s="346">
        <f>('TuitionData-4Yr'!$Y47/'Median fam income by quintile'!AZ46)*100</f>
        <v>34.754876814239651</v>
      </c>
      <c r="O49" s="341">
        <f>('TuitionData-4Yr'!$Y47/'Median fam income by quintile'!BA46)*100</f>
        <v>16.289154385663839</v>
      </c>
      <c r="P49" s="341">
        <f>('TuitionData-4Yr'!$Y47/'Median fam income by quintile'!BB46)*100</f>
        <v>10.89612354176162</v>
      </c>
      <c r="Q49" s="341">
        <f>('TuitionData-4Yr'!$Y47/'Median fam income by quintile'!BC46)*100</f>
        <v>7.6500298111039839</v>
      </c>
      <c r="R49" s="341">
        <f>('TuitionData-4Yr'!$Y47/'Median fam income by quintile'!BD46)*100</f>
        <v>4.6500181204749698</v>
      </c>
      <c r="S49" s="346">
        <f>('TuitionData-2Yr'!$W47/'Median fam income by quintile'!AZ46)*100</f>
        <v>22.88756658741779</v>
      </c>
      <c r="T49" s="341">
        <f>('TuitionData-2Yr'!$W47/'Median fam income by quintile'!BA46)*100</f>
        <v>10.727101915719045</v>
      </c>
      <c r="U49" s="341">
        <f>('TuitionData-2Yr'!$W47/'Median fam income by quintile'!BB46)*100</f>
        <v>7.1755614165958477</v>
      </c>
      <c r="V49" s="341">
        <f>('TuitionData-2Yr'!$W47/'Median fam income by quintile'!BC46)*100</f>
        <v>5.0378704442893047</v>
      </c>
      <c r="W49" s="341">
        <f>('TuitionData-2Yr'!$W47/'Median fam income by quintile'!BD46)*100</f>
        <v>3.0622349759405578</v>
      </c>
      <c r="X49" s="325" t="s">
        <v>134</v>
      </c>
    </row>
    <row r="50" spans="1:24" ht="12" customHeight="1">
      <c r="A50" s="265" t="s">
        <v>135</v>
      </c>
      <c r="B50" s="265"/>
      <c r="C50" s="341">
        <f>('TuitionData-4Yr'!$X48/'Median fam income by quintile'!AU47)*100</f>
        <v>41.760090163428593</v>
      </c>
      <c r="D50" s="341">
        <f>('TuitionData-4Yr'!$X48/'Median fam income by quintile'!AV47)*100</f>
        <v>18.319821570332437</v>
      </c>
      <c r="E50" s="341">
        <f>('TuitionData-4Yr'!$X48/'Median fam income by quintile'!AW47)*100</f>
        <v>11.899777904976997</v>
      </c>
      <c r="F50" s="341">
        <f>('TuitionData-4Yr'!$X48/'Median fam income by quintile'!AX47)*100</f>
        <v>8.1200175317777816</v>
      </c>
      <c r="G50" s="341">
        <f>('TuitionData-4Yr'!$X48/'Median fam income by quintile'!AY47)*100</f>
        <v>4.8404424163513342</v>
      </c>
      <c r="H50" s="346">
        <f>('TuitionData-2Yr'!$V48/'Median fam income by quintile'!AU47)*100</f>
        <v>16.797492097539298</v>
      </c>
      <c r="I50" s="341">
        <f>('TuitionData-2Yr'!$V48/'Median fam income by quintile'!AV47)*100</f>
        <v>7.3689270509641069</v>
      </c>
      <c r="J50" s="341">
        <f>('TuitionData-2Yr'!$V48/'Median fam income by quintile'!AW47)*100</f>
        <v>4.786541995935977</v>
      </c>
      <c r="K50" s="341">
        <f>('TuitionData-2Yr'!$V48/'Median fam income by quintile'!AX47)*100</f>
        <v>3.2661790189659747</v>
      </c>
      <c r="L50" s="341">
        <f>('TuitionData-2Yr'!$V48/'Median fam income by quintile'!AY47)*100</f>
        <v>1.9470095231849009</v>
      </c>
      <c r="M50" s="381"/>
      <c r="N50" s="346">
        <f>('TuitionData-4Yr'!$Y48/'Median fam income by quintile'!AZ47)*100</f>
        <v>40.810965639435523</v>
      </c>
      <c r="O50" s="341">
        <f>('TuitionData-4Yr'!$Y48/'Median fam income by quintile'!BA47)*100</f>
        <v>18.234686775066933</v>
      </c>
      <c r="P50" s="341">
        <f>('TuitionData-4Yr'!$Y48/'Median fam income by quintile'!BB47)*100</f>
        <v>11.821107288664082</v>
      </c>
      <c r="Q50" s="341">
        <f>('TuitionData-4Yr'!$Y48/'Median fam income by quintile'!BC47)*100</f>
        <v>8.0661673263825513</v>
      </c>
      <c r="R50" s="341">
        <f>('TuitionData-4Yr'!$Y48/'Median fam income by quintile'!BD47)*100</f>
        <v>4.7284429154656324</v>
      </c>
      <c r="S50" s="346">
        <f>('TuitionData-2Yr'!$W48/'Median fam income by quintile'!AZ47)*100</f>
        <v>16.671763901923427</v>
      </c>
      <c r="T50" s="341">
        <f>('TuitionData-2Yr'!$W48/'Median fam income by quintile'!BA47)*100</f>
        <v>7.4490859987317446</v>
      </c>
      <c r="U50" s="341">
        <f>('TuitionData-2Yr'!$W48/'Median fam income by quintile'!BB47)*100</f>
        <v>4.8290626474536831</v>
      </c>
      <c r="V50" s="341">
        <f>('TuitionData-2Yr'!$W48/'Median fam income by quintile'!BC47)*100</f>
        <v>3.2951251006154543</v>
      </c>
      <c r="W50" s="341">
        <f>('TuitionData-2Yr'!$W48/'Median fam income by quintile'!BD47)*100</f>
        <v>1.9316250589814727</v>
      </c>
      <c r="X50" s="325" t="s">
        <v>135</v>
      </c>
    </row>
    <row r="51" spans="1:24" ht="12" customHeight="1">
      <c r="A51" s="265" t="s">
        <v>136</v>
      </c>
      <c r="B51" s="265"/>
      <c r="C51" s="341">
        <f>('TuitionData-4Yr'!$X49/'Median fam income by quintile'!AU48)*100</f>
        <v>28.66456365590701</v>
      </c>
      <c r="D51" s="341">
        <f>('TuitionData-4Yr'!$X49/'Median fam income by quintile'!AV48)*100</f>
        <v>14.163666747624642</v>
      </c>
      <c r="E51" s="341">
        <f>('TuitionData-4Yr'!$X49/'Median fam income by quintile'!AW48)*100</f>
        <v>9.5397121517281658</v>
      </c>
      <c r="F51" s="341">
        <f>('TuitionData-4Yr'!$X49/'Median fam income by quintile'!AX48)*100</f>
        <v>6.7514113590628906</v>
      </c>
      <c r="G51" s="341">
        <f>('TuitionData-4Yr'!$X49/'Median fam income by quintile'!AY48)*100</f>
        <v>4.151419563958946</v>
      </c>
      <c r="H51" s="346">
        <f>('TuitionData-2Yr'!$V49/'Median fam income by quintile'!AU48)*100</f>
        <v>12.727235959702178</v>
      </c>
      <c r="I51" s="341">
        <f>('TuitionData-2Yr'!$V49/'Median fam income by quintile'!AV48)*100</f>
        <v>6.2887518859704876</v>
      </c>
      <c r="J51" s="341">
        <f>('TuitionData-2Yr'!$V49/'Median fam income by quintile'!AW48)*100</f>
        <v>4.2356886712162556</v>
      </c>
      <c r="K51" s="341">
        <f>('TuitionData-2Yr'!$V49/'Median fam income by quintile'!AX48)*100</f>
        <v>2.9976666123120879</v>
      </c>
      <c r="L51" s="341">
        <f>('TuitionData-2Yr'!$V49/'Median fam income by quintile'!AY48)*100</f>
        <v>1.8432548631292807</v>
      </c>
      <c r="M51" s="381"/>
      <c r="N51" s="346">
        <f>('TuitionData-4Yr'!$Y49/'Median fam income by quintile'!AZ48)*100</f>
        <v>29.408430540458774</v>
      </c>
      <c r="O51" s="341">
        <f>('TuitionData-4Yr'!$Y49/'Median fam income by quintile'!BA48)*100</f>
        <v>13.994356602011415</v>
      </c>
      <c r="P51" s="341">
        <f>('TuitionData-4Yr'!$Y49/'Median fam income by quintile'!BB48)*100</f>
        <v>9.4527098165760339</v>
      </c>
      <c r="Q51" s="341">
        <f>('TuitionData-4Yr'!$Y49/'Median fam income by quintile'!BC48)*100</f>
        <v>6.6025435161333688</v>
      </c>
      <c r="R51" s="341">
        <f>('TuitionData-4Yr'!$Y49/'Median fam income by quintile'!BD48)*100</f>
        <v>4.1983069806034248</v>
      </c>
      <c r="S51" s="346">
        <f>('TuitionData-2Yr'!$W49/'Median fam income by quintile'!AZ48)*100</f>
        <v>12.873829950457619</v>
      </c>
      <c r="T51" s="341">
        <f>('TuitionData-2Yr'!$W49/'Median fam income by quintile'!BA48)*100</f>
        <v>6.1261673557350047</v>
      </c>
      <c r="U51" s="341">
        <f>('TuitionData-2Yr'!$W49/'Median fam income by quintile'!BB48)*100</f>
        <v>4.1380167697899495</v>
      </c>
      <c r="V51" s="341">
        <f>('TuitionData-2Yr'!$W49/'Median fam income by quintile'!BC48)*100</f>
        <v>2.8903284162090315</v>
      </c>
      <c r="W51" s="341">
        <f>('TuitionData-2Yr'!$W49/'Median fam income by quintile'!BD48)*100</f>
        <v>1.8378502067205014</v>
      </c>
      <c r="X51" s="325" t="s">
        <v>136</v>
      </c>
    </row>
    <row r="52" spans="1:24" ht="12" customHeight="1">
      <c r="A52" s="308" t="s">
        <v>137</v>
      </c>
      <c r="B52" s="308"/>
      <c r="C52" s="354">
        <f>('TuitionData-4Yr'!$X50/'Median fam income by quintile'!AU49)*100</f>
        <v>28.180543015621375</v>
      </c>
      <c r="D52" s="354">
        <f>('TuitionData-4Yr'!$X50/'Median fam income by quintile'!AV49)*100</f>
        <v>13.595876016308555</v>
      </c>
      <c r="E52" s="354">
        <f>('TuitionData-4Yr'!$X50/'Median fam income by quintile'!AW49)*100</f>
        <v>8.8567420906238592</v>
      </c>
      <c r="F52" s="354">
        <f>('TuitionData-4Yr'!$X50/'Median fam income by quintile'!AX49)*100</f>
        <v>6.1492952424486225</v>
      </c>
      <c r="G52" s="354">
        <f>('TuitionData-4Yr'!$X50/'Median fam income by quintile'!AY49)*100</f>
        <v>3.6641367987214548</v>
      </c>
      <c r="H52" s="345">
        <f>('TuitionData-2Yr'!$V50/'Median fam income by quintile'!AU49)*100</f>
        <v>17.532410324184681</v>
      </c>
      <c r="I52" s="354">
        <f>('TuitionData-2Yr'!$V50/'Median fam income by quintile'!AV49)*100</f>
        <v>8.4586190160540138</v>
      </c>
      <c r="J52" s="354">
        <f>('TuitionData-2Yr'!$V50/'Median fam income by quintile'!AW49)*100</f>
        <v>5.5101861018866147</v>
      </c>
      <c r="K52" s="354">
        <f>('TuitionData-2Yr'!$V50/'Median fam income by quintile'!AX49)*100</f>
        <v>3.8257590471341301</v>
      </c>
      <c r="L52" s="354">
        <f>('TuitionData-2Yr'!$V50/'Median fam income by quintile'!AY49)*100</f>
        <v>2.2796278199294506</v>
      </c>
      <c r="M52" s="381"/>
      <c r="N52" s="345">
        <f>('TuitionData-4Yr'!$Y50/'Median fam income by quintile'!AZ49)*100</f>
        <v>27.887728810320063</v>
      </c>
      <c r="O52" s="354">
        <f>('TuitionData-4Yr'!$Y50/'Median fam income by quintile'!BA49)*100</f>
        <v>13.587850845879352</v>
      </c>
      <c r="P52" s="354">
        <f>('TuitionData-4Yr'!$Y50/'Median fam income by quintile'!BB49)*100</f>
        <v>8.9947745036102731</v>
      </c>
      <c r="Q52" s="354">
        <f>('TuitionData-4Yr'!$Y50/'Median fam income by quintile'!BC49)*100</f>
        <v>6.3862898975632953</v>
      </c>
      <c r="R52" s="354">
        <f>('TuitionData-4Yr'!$Y50/'Median fam income by quintile'!BD49)*100</f>
        <v>4.078090611470814</v>
      </c>
      <c r="S52" s="345">
        <f>('TuitionData-2Yr'!$W50/'Median fam income by quintile'!AZ49)*100</f>
        <v>17.204186729748308</v>
      </c>
      <c r="T52" s="354">
        <f>('TuitionData-2Yr'!$W50/'Median fam income by quintile'!BA49)*100</f>
        <v>8.3824654491752408</v>
      </c>
      <c r="U52" s="354">
        <f>('TuitionData-2Yr'!$W50/'Median fam income by quintile'!BB49)*100</f>
        <v>5.5489560015667081</v>
      </c>
      <c r="V52" s="354">
        <f>('TuitionData-2Yr'!$W50/'Median fam income by quintile'!BC49)*100</f>
        <v>3.9397587611123628</v>
      </c>
      <c r="W52" s="354">
        <f>('TuitionData-2Yr'!$W50/'Median fam income by quintile'!BD49)*100</f>
        <v>2.5158101922812022</v>
      </c>
      <c r="X52" s="324" t="s">
        <v>137</v>
      </c>
    </row>
    <row r="53" spans="1:24" ht="12" customHeight="1">
      <c r="A53" s="308" t="s">
        <v>138</v>
      </c>
      <c r="B53" s="308"/>
      <c r="C53" s="354">
        <f>('TuitionData-4Yr'!$X51/'Median fam income by quintile'!AU50)*100</f>
        <v>57.743940928278391</v>
      </c>
      <c r="D53" s="354">
        <f>('TuitionData-4Yr'!$X51/'Median fam income by quintile'!AV50)*100</f>
        <v>24.16128054630596</v>
      </c>
      <c r="E53" s="354">
        <f>('TuitionData-4Yr'!$X51/'Median fam income by quintile'!AW50)*100</f>
        <v>15.498458149217193</v>
      </c>
      <c r="F53" s="354">
        <f>('TuitionData-4Yr'!$X51/'Median fam income by quintile'!AX50)*100</f>
        <v>10.704543089187672</v>
      </c>
      <c r="G53" s="354">
        <f>('TuitionData-4Yr'!$X51/'Median fam income by quintile'!AY50)*100</f>
        <v>6.4204801451722133</v>
      </c>
      <c r="H53" s="345">
        <f>('TuitionData-2Yr'!$V51/'Median fam income by quintile'!AU50)*100</f>
        <v>27.925654666716198</v>
      </c>
      <c r="I53" s="354">
        <f>('TuitionData-2Yr'!$V51/'Median fam income by quintile'!AV50)*100</f>
        <v>11.684681821073356</v>
      </c>
      <c r="J53" s="354">
        <f>('TuitionData-2Yr'!$V51/'Median fam income by quintile'!AW50)*100</f>
        <v>7.4952381701685944</v>
      </c>
      <c r="K53" s="354">
        <f>('TuitionData-2Yr'!$V51/'Median fam income by quintile'!AX50)*100</f>
        <v>5.1768439920810021</v>
      </c>
      <c r="L53" s="354">
        <f>('TuitionData-2Yr'!$V51/'Median fam income by quintile'!AY50)*100</f>
        <v>3.1050203440614514</v>
      </c>
      <c r="M53" s="381"/>
      <c r="N53" s="345">
        <f>('TuitionData-4Yr'!$Y51/'Median fam income by quintile'!AZ50)*100</f>
        <v>57.990798887767667</v>
      </c>
      <c r="O53" s="354">
        <f>('TuitionData-4Yr'!$Y51/'Median fam income by quintile'!BA50)*100</f>
        <v>25.305075878298624</v>
      </c>
      <c r="P53" s="354">
        <f>('TuitionData-4Yr'!$Y51/'Median fam income by quintile'!BB50)*100</f>
        <v>16.23742368857495</v>
      </c>
      <c r="Q53" s="354">
        <f>('TuitionData-4Yr'!$Y51/'Median fam income by quintile'!BC50)*100</f>
        <v>10.946577767578617</v>
      </c>
      <c r="R53" s="354">
        <f>('TuitionData-4Yr'!$Y51/'Median fam income by quintile'!BD50)*100</f>
        <v>6.4949694754299792</v>
      </c>
      <c r="S53" s="345">
        <f>('TuitionData-2Yr'!$W51/'Median fam income by quintile'!AZ50)*100</f>
        <v>28.723641421386148</v>
      </c>
      <c r="T53" s="354">
        <f>('TuitionData-2Yr'!$W51/'Median fam income by quintile'!BA50)*100</f>
        <v>12.533952620241227</v>
      </c>
      <c r="U53" s="354">
        <f>('TuitionData-2Yr'!$W51/'Median fam income by quintile'!BB50)*100</f>
        <v>8.0426195979881214</v>
      </c>
      <c r="V53" s="354">
        <f>('TuitionData-2Yr'!$W51/'Median fam income by quintile'!BC50)*100</f>
        <v>5.4219907402167102</v>
      </c>
      <c r="W53" s="354">
        <f>('TuitionData-2Yr'!$W51/'Median fam income by quintile'!BD50)*100</f>
        <v>3.2170478391952479</v>
      </c>
      <c r="X53" s="324" t="s">
        <v>138</v>
      </c>
    </row>
    <row r="54" spans="1:24" ht="12" customHeight="1">
      <c r="A54" s="308" t="s">
        <v>139</v>
      </c>
      <c r="B54" s="308"/>
      <c r="C54" s="354">
        <f>('TuitionData-4Yr'!$X52/'Median fam income by quintile'!AU51)*100</f>
        <v>35.426209557099462</v>
      </c>
      <c r="D54" s="354">
        <f>('TuitionData-4Yr'!$X52/'Median fam income by quintile'!AV51)*100</f>
        <v>17.97617069110245</v>
      </c>
      <c r="E54" s="354">
        <f>('TuitionData-4Yr'!$X52/'Median fam income by quintile'!AW51)*100</f>
        <v>11.827968988933861</v>
      </c>
      <c r="F54" s="354">
        <f>('TuitionData-4Yr'!$X52/'Median fam income by quintile'!AX51)*100</f>
        <v>8.4722036388305408</v>
      </c>
      <c r="G54" s="354">
        <f>('TuitionData-4Yr'!$X52/'Median fam income by quintile'!AY51)*100</f>
        <v>5.4318421534819672</v>
      </c>
      <c r="H54" s="345">
        <f>('TuitionData-2Yr'!$V52/'Median fam income by quintile'!AU51)*100</f>
        <v>24.916409911351902</v>
      </c>
      <c r="I54" s="354">
        <f>('TuitionData-2Yr'!$V52/'Median fam income by quintile'!AV51)*100</f>
        <v>12.643227801552326</v>
      </c>
      <c r="J54" s="354">
        <f>('TuitionData-2Yr'!$V52/'Median fam income by quintile'!AW51)*100</f>
        <v>8.3189967945067433</v>
      </c>
      <c r="K54" s="354">
        <f>('TuitionData-2Yr'!$V52/'Median fam income by quintile'!AX51)*100</f>
        <v>5.958777451968321</v>
      </c>
      <c r="L54" s="354">
        <f>('TuitionData-2Yr'!$V52/'Median fam income by quintile'!AY51)*100</f>
        <v>3.8203919460188036</v>
      </c>
      <c r="M54" s="381"/>
      <c r="N54" s="345">
        <f>('TuitionData-4Yr'!$Y52/'Median fam income by quintile'!AZ51)*100</f>
        <v>38.009984178591722</v>
      </c>
      <c r="O54" s="354">
        <f>('TuitionData-4Yr'!$Y52/'Median fam income by quintile'!BA51)*100</f>
        <v>19.138027033920931</v>
      </c>
      <c r="P54" s="354">
        <f>('TuitionData-4Yr'!$Y52/'Median fam income by quintile'!BB51)*100</f>
        <v>12.758684689280619</v>
      </c>
      <c r="Q54" s="354">
        <f>('TuitionData-4Yr'!$Y52/'Median fam income by quintile'!BC51)*100</f>
        <v>9.1133462066290161</v>
      </c>
      <c r="R54" s="354">
        <f>('TuitionData-4Yr'!$Y52/'Median fam income by quintile'!BD51)*100</f>
        <v>5.3993587343548963</v>
      </c>
      <c r="S54" s="345">
        <f>('TuitionData-2Yr'!$W52/'Median fam income by quintile'!AZ51)*100</f>
        <v>22.2796756737214</v>
      </c>
      <c r="T54" s="354">
        <f>('TuitionData-2Yr'!$W52/'Median fam income by quintile'!BA51)*100</f>
        <v>11.217816701718727</v>
      </c>
      <c r="U54" s="354">
        <f>('TuitionData-2Yr'!$W52/'Median fam income by quintile'!BB51)*100</f>
        <v>7.4785444678124824</v>
      </c>
      <c r="V54" s="354">
        <f>('TuitionData-2Yr'!$W52/'Median fam income by quintile'!BC51)*100</f>
        <v>5.3418174770089175</v>
      </c>
      <c r="W54" s="354">
        <f>('TuitionData-2Yr'!$W52/'Median fam income by quintile'!BD51)*100</f>
        <v>3.16485165798243</v>
      </c>
      <c r="X54" s="324" t="s">
        <v>139</v>
      </c>
    </row>
    <row r="55" spans="1:24" ht="12" customHeight="1">
      <c r="A55" s="308" t="s">
        <v>140</v>
      </c>
      <c r="B55" s="308"/>
      <c r="C55" s="354">
        <f>('TuitionData-4Yr'!$X53/'Median fam income by quintile'!AU52)*100</f>
        <v>37.18146440259877</v>
      </c>
      <c r="D55" s="354">
        <f>('TuitionData-4Yr'!$X53/'Median fam income by quintile'!AV52)*100</f>
        <v>17.808878977880251</v>
      </c>
      <c r="E55" s="354">
        <f>('TuitionData-4Yr'!$X53/'Median fam income by quintile'!AW52)*100</f>
        <v>11.872585985253501</v>
      </c>
      <c r="F55" s="354">
        <f>('TuitionData-4Yr'!$X53/'Median fam income by quintile'!AX52)*100</f>
        <v>8.4691113361474972</v>
      </c>
      <c r="G55" s="354">
        <f>('TuitionData-4Yr'!$X53/'Median fam income by quintile'!AY52)*100</f>
        <v>5.4058157464771259</v>
      </c>
      <c r="H55" s="345">
        <f>('TuitionData-2Yr'!$V53/'Median fam income by quintile'!AU52)*100</f>
        <v>18.460355637809752</v>
      </c>
      <c r="I55" s="354">
        <f>('TuitionData-2Yr'!$V53/'Median fam income by quintile'!AV52)*100</f>
        <v>8.8419927704462591</v>
      </c>
      <c r="J55" s="354">
        <f>('TuitionData-2Yr'!$V53/'Median fam income by quintile'!AW52)*100</f>
        <v>5.8946618469641736</v>
      </c>
      <c r="K55" s="354">
        <f>('TuitionData-2Yr'!$V53/'Median fam income by quintile'!AX52)*100</f>
        <v>4.2048587841677767</v>
      </c>
      <c r="L55" s="354">
        <f>('TuitionData-2Yr'!$V53/'Median fam income by quintile'!AY52)*100</f>
        <v>2.6839524154262406</v>
      </c>
      <c r="M55" s="381"/>
      <c r="N55" s="345">
        <f>('TuitionData-4Yr'!$Y53/'Median fam income by quintile'!AZ52)*100</f>
        <v>38.315754370258915</v>
      </c>
      <c r="O55" s="354">
        <f>('TuitionData-4Yr'!$Y53/'Median fam income by quintile'!BA52)*100</f>
        <v>18.245597319170916</v>
      </c>
      <c r="P55" s="354">
        <f>('TuitionData-4Yr'!$Y53/'Median fam income by quintile'!BB52)*100</f>
        <v>11.78946288315659</v>
      </c>
      <c r="Q55" s="354">
        <f>('TuitionData-4Yr'!$Y53/'Median fam income by quintile'!BC52)*100</f>
        <v>8.3204678328466706</v>
      </c>
      <c r="R55" s="354">
        <f>('TuitionData-4Yr'!$Y53/'Median fam income by quintile'!BD52)*100</f>
        <v>5.2130278054774033</v>
      </c>
      <c r="S55" s="345">
        <f>('TuitionData-2Yr'!$W53/'Median fam income by quintile'!AZ52)*100</f>
        <v>21.693734002018761</v>
      </c>
      <c r="T55" s="354">
        <f>('TuitionData-2Yr'!$W53/'Median fam income by quintile'!BA52)*100</f>
        <v>10.330349524770838</v>
      </c>
      <c r="U55" s="354">
        <f>('TuitionData-2Yr'!$W53/'Median fam income by quintile'!BB52)*100</f>
        <v>6.6749950775442342</v>
      </c>
      <c r="V55" s="354">
        <f>('TuitionData-2Yr'!$W53/'Median fam income by quintile'!BC52)*100</f>
        <v>4.7109085780713915</v>
      </c>
      <c r="W55" s="354">
        <f>('TuitionData-2Yr'!$W53/'Median fam income by quintile'!BD52)*100</f>
        <v>2.951528435648811</v>
      </c>
      <c r="X55" s="324" t="s">
        <v>140</v>
      </c>
    </row>
    <row r="56" spans="1:24" ht="12" customHeight="1">
      <c r="A56" s="311" t="s">
        <v>141</v>
      </c>
      <c r="B56" s="311"/>
      <c r="C56" s="359">
        <f>('TuitionData-4Yr'!$X54/'Median fam income by quintile'!AU53)*100</f>
        <v>43.7261868112179</v>
      </c>
      <c r="D56" s="359">
        <f>('TuitionData-4Yr'!$X54/'Median fam income by quintile'!AV53)*100</f>
        <v>19.433860804985731</v>
      </c>
      <c r="E56" s="359">
        <f>('TuitionData-4Yr'!$X54/'Median fam income by quintile'!AW53)*100</f>
        <v>12.28263674472413</v>
      </c>
      <c r="F56" s="359">
        <f>('TuitionData-4Yr'!$X54/'Median fam income by quintile'!AX53)*100</f>
        <v>8.4088820790803656</v>
      </c>
      <c r="G56" s="359">
        <f>('TuitionData-4Yr'!$X54/'Median fam income by quintile'!AY53)*100</f>
        <v>4.8369675676126</v>
      </c>
      <c r="H56" s="349">
        <f>('TuitionData-2Yr'!$V54/'Median fam income by quintile'!AU53)*100</f>
        <v>20.357213917543632</v>
      </c>
      <c r="I56" s="359">
        <f>('TuitionData-2Yr'!$V54/'Median fam income by quintile'!AV53)*100</f>
        <v>9.0476506300193904</v>
      </c>
      <c r="J56" s="359">
        <f>('TuitionData-2Yr'!$V54/'Median fam income by quintile'!AW53)*100</f>
        <v>5.7183185161639418</v>
      </c>
      <c r="K56" s="359">
        <f>('TuitionData-2Yr'!$V54/'Median fam income by quintile'!AX53)*100</f>
        <v>3.9148488302968518</v>
      </c>
      <c r="L56" s="359">
        <f>('TuitionData-2Yr'!$V54/'Median fam income by quintile'!AY53)*100</f>
        <v>2.2519041944185436</v>
      </c>
      <c r="M56" s="381"/>
      <c r="N56" s="349">
        <f>('TuitionData-4Yr'!$Y54/'Median fam income by quintile'!AZ53)*100</f>
        <v>43.546269213705735</v>
      </c>
      <c r="O56" s="359">
        <f>('TuitionData-4Yr'!$Y54/'Median fam income by quintile'!BA53)*100</f>
        <v>19.740975376879931</v>
      </c>
      <c r="P56" s="359">
        <f>('TuitionData-4Yr'!$Y54/'Median fam income by quintile'!BB53)*100</f>
        <v>12.511885802247843</v>
      </c>
      <c r="Q56" s="359">
        <f>('TuitionData-4Yr'!$Y54/'Median fam income by quintile'!BC53)*100</f>
        <v>8.333432382360197</v>
      </c>
      <c r="R56" s="359">
        <f>('TuitionData-4Yr'!$Y54/'Median fam income by quintile'!BD53)*100</f>
        <v>5.0188920449694745</v>
      </c>
      <c r="S56" s="349">
        <f>('TuitionData-2Yr'!$W54/'Median fam income by quintile'!AZ53)*100</f>
        <v>21.392430113699138</v>
      </c>
      <c r="T56" s="359">
        <f>('TuitionData-2Yr'!$W54/'Median fam income by quintile'!BA53)*100</f>
        <v>9.6979016515436083</v>
      </c>
      <c r="U56" s="359">
        <f>('TuitionData-2Yr'!$W54/'Median fam income by quintile'!BB53)*100</f>
        <v>6.1465573847811594</v>
      </c>
      <c r="V56" s="359">
        <f>('TuitionData-2Yr'!$W54/'Median fam income by quintile'!BC53)*100</f>
        <v>4.0938609223214106</v>
      </c>
      <c r="W56" s="359">
        <f>('TuitionData-2Yr'!$W54/'Median fam income by quintile'!BD53)*100</f>
        <v>2.4655682164941375</v>
      </c>
      <c r="X56" s="329" t="s">
        <v>141</v>
      </c>
    </row>
    <row r="57" spans="1:24" ht="12" customHeight="1">
      <c r="A57" s="265"/>
      <c r="B57" s="265"/>
      <c r="C57" s="376"/>
      <c r="D57" s="376"/>
      <c r="E57" s="376"/>
      <c r="F57" s="376"/>
      <c r="G57" s="376"/>
      <c r="H57" s="379"/>
      <c r="I57" s="376"/>
      <c r="J57" s="376"/>
      <c r="K57" s="376"/>
      <c r="L57" s="376"/>
      <c r="M57" s="381"/>
      <c r="N57" s="379"/>
      <c r="O57" s="376"/>
      <c r="P57" s="376"/>
      <c r="Q57" s="376"/>
      <c r="R57" s="376"/>
      <c r="S57" s="379"/>
      <c r="T57" s="376"/>
      <c r="U57" s="376"/>
      <c r="V57" s="376"/>
      <c r="W57" s="376"/>
      <c r="X57" s="325"/>
    </row>
    <row r="58" spans="1:24" ht="12" customHeight="1">
      <c r="A58" s="308" t="s">
        <v>142</v>
      </c>
      <c r="B58" s="308"/>
      <c r="C58" s="354">
        <f>('TuitionData-4Yr'!$X56/'Median fam income by quintile'!AU55)*100</f>
        <v>38.553729786491303</v>
      </c>
      <c r="D58" s="354">
        <f>('TuitionData-4Yr'!$X56/'Median fam income by quintile'!AV55)*100</f>
        <v>15.85794923293416</v>
      </c>
      <c r="E58" s="354">
        <f>('TuitionData-4Yr'!$X56/'Median fam income by quintile'!AW55)*100</f>
        <v>10.065524662820485</v>
      </c>
      <c r="F58" s="354">
        <f>('TuitionData-4Yr'!$X56/'Median fam income by quintile'!AX55)*100</f>
        <v>6.9460438788885153</v>
      </c>
      <c r="G58" s="354">
        <f>('TuitionData-4Yr'!$X56/'Median fam income by quintile'!AY55)*100</f>
        <v>3.9384784880295709</v>
      </c>
      <c r="H58" s="345">
        <f>('TuitionData-2Yr'!$V56/'Median fam income by quintile'!AU55)*100</f>
        <v>16.337826956221154</v>
      </c>
      <c r="I58" s="354">
        <f>('TuitionData-2Yr'!$V56/'Median fam income by quintile'!AV55)*100</f>
        <v>6.7200873140683237</v>
      </c>
      <c r="J58" s="354">
        <f>('TuitionData-2Yr'!$V56/'Median fam income by quintile'!AW55)*100</f>
        <v>4.265444642462529</v>
      </c>
      <c r="K58" s="354">
        <f>('TuitionData-2Yr'!$V56/'Median fam income by quintile'!AX55)*100</f>
        <v>2.9435093193852984</v>
      </c>
      <c r="L58" s="354">
        <f>('TuitionData-2Yr'!$V56/'Median fam income by quintile'!AY55)*100</f>
        <v>1.6690001295483654</v>
      </c>
      <c r="M58" s="381"/>
      <c r="N58" s="345">
        <f>('TuitionData-4Yr'!$Y56/'Median fam income by quintile'!AZ55)*100</f>
        <v>37.61059240586065</v>
      </c>
      <c r="O58" s="354">
        <f>('TuitionData-4Yr'!$Y56/'Median fam income by quintile'!BA55)*100</f>
        <v>16.755094737197318</v>
      </c>
      <c r="P58" s="354">
        <f>('TuitionData-4Yr'!$Y56/'Median fam income by quintile'!BB55)*100</f>
        <v>10.486718117869382</v>
      </c>
      <c r="Q58" s="354">
        <f>('TuitionData-4Yr'!$Y56/'Median fam income by quintile'!BC55)*100</f>
        <v>7.018669606448011</v>
      </c>
      <c r="R58" s="354">
        <f>('TuitionData-4Yr'!$Y56/'Median fam income by quintile'!BD55)*100</f>
        <v>3.9267446696867729</v>
      </c>
      <c r="S58" s="345">
        <f>('TuitionData-2Yr'!$W56/'Median fam income by quintile'!AZ55)*100</f>
        <v>15.854994193139785</v>
      </c>
      <c r="T58" s="354">
        <f>('TuitionData-2Yr'!$W56/'Median fam income by quintile'!BA55)*100</f>
        <v>7.0632210973197909</v>
      </c>
      <c r="U58" s="354">
        <f>('TuitionData-2Yr'!$W56/'Median fam income by quintile'!BB55)*100</f>
        <v>4.4207454397342705</v>
      </c>
      <c r="V58" s="354">
        <f>('TuitionData-2Yr'!$W56/'Median fam income by quintile'!BC55)*100</f>
        <v>2.9587666328930151</v>
      </c>
      <c r="W58" s="354">
        <f>('TuitionData-2Yr'!$W56/'Median fam income by quintile'!BD55)*100</f>
        <v>1.65534520871107</v>
      </c>
      <c r="X58" s="324" t="s">
        <v>142</v>
      </c>
    </row>
    <row r="59" spans="1:24" ht="12" customHeight="1">
      <c r="A59" s="308" t="s">
        <v>143</v>
      </c>
      <c r="B59" s="308"/>
      <c r="C59" s="354">
        <f>('TuitionData-4Yr'!$X57/'Median fam income by quintile'!AU56)*100</f>
        <v>41.200347177241021</v>
      </c>
      <c r="D59" s="354">
        <f>('TuitionData-4Yr'!$X57/'Median fam income by quintile'!AV56)*100</f>
        <v>19.732797858573331</v>
      </c>
      <c r="E59" s="354">
        <f>('TuitionData-4Yr'!$X57/'Median fam income by quintile'!AW56)*100</f>
        <v>12.730837328111827</v>
      </c>
      <c r="F59" s="354">
        <f>('TuitionData-4Yr'!$X57/'Median fam income by quintile'!AX56)*100</f>
        <v>9.0342929954914055</v>
      </c>
      <c r="G59" s="354">
        <f>('TuitionData-4Yr'!$X57/'Median fam income by quintile'!AY56)*100</f>
        <v>5.5958680494461683</v>
      </c>
      <c r="H59" s="345">
        <f>('TuitionData-2Yr'!$V57/'Median fam income by quintile'!AU56)*100</f>
        <v>18.275005480597997</v>
      </c>
      <c r="I59" s="354">
        <f>('TuitionData-2Yr'!$V57/'Median fam income by quintile'!AV56)*100</f>
        <v>8.752765782812725</v>
      </c>
      <c r="J59" s="354">
        <f>('TuitionData-2Yr'!$V57/'Median fam income by quintile'!AW56)*100</f>
        <v>5.6469456663307902</v>
      </c>
      <c r="K59" s="354">
        <f>('TuitionData-2Yr'!$V57/'Median fam income by quintile'!AX56)*100</f>
        <v>4.0072903583961876</v>
      </c>
      <c r="L59" s="354">
        <f>('TuitionData-2Yr'!$V57/'Median fam income by quintile'!AY56)*100</f>
        <v>2.4821276100513696</v>
      </c>
      <c r="M59" s="381"/>
      <c r="N59" s="345">
        <f>('TuitionData-4Yr'!$Y57/'Median fam income by quintile'!AZ56)*100</f>
        <v>45.447471452787298</v>
      </c>
      <c r="O59" s="354">
        <f>('TuitionData-4Yr'!$Y57/'Median fam income by quintile'!BA56)*100</f>
        <v>23.236659944889677</v>
      </c>
      <c r="P59" s="354">
        <f>('TuitionData-4Yr'!$Y57/'Median fam income by quintile'!BB56)*100</f>
        <v>14.829426195984869</v>
      </c>
      <c r="Q59" s="354">
        <f>('TuitionData-4Yr'!$Y57/'Median fam income by quintile'!BC56)*100</f>
        <v>10.354581800003471</v>
      </c>
      <c r="R59" s="354">
        <f>('TuitionData-4Yr'!$Y57/'Median fam income by quintile'!BD56)*100</f>
        <v>6.2864215287956871</v>
      </c>
      <c r="S59" s="345">
        <f>('TuitionData-2Yr'!$W57/'Median fam income by quintile'!AZ56)*100</f>
        <v>18.240128677239746</v>
      </c>
      <c r="T59" s="354">
        <f>('TuitionData-2Yr'!$W57/'Median fam income by quintile'!BA56)*100</f>
        <v>9.3259240585992185</v>
      </c>
      <c r="U59" s="354">
        <f>('TuitionData-2Yr'!$W57/'Median fam income by quintile'!BB56)*100</f>
        <v>5.9517203791060345</v>
      </c>
      <c r="V59" s="354">
        <f>('TuitionData-2Yr'!$W57/'Median fam income by quintile'!BC56)*100</f>
        <v>4.1557626506740384</v>
      </c>
      <c r="W59" s="354">
        <f>('TuitionData-2Yr'!$W57/'Median fam income by quintile'!BD56)*100</f>
        <v>2.5230256808395248</v>
      </c>
      <c r="X59" s="324" t="s">
        <v>143</v>
      </c>
    </row>
    <row r="60" spans="1:24" ht="12" customHeight="1">
      <c r="A60" s="308" t="s">
        <v>144</v>
      </c>
      <c r="B60" s="308"/>
      <c r="C60" s="354">
        <f>('TuitionData-4Yr'!$X58/'Median fam income by quintile'!AU57)*100</f>
        <v>42.194322549734856</v>
      </c>
      <c r="D60" s="354">
        <f>('TuitionData-4Yr'!$X58/'Median fam income by quintile'!AV57)*100</f>
        <v>16.743778789577323</v>
      </c>
      <c r="E60" s="354">
        <f>('TuitionData-4Yr'!$X58/'Median fam income by quintile'!AW57)*100</f>
        <v>10.266258527916023</v>
      </c>
      <c r="F60" s="354">
        <f>('TuitionData-4Yr'!$X58/'Median fam income by quintile'!AX57)*100</f>
        <v>6.9742681900388197</v>
      </c>
      <c r="G60" s="354">
        <f>('TuitionData-4Yr'!$X58/'Median fam income by quintile'!AY57)*100</f>
        <v>4.1165192731448643</v>
      </c>
      <c r="H60" s="345">
        <f>('TuitionData-2Yr'!$V58/'Median fam income by quintile'!AU57)*100</f>
        <v>20.673980679207332</v>
      </c>
      <c r="I60" s="354">
        <f>('TuitionData-2Yr'!$V58/'Median fam income by quintile'!AV57)*100</f>
        <v>8.2039605869870353</v>
      </c>
      <c r="J60" s="354">
        <f>('TuitionData-2Yr'!$V58/'Median fam income by quintile'!AW57)*100</f>
        <v>5.0301656153789125</v>
      </c>
      <c r="K60" s="354">
        <f>('TuitionData-2Yr'!$V58/'Median fam income by quintile'!AX57)*100</f>
        <v>3.417186889125178</v>
      </c>
      <c r="L60" s="354">
        <f>('TuitionData-2Yr'!$V58/'Median fam income by quintile'!AY57)*100</f>
        <v>2.0169737248007151</v>
      </c>
      <c r="M60" s="381"/>
      <c r="N60" s="345">
        <f>('TuitionData-4Yr'!$Y58/'Median fam income by quintile'!AZ57)*100</f>
        <v>41.887224713189156</v>
      </c>
      <c r="O60" s="354">
        <f>('TuitionData-4Yr'!$Y58/'Median fam income by quintile'!BA57)*100</f>
        <v>16.712289930550732</v>
      </c>
      <c r="P60" s="354">
        <f>('TuitionData-4Yr'!$Y58/'Median fam income by quintile'!BB57)*100</f>
        <v>10.307592088649683</v>
      </c>
      <c r="Q60" s="354">
        <f>('TuitionData-4Yr'!$Y58/'Median fam income by quintile'!BC57)*100</f>
        <v>6.8911240657182153</v>
      </c>
      <c r="R60" s="354">
        <f>('TuitionData-4Yr'!$Y58/'Median fam income by quintile'!BD57)*100</f>
        <v>4.069044686424089</v>
      </c>
      <c r="S60" s="345">
        <f>('TuitionData-2Yr'!$W58/'Median fam income by quintile'!AZ57)*100</f>
        <v>20.322078823043281</v>
      </c>
      <c r="T60" s="354">
        <f>('TuitionData-2Yr'!$W58/'Median fam income by quintile'!BA57)*100</f>
        <v>8.1081636610616634</v>
      </c>
      <c r="U60" s="354">
        <f>('TuitionData-2Yr'!$W58/'Median fam income by quintile'!BB57)*100</f>
        <v>5.0008493123049806</v>
      </c>
      <c r="V60" s="354">
        <f>('TuitionData-2Yr'!$W58/'Median fam income by quintile'!BC57)*100</f>
        <v>3.3433097418555069</v>
      </c>
      <c r="W60" s="354">
        <f>('TuitionData-2Yr'!$W58/'Median fam income by quintile'!BD57)*100</f>
        <v>1.9741447999527755</v>
      </c>
      <c r="X60" s="324" t="s">
        <v>144</v>
      </c>
    </row>
    <row r="61" spans="1:24" ht="12" customHeight="1">
      <c r="A61" s="308" t="s">
        <v>145</v>
      </c>
      <c r="B61" s="308"/>
      <c r="C61" s="354">
        <f>('TuitionData-4Yr'!$X59/'Median fam income by quintile'!AU58)*100</f>
        <v>53.816650891162418</v>
      </c>
      <c r="D61" s="354">
        <f>('TuitionData-4Yr'!$X59/'Median fam income by quintile'!AV58)*100</f>
        <v>24.875910620423227</v>
      </c>
      <c r="E61" s="354">
        <f>('TuitionData-4Yr'!$X59/'Median fam income by quintile'!AW58)*100</f>
        <v>16.29756824667934</v>
      </c>
      <c r="F61" s="354">
        <f>('TuitionData-4Yr'!$X59/'Median fam income by quintile'!AX58)*100</f>
        <v>11.393615278759611</v>
      </c>
      <c r="G61" s="354">
        <f>('TuitionData-4Yr'!$X59/'Median fam income by quintile'!AY58)*100</f>
        <v>6.9949739819818406</v>
      </c>
      <c r="H61" s="345">
        <f>('TuitionData-2Yr'!$V59/'Median fam income by quintile'!AU58)*100</f>
        <v>30.193938133050423</v>
      </c>
      <c r="I61" s="354">
        <f>('TuitionData-2Yr'!$V59/'Median fam income by quintile'!AV58)*100</f>
        <v>13.956678720037075</v>
      </c>
      <c r="J61" s="354">
        <f>('TuitionData-2Yr'!$V59/'Median fam income by quintile'!AW58)*100</f>
        <v>9.1437828109108867</v>
      </c>
      <c r="K61" s="354">
        <f>('TuitionData-2Yr'!$V59/'Median fam income by quintile'!AX58)*100</f>
        <v>6.3924103254656304</v>
      </c>
      <c r="L61" s="354">
        <f>('TuitionData-2Yr'!$V59/'Median fam income by quintile'!AY58)*100</f>
        <v>3.9245439498157357</v>
      </c>
      <c r="M61" s="381"/>
      <c r="N61" s="345">
        <f>('TuitionData-4Yr'!$Y59/'Median fam income by quintile'!AZ58)*100</f>
        <v>48.031350727299014</v>
      </c>
      <c r="O61" s="354">
        <f>('TuitionData-4Yr'!$Y59/'Median fam income by quintile'!BA58)*100</f>
        <v>24.91213475836334</v>
      </c>
      <c r="P61" s="354">
        <f>('TuitionData-4Yr'!$Y59/'Median fam income by quintile'!BB58)*100</f>
        <v>16.597220670166152</v>
      </c>
      <c r="Q61" s="354">
        <f>('TuitionData-4Yr'!$Y59/'Median fam income by quintile'!BC58)*100</f>
        <v>11.740996844450869</v>
      </c>
      <c r="R61" s="354">
        <f>('TuitionData-4Yr'!$Y59/'Median fam income by quintile'!BD58)*100</f>
        <v>7.1639980745801912</v>
      </c>
      <c r="S61" s="345">
        <f>('TuitionData-2Yr'!$W59/'Median fam income by quintile'!AZ58)*100</f>
        <v>27.068388011627498</v>
      </c>
      <c r="T61" s="354">
        <f>('TuitionData-2Yr'!$W59/'Median fam income by quintile'!BA58)*100</f>
        <v>14.039399675971826</v>
      </c>
      <c r="U61" s="354">
        <f>('TuitionData-2Yr'!$W59/'Median fam income by quintile'!BB58)*100</f>
        <v>9.3534743914524334</v>
      </c>
      <c r="V61" s="354">
        <f>('TuitionData-2Yr'!$W59/'Median fam income by quintile'!BC58)*100</f>
        <v>6.6167170695089439</v>
      </c>
      <c r="W61" s="354">
        <f>('TuitionData-2Yr'!$W59/'Median fam income by quintile'!BD58)*100</f>
        <v>4.0373188898698631</v>
      </c>
      <c r="X61" s="324" t="s">
        <v>145</v>
      </c>
    </row>
    <row r="62" spans="1:24" ht="12" customHeight="1">
      <c r="A62" s="265" t="s">
        <v>146</v>
      </c>
      <c r="B62" s="265"/>
      <c r="C62" s="341">
        <f>('TuitionData-4Yr'!$X60/'Median fam income by quintile'!AU59)*100</f>
        <v>55.704154963019725</v>
      </c>
      <c r="D62" s="341">
        <f>('TuitionData-4Yr'!$X60/'Median fam income by quintile'!AV59)*100</f>
        <v>23.658135312479423</v>
      </c>
      <c r="E62" s="341">
        <f>('TuitionData-4Yr'!$X60/'Median fam income by quintile'!AW59)*100</f>
        <v>14.509725422524674</v>
      </c>
      <c r="F62" s="341">
        <f>('TuitionData-4Yr'!$X60/'Median fam income by quintile'!AX59)*100</f>
        <v>9.8039312734914734</v>
      </c>
      <c r="G62" s="341">
        <f>('TuitionData-4Yr'!$X60/'Median fam income by quintile'!AY59)*100</f>
        <v>5.8855605090117864</v>
      </c>
      <c r="H62" s="346">
        <f>('TuitionData-2Yr'!$V60/'Median fam income by quintile'!AU59)*100</f>
        <v>16.963220049320224</v>
      </c>
      <c r="I62" s="341">
        <f>('TuitionData-2Yr'!$V60/'Median fam income by quintile'!AV59)*100</f>
        <v>7.2044563916031841</v>
      </c>
      <c r="J62" s="341">
        <f>('TuitionData-2Yr'!$V60/'Median fam income by quintile'!AW59)*100</f>
        <v>4.4185512797187414</v>
      </c>
      <c r="K62" s="341">
        <f>('TuitionData-2Yr'!$V60/'Median fam income by quintile'!AX59)*100</f>
        <v>2.9855267286803597</v>
      </c>
      <c r="L62" s="341">
        <f>('TuitionData-2Yr'!$V60/'Median fam income by quintile'!AY59)*100</f>
        <v>1.7922910435358996</v>
      </c>
      <c r="M62" s="381"/>
      <c r="N62" s="346">
        <f>('TuitionData-4Yr'!$Y60/'Median fam income by quintile'!AZ59)*100</f>
        <v>57.417026159243498</v>
      </c>
      <c r="O62" s="341">
        <f>('TuitionData-4Yr'!$Y60/'Median fam income by quintile'!BA59)*100</f>
        <v>23.629314611688667</v>
      </c>
      <c r="P62" s="341">
        <f>('TuitionData-4Yr'!$Y60/'Median fam income by quintile'!BB59)*100</f>
        <v>14.455580703621305</v>
      </c>
      <c r="Q62" s="341">
        <f>('TuitionData-4Yr'!$Y60/'Median fam income by quintile'!BC59)*100</f>
        <v>9.6749949591166207</v>
      </c>
      <c r="R62" s="341">
        <f>('TuitionData-4Yr'!$Y60/'Median fam income by quintile'!BD59)*100</f>
        <v>5.6363502743477563</v>
      </c>
      <c r="S62" s="346">
        <f>('TuitionData-2Yr'!$W60/'Median fam income by quintile'!AZ59)*100</f>
        <v>18.528353756557173</v>
      </c>
      <c r="T62" s="341">
        <f>('TuitionData-2Yr'!$W60/'Median fam income by quintile'!BA59)*100</f>
        <v>7.6251301998139116</v>
      </c>
      <c r="U62" s="341">
        <f>('TuitionData-2Yr'!$W60/'Median fam income by quintile'!BB59)*100</f>
        <v>4.6647855340038058</v>
      </c>
      <c r="V62" s="341">
        <f>('TuitionData-2Yr'!$W60/'Median fam income by quintile'!BC59)*100</f>
        <v>3.1221005542545153</v>
      </c>
      <c r="W62" s="341">
        <f>('TuitionData-2Yr'!$W60/'Median fam income by quintile'!BD59)*100</f>
        <v>1.8188383962858874</v>
      </c>
      <c r="X62" s="325" t="s">
        <v>146</v>
      </c>
    </row>
    <row r="63" spans="1:24" ht="12" customHeight="1">
      <c r="A63" s="265" t="s">
        <v>147</v>
      </c>
      <c r="B63" s="265"/>
      <c r="C63" s="341">
        <f>('TuitionData-4Yr'!$X61/'Median fam income by quintile'!AU60)*100</f>
        <v>41.445068346892469</v>
      </c>
      <c r="D63" s="341">
        <f>('TuitionData-4Yr'!$X61/'Median fam income by quintile'!AV60)*100</f>
        <v>16.721648862731367</v>
      </c>
      <c r="E63" s="341">
        <f>('TuitionData-4Yr'!$X61/'Median fam income by quintile'!AW60)*100</f>
        <v>9.9346266772698133</v>
      </c>
      <c r="F63" s="341">
        <f>('TuitionData-4Yr'!$X61/'Median fam income by quintile'!AX60)*100</f>
        <v>6.5270977203318576</v>
      </c>
      <c r="G63" s="341">
        <f>('TuitionData-4Yr'!$X61/'Median fam income by quintile'!AY60)*100</f>
        <v>3.7057301922893431</v>
      </c>
      <c r="H63" s="346">
        <f>('TuitionData-2Yr'!$V61/'Median fam income by quintile'!AU60)*100</f>
        <v>25.837503594674189</v>
      </c>
      <c r="I63" s="341">
        <f>('TuitionData-2Yr'!$V61/'Median fam income by quintile'!AV60)*100</f>
        <v>10.424537341415578</v>
      </c>
      <c r="J63" s="341">
        <f>('TuitionData-2Yr'!$V61/'Median fam income by quintile'!AW60)*100</f>
        <v>6.1934015969586662</v>
      </c>
      <c r="K63" s="341">
        <f>('TuitionData-2Yr'!$V61/'Median fam income by quintile'!AX60)*100</f>
        <v>4.0690947690163224</v>
      </c>
      <c r="L63" s="341">
        <f>('TuitionData-2Yr'!$V61/'Median fam income by quintile'!AY60)*100</f>
        <v>2.310210140390506</v>
      </c>
      <c r="M63" s="381"/>
      <c r="N63" s="346">
        <f>('TuitionData-4Yr'!$Y61/'Median fam income by quintile'!AZ60)*100</f>
        <v>42.62669592097739</v>
      </c>
      <c r="O63" s="341">
        <f>('TuitionData-4Yr'!$Y61/'Median fam income by quintile'!BA60)*100</f>
        <v>17.154645919417728</v>
      </c>
      <c r="P63" s="341">
        <f>('TuitionData-4Yr'!$Y61/'Median fam income by quintile'!BB60)*100</f>
        <v>10.105466705404123</v>
      </c>
      <c r="Q63" s="341">
        <f>('TuitionData-4Yr'!$Y61/'Median fam income by quintile'!BC60)*100</f>
        <v>6.5979407382375888</v>
      </c>
      <c r="R63" s="341">
        <f>('TuitionData-4Yr'!$Y61/'Median fam income by quintile'!BD60)*100</f>
        <v>3.6632316807089946</v>
      </c>
      <c r="S63" s="346">
        <f>('TuitionData-2Yr'!$W61/'Median fam income by quintile'!AZ60)*100</f>
        <v>27.393208667767027</v>
      </c>
      <c r="T63" s="341">
        <f>('TuitionData-2Yr'!$W61/'Median fam income by quintile'!BA60)*100</f>
        <v>11.024096171174536</v>
      </c>
      <c r="U63" s="341">
        <f>('TuitionData-2Yr'!$W61/'Median fam income by quintile'!BB60)*100</f>
        <v>6.4940796410654587</v>
      </c>
      <c r="V63" s="341">
        <f>('TuitionData-2Yr'!$W61/'Median fam income by quintile'!BC60)*100</f>
        <v>4.2400369889132827</v>
      </c>
      <c r="W63" s="341">
        <f>('TuitionData-2Yr'!$W61/'Median fam income by quintile'!BD60)*100</f>
        <v>2.3541038698862287</v>
      </c>
      <c r="X63" s="325" t="s">
        <v>147</v>
      </c>
    </row>
    <row r="64" spans="1:24" ht="12" customHeight="1">
      <c r="A64" s="265" t="s">
        <v>148</v>
      </c>
      <c r="B64" s="265"/>
      <c r="C64" s="341">
        <f>('TuitionData-4Yr'!$X62/'Median fam income by quintile'!AU61)*100</f>
        <v>68.251275893620488</v>
      </c>
      <c r="D64" s="341">
        <f>('TuitionData-4Yr'!$X62/'Median fam income by quintile'!AV61)*100</f>
        <v>32.039718756907412</v>
      </c>
      <c r="E64" s="341">
        <f>('TuitionData-4Yr'!$X62/'Median fam income by quintile'!AW61)*100</f>
        <v>20.475382768086146</v>
      </c>
      <c r="F64" s="341">
        <f>('TuitionData-4Yr'!$X62/'Median fam income by quintile'!AX61)*100</f>
        <v>13.925871383182924</v>
      </c>
      <c r="G64" s="341">
        <f>('TuitionData-4Yr'!$X62/'Median fam income by quintile'!AY61)*100</f>
        <v>8.3626324004946593</v>
      </c>
      <c r="H64" s="346">
        <f>('TuitionData-2Yr'!$V62/'Median fam income by quintile'!AU61)*100</f>
        <v>20.158822234782907</v>
      </c>
      <c r="I64" s="341">
        <f>('TuitionData-2Yr'!$V62/'Median fam income by quintile'!AV61)*100</f>
        <v>9.4633101933455208</v>
      </c>
      <c r="J64" s="341">
        <f>('TuitionData-2Yr'!$V62/'Median fam income by quintile'!AW61)*100</f>
        <v>6.0476466704348715</v>
      </c>
      <c r="K64" s="341">
        <f>('TuitionData-2Yr'!$V62/'Median fam income by quintile'!AX61)*100</f>
        <v>4.113170955449859</v>
      </c>
      <c r="L64" s="341">
        <f>('TuitionData-2Yr'!$V62/'Median fam income by quintile'!AY61)*100</f>
        <v>2.4700024690991178</v>
      </c>
      <c r="M64" s="381"/>
      <c r="N64" s="346">
        <f>('TuitionData-4Yr'!$Y62/'Median fam income by quintile'!AZ61)*100</f>
        <v>67.51622674009036</v>
      </c>
      <c r="O64" s="341">
        <f>('TuitionData-4Yr'!$Y62/'Median fam income by quintile'!BA61)*100</f>
        <v>30.588337466754549</v>
      </c>
      <c r="P64" s="341">
        <f>('TuitionData-4Yr'!$Y62/'Median fam income by quintile'!BB61)*100</f>
        <v>19.773341063486249</v>
      </c>
      <c r="Q64" s="341">
        <f>('TuitionData-4Yr'!$Y62/'Median fam income by quintile'!BC61)*100</f>
        <v>13.433640990554061</v>
      </c>
      <c r="R64" s="341">
        <f>('TuitionData-4Yr'!$Y62/'Median fam income by quintile'!BD61)*100</f>
        <v>7.9455071712423404</v>
      </c>
      <c r="S64" s="346">
        <f>('TuitionData-2Yr'!$W62/'Median fam income by quintile'!AZ61)*100</f>
        <v>24.606987961865514</v>
      </c>
      <c r="T64" s="341">
        <f>('TuitionData-2Yr'!$W62/'Median fam income by quintile'!BA61)*100</f>
        <v>11.14823633014095</v>
      </c>
      <c r="U64" s="341">
        <f>('TuitionData-2Yr'!$W62/'Median fam income by quintile'!BB61)*100</f>
        <v>7.2065989023369417</v>
      </c>
      <c r="V64" s="341">
        <f>('TuitionData-2Yr'!$W62/'Median fam income by quintile'!BC61)*100</f>
        <v>4.8960295635464375</v>
      </c>
      <c r="W64" s="341">
        <f>('TuitionData-2Yr'!$W62/'Median fam income by quintile'!BD61)*100</f>
        <v>2.8958223638049052</v>
      </c>
      <c r="X64" s="325" t="s">
        <v>148</v>
      </c>
    </row>
    <row r="65" spans="1:24" ht="12" customHeight="1">
      <c r="A65" s="265" t="s">
        <v>149</v>
      </c>
      <c r="B65" s="265"/>
      <c r="C65" s="341">
        <f>('TuitionData-4Yr'!$X63/'Median fam income by quintile'!AU62)*100</f>
        <v>50.885737482642881</v>
      </c>
      <c r="D65" s="341">
        <f>('TuitionData-4Yr'!$X63/'Median fam income by quintile'!AV62)*100</f>
        <v>22.050486242478577</v>
      </c>
      <c r="E65" s="341">
        <f>('TuitionData-4Yr'!$X63/'Median fam income by quintile'!AW62)*100</f>
        <v>13.936402821791235</v>
      </c>
      <c r="F65" s="341">
        <f>('TuitionData-4Yr'!$X63/'Median fam income by quintile'!AX62)*100</f>
        <v>9.5410757779955375</v>
      </c>
      <c r="G65" s="341">
        <f>('TuitionData-4Yr'!$X63/'Median fam income by quintile'!AY62)*100</f>
        <v>5.9250724363261238</v>
      </c>
      <c r="H65" s="346">
        <f>('TuitionData-2Yr'!$V63/'Median fam income by quintile'!AU62)*100</f>
        <v>20.051742124545026</v>
      </c>
      <c r="I65" s="341">
        <f>('TuitionData-2Yr'!$V63/'Median fam income by quintile'!AV62)*100</f>
        <v>8.6890882539695102</v>
      </c>
      <c r="J65" s="341">
        <f>('TuitionData-2Yr'!$V63/'Median fam income by quintile'!AW62)*100</f>
        <v>5.4916990369189325</v>
      </c>
      <c r="K65" s="341">
        <f>('TuitionData-2Yr'!$V63/'Median fam income by quintile'!AX62)*100</f>
        <v>3.7597016483521921</v>
      </c>
      <c r="L65" s="341">
        <f>('TuitionData-2Yr'!$V63/'Median fam income by quintile'!AY62)*100</f>
        <v>2.3348000921277126</v>
      </c>
      <c r="M65" s="381"/>
      <c r="N65" s="346">
        <f>('TuitionData-4Yr'!$Y63/'Median fam income by quintile'!AZ62)*100</f>
        <v>54.022154184769278</v>
      </c>
      <c r="O65" s="341">
        <f>('TuitionData-4Yr'!$Y63/'Median fam income by quintile'!BA62)*100</f>
        <v>22.36152988951573</v>
      </c>
      <c r="P65" s="341">
        <f>('TuitionData-4Yr'!$Y63/'Median fam income by quintile'!BB62)*100</f>
        <v>14.015325071597887</v>
      </c>
      <c r="Q65" s="341">
        <f>('TuitionData-4Yr'!$Y63/'Median fam income by quintile'!BC62)*100</f>
        <v>9.6423263573977707</v>
      </c>
      <c r="R65" s="341">
        <f>('TuitionData-4Yr'!$Y63/'Median fam income by quintile'!BD62)*100</f>
        <v>5.7853958144386626</v>
      </c>
      <c r="S65" s="346">
        <f>('TuitionData-2Yr'!$W63/'Median fam income by quintile'!AZ62)*100</f>
        <v>21.251084790018954</v>
      </c>
      <c r="T65" s="341">
        <f>('TuitionData-2Yr'!$W63/'Median fam income by quintile'!BA62)*100</f>
        <v>8.7965164456662723</v>
      </c>
      <c r="U65" s="341">
        <f>('TuitionData-2Yr'!$W63/'Median fam income by quintile'!BB62)*100</f>
        <v>5.5133096032697049</v>
      </c>
      <c r="V65" s="341">
        <f>('TuitionData-2Yr'!$W63/'Median fam income by quintile'!BC62)*100</f>
        <v>3.7930715293812893</v>
      </c>
      <c r="W65" s="341">
        <f>('TuitionData-2Yr'!$W63/'Median fam income by quintile'!BD62)*100</f>
        <v>2.2758429176287738</v>
      </c>
      <c r="X65" s="325" t="s">
        <v>149</v>
      </c>
    </row>
    <row r="66" spans="1:24" ht="12" customHeight="1">
      <c r="A66" s="251" t="s">
        <v>150</v>
      </c>
      <c r="B66" s="251"/>
      <c r="C66" s="353">
        <f>('TuitionData-4Yr'!$X64/'Median fam income by quintile'!AU63)*100</f>
        <v>42.087652708118576</v>
      </c>
      <c r="D66" s="353">
        <f>('TuitionData-4Yr'!$X64/'Median fam income by quintile'!AV63)*100</f>
        <v>22.141350177513626</v>
      </c>
      <c r="E66" s="353">
        <f>('TuitionData-4Yr'!$X64/'Median fam income by quintile'!AW63)*100</f>
        <v>15.045200968079369</v>
      </c>
      <c r="F66" s="353">
        <f>('TuitionData-4Yr'!$X64/'Median fam income by quintile'!AX63)*100</f>
        <v>10.849261586981678</v>
      </c>
      <c r="G66" s="353">
        <f>('TuitionData-4Yr'!$X64/'Median fam income by quintile'!AY63)*100</f>
        <v>6.6356339981539323</v>
      </c>
      <c r="H66" s="343">
        <f>('TuitionData-2Yr'!$V64/'Median fam income by quintile'!AU63)*100</f>
        <v>23.262559059677869</v>
      </c>
      <c r="I66" s="353">
        <f>('TuitionData-2Yr'!$V64/'Median fam income by quintile'!AV63)*100</f>
        <v>12.237899550669535</v>
      </c>
      <c r="J66" s="353">
        <f>('TuitionData-2Yr'!$V64/'Median fam income by quintile'!AW63)*100</f>
        <v>8.3157375991452476</v>
      </c>
      <c r="K66" s="353">
        <f>('TuitionData-2Yr'!$V64/'Median fam income by quintile'!AX63)*100</f>
        <v>5.9965707798280725</v>
      </c>
      <c r="L66" s="353">
        <f>('TuitionData-2Yr'!$V64/'Median fam income by quintile'!AY63)*100</f>
        <v>3.6676273882740507</v>
      </c>
      <c r="M66" s="381"/>
      <c r="N66" s="343">
        <f>('TuitionData-4Yr'!$Y64/'Median fam income by quintile'!AZ63)*100</f>
        <v>47.045773117720501</v>
      </c>
      <c r="O66" s="353">
        <f>('TuitionData-4Yr'!$Y64/'Median fam income by quintile'!BA63)*100</f>
        <v>22.686517258989664</v>
      </c>
      <c r="P66" s="353">
        <f>('TuitionData-4Yr'!$Y64/'Median fam income by quintile'!BB63)*100</f>
        <v>15.01313642139022</v>
      </c>
      <c r="Q66" s="353">
        <f>('TuitionData-4Yr'!$Y64/'Median fam income by quintile'!BC63)*100</f>
        <v>10.524564454536911</v>
      </c>
      <c r="R66" s="353">
        <f>('TuitionData-4Yr'!$Y64/'Median fam income by quintile'!BD63)*100</f>
        <v>6.4207124317895286</v>
      </c>
      <c r="S66" s="343">
        <f>('TuitionData-2Yr'!$W64/'Median fam income by quintile'!AZ63)*100</f>
        <v>41.534383208440588</v>
      </c>
      <c r="T66" s="353">
        <f>('TuitionData-2Yr'!$W64/'Median fam income by quintile'!BA63)*100</f>
        <v>20.028802569403574</v>
      </c>
      <c r="U66" s="353">
        <f>('TuitionData-2Yr'!$W64/'Median fam income by quintile'!BB63)*100</f>
        <v>13.254354641517072</v>
      </c>
      <c r="V66" s="353">
        <f>('TuitionData-2Yr'!$W64/'Median fam income by quintile'!BC63)*100</f>
        <v>9.2916167423342113</v>
      </c>
      <c r="W66" s="353">
        <f>('TuitionData-2Yr'!$W64/'Median fam income by quintile'!BD63)*100</f>
        <v>5.6685290290764829</v>
      </c>
      <c r="X66" s="270" t="s">
        <v>150</v>
      </c>
    </row>
    <row r="67" spans="1:24" ht="12" customHeight="1">
      <c r="A67" s="312" t="s">
        <v>151</v>
      </c>
      <c r="B67" s="312"/>
      <c r="C67" s="372">
        <f>IF('Median fam income by quintile'!AU64=0,"—",('TuitionData-4Yr'!$X65/'Median fam income by quintile'!AU64)*100)</f>
        <v>50.856791256467929</v>
      </c>
      <c r="D67" s="372">
        <f>IF('Median fam income by quintile'!AV64=0,"—",('TuitionData-4Yr'!$X65/'Median fam income by quintile'!AV64)*100)</f>
        <v>17.662087603847237</v>
      </c>
      <c r="E67" s="372">
        <f>IF('Median fam income by quintile'!AW64=0,"—",('TuitionData-4Yr'!$X65/'Median fam income by quintile'!AW64)*100)</f>
        <v>8.3771116438808146</v>
      </c>
      <c r="F67" s="372">
        <f>IF('Median fam income by quintile'!AX64=0,"—",('TuitionData-4Yr'!$X65/'Median fam income by quintile'!AX64)*100)</f>
        <v>5.122005405115698</v>
      </c>
      <c r="G67" s="372">
        <f>IF('Median fam income by quintile'!AY64=0,"—",('TuitionData-4Yr'!$X65/'Median fam income by quintile'!AY64)*100)</f>
        <v>2.7793827779697589</v>
      </c>
      <c r="H67" s="373" t="str">
        <f>IF('TuitionData-2Yr'!$V65="NA","NA",('TuitionData-2Yr'!$V65/'Median fam income by quintile'!AU64)*100)</f>
        <v>NA</v>
      </c>
      <c r="I67" s="372" t="str">
        <f>IF('TuitionData-2Yr'!$V65="NA","NA",('TuitionData-2Yr'!$V65/'Median fam income by quintile'!AV64)*100)</f>
        <v>NA</v>
      </c>
      <c r="J67" s="372" t="str">
        <f>IF('TuitionData-2Yr'!$V65="NA","NA",('TuitionData-2Yr'!$V65/'Median fam income by quintile'!AW64)*100)</f>
        <v>NA</v>
      </c>
      <c r="K67" s="372" t="str">
        <f>IF('TuitionData-2Yr'!$V65="NA","NA",('TuitionData-2Yr'!$V65/'Median fam income by quintile'!AX64)*100)</f>
        <v>NA</v>
      </c>
      <c r="L67" s="372" t="str">
        <f>IF('TuitionData-2Yr'!$V65="NA","NA",('TuitionData-2Yr'!$V65/'Median fam income by quintile'!AY64)*100)</f>
        <v>NA</v>
      </c>
      <c r="M67" s="381"/>
      <c r="N67" s="350">
        <f>('TuitionData-4Yr'!$Y65/'Median fam income by quintile'!AZ64)*100</f>
        <v>72.006423508931078</v>
      </c>
      <c r="O67" s="360">
        <f>('TuitionData-4Yr'!$Y65/'Median fam income by quintile'!BA64)*100</f>
        <v>20.573263859694595</v>
      </c>
      <c r="P67" s="360">
        <f>('TuitionData-4Yr'!$Y65/'Median fam income by quintile'!BB64)*100</f>
        <v>10.099077630986125</v>
      </c>
      <c r="Q67" s="360">
        <f>('TuitionData-4Yr'!$Y65/'Median fam income by quintile'!BC64)*100</f>
        <v>5.37361369469635</v>
      </c>
      <c r="R67" s="360">
        <f>('TuitionData-4Yr'!$Y65/'Median fam income by quintile'!BD64)*100</f>
        <v>2.5790266299760418</v>
      </c>
      <c r="S67" s="373" t="str">
        <f>IF('TuitionData-2Yr'!$W65="NA","NA",('TuitionData-2Yr'!$W65/'Median fam income by quintile'!AZ64)*100)</f>
        <v>NA</v>
      </c>
      <c r="T67" s="372" t="str">
        <f>IF('TuitionData-2Yr'!$W65="NA","NA",('TuitionData-2Yr'!$W65/'Median fam income by quintile'!BA64)*100)</f>
        <v>NA</v>
      </c>
      <c r="U67" s="372" t="str">
        <f>IF('TuitionData-2Yr'!$W65="NA","NA",('TuitionData-2Yr'!$W65/'Median fam income by quintile'!BB64)*100)</f>
        <v>NA</v>
      </c>
      <c r="V67" s="372" t="str">
        <f>IF('TuitionData-2Yr'!$W65="NA","NA",('TuitionData-2Yr'!$W65/'Median fam income by quintile'!BC64)*100)</f>
        <v>NA</v>
      </c>
      <c r="W67" s="372" t="str">
        <f>IF('TuitionData-2Yr'!$W65="NA","NA",('TuitionData-2Yr'!$W65/'Median fam income by quintile'!BD64)*100)</f>
        <v>NA</v>
      </c>
      <c r="X67" s="330" t="s">
        <v>151</v>
      </c>
    </row>
    <row r="68" spans="1:24" s="25" customFormat="1" ht="12" customHeight="1">
      <c r="A68" s="250"/>
      <c r="B68" s="250"/>
      <c r="C68" s="398"/>
      <c r="D68" s="398"/>
      <c r="E68" s="398"/>
      <c r="F68" s="398"/>
      <c r="G68" s="398"/>
      <c r="H68" s="398"/>
      <c r="I68" s="398"/>
      <c r="J68" s="398"/>
      <c r="K68" s="398"/>
      <c r="L68" s="398"/>
      <c r="M68" s="381"/>
      <c r="N68" s="357"/>
      <c r="O68" s="357"/>
      <c r="P68" s="357"/>
      <c r="Q68" s="357"/>
      <c r="R68" s="357"/>
      <c r="S68" s="398"/>
      <c r="T68" s="398"/>
      <c r="U68" s="398"/>
      <c r="V68" s="398"/>
      <c r="W68" s="398"/>
      <c r="X68" s="269"/>
    </row>
    <row r="69" spans="1:24" s="36" customFormat="1" ht="19.5" customHeight="1">
      <c r="A69" s="44" t="s">
        <v>157</v>
      </c>
      <c r="B69" s="313"/>
      <c r="C69" s="402"/>
      <c r="D69" s="403"/>
      <c r="E69" s="403"/>
      <c r="F69" s="403"/>
      <c r="G69" s="403"/>
      <c r="H69" s="402"/>
      <c r="I69" s="68"/>
      <c r="J69" s="68"/>
      <c r="K69" s="21"/>
      <c r="L69" s="68"/>
      <c r="N69" s="37"/>
      <c r="S69" s="307"/>
      <c r="U69" s="331"/>
      <c r="V69" s="37"/>
    </row>
    <row r="70" spans="1:24" s="38" customFormat="1" ht="36.75" customHeight="1">
      <c r="A70" s="591" t="s">
        <v>209</v>
      </c>
      <c r="B70" s="589"/>
      <c r="C70" s="589"/>
      <c r="D70" s="589"/>
      <c r="E70" s="589"/>
      <c r="F70" s="589"/>
      <c r="G70" s="589"/>
      <c r="H70" s="589"/>
      <c r="I70" s="589"/>
      <c r="J70" s="589"/>
      <c r="K70" s="589"/>
      <c r="L70" s="589"/>
      <c r="M70" s="78"/>
    </row>
    <row r="71" spans="1:24" s="44" customFormat="1" ht="16.5" customHeight="1">
      <c r="A71" s="42" t="s">
        <v>59</v>
      </c>
      <c r="B71" s="585" t="s">
        <v>86</v>
      </c>
      <c r="C71" s="589"/>
      <c r="D71" s="589"/>
      <c r="E71" s="589"/>
      <c r="F71" s="589"/>
      <c r="G71" s="589"/>
      <c r="H71" s="589"/>
      <c r="I71" s="589"/>
      <c r="J71" s="589"/>
      <c r="K71" s="590"/>
      <c r="L71" s="590"/>
      <c r="M71" s="78"/>
    </row>
    <row r="72" spans="1:24" s="38" customFormat="1" ht="30" customHeight="1">
      <c r="B72" s="585" t="s">
        <v>210</v>
      </c>
      <c r="C72" s="586"/>
      <c r="D72" s="586"/>
      <c r="E72" s="586"/>
      <c r="F72" s="586"/>
      <c r="G72" s="586"/>
      <c r="H72" s="586"/>
      <c r="I72" s="586"/>
      <c r="J72" s="586"/>
      <c r="K72" s="587"/>
      <c r="L72" s="587"/>
      <c r="M72" s="78"/>
    </row>
    <row r="73" spans="1:24" ht="42" customHeight="1">
      <c r="B73" s="585" t="s">
        <v>211</v>
      </c>
      <c r="C73" s="586"/>
      <c r="D73" s="586"/>
      <c r="E73" s="586"/>
      <c r="F73" s="586"/>
      <c r="G73" s="586"/>
      <c r="H73" s="586"/>
      <c r="I73" s="586"/>
      <c r="J73" s="586"/>
      <c r="K73" s="587"/>
    </row>
    <row r="74" spans="1:24" ht="12" customHeight="1">
      <c r="L74" s="173"/>
      <c r="M74" s="18"/>
      <c r="X74" s="297" t="s">
        <v>202</v>
      </c>
    </row>
  </sheetData>
  <mergeCells count="5">
    <mergeCell ref="B73:K73"/>
    <mergeCell ref="A2:K2"/>
    <mergeCell ref="B71:L71"/>
    <mergeCell ref="A70:L70"/>
    <mergeCell ref="B72:L72"/>
  </mergeCells>
  <phoneticPr fontId="12" type="noConversion"/>
  <pageMargins left="0.75" right="0.75" top="1" bottom="1" header="0.5" footer="0.5"/>
  <pageSetup scale="64" orientation="portrait" r:id="rId1"/>
  <headerFooter alignWithMargins="0">
    <oddFooter>&amp;LSREB Fact Book&amp;R&amp;D</oddFooter>
  </headerFooter>
  <colBreaks count="1" manualBreakCount="1">
    <brk id="12" max="7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90033"/>
  </sheetPr>
  <dimension ref="A1:S86"/>
  <sheetViews>
    <sheetView showGridLines="0" view="pageBreakPreview" topLeftCell="A40" zoomScaleNormal="100" zoomScaleSheetLayoutView="100" workbookViewId="0">
      <selection activeCell="K75" sqref="K75:R75"/>
    </sheetView>
  </sheetViews>
  <sheetFormatPr defaultColWidth="5.7109375" defaultRowHeight="12.75"/>
  <cols>
    <col min="1" max="1" width="8.28515625" style="4" customWidth="1"/>
    <col min="2" max="2" width="15" style="4" customWidth="1"/>
    <col min="3" max="3" width="7.7109375" style="4" customWidth="1"/>
    <col min="4" max="4" width="8.5703125" style="4" customWidth="1"/>
    <col min="5" max="5" width="9.85546875" style="4" customWidth="1"/>
    <col min="6" max="6" width="9.5703125" style="4" customWidth="1"/>
    <col min="7" max="7" width="8.7109375" style="4" customWidth="1"/>
    <col min="8" max="8" width="9.85546875" style="4" customWidth="1"/>
    <col min="9" max="9" width="8.42578125" style="4" customWidth="1"/>
    <col min="10" max="10" width="8.7109375" style="4" customWidth="1"/>
    <col min="11" max="11" width="9.42578125" style="4" customWidth="1"/>
    <col min="12" max="12" width="8.85546875" style="4" customWidth="1"/>
    <col min="13" max="13" width="8.28515625" style="4" customWidth="1"/>
    <col min="14" max="14" width="9.140625" style="4" customWidth="1"/>
    <col min="15" max="16" width="8.42578125" style="4" customWidth="1"/>
    <col min="17" max="17" width="9.7109375" style="4" customWidth="1"/>
    <col min="18" max="18" width="8.7109375" style="4" customWidth="1"/>
    <col min="19" max="19" width="17.7109375" style="4" customWidth="1"/>
    <col min="20" max="16384" width="5.7109375" style="4"/>
  </cols>
  <sheetData>
    <row r="1" spans="1:19">
      <c r="A1" s="24" t="s">
        <v>206</v>
      </c>
      <c r="B1" s="1"/>
      <c r="C1" s="146"/>
      <c r="D1" s="1"/>
      <c r="E1" s="1"/>
      <c r="F1" s="1"/>
      <c r="G1" s="1"/>
      <c r="H1" s="1"/>
      <c r="I1" s="3"/>
      <c r="J1" s="1"/>
      <c r="K1" s="1"/>
      <c r="L1" s="1"/>
      <c r="M1" s="1"/>
      <c r="N1" s="1"/>
      <c r="O1" s="1"/>
      <c r="P1" s="1"/>
      <c r="Q1" s="1"/>
      <c r="R1" s="1"/>
      <c r="S1" s="34" t="s">
        <v>206</v>
      </c>
    </row>
    <row r="2" spans="1:19" ht="24.75" customHeight="1">
      <c r="A2" s="592" t="s">
        <v>77</v>
      </c>
      <c r="B2" s="593"/>
      <c r="C2" s="593"/>
      <c r="D2" s="593"/>
      <c r="E2" s="593"/>
      <c r="F2" s="593"/>
      <c r="G2" s="593"/>
      <c r="H2" s="593"/>
      <c r="I2" s="593"/>
      <c r="J2" s="593"/>
      <c r="K2" s="1"/>
      <c r="L2" s="1"/>
      <c r="M2" s="1"/>
      <c r="N2" s="1"/>
      <c r="O2" s="1"/>
      <c r="P2" s="1"/>
      <c r="Q2" s="1"/>
      <c r="R2" s="1"/>
      <c r="S2" s="571" t="s">
        <v>68</v>
      </c>
    </row>
    <row r="3" spans="1:19" ht="9.9499999999999993" customHeight="1">
      <c r="A3" s="6"/>
      <c r="B3" s="1"/>
      <c r="C3" s="1"/>
      <c r="D3" s="1"/>
      <c r="E3" s="1"/>
      <c r="F3" s="1"/>
      <c r="G3" s="1"/>
      <c r="H3" s="1"/>
      <c r="I3" s="3"/>
      <c r="J3" s="1"/>
      <c r="K3" s="1"/>
      <c r="L3" s="1"/>
      <c r="M3" s="1"/>
      <c r="N3" s="1"/>
      <c r="O3" s="1"/>
      <c r="P3" s="1"/>
      <c r="Q3" s="1"/>
      <c r="R3" s="1"/>
      <c r="S3" s="52"/>
    </row>
    <row r="4" spans="1:19" ht="14.25" customHeight="1">
      <c r="A4" s="51"/>
      <c r="B4" s="51"/>
      <c r="C4" s="145" t="s">
        <v>195</v>
      </c>
      <c r="D4" s="5"/>
      <c r="E4" s="5"/>
      <c r="F4" s="5"/>
      <c r="G4" s="5"/>
      <c r="H4" s="5"/>
      <c r="I4" s="5"/>
      <c r="J4" s="5"/>
      <c r="K4" s="145" t="s">
        <v>195</v>
      </c>
      <c r="L4" s="5"/>
      <c r="M4" s="5"/>
      <c r="N4" s="5"/>
      <c r="O4" s="5"/>
      <c r="P4" s="5"/>
      <c r="Q4" s="5"/>
      <c r="R4" s="5"/>
    </row>
    <row r="5" spans="1:19" ht="14.25" customHeight="1">
      <c r="A5" s="3"/>
      <c r="B5" s="3"/>
      <c r="C5" s="5" t="s">
        <v>78</v>
      </c>
      <c r="D5" s="5"/>
      <c r="E5" s="5"/>
      <c r="F5" s="5"/>
      <c r="G5" s="5"/>
      <c r="H5" s="5"/>
      <c r="I5" s="5"/>
      <c r="J5" s="5"/>
      <c r="K5" s="395" t="s">
        <v>79</v>
      </c>
      <c r="L5" s="5"/>
      <c r="M5" s="5"/>
      <c r="N5" s="5"/>
      <c r="O5" s="5"/>
      <c r="P5" s="5"/>
      <c r="Q5" s="5"/>
      <c r="R5" s="5"/>
    </row>
    <row r="6" spans="1:19" ht="14.25" customHeight="1">
      <c r="A6" s="3"/>
      <c r="B6" s="3"/>
      <c r="C6" s="5"/>
      <c r="D6" s="27"/>
      <c r="E6" s="27"/>
      <c r="F6" s="27"/>
      <c r="G6" s="27"/>
      <c r="H6" s="27"/>
      <c r="I6" s="27"/>
      <c r="J6" s="27"/>
      <c r="K6" s="27" t="s">
        <v>47</v>
      </c>
      <c r="L6" s="27"/>
      <c r="M6" s="27"/>
      <c r="N6" s="55"/>
      <c r="O6" s="28" t="s">
        <v>47</v>
      </c>
      <c r="P6" s="53"/>
      <c r="Q6" s="28" t="s">
        <v>67</v>
      </c>
      <c r="R6" s="5"/>
    </row>
    <row r="7" spans="1:19" ht="14.25" customHeight="1">
      <c r="A7" s="3"/>
      <c r="B7" s="3"/>
      <c r="C7" s="29" t="s">
        <v>41</v>
      </c>
      <c r="D7" s="29"/>
      <c r="E7" s="29"/>
      <c r="F7" s="29"/>
      <c r="G7" s="29"/>
      <c r="H7" s="29"/>
      <c r="I7" s="29"/>
      <c r="J7" s="29"/>
      <c r="K7" s="396" t="s">
        <v>41</v>
      </c>
      <c r="L7" s="29"/>
      <c r="M7" s="29"/>
      <c r="N7" s="29"/>
      <c r="O7" s="76" t="s">
        <v>47</v>
      </c>
      <c r="P7" s="54"/>
      <c r="Q7" s="29" t="s">
        <v>70</v>
      </c>
      <c r="R7" s="29"/>
    </row>
    <row r="8" spans="1:19" ht="14.25" customHeight="1">
      <c r="A8" s="3"/>
      <c r="B8" s="3"/>
      <c r="C8" s="5">
        <v>1</v>
      </c>
      <c r="D8" s="53"/>
      <c r="E8" s="5">
        <v>2</v>
      </c>
      <c r="F8" s="53"/>
      <c r="G8" s="5">
        <v>3</v>
      </c>
      <c r="H8" s="5"/>
      <c r="I8" s="28">
        <v>4</v>
      </c>
      <c r="J8" s="5"/>
      <c r="K8" s="392">
        <v>5</v>
      </c>
      <c r="L8" s="53"/>
      <c r="M8" s="5">
        <v>6</v>
      </c>
      <c r="N8" s="53"/>
      <c r="O8" s="76" t="s">
        <v>42</v>
      </c>
      <c r="P8" s="54"/>
      <c r="Q8" s="29" t="s">
        <v>66</v>
      </c>
      <c r="R8" s="29"/>
    </row>
    <row r="9" spans="1:19" s="23" customFormat="1" ht="14.25" customHeight="1">
      <c r="A9" s="2"/>
      <c r="B9" s="2"/>
      <c r="C9" s="27" t="s">
        <v>43</v>
      </c>
      <c r="D9" s="55" t="s">
        <v>44</v>
      </c>
      <c r="E9" s="27" t="s">
        <v>43</v>
      </c>
      <c r="F9" s="55" t="s">
        <v>44</v>
      </c>
      <c r="G9" s="27" t="s">
        <v>43</v>
      </c>
      <c r="H9" s="27" t="s">
        <v>44</v>
      </c>
      <c r="I9" s="56" t="s">
        <v>43</v>
      </c>
      <c r="J9" s="27" t="s">
        <v>44</v>
      </c>
      <c r="K9" s="393" t="s">
        <v>43</v>
      </c>
      <c r="L9" s="55" t="s">
        <v>44</v>
      </c>
      <c r="M9" s="27" t="s">
        <v>43</v>
      </c>
      <c r="N9" s="55" t="s">
        <v>44</v>
      </c>
      <c r="O9" s="27" t="s">
        <v>43</v>
      </c>
      <c r="P9" s="55" t="s">
        <v>44</v>
      </c>
      <c r="Q9" s="27" t="s">
        <v>43</v>
      </c>
      <c r="R9" s="27" t="s">
        <v>44</v>
      </c>
    </row>
    <row r="10" spans="1:19" s="23" customFormat="1" ht="14.25" customHeight="1">
      <c r="A10" s="147"/>
      <c r="B10" s="147"/>
      <c r="C10" s="147" t="s">
        <v>45</v>
      </c>
      <c r="D10" s="148" t="s">
        <v>45</v>
      </c>
      <c r="E10" s="147" t="s">
        <v>45</v>
      </c>
      <c r="F10" s="148" t="s">
        <v>45</v>
      </c>
      <c r="G10" s="147" t="s">
        <v>45</v>
      </c>
      <c r="H10" s="147" t="s">
        <v>45</v>
      </c>
      <c r="I10" s="149" t="s">
        <v>45</v>
      </c>
      <c r="J10" s="147" t="s">
        <v>45</v>
      </c>
      <c r="K10" s="394" t="s">
        <v>45</v>
      </c>
      <c r="L10" s="148" t="s">
        <v>45</v>
      </c>
      <c r="M10" s="147" t="s">
        <v>45</v>
      </c>
      <c r="N10" s="148" t="s">
        <v>45</v>
      </c>
      <c r="O10" s="147" t="s">
        <v>45</v>
      </c>
      <c r="P10" s="148" t="s">
        <v>45</v>
      </c>
      <c r="Q10" s="147" t="s">
        <v>45</v>
      </c>
      <c r="R10" s="147" t="s">
        <v>45</v>
      </c>
      <c r="S10" s="150"/>
    </row>
    <row r="11" spans="1:19" s="62" customFormat="1">
      <c r="A11" s="251" t="s">
        <v>158</v>
      </c>
      <c r="B11" s="251"/>
      <c r="C11" s="342">
        <f>'TuitionData-4Yr'!BR6</f>
        <v>9798</v>
      </c>
      <c r="D11" s="342">
        <f>'TuitionData-4Yr'!CN6</f>
        <v>24210</v>
      </c>
      <c r="E11" s="404">
        <f>'TuitionData-4Yr'!DJ6</f>
        <v>8506</v>
      </c>
      <c r="F11" s="405">
        <f>'TuitionData-4Yr'!EF6</f>
        <v>19908</v>
      </c>
      <c r="G11" s="404">
        <f>'TuitionData-4Yr'!FB6</f>
        <v>7135</v>
      </c>
      <c r="H11" s="405">
        <f>'TuitionData-4Yr'!FX6</f>
        <v>17186.5</v>
      </c>
      <c r="I11" s="404">
        <f>'TuitionData-4Yr'!GT6</f>
        <v>7134.5</v>
      </c>
      <c r="J11" s="405">
        <f>'TuitionData-4Yr'!HP6</f>
        <v>15807.5</v>
      </c>
      <c r="K11" s="404">
        <f>'TuitionData-4Yr'!IL6</f>
        <v>7127</v>
      </c>
      <c r="L11" s="405">
        <f>'TuitionData-4Yr'!JH6</f>
        <v>15249</v>
      </c>
      <c r="M11" s="404">
        <f>'TuitionData-4Yr'!KD6</f>
        <v>6923</v>
      </c>
      <c r="N11" s="405">
        <f>'TuitionData-4Yr'!KZ6</f>
        <v>16740</v>
      </c>
      <c r="O11" s="404">
        <f>'TuitionData-2Yr'!W6</f>
        <v>3312</v>
      </c>
      <c r="P11" s="405">
        <f>'TuitionData-2Yr'!AS6</f>
        <v>7326</v>
      </c>
      <c r="Q11" s="404">
        <f>'TuitionData-2Yr'!BO6</f>
        <v>3023</v>
      </c>
      <c r="R11" s="405">
        <f>'TuitionData-2Yr'!CK6</f>
        <v>5992.5</v>
      </c>
      <c r="S11" s="270" t="s">
        <v>158</v>
      </c>
    </row>
    <row r="12" spans="1:19">
      <c r="A12" s="250" t="s">
        <v>50</v>
      </c>
      <c r="B12" s="250"/>
      <c r="C12" s="250">
        <f>'TuitionData-4Yr'!BR7</f>
        <v>9226.5</v>
      </c>
      <c r="D12" s="250">
        <f>'TuitionData-4Yr'!CN7</f>
        <v>24033</v>
      </c>
      <c r="E12" s="387">
        <f>'TuitionData-4Yr'!DJ7</f>
        <v>7218</v>
      </c>
      <c r="F12" s="269">
        <f>'TuitionData-4Yr'!EF7</f>
        <v>19800</v>
      </c>
      <c r="G12" s="387">
        <f>'TuitionData-4Yr'!FB7</f>
        <v>7281</v>
      </c>
      <c r="H12" s="269">
        <f>'TuitionData-4Yr'!FX7</f>
        <v>17806</v>
      </c>
      <c r="I12" s="387">
        <f>'TuitionData-4Yr'!GT7</f>
        <v>6552</v>
      </c>
      <c r="J12" s="269">
        <f>'TuitionData-4Yr'!HP7</f>
        <v>16474</v>
      </c>
      <c r="K12" s="387">
        <f>'TuitionData-4Yr'!IL7</f>
        <v>6167</v>
      </c>
      <c r="L12" s="269">
        <f>'TuitionData-4Yr'!JH7</f>
        <v>16354</v>
      </c>
      <c r="M12" s="387">
        <f>'TuitionData-4Yr'!KD7</f>
        <v>5870</v>
      </c>
      <c r="N12" s="269">
        <f>'TuitionData-4Yr'!KZ7</f>
        <v>14115</v>
      </c>
      <c r="O12" s="387">
        <f>'TuitionData-2Yr'!W7</f>
        <v>3136.5</v>
      </c>
      <c r="P12" s="269">
        <f>'TuitionData-2Yr'!AS7</f>
        <v>8446</v>
      </c>
      <c r="Q12" s="387">
        <f>'TuitionData-2Yr'!BO7</f>
        <v>3047</v>
      </c>
      <c r="R12" s="269">
        <f>'TuitionData-2Yr'!CK7</f>
        <v>5606</v>
      </c>
      <c r="S12" s="269" t="s">
        <v>50</v>
      </c>
    </row>
    <row r="13" spans="1:19">
      <c r="A13" s="248" t="s">
        <v>156</v>
      </c>
      <c r="B13" s="248"/>
      <c r="C13" s="340">
        <f t="shared" ref="C13:J13" si="0">(C12/C11)*100</f>
        <v>94.167176974892826</v>
      </c>
      <c r="D13" s="340">
        <f t="shared" si="0"/>
        <v>99.268897149938041</v>
      </c>
      <c r="E13" s="397">
        <f t="shared" si="0"/>
        <v>84.857747472372452</v>
      </c>
      <c r="F13" s="398">
        <f t="shared" si="0"/>
        <v>99.457504520795652</v>
      </c>
      <c r="G13" s="397">
        <f t="shared" si="0"/>
        <v>102.04625087596355</v>
      </c>
      <c r="H13" s="398">
        <f t="shared" si="0"/>
        <v>103.60457335699532</v>
      </c>
      <c r="I13" s="397">
        <f t="shared" si="0"/>
        <v>91.83544747354405</v>
      </c>
      <c r="J13" s="398">
        <f t="shared" si="0"/>
        <v>104.2163529969951</v>
      </c>
      <c r="K13" s="397">
        <f t="shared" ref="K13:R13" si="1">(K12/K11)*100</f>
        <v>86.530096814929152</v>
      </c>
      <c r="L13" s="398">
        <f t="shared" si="1"/>
        <v>107.24637681159422</v>
      </c>
      <c r="M13" s="397">
        <f t="shared" si="1"/>
        <v>84.789830998122213</v>
      </c>
      <c r="N13" s="398">
        <f t="shared" si="1"/>
        <v>84.318996415770613</v>
      </c>
      <c r="O13" s="397">
        <f t="shared" si="1"/>
        <v>94.701086956521735</v>
      </c>
      <c r="P13" s="398">
        <f t="shared" si="1"/>
        <v>115.28801528801529</v>
      </c>
      <c r="Q13" s="397">
        <f t="shared" si="1"/>
        <v>100.79391333112801</v>
      </c>
      <c r="R13" s="398">
        <f t="shared" si="1"/>
        <v>93.550271172298707</v>
      </c>
      <c r="S13" s="268" t="s">
        <v>156</v>
      </c>
    </row>
    <row r="14" spans="1:19">
      <c r="A14" s="308" t="s">
        <v>19</v>
      </c>
      <c r="B14" s="308"/>
      <c r="C14" s="308">
        <f>'TuitionData-4Yr'!BR9</f>
        <v>9651</v>
      </c>
      <c r="D14" s="308">
        <f>'TuitionData-4Yr'!CN9</f>
        <v>25157</v>
      </c>
      <c r="E14" s="388">
        <f>IF('TuitionData-4Yr'!DJ9&gt;0,('TuitionData-4Yr'!DJ9),"NA")</f>
        <v>9048</v>
      </c>
      <c r="F14" s="389">
        <f>IF('TuitionData-4Yr'!EF9&gt;0,('TuitionData-4Yr'!EF9),"NA")</f>
        <v>20950</v>
      </c>
      <c r="G14" s="388">
        <f>IF('TuitionData-4Yr'!FB9&gt;0,('TuitionData-4Yr'!FB9),"NA")</f>
        <v>8688</v>
      </c>
      <c r="H14" s="389">
        <f>IF('TuitionData-4Yr'!FX9&gt;0,('TuitionData-4Yr'!FX9),"NA")</f>
        <v>16805</v>
      </c>
      <c r="I14" s="388">
        <f>IF('TuitionData-4Yr'!GT9&gt;0,('TuitionData-4Yr'!GT9),"NA")</f>
        <v>8720</v>
      </c>
      <c r="J14" s="389">
        <f>IF('TuitionData-4Yr'!HP9&gt;0,('TuitionData-4Yr'!HP9),"NA")</f>
        <v>15656</v>
      </c>
      <c r="K14" s="388">
        <f>IF('TuitionData-4Yr'!IL9&gt;0,('TuitionData-4Yr'!IL9),"NA")</f>
        <v>8830</v>
      </c>
      <c r="L14" s="389">
        <f>IF('TuitionData-4Yr'!JH9&gt;0,('TuitionData-4Yr'!JH9),"NA")</f>
        <v>16930</v>
      </c>
      <c r="M14" s="388">
        <f>IF('TuitionData-4Yr'!KD9&gt;0,('TuitionData-4Yr'!KD9),"NA")</f>
        <v>5760</v>
      </c>
      <c r="N14" s="389">
        <f>IF('TuitionData-4Yr'!KZ9&gt;0,('TuitionData-4Yr'!KZ9),"NA")</f>
        <v>10770</v>
      </c>
      <c r="O14" s="388">
        <f>IF('TuitionData-2Yr'!W9&gt;0,('TuitionData-2Yr'!W9),"NA")</f>
        <v>4200</v>
      </c>
      <c r="P14" s="389">
        <f>IF('TuitionData-2Yr'!AS9&gt;0,('TuitionData-2Yr'!AS9),"NA")</f>
        <v>7530</v>
      </c>
      <c r="Q14" s="388">
        <f>IF('TuitionData-2Yr'!BO9&gt;0,('TuitionData-2Yr'!BO9),"NA")</f>
        <v>4140</v>
      </c>
      <c r="R14" s="389">
        <f>IF('TuitionData-2Yr'!CK9&gt;0,('TuitionData-2Yr'!CK9),"NA")</f>
        <v>7500</v>
      </c>
      <c r="S14" s="324" t="s">
        <v>19</v>
      </c>
    </row>
    <row r="15" spans="1:19">
      <c r="A15" s="308" t="s">
        <v>20</v>
      </c>
      <c r="B15" s="308"/>
      <c r="C15" s="308">
        <f>'TuitionData-4Yr'!BR10</f>
        <v>7818</v>
      </c>
      <c r="D15" s="308">
        <f>'TuitionData-4Yr'!CN10</f>
        <v>19075</v>
      </c>
      <c r="E15" s="388" t="str">
        <f>IF('TuitionData-4Yr'!DJ10&gt;0,('TuitionData-4Yr'!DJ10),"NA")</f>
        <v>NA</v>
      </c>
      <c r="F15" s="389" t="str">
        <f>IF('TuitionData-4Yr'!EF10&gt;0,('TuitionData-4Yr'!EF10),"NA")</f>
        <v>NA</v>
      </c>
      <c r="G15" s="388">
        <f>IF('TuitionData-4Yr'!FB10&gt;0,('TuitionData-4Yr'!FB10),"NA")</f>
        <v>7552.5</v>
      </c>
      <c r="H15" s="389">
        <f>IF('TuitionData-4Yr'!FX10&gt;0,('TuitionData-4Yr'!FX10),"NA")</f>
        <v>13230</v>
      </c>
      <c r="I15" s="388">
        <f>IF('TuitionData-4Yr'!GT10&gt;0,('TuitionData-4Yr'!GT10),"NA")</f>
        <v>7335</v>
      </c>
      <c r="J15" s="389">
        <f>IF('TuitionData-4Yr'!HP10&gt;0,('TuitionData-4Yr'!HP10),"NA")</f>
        <v>11970</v>
      </c>
      <c r="K15" s="388">
        <f>IF('TuitionData-4Yr'!IL10&gt;0,('TuitionData-4Yr'!IL10),"NA")</f>
        <v>5793</v>
      </c>
      <c r="L15" s="389">
        <f>IF('TuitionData-4Yr'!JH10&gt;0,('TuitionData-4Yr'!JH10),"NA")</f>
        <v>11590</v>
      </c>
      <c r="M15" s="388">
        <f>IF('TuitionData-4Yr'!KD10&gt;0,('TuitionData-4Yr'!KD10),"NA")</f>
        <v>5689.5</v>
      </c>
      <c r="N15" s="389">
        <f>IF('TuitionData-4Yr'!KZ10&gt;0,('TuitionData-4Yr'!KZ10),"NA")</f>
        <v>11989.5</v>
      </c>
      <c r="O15" s="388">
        <f>IF('TuitionData-2Yr'!W10&gt;0,('TuitionData-2Yr'!W10),"NA")</f>
        <v>3002.5</v>
      </c>
      <c r="P15" s="389">
        <f>IF('TuitionData-2Yr'!AS10&gt;0,('TuitionData-2Yr'!AS10),"NA")</f>
        <v>5160</v>
      </c>
      <c r="Q15" s="388" t="s">
        <v>65</v>
      </c>
      <c r="R15" s="389" t="s">
        <v>65</v>
      </c>
      <c r="S15" s="324" t="s">
        <v>20</v>
      </c>
    </row>
    <row r="16" spans="1:19">
      <c r="A16" s="308" t="s">
        <v>38</v>
      </c>
      <c r="B16" s="308"/>
      <c r="C16" s="308">
        <f>'TuitionData-4Yr'!BR11</f>
        <v>12112</v>
      </c>
      <c r="D16" s="308">
        <f>'TuitionData-4Yr'!CN11</f>
        <v>29932</v>
      </c>
      <c r="E16" s="388" t="str">
        <f>IF('TuitionData-4Yr'!DJ11&gt;0,('TuitionData-4Yr'!DJ11),"NA")</f>
        <v>NA</v>
      </c>
      <c r="F16" s="389" t="str">
        <f>IF('TuitionData-4Yr'!EF11&gt;0,('TuitionData-4Yr'!EF11),"NA")</f>
        <v>NA</v>
      </c>
      <c r="G16" s="388">
        <f>IF('TuitionData-4Yr'!FB11&gt;0,('TuitionData-4Yr'!FB11),"NA")</f>
        <v>7336</v>
      </c>
      <c r="H16" s="389">
        <f>IF('TuitionData-4Yr'!FX11&gt;0,('TuitionData-4Yr'!FX11),"NA")</f>
        <v>15692</v>
      </c>
      <c r="I16" s="388" t="str">
        <f>IF('TuitionData-4Yr'!GT11&gt;0,('TuitionData-4Yr'!GT11),"NA")</f>
        <v>NA</v>
      </c>
      <c r="J16" s="389" t="str">
        <f>IF('TuitionData-4Yr'!HP11&gt;0,('TuitionData-4Yr'!HP11),"NA")</f>
        <v>NA</v>
      </c>
      <c r="K16" s="388" t="str">
        <f>IF('TuitionData-4Yr'!IL11&gt;0,('TuitionData-4Yr'!IL11),"NA")</f>
        <v>NA</v>
      </c>
      <c r="L16" s="389" t="str">
        <f>IF('TuitionData-4Yr'!JH11&gt;0,('TuitionData-4Yr'!JH11),"NA")</f>
        <v>NA</v>
      </c>
      <c r="M16" s="388" t="str">
        <f>IF('TuitionData-4Yr'!KD11&gt;0,('TuitionData-4Yr'!KD11),"NA")</f>
        <v>NA</v>
      </c>
      <c r="N16" s="389" t="str">
        <f>IF('TuitionData-4Yr'!KZ11&gt;0,('TuitionData-4Yr'!KZ11),"NA")</f>
        <v>NA</v>
      </c>
      <c r="O16" s="388">
        <f>IF('TuitionData-2Yr'!W11&gt;0,('TuitionData-2Yr'!W11),"NA")</f>
        <v>3380</v>
      </c>
      <c r="P16" s="389">
        <f>IF('TuitionData-2Yr'!AS11&gt;0,('TuitionData-2Yr'!AS11),"NA")</f>
        <v>7910</v>
      </c>
      <c r="Q16" s="388" t="str">
        <f>IF('TuitionData-2Yr'!BO11&gt;0,('TuitionData-2Yr'!BO11),"NA")</f>
        <v>NA</v>
      </c>
      <c r="R16" s="389" t="str">
        <f>IF('TuitionData-2Yr'!CK11&gt;0,('TuitionData-2Yr'!CK11),"NA")</f>
        <v>NA</v>
      </c>
      <c r="S16" s="324" t="s">
        <v>38</v>
      </c>
    </row>
    <row r="17" spans="1:19">
      <c r="A17" s="308" t="s">
        <v>21</v>
      </c>
      <c r="B17" s="308"/>
      <c r="C17" s="308">
        <f>'TuitionData-4Yr'!BR12</f>
        <v>6409.7</v>
      </c>
      <c r="D17" s="308">
        <f>'TuitionData-4Yr'!CN12</f>
        <v>21673</v>
      </c>
      <c r="E17" s="388">
        <f>IF('TuitionData-4Yr'!DJ12&gt;0,('TuitionData-4Yr'!DJ12),"NA")</f>
        <v>6192.5</v>
      </c>
      <c r="F17" s="389">
        <f>IF('TuitionData-4Yr'!EF12&gt;0,('TuitionData-4Yr'!EF12),"NA")</f>
        <v>21696.5</v>
      </c>
      <c r="G17" s="388">
        <f>IF('TuitionData-4Yr'!FB12&gt;0,('TuitionData-4Yr'!FB12),"NA")</f>
        <v>6352.4999999999991</v>
      </c>
      <c r="H17" s="389">
        <f>IF('TuitionData-4Yr'!FX12&gt;0,('TuitionData-4Yr'!FX12),"NA")</f>
        <v>19237.8</v>
      </c>
      <c r="I17" s="388">
        <f>IF('TuitionData-4Yr'!GT12&gt;0,('TuitionData-4Yr'!GT12),"NA")</f>
        <v>6170.7</v>
      </c>
      <c r="J17" s="389">
        <f>IF('TuitionData-4Yr'!HP12&gt;0,('TuitionData-4Yr'!HP12),"NA")</f>
        <v>25214.400000000005</v>
      </c>
      <c r="K17" s="388" t="str">
        <f>IF('TuitionData-4Yr'!IL12&gt;0,('TuitionData-4Yr'!IL12),"NA")</f>
        <v>NA</v>
      </c>
      <c r="L17" s="389" t="str">
        <f>IF('TuitionData-4Yr'!JH12&gt;0,('TuitionData-4Yr'!JH12),"NA")</f>
        <v>NA</v>
      </c>
      <c r="M17" s="388">
        <f>IF('TuitionData-4Yr'!KD12&gt;0,('TuitionData-4Yr'!KD12),"NA")</f>
        <v>5721.2999999999993</v>
      </c>
      <c r="N17" s="389">
        <f>IF('TuitionData-4Yr'!KZ12&gt;0,('TuitionData-4Yr'!KZ12),"NA")</f>
        <v>24912</v>
      </c>
      <c r="O17" s="388">
        <f>IF('TuitionData-2Yr'!W12&gt;0,('TuitionData-2Yr'!W12),"NA")</f>
        <v>3105.15</v>
      </c>
      <c r="P17" s="389">
        <f>IF('TuitionData-2Yr'!AS12&gt;0,('TuitionData-2Yr'!AS12),"NA")</f>
        <v>11716</v>
      </c>
      <c r="Q17" s="388" t="s">
        <v>65</v>
      </c>
      <c r="R17" s="389" t="s">
        <v>65</v>
      </c>
      <c r="S17" s="324" t="s">
        <v>21</v>
      </c>
    </row>
    <row r="18" spans="1:19">
      <c r="A18" s="265" t="s">
        <v>22</v>
      </c>
      <c r="B18" s="265"/>
      <c r="C18" s="265">
        <f>'TuitionData-4Yr'!BR13</f>
        <v>10095</v>
      </c>
      <c r="D18" s="265">
        <f>'TuitionData-4Yr'!CN13</f>
        <v>28305</v>
      </c>
      <c r="E18" s="390">
        <f>IF('TuitionData-4Yr'!DJ13&gt;0,('TuitionData-4Yr'!DJ13),"NA")</f>
        <v>10650</v>
      </c>
      <c r="F18" s="326">
        <f>IF('TuitionData-4Yr'!EF13&gt;0,('TuitionData-4Yr'!EF13),"NA")</f>
        <v>29954</v>
      </c>
      <c r="G18" s="390">
        <f>IF('TuitionData-4Yr'!FB13&gt;0,('TuitionData-4Yr'!FB13),"NA")</f>
        <v>6858</v>
      </c>
      <c r="H18" s="326">
        <f>IF('TuitionData-4Yr'!FX13&gt;0,('TuitionData-4Yr'!FX13),"NA")</f>
        <v>19440</v>
      </c>
      <c r="I18" s="390">
        <f>IF('TuitionData-4Yr'!GT13&gt;0,('TuitionData-4Yr'!GT13),"NA")</f>
        <v>6622</v>
      </c>
      <c r="J18" s="326">
        <f>IF('TuitionData-4Yr'!HP13&gt;0,('TuitionData-4Yr'!HP13),"NA")</f>
        <v>19315</v>
      </c>
      <c r="K18" s="390">
        <f>IF('TuitionData-4Yr'!IL13&gt;0,('TuitionData-4Yr'!IL13),"NA")</f>
        <v>6183</v>
      </c>
      <c r="L18" s="326">
        <f>IF('TuitionData-4Yr'!JH13&gt;0,('TuitionData-4Yr'!JH13),"NA")</f>
        <v>18385</v>
      </c>
      <c r="M18" s="390">
        <f>IF('TuitionData-4Yr'!KD13&gt;0,('TuitionData-4Yr'!KD13),"NA")</f>
        <v>3910</v>
      </c>
      <c r="N18" s="326">
        <f>IF('TuitionData-4Yr'!KZ13&gt;0,('TuitionData-4Yr'!KZ13),"NA")</f>
        <v>11768</v>
      </c>
      <c r="O18" s="390">
        <f>IF('TuitionData-2Yr'!W13&gt;0,('TuitionData-2Yr'!W13),"NA")</f>
        <v>3620</v>
      </c>
      <c r="P18" s="326">
        <f>IF('TuitionData-2Yr'!AS13&gt;0,('TuitionData-2Yr'!AS13),"NA")</f>
        <v>10846</v>
      </c>
      <c r="Q18" s="390">
        <f>IF('TuitionData-2Yr'!BO13&gt;0,('TuitionData-2Yr'!BO13),"NA")</f>
        <v>3047</v>
      </c>
      <c r="R18" s="326">
        <f>IF('TuitionData-2Yr'!CK13&gt;0,('TuitionData-2Yr'!CK13),"NA")</f>
        <v>5597</v>
      </c>
      <c r="S18" s="325" t="s">
        <v>22</v>
      </c>
    </row>
    <row r="19" spans="1:19">
      <c r="A19" s="265" t="s">
        <v>23</v>
      </c>
      <c r="B19" s="265"/>
      <c r="C19" s="265">
        <f>'TuitionData-4Yr'!BR14</f>
        <v>10028</v>
      </c>
      <c r="D19" s="265">
        <f>'TuitionData-4Yr'!CN14</f>
        <v>22513.5</v>
      </c>
      <c r="E19" s="390" t="str">
        <f>IF('TuitionData-4Yr'!DJ14&gt;0,('TuitionData-4Yr'!DJ14),"NA")</f>
        <v>NA</v>
      </c>
      <c r="F19" s="326" t="str">
        <f>IF('TuitionData-4Yr'!EF14&gt;0,('TuitionData-4Yr'!EF14),"NA")</f>
        <v>NA</v>
      </c>
      <c r="G19" s="390">
        <f>IF('TuitionData-4Yr'!FB14&gt;0,('TuitionData-4Yr'!FB14),"NA")</f>
        <v>7517</v>
      </c>
      <c r="H19" s="326">
        <f>IF('TuitionData-4Yr'!FX14&gt;0,('TuitionData-4Yr'!FX14),"NA")</f>
        <v>18955</v>
      </c>
      <c r="I19" s="390">
        <f>IF('TuitionData-4Yr'!GT14&gt;0,('TuitionData-4Yr'!GT14),"NA")</f>
        <v>7678.25</v>
      </c>
      <c r="J19" s="326">
        <f>IF('TuitionData-4Yr'!HP14&gt;0,('TuitionData-4Yr'!HP14),"NA")</f>
        <v>16710</v>
      </c>
      <c r="K19" s="390" t="str">
        <f>IF('TuitionData-4Yr'!IL14&gt;0,('TuitionData-4Yr'!IL14),"NA")</f>
        <v>NA</v>
      </c>
      <c r="L19" s="326" t="str">
        <f>IF('TuitionData-4Yr'!JH14&gt;0,('TuitionData-4Yr'!JH14),"NA")</f>
        <v>NA</v>
      </c>
      <c r="M19" s="390" t="str">
        <f>IF('TuitionData-4Yr'!KD14&gt;0,('TuitionData-4Yr'!KD14),"NA")</f>
        <v>NA</v>
      </c>
      <c r="N19" s="326" t="str">
        <f>IF('TuitionData-4Yr'!KZ14&gt;0,('TuitionData-4Yr'!KZ14),"NA")</f>
        <v>NA</v>
      </c>
      <c r="O19" s="390">
        <f>IF('TuitionData-2Yr'!W14&gt;0,('TuitionData-2Yr'!W14),"NA")</f>
        <v>4320</v>
      </c>
      <c r="P19" s="326">
        <f>IF('TuitionData-2Yr'!AS14&gt;0,('TuitionData-2Yr'!AS14),"NA")</f>
        <v>15120</v>
      </c>
      <c r="Q19" s="390">
        <f>IF('TuitionData-2Yr'!BO14&gt;0,('TuitionData-2Yr'!BO14),"NA")</f>
        <v>4320</v>
      </c>
      <c r="R19" s="326">
        <f>IF('TuitionData-2Yr'!CK14&gt;0,('TuitionData-2Yr'!CK14),"NA")</f>
        <v>15120</v>
      </c>
      <c r="S19" s="325" t="s">
        <v>23</v>
      </c>
    </row>
    <row r="20" spans="1:19">
      <c r="A20" s="265" t="s">
        <v>24</v>
      </c>
      <c r="B20" s="265"/>
      <c r="C20" s="265">
        <f>'TuitionData-4Yr'!BR15</f>
        <v>7873</v>
      </c>
      <c r="D20" s="265">
        <f>'TuitionData-4Yr'!CN15</f>
        <v>25790</v>
      </c>
      <c r="E20" s="390">
        <f>IF('TuitionData-4Yr'!DJ15&gt;0,('TuitionData-4Yr'!DJ15),"NA")</f>
        <v>6668</v>
      </c>
      <c r="F20" s="326">
        <f>IF('TuitionData-4Yr'!EF15&gt;0,('TuitionData-4Yr'!EF15),"NA")</f>
        <v>18442</v>
      </c>
      <c r="G20" s="390">
        <f>IF('TuitionData-4Yr'!FB15&gt;0,('TuitionData-4Yr'!FB15),"NA")</f>
        <v>6318</v>
      </c>
      <c r="H20" s="326">
        <f>IF('TuitionData-4Yr'!FX15&gt;0,('TuitionData-4Yr'!FX15),"NA")</f>
        <v>16890</v>
      </c>
      <c r="I20" s="390">
        <f>IF('TuitionData-4Yr'!GT15&gt;0,('TuitionData-4Yr'!GT15),"NA")</f>
        <v>5810.5</v>
      </c>
      <c r="J20" s="326">
        <f>IF('TuitionData-4Yr'!HP15&gt;0,('TuitionData-4Yr'!HP15),"NA")</f>
        <v>15508.5</v>
      </c>
      <c r="K20" s="390" t="str">
        <f>IF('TuitionData-4Yr'!IL15&gt;0,('TuitionData-4Yr'!IL15),"NA")</f>
        <v>NA</v>
      </c>
      <c r="L20" s="326" t="str">
        <f>IF('TuitionData-4Yr'!JH15&gt;0,('TuitionData-4Yr'!JH15),"NA")</f>
        <v>NA</v>
      </c>
      <c r="M20" s="390">
        <f>IF('TuitionData-4Yr'!KD15&gt;0,('TuitionData-4Yr'!KD15),"NA")</f>
        <v>5337</v>
      </c>
      <c r="N20" s="326">
        <f>IF('TuitionData-4Yr'!KZ15&gt;0,('TuitionData-4Yr'!KZ15),"NA")</f>
        <v>11069</v>
      </c>
      <c r="O20" s="390">
        <f>IF('TuitionData-2Yr'!W15&gt;0,('TuitionData-2Yr'!W15),"NA")</f>
        <v>3292</v>
      </c>
      <c r="P20" s="326">
        <f>IF('TuitionData-2Yr'!AS15&gt;0,('TuitionData-2Yr'!AS15),"NA")</f>
        <v>6841</v>
      </c>
      <c r="Q20" s="390">
        <f>IF('TuitionData-2Yr'!BO15&gt;0,('TuitionData-2Yr'!BO15),"NA")</f>
        <v>3234.5</v>
      </c>
      <c r="R20" s="326">
        <f>IF('TuitionData-2Yr'!CK15&gt;0,('TuitionData-2Yr'!CK15),"NA")</f>
        <v>5855</v>
      </c>
      <c r="S20" s="325" t="s">
        <v>24</v>
      </c>
    </row>
    <row r="21" spans="1:19">
      <c r="A21" s="265" t="s">
        <v>25</v>
      </c>
      <c r="B21" s="265"/>
      <c r="C21" s="265">
        <f>'TuitionData-4Yr'!BR16</f>
        <v>9161</v>
      </c>
      <c r="D21" s="265">
        <f>'TuitionData-4Yr'!CN16</f>
        <v>28347</v>
      </c>
      <c r="E21" s="390">
        <f>IF('TuitionData-4Yr'!DJ16&gt;0,('TuitionData-4Yr'!DJ16),"NA")</f>
        <v>8643</v>
      </c>
      <c r="F21" s="326">
        <f>IF('TuitionData-4Yr'!EF16&gt;0,('TuitionData-4Yr'!EF16),"NA")</f>
        <v>19137</v>
      </c>
      <c r="G21" s="390">
        <f>IF('TuitionData-4Yr'!FB16&gt;0,('TuitionData-4Yr'!FB16),"NA")</f>
        <v>8342</v>
      </c>
      <c r="H21" s="326">
        <f>IF('TuitionData-4Yr'!FX16&gt;0,('TuitionData-4Yr'!FX16),"NA")</f>
        <v>20020</v>
      </c>
      <c r="I21" s="390">
        <f>IF('TuitionData-4Yr'!GT16&gt;0,('TuitionData-4Yr'!GT16),"NA")</f>
        <v>7728</v>
      </c>
      <c r="J21" s="326">
        <f>IF('TuitionData-4Yr'!HP16&gt;0,('TuitionData-4Yr'!HP16),"NA")</f>
        <v>17538</v>
      </c>
      <c r="K21" s="390">
        <f>IF('TuitionData-4Yr'!IL16&gt;0,('TuitionData-4Yr'!IL16),"NA")</f>
        <v>5882</v>
      </c>
      <c r="L21" s="326">
        <f>IF('TuitionData-4Yr'!JH16&gt;0,('TuitionData-4Yr'!JH16),"NA")</f>
        <v>10816</v>
      </c>
      <c r="M21" s="390">
        <f>IF('TuitionData-4Yr'!KD16&gt;0,('TuitionData-4Yr'!KD16),"NA")</f>
        <v>14864</v>
      </c>
      <c r="N21" s="326">
        <f>IF('TuitionData-4Yr'!KZ16&gt;0,('TuitionData-4Yr'!KZ16),"NA")</f>
        <v>28573</v>
      </c>
      <c r="O21" s="390">
        <f>IF('TuitionData-2Yr'!W16&gt;0,('TuitionData-2Yr'!W16),"NA")</f>
        <v>3872.5</v>
      </c>
      <c r="P21" s="326">
        <f>IF('TuitionData-2Yr'!AS16&gt;0,('TuitionData-2Yr'!AS16),"NA")</f>
        <v>8445.5</v>
      </c>
      <c r="Q21" s="390" t="str">
        <f>IF('TuitionData-2Yr'!BO16&gt;0,('TuitionData-2Yr'!BO16),"NA")</f>
        <v>NA</v>
      </c>
      <c r="R21" s="326" t="str">
        <f>IF('TuitionData-2Yr'!CK16&gt;0,('TuitionData-2Yr'!CK16),"NA")</f>
        <v>NA</v>
      </c>
      <c r="S21" s="325" t="s">
        <v>25</v>
      </c>
    </row>
    <row r="22" spans="1:19">
      <c r="A22" s="308" t="s">
        <v>26</v>
      </c>
      <c r="B22" s="308"/>
      <c r="C22" s="308">
        <f>'TuitionData-4Yr'!BR17</f>
        <v>6708</v>
      </c>
      <c r="D22" s="308">
        <f>'TuitionData-4Yr'!CN17</f>
        <v>15942</v>
      </c>
      <c r="E22" s="388">
        <f>IF('TuitionData-4Yr'!DJ17&gt;0,('TuitionData-4Yr'!DJ17),"NA")</f>
        <v>6504</v>
      </c>
      <c r="F22" s="389">
        <f>IF('TuitionData-4Yr'!EF17&gt;0,('TuitionData-4Yr'!EF17),"NA")</f>
        <v>16590</v>
      </c>
      <c r="G22" s="388" t="str">
        <f>IF('TuitionData-4Yr'!FB17&gt;0,('TuitionData-4Yr'!FB17),"NA")</f>
        <v>NA</v>
      </c>
      <c r="H22" s="389" t="str">
        <f>IF('TuitionData-4Yr'!FX17&gt;0,('TuitionData-4Yr'!FX17),"NA")</f>
        <v>NA</v>
      </c>
      <c r="I22" s="388">
        <f>IF('TuitionData-4Yr'!GT17&gt;0,('TuitionData-4Yr'!GT17),"NA")</f>
        <v>6012</v>
      </c>
      <c r="J22" s="389">
        <f>IF('TuitionData-4Yr'!HP17&gt;0,('TuitionData-4Yr'!HP17),"NA")</f>
        <v>6012</v>
      </c>
      <c r="K22" s="388">
        <f>IF('TuitionData-4Yr'!IL17&gt;0,('TuitionData-4Yr'!IL17),"NA")</f>
        <v>5640</v>
      </c>
      <c r="L22" s="389">
        <f>IF('TuitionData-4Yr'!JH17&gt;0,('TuitionData-4Yr'!JH17),"NA")</f>
        <v>15360</v>
      </c>
      <c r="M22" s="388" t="str">
        <f>IF('TuitionData-4Yr'!KD17&gt;0,('TuitionData-4Yr'!KD17),"NA")</f>
        <v>NA</v>
      </c>
      <c r="N22" s="389" t="str">
        <f>IF('TuitionData-4Yr'!KZ17&gt;0,('TuitionData-4Yr'!KZ17),"NA")</f>
        <v>NA</v>
      </c>
      <c r="O22" s="388">
        <f>IF('TuitionData-2Yr'!W17&gt;0,('TuitionData-2Yr'!W17),"NA")</f>
        <v>2322</v>
      </c>
      <c r="P22" s="389">
        <f>IF('TuitionData-2Yr'!AS17&gt;0,('TuitionData-2Yr'!AS17),"NA")</f>
        <v>4572</v>
      </c>
      <c r="Q22" s="388" t="str">
        <f>IF('TuitionData-2Yr'!BO17&gt;0,('TuitionData-2Yr'!BO17),"NA")</f>
        <v>NA</v>
      </c>
      <c r="R22" s="389" t="str">
        <f>IF('TuitionData-2Yr'!CK17&gt;0,('TuitionData-2Yr'!CK17),"NA")</f>
        <v>NA</v>
      </c>
      <c r="S22" s="324" t="s">
        <v>26</v>
      </c>
    </row>
    <row r="23" spans="1:19">
      <c r="A23" s="308" t="s">
        <v>27</v>
      </c>
      <c r="B23" s="308"/>
      <c r="C23" s="308">
        <f>'TuitionData-4Yr'!BR18</f>
        <v>8206</v>
      </c>
      <c r="D23" s="308">
        <f>'TuitionData-4Yr'!CN18</f>
        <v>21661</v>
      </c>
      <c r="E23" s="388">
        <f>IF('TuitionData-4Yr'!DJ18&gt;0,('TuitionData-4Yr'!DJ18),"NA")</f>
        <v>6125</v>
      </c>
      <c r="F23" s="389">
        <f>IF('TuitionData-4Yr'!EF18&gt;0,('TuitionData-4Yr'!EF18),"NA")</f>
        <v>19446</v>
      </c>
      <c r="G23" s="388">
        <f>IF('TuitionData-4Yr'!FB18&gt;0,('TuitionData-4Yr'!FB18),"NA")</f>
        <v>6265</v>
      </c>
      <c r="H23" s="389">
        <f>IF('TuitionData-4Yr'!FX18&gt;0,('TuitionData-4Yr'!FX18),"NA")</f>
        <v>16503</v>
      </c>
      <c r="I23" s="388">
        <f>IF('TuitionData-4Yr'!GT18&gt;0,('TuitionData-4Yr'!GT18),"NA")</f>
        <v>4605</v>
      </c>
      <c r="J23" s="389">
        <f>IF('TuitionData-4Yr'!HP18&gt;0,('TuitionData-4Yr'!HP18),"NA")</f>
        <v>15401</v>
      </c>
      <c r="K23" s="388">
        <f>IF('TuitionData-4Yr'!IL18&gt;0,('TuitionData-4Yr'!IL18),"NA")</f>
        <v>5306</v>
      </c>
      <c r="L23" s="389">
        <f>IF('TuitionData-4Yr'!JH18&gt;0,('TuitionData-4Yr'!JH18),"NA")</f>
        <v>14316</v>
      </c>
      <c r="M23" s="388">
        <f>IF('TuitionData-4Yr'!KD18&gt;0,('TuitionData-4Yr'!KD18),"NA")</f>
        <v>5335</v>
      </c>
      <c r="N23" s="389">
        <f>IF('TuitionData-4Yr'!KZ18&gt;0,('TuitionData-4Yr'!KZ18),"NA")</f>
        <v>17674.5</v>
      </c>
      <c r="O23" s="388">
        <f>IF('TuitionData-2Yr'!W18&gt;0,('TuitionData-2Yr'!W18),"NA")</f>
        <v>2365.5</v>
      </c>
      <c r="P23" s="389">
        <f>IF('TuitionData-2Yr'!AS18&gt;0,('TuitionData-2Yr'!AS18),"NA")</f>
        <v>8508.5</v>
      </c>
      <c r="Q23" s="388" t="str">
        <f>IF('TuitionData-2Yr'!BO18&gt;0,('TuitionData-2Yr'!BO18),"NA")</f>
        <v>NA</v>
      </c>
      <c r="R23" s="389" t="str">
        <f>IF('TuitionData-2Yr'!CK18&gt;0,('TuitionData-2Yr'!CK18),"NA")</f>
        <v>NA</v>
      </c>
      <c r="S23" s="324" t="s">
        <v>27</v>
      </c>
    </row>
    <row r="24" spans="1:19">
      <c r="A24" s="308" t="s">
        <v>28</v>
      </c>
      <c r="B24" s="308"/>
      <c r="C24" s="308">
        <f>'TuitionData-4Yr'!BR19</f>
        <v>7391.5</v>
      </c>
      <c r="D24" s="308">
        <f>'TuitionData-4Yr'!CN19</f>
        <v>19778.5</v>
      </c>
      <c r="E24" s="388" t="str">
        <f>IF('TuitionData-4Yr'!DJ19&gt;0,('TuitionData-4Yr'!DJ19),"NA")</f>
        <v>NA</v>
      </c>
      <c r="F24" s="389" t="str">
        <f>IF('TuitionData-4Yr'!EF19&gt;0,('TuitionData-4Yr'!EF19),"NA")</f>
        <v>NA</v>
      </c>
      <c r="G24" s="388">
        <f>IF('TuitionData-4Yr'!FB19&gt;0,('TuitionData-4Yr'!FB19),"NA")</f>
        <v>5214</v>
      </c>
      <c r="H24" s="389">
        <f>IF('TuitionData-4Yr'!FX19&gt;0,('TuitionData-4Yr'!FX19),"NA")</f>
        <v>12781.5</v>
      </c>
      <c r="I24" s="388">
        <f>IF('TuitionData-4Yr'!GT19&gt;0,('TuitionData-4Yr'!GT19),"NA")</f>
        <v>5315</v>
      </c>
      <c r="J24" s="389">
        <f>IF('TuitionData-4Yr'!HP19&gt;0,('TuitionData-4Yr'!HP19),"NA")</f>
        <v>13440</v>
      </c>
      <c r="K24" s="388">
        <f>IF('TuitionData-4Yr'!IL19&gt;0,('TuitionData-4Yr'!IL19),"NA")</f>
        <v>5190</v>
      </c>
      <c r="L24" s="389">
        <f>IF('TuitionData-4Yr'!JH19&gt;0,('TuitionData-4Yr'!JH19),"NA")</f>
        <v>11550</v>
      </c>
      <c r="M24" s="388">
        <f>IF('TuitionData-4Yr'!KD19&gt;0,('TuitionData-4Yr'!KD19),"NA")</f>
        <v>5790</v>
      </c>
      <c r="N24" s="389">
        <f>IF('TuitionData-4Yr'!KZ19&gt;0,('TuitionData-4Yr'!KZ19),"NA")</f>
        <v>12005</v>
      </c>
      <c r="O24" s="388">
        <f>IF('TuitionData-2Yr'!W19&gt;0,('TuitionData-2Yr'!W19),"NA")</f>
        <v>3385</v>
      </c>
      <c r="P24" s="389">
        <f>IF('TuitionData-2Yr'!AS19&gt;0,('TuitionData-2Yr'!AS19),"NA")</f>
        <v>7983</v>
      </c>
      <c r="Q24" s="388">
        <f>IF('TuitionData-2Yr'!BO19&gt;0,('TuitionData-2Yr'!BO19),"NA")</f>
        <v>1575</v>
      </c>
      <c r="R24" s="389" t="str">
        <f>IF('TuitionData-2Yr'!CK19&gt;0,('TuitionData-2Yr'!CK19),"NA")</f>
        <v>NA</v>
      </c>
      <c r="S24" s="324" t="s">
        <v>28</v>
      </c>
    </row>
    <row r="25" spans="1:19">
      <c r="A25" s="308" t="s">
        <v>29</v>
      </c>
      <c r="B25" s="308"/>
      <c r="C25" s="308">
        <f>'TuitionData-4Yr'!BR20</f>
        <v>11935</v>
      </c>
      <c r="D25" s="308">
        <f>'TuitionData-4Yr'!CN20</f>
        <v>29508</v>
      </c>
      <c r="E25" s="388" t="str">
        <f>IF('TuitionData-4Yr'!DJ20&gt;0,('TuitionData-4Yr'!DJ20),"NA")</f>
        <v>NA</v>
      </c>
      <c r="F25" s="389" t="str">
        <f>IF('TuitionData-4Yr'!EF20&gt;0,('TuitionData-4Yr'!EF20),"NA")</f>
        <v>NA</v>
      </c>
      <c r="G25" s="388">
        <f>IF('TuitionData-4Yr'!FB20&gt;0,('TuitionData-4Yr'!FB20),"NA")</f>
        <v>10838</v>
      </c>
      <c r="H25" s="389">
        <f>IF('TuitionData-4Yr'!FX20&gt;0,('TuitionData-4Yr'!FX20),"NA")</f>
        <v>26694</v>
      </c>
      <c r="I25" s="388" t="str">
        <f>IF('TuitionData-4Yr'!GT20&gt;0,('TuitionData-4Yr'!GT20),"NA")</f>
        <v>NA</v>
      </c>
      <c r="J25" s="389" t="str">
        <f>IF('TuitionData-4Yr'!HP20&gt;0,('TuitionData-4Yr'!HP20),"NA")</f>
        <v>NA</v>
      </c>
      <c r="K25" s="388">
        <f>IF('TuitionData-4Yr'!IL20&gt;0,('TuitionData-4Yr'!IL20),"NA")</f>
        <v>9760</v>
      </c>
      <c r="L25" s="389">
        <f>IF('TuitionData-4Yr'!JH20&gt;0,('TuitionData-4Yr'!JH20),"NA")</f>
        <v>18910</v>
      </c>
      <c r="M25" s="388">
        <f>IF('TuitionData-4Yr'!KD20&gt;0,('TuitionData-4Yr'!KD20),"NA")</f>
        <v>9643</v>
      </c>
      <c r="N25" s="389">
        <f>IF('TuitionData-4Yr'!KZ20&gt;0,('TuitionData-4Yr'!KZ20),"NA")</f>
        <v>18955</v>
      </c>
      <c r="O25" s="388">
        <f>IF('TuitionData-2Yr'!W20&gt;0,('TuitionData-2Yr'!W20),"NA")</f>
        <v>3844</v>
      </c>
      <c r="P25" s="389">
        <f>IF('TuitionData-2Yr'!AS20&gt;0,('TuitionData-2Yr'!AS20),"NA")</f>
        <v>8050</v>
      </c>
      <c r="Q25" s="388" t="str">
        <f>IF('TuitionData-2Yr'!BO20&gt;0,('TuitionData-2Yr'!BO20),"NA")</f>
        <v>NA</v>
      </c>
      <c r="R25" s="389" t="str">
        <f>IF('TuitionData-2Yr'!CK20&gt;0,('TuitionData-2Yr'!CK20),"NA")</f>
        <v>NA</v>
      </c>
      <c r="S25" s="324" t="s">
        <v>29</v>
      </c>
    </row>
    <row r="26" spans="1:19">
      <c r="A26" s="266" t="s">
        <v>30</v>
      </c>
      <c r="B26" s="266"/>
      <c r="C26" s="266">
        <f>'TuitionData-4Yr'!BR21</f>
        <v>9363.75</v>
      </c>
      <c r="D26" s="266">
        <f>'TuitionData-4Yr'!CN21</f>
        <v>26333.75</v>
      </c>
      <c r="E26" s="390">
        <f>IF('TuitionData-4Yr'!DJ21&gt;0,('TuitionData-4Yr'!DJ21),"NA")</f>
        <v>6774</v>
      </c>
      <c r="F26" s="326">
        <f>IF('TuitionData-4Yr'!EF21&gt;0,('TuitionData-4Yr'!EF21),"NA")</f>
        <v>20130</v>
      </c>
      <c r="G26" s="390">
        <f>IF('TuitionData-4Yr'!FB21&gt;0,('TuitionData-4Yr'!FB21),"NA")</f>
        <v>7543</v>
      </c>
      <c r="H26" s="326">
        <f>IF('TuitionData-4Yr'!FX21&gt;0,('TuitionData-4Yr'!FX21),"NA")</f>
        <v>23133</v>
      </c>
      <c r="I26" s="390" t="str">
        <f>IF('TuitionData-4Yr'!GT21&gt;0,('TuitionData-4Yr'!GT21),"NA")</f>
        <v>NA</v>
      </c>
      <c r="J26" s="326" t="str">
        <f>IF('TuitionData-4Yr'!HP21&gt;0,('TuitionData-4Yr'!HP21),"NA")</f>
        <v>NA</v>
      </c>
      <c r="K26" s="390">
        <f>IF('TuitionData-4Yr'!IL21&gt;0,('TuitionData-4Yr'!IL21),"NA")</f>
        <v>7514</v>
      </c>
      <c r="L26" s="326">
        <f>IF('TuitionData-4Yr'!JH21&gt;0,('TuitionData-4Yr'!JH21),"NA")</f>
        <v>21458</v>
      </c>
      <c r="M26" s="390" t="str">
        <f>IF('TuitionData-4Yr'!KD21&gt;0,('TuitionData-4Yr'!KD21),"NA")</f>
        <v>NA</v>
      </c>
      <c r="N26" s="326" t="str">
        <f>IF('TuitionData-4Yr'!KZ21&gt;0,('TuitionData-4Yr'!KZ21),"NA")</f>
        <v>NA</v>
      </c>
      <c r="O26" s="390">
        <f>IF('TuitionData-2Yr'!W21&gt;0,('TuitionData-2Yr'!W21),"NA")</f>
        <v>3783</v>
      </c>
      <c r="P26" s="326">
        <f>IF('TuitionData-2Yr'!AS21&gt;0,('TuitionData-2Yr'!AS21),"NA")</f>
        <v>18249</v>
      </c>
      <c r="Q26" s="390">
        <f>IF('TuitionData-2Yr'!BO21&gt;0,('TuitionData-2Yr'!BO21),"NA")</f>
        <v>3176</v>
      </c>
      <c r="R26" s="326" t="str">
        <f>IF('TuitionData-2Yr'!CK21&gt;0,('TuitionData-2Yr'!CK21),"NA")</f>
        <v>NA</v>
      </c>
      <c r="S26" s="326" t="s">
        <v>30</v>
      </c>
    </row>
    <row r="27" spans="1:19">
      <c r="A27" s="266" t="s">
        <v>32</v>
      </c>
      <c r="B27" s="266"/>
      <c r="C27" s="266">
        <f>'TuitionData-4Yr'!BR22</f>
        <v>9798</v>
      </c>
      <c r="D27" s="266">
        <f>'TuitionData-4Yr'!CN22</f>
        <v>19956</v>
      </c>
      <c r="E27" s="390">
        <f>IF('TuitionData-4Yr'!DJ22&gt;0,('TuitionData-4Yr'!DJ22),"NA")</f>
        <v>7678</v>
      </c>
      <c r="F27" s="326">
        <f>IF('TuitionData-4Yr'!EF22&gt;0,('TuitionData-4Yr'!EF22),"NA")</f>
        <v>17910</v>
      </c>
      <c r="G27" s="390">
        <f>IF('TuitionData-4Yr'!FB22&gt;0,('TuitionData-4Yr'!FB22),"NA")</f>
        <v>7168</v>
      </c>
      <c r="H27" s="326">
        <f>IF('TuitionData-4Yr'!FX22&gt;0,('TuitionData-4Yr'!FX22),"NA")</f>
        <v>17424.5</v>
      </c>
      <c r="I27" s="390">
        <f>IF('TuitionData-4Yr'!GT22&gt;0,('TuitionData-4Yr'!GT22),"NA")</f>
        <v>6540</v>
      </c>
      <c r="J27" s="326">
        <f>IF('TuitionData-4Yr'!HP22&gt;0,('TuitionData-4Yr'!HP22),"NA")</f>
        <v>16868</v>
      </c>
      <c r="K27" s="390">
        <f>IF('TuitionData-4Yr'!IL22&gt;0,('TuitionData-4Yr'!IL22),"NA")</f>
        <v>6632</v>
      </c>
      <c r="L27" s="326">
        <f>IF('TuitionData-4Yr'!JH22&gt;0,('TuitionData-4Yr'!JH22),"NA")</f>
        <v>17220</v>
      </c>
      <c r="M27" s="390">
        <f>IF('TuitionData-4Yr'!KD22&gt;0,('TuitionData-4Yr'!KD22),"NA")</f>
        <v>8486</v>
      </c>
      <c r="N27" s="326">
        <f>IF('TuitionData-4Yr'!KZ22&gt;0,('TuitionData-4Yr'!KZ22),"NA")</f>
        <v>18425</v>
      </c>
      <c r="O27" s="390">
        <f>IF('TuitionData-2Yr'!W22&gt;0,('TuitionData-2Yr'!W22),"NA")</f>
        <v>2397</v>
      </c>
      <c r="P27" s="326">
        <f>IF('TuitionData-2Yr'!AS22&gt;0,('TuitionData-2Yr'!AS22),"NA")</f>
        <v>4830</v>
      </c>
      <c r="Q27" s="390" t="str">
        <f>IF('TuitionData-2Yr'!BO22&gt;0,('TuitionData-2Yr'!BO22),"NA")</f>
        <v>NA</v>
      </c>
      <c r="R27" s="326" t="str">
        <f>IF('TuitionData-2Yr'!CK22&gt;0,('TuitionData-2Yr'!CK22),"NA")</f>
        <v>NA</v>
      </c>
      <c r="S27" s="326" t="s">
        <v>32</v>
      </c>
    </row>
    <row r="28" spans="1:19">
      <c r="A28" s="266" t="s">
        <v>33</v>
      </c>
      <c r="B28" s="266"/>
      <c r="C28" s="266">
        <f>'TuitionData-4Yr'!BR23</f>
        <v>10681.5</v>
      </c>
      <c r="D28" s="266">
        <f>'TuitionData-4Yr'!CN23</f>
        <v>27901.5</v>
      </c>
      <c r="E28" s="390">
        <f>IF('TuitionData-4Yr'!DJ23&gt;0,('TuitionData-4Yr'!DJ23),"NA")</f>
        <v>13732.5</v>
      </c>
      <c r="F28" s="326">
        <f>IF('TuitionData-4Yr'!EF23&gt;0,('TuitionData-4Yr'!EF23),"NA")</f>
        <v>33956.5</v>
      </c>
      <c r="G28" s="390">
        <f>IF('TuitionData-4Yr'!FB23&gt;0,('TuitionData-4Yr'!FB23),"NA")</f>
        <v>9076</v>
      </c>
      <c r="H28" s="326">
        <f>IF('TuitionData-4Yr'!FX23&gt;0,('TuitionData-4Yr'!FX23),"NA")</f>
        <v>21835.5</v>
      </c>
      <c r="I28" s="390" t="str">
        <f>IF('TuitionData-4Yr'!GT23&gt;0,('TuitionData-4Yr'!GT23),"NA")</f>
        <v>NA</v>
      </c>
      <c r="J28" s="326" t="str">
        <f>IF('TuitionData-4Yr'!HP23&gt;0,('TuitionData-4Yr'!HP23),"NA")</f>
        <v>NA</v>
      </c>
      <c r="K28" s="390">
        <f>IF('TuitionData-4Yr'!IL23&gt;0,('TuitionData-4Yr'!IL23),"NA")</f>
        <v>11092</v>
      </c>
      <c r="L28" s="326">
        <f>IF('TuitionData-4Yr'!JH23&gt;0,('TuitionData-4Yr'!JH23),"NA")</f>
        <v>20992</v>
      </c>
      <c r="M28" s="390">
        <f>IF('TuitionData-4Yr'!KD23&gt;0,('TuitionData-4Yr'!KD23),"NA")</f>
        <v>8509</v>
      </c>
      <c r="N28" s="326">
        <f>IF('TuitionData-4Yr'!KZ23&gt;0,('TuitionData-4Yr'!KZ23),"NA")</f>
        <v>23565</v>
      </c>
      <c r="O28" s="390">
        <f>IF('TuitionData-2Yr'!W23&gt;0,('TuitionData-2Yr'!W23),"NA")</f>
        <v>3900</v>
      </c>
      <c r="P28" s="326">
        <f>IF('TuitionData-2Yr'!AS23&gt;0,('TuitionData-2Yr'!AS23),"NA")</f>
        <v>9738</v>
      </c>
      <c r="Q28" s="390" t="str">
        <f>IF('TuitionData-2Yr'!BO23&gt;0,('TuitionData-2Yr'!BO23),"NA")</f>
        <v>NA</v>
      </c>
      <c r="R28" s="326" t="str">
        <f>IF('TuitionData-2Yr'!CK23&gt;0,('TuitionData-2Yr'!CK23),"NA")</f>
        <v>NA</v>
      </c>
      <c r="S28" s="326" t="s">
        <v>33</v>
      </c>
    </row>
    <row r="29" spans="1:19">
      <c r="A29" s="309" t="s">
        <v>34</v>
      </c>
      <c r="B29" s="309"/>
      <c r="C29" s="309">
        <f>'TuitionData-4Yr'!BR24</f>
        <v>6456</v>
      </c>
      <c r="D29" s="309">
        <f>'TuitionData-4Yr'!CN24</f>
        <v>19632</v>
      </c>
      <c r="E29" s="391" t="str">
        <f>IF('TuitionData-4Yr'!DJ24&gt;0,('TuitionData-4Yr'!DJ24),"NA")</f>
        <v>NA</v>
      </c>
      <c r="F29" s="327" t="str">
        <f>IF('TuitionData-4Yr'!EF24&gt;0,('TuitionData-4Yr'!EF24),"NA")</f>
        <v>NA</v>
      </c>
      <c r="G29" s="391">
        <f>IF('TuitionData-4Yr'!FB24&gt;0,('TuitionData-4Yr'!FB24),"NA")</f>
        <v>6216</v>
      </c>
      <c r="H29" s="327">
        <f>IF('TuitionData-4Yr'!FX24&gt;0,('TuitionData-4Yr'!FX24),"NA")</f>
        <v>14446</v>
      </c>
      <c r="I29" s="391" t="str">
        <f>IF('TuitionData-4Yr'!GT24&gt;0,('TuitionData-4Yr'!GT24),"NA")</f>
        <v>NA</v>
      </c>
      <c r="J29" s="327" t="str">
        <f>IF('TuitionData-4Yr'!HP24&gt;0,('TuitionData-4Yr'!HP24),"NA")</f>
        <v>NA</v>
      </c>
      <c r="K29" s="391">
        <f>IF('TuitionData-4Yr'!IL24&gt;0,('TuitionData-4Yr'!IL24),"NA")</f>
        <v>6040</v>
      </c>
      <c r="L29" s="327">
        <f>IF('TuitionData-4Yr'!JH24&gt;0,('TuitionData-4Yr'!JH24),"NA")</f>
        <v>14064</v>
      </c>
      <c r="M29" s="391">
        <f>IF('TuitionData-4Yr'!KD24&gt;0,('TuitionData-4Yr'!KD24),"NA")</f>
        <v>5967</v>
      </c>
      <c r="N29" s="327">
        <f>IF('TuitionData-4Yr'!KZ24&gt;0,('TuitionData-4Yr'!KZ24),"NA")</f>
        <v>13436</v>
      </c>
      <c r="O29" s="391">
        <f>IF('TuitionData-2Yr'!W24&gt;0,('TuitionData-2Yr'!W24),"NA")</f>
        <v>3336</v>
      </c>
      <c r="P29" s="327">
        <f>IF('TuitionData-2Yr'!AS24&gt;0,('TuitionData-2Yr'!AS24),"NA")</f>
        <v>8500</v>
      </c>
      <c r="Q29" s="391" t="s">
        <v>65</v>
      </c>
      <c r="R29" s="327" t="s">
        <v>65</v>
      </c>
      <c r="S29" s="327" t="s">
        <v>34</v>
      </c>
    </row>
    <row r="30" spans="1:19">
      <c r="A30" s="250" t="s">
        <v>114</v>
      </c>
      <c r="B30" s="250"/>
      <c r="C30" s="269">
        <f>'TuitionData-4Yr'!BR25</f>
        <v>10347</v>
      </c>
      <c r="D30" s="269">
        <f>'TuitionData-4Yr'!CN25</f>
        <v>27472</v>
      </c>
      <c r="E30" s="399">
        <f>IF('TuitionData-4Yr'!DJ25&gt;0,('TuitionData-4Yr'!DJ25),"NA")</f>
        <v>6759</v>
      </c>
      <c r="F30" s="269">
        <f>IF('TuitionData-4Yr'!EF25&gt;0,('TuitionData-4Yr'!EF25),"NA")</f>
        <v>19138</v>
      </c>
      <c r="G30" s="399">
        <f>IF('TuitionData-4Yr'!FB25&gt;0,('TuitionData-4Yr'!FB25),"NA")</f>
        <v>6550</v>
      </c>
      <c r="H30" s="269">
        <f>IF('TuitionData-4Yr'!FX25&gt;0,('TuitionData-4Yr'!FX25),"NA")</f>
        <v>17809</v>
      </c>
      <c r="I30" s="387">
        <f>IF('TuitionData-4Yr'!GT25&gt;0,('TuitionData-4Yr'!GT25),"NA")</f>
        <v>6722</v>
      </c>
      <c r="J30" s="269">
        <f>IF('TuitionData-4Yr'!HP25&gt;0,('TuitionData-4Yr'!HP25),"NA")</f>
        <v>18081</v>
      </c>
      <c r="K30" s="387">
        <f>IF('TuitionData-4Yr'!IL25&gt;0,('TuitionData-4Yr'!IL25),"NA")</f>
        <v>7436.5</v>
      </c>
      <c r="L30" s="269">
        <f>IF('TuitionData-4Yr'!JH25&gt;0,('TuitionData-4Yr'!JH25),"NA")</f>
        <v>17014</v>
      </c>
      <c r="M30" s="387">
        <f>IF('TuitionData-4Yr'!KD25&gt;0,('TuitionData-4Yr'!KD25),"NA")</f>
        <v>6060</v>
      </c>
      <c r="N30" s="269">
        <f>IF('TuitionData-4Yr'!KZ25&gt;0,('TuitionData-4Yr'!KZ25),"NA")</f>
        <v>17120.5</v>
      </c>
      <c r="O30" s="399">
        <f>IF('TuitionData-2Yr'!W25&gt;0,('TuitionData-2Yr'!W25),"NA")</f>
        <v>1539</v>
      </c>
      <c r="P30" s="269">
        <f>IF('TuitionData-2Yr'!AS25&gt;0,('TuitionData-2Yr'!AS25),"NA")</f>
        <v>6609.5</v>
      </c>
      <c r="Q30" s="399" t="str">
        <f>IF('TuitionData-2Yr'!BO25&gt;0,('TuitionData-2Yr'!BO25),"—")</f>
        <v>—</v>
      </c>
      <c r="R30" s="269" t="str">
        <f>IF('TuitionData-2Yr'!CK25&gt;0,('TuitionData-2Yr'!CK25),"—")</f>
        <v>—</v>
      </c>
      <c r="S30" s="269" t="s">
        <v>114</v>
      </c>
    </row>
    <row r="31" spans="1:19">
      <c r="A31" s="248" t="s">
        <v>156</v>
      </c>
      <c r="B31" s="248"/>
      <c r="C31" s="340">
        <f>(C30/C11)*100</f>
        <v>105.60318432333129</v>
      </c>
      <c r="D31" s="340">
        <f t="shared" ref="D31:P31" si="2">(D30/D11)*100</f>
        <v>113.47377116893847</v>
      </c>
      <c r="E31" s="397">
        <f t="shared" si="2"/>
        <v>79.461556548318839</v>
      </c>
      <c r="F31" s="398">
        <f t="shared" si="2"/>
        <v>96.132208157524616</v>
      </c>
      <c r="G31" s="397">
        <f t="shared" si="2"/>
        <v>91.80098107918711</v>
      </c>
      <c r="H31" s="398">
        <f t="shared" si="2"/>
        <v>103.62202891804615</v>
      </c>
      <c r="I31" s="397">
        <f t="shared" si="2"/>
        <v>94.218235335342342</v>
      </c>
      <c r="J31" s="398">
        <f t="shared" si="2"/>
        <v>114.38241341135537</v>
      </c>
      <c r="K31" s="397">
        <f t="shared" si="2"/>
        <v>104.34264066227024</v>
      </c>
      <c r="L31" s="398">
        <f t="shared" si="2"/>
        <v>111.57452947734279</v>
      </c>
      <c r="M31" s="397">
        <f t="shared" si="2"/>
        <v>87.534305936732622</v>
      </c>
      <c r="N31" s="398">
        <f t="shared" si="2"/>
        <v>102.27299880525686</v>
      </c>
      <c r="O31" s="397">
        <f t="shared" si="2"/>
        <v>46.467391304347828</v>
      </c>
      <c r="P31" s="398">
        <f t="shared" si="2"/>
        <v>90.219765219765222</v>
      </c>
      <c r="Q31" s="397"/>
      <c r="R31" s="398"/>
      <c r="S31" s="268" t="s">
        <v>156</v>
      </c>
    </row>
    <row r="32" spans="1:19">
      <c r="A32" s="308" t="s">
        <v>115</v>
      </c>
      <c r="B32" s="308"/>
      <c r="C32" s="324" t="str">
        <f>'TuitionData-4Yr'!BR27</f>
        <v>NA</v>
      </c>
      <c r="D32" s="324" t="str">
        <f>'TuitionData-4Yr'!CN27</f>
        <v>NA</v>
      </c>
      <c r="E32" s="388">
        <f>IF('TuitionData-4Yr'!DJ27&gt;0,('TuitionData-4Yr'!DJ27),"NA")</f>
        <v>6184</v>
      </c>
      <c r="F32" s="324">
        <f>IF('TuitionData-4Yr'!DG27&gt;0,('TuitionData-4Yr'!DG27),"NA")</f>
        <v>5703</v>
      </c>
      <c r="G32" s="388">
        <f>IF('TuitionData-4Yr'!FB27&gt;0,('TuitionData-4Yr'!FB27),"NA")</f>
        <v>6079</v>
      </c>
      <c r="H32" s="324">
        <f>IF('TuitionData-4Yr'!FX27&gt;0,('TuitionData-4Yr'!FX27),"NA")</f>
        <v>18329</v>
      </c>
      <c r="I32" s="388" t="str">
        <f>IF('TuitionData-4Yr'!GT27&gt;0,('TuitionData-4Yr'!GT27),"NA")</f>
        <v>NA</v>
      </c>
      <c r="J32" s="324" t="str">
        <f>IF('TuitionData-4Yr'!HP27&gt;0,('TuitionData-4Yr'!HP27),"NA")</f>
        <v>NA</v>
      </c>
      <c r="K32" s="388">
        <f>IF('TuitionData-4Yr'!IL27&gt;0,('TuitionData-4Yr'!IL27),"NA")</f>
        <v>6437</v>
      </c>
      <c r="L32" s="389">
        <f>IF('TuitionData-4Yr'!JH27&gt;0,('TuitionData-4Yr'!JH27),"NA")</f>
        <v>18741</v>
      </c>
      <c r="M32" s="388" t="str">
        <f>IF('TuitionData-4Yr'!KD27&gt;0,('TuitionData-4Yr'!KD27),"NA")</f>
        <v>NA</v>
      </c>
      <c r="N32" s="324" t="str">
        <f>IF('TuitionData-4Yr'!KZ27&gt;0,('TuitionData-4Yr'!KZ27),"NA")</f>
        <v>NA</v>
      </c>
      <c r="O32" s="388">
        <f>IF('TuitionData-2Yr'!W27&gt;0,('TuitionData-2Yr'!W27),"NA")</f>
        <v>5826</v>
      </c>
      <c r="P32" s="324">
        <f>IF('TuitionData-2Yr'!AS27&gt;0,('TuitionData-2Yr'!AS27),"NA")</f>
        <v>5826</v>
      </c>
      <c r="Q32" s="388" t="str">
        <f>IF('TuitionData-2Yr'!BO27&gt;0,('TuitionData-2Yr'!BO27),"—")</f>
        <v>—</v>
      </c>
      <c r="R32" s="324" t="str">
        <f>IF('TuitionData-2Yr'!CK27&gt;0,('TuitionData-2Yr'!CK27),"—")</f>
        <v>—</v>
      </c>
      <c r="S32" s="324" t="s">
        <v>115</v>
      </c>
    </row>
    <row r="33" spans="1:19">
      <c r="A33" s="308" t="s">
        <v>116</v>
      </c>
      <c r="B33" s="308"/>
      <c r="C33" s="324">
        <f>'TuitionData-4Yr'!BR28</f>
        <v>10126</v>
      </c>
      <c r="D33" s="324">
        <f>'TuitionData-4Yr'!CN28</f>
        <v>25363.5</v>
      </c>
      <c r="E33" s="388">
        <f>IF('TuitionData-4Yr'!DJ28&gt;0,('TuitionData-4Yr'!DJ28),"NA")</f>
        <v>10184</v>
      </c>
      <c r="F33" s="324">
        <f>IF('TuitionData-4Yr'!EF28&gt;0,('TuitionData-4Yr'!EF28),"NA")</f>
        <v>19375</v>
      </c>
      <c r="G33" s="388" t="str">
        <f>IF('TuitionData-4Yr'!FB28&gt;0,('TuitionData-4Yr'!FB28),"NA")</f>
        <v>NA</v>
      </c>
      <c r="H33" s="324" t="str">
        <f>IF('TuitionData-4Yr'!FX28&gt;0,('TuitionData-4Yr'!FX28),"NA")</f>
        <v>NA</v>
      </c>
      <c r="I33" s="388">
        <f>IF('TuitionData-4Yr'!GT28&gt;0,('TuitionData-4Yr'!GT28),"NA")</f>
        <v>9545</v>
      </c>
      <c r="J33" s="324">
        <f>IF('TuitionData-4Yr'!HP28&gt;0,('TuitionData-4Yr'!HP28),"NA")</f>
        <v>22497</v>
      </c>
      <c r="K33" s="388">
        <f>IF('TuitionData-4Yr'!IL28&gt;0,('TuitionData-4Yr'!IL28),"NA")</f>
        <v>7866</v>
      </c>
      <c r="L33" s="389">
        <f>IF('TuitionData-4Yr'!JH28&gt;0,('TuitionData-4Yr'!JH28),"NA")</f>
        <v>11209</v>
      </c>
      <c r="M33" s="388" t="str">
        <f>IF('TuitionData-4Yr'!KD28&gt;0,('TuitionData-4Yr'!KD28),"NA")</f>
        <v>NA</v>
      </c>
      <c r="N33" s="324" t="str">
        <f>IF('TuitionData-4Yr'!KZ28&gt;0,('TuitionData-4Yr'!KZ28),"NA")</f>
        <v>NA</v>
      </c>
      <c r="O33" s="388">
        <f>IF('TuitionData-2Yr'!W28&gt;0,('TuitionData-2Yr'!W28),"NA")</f>
        <v>1974</v>
      </c>
      <c r="P33" s="324">
        <f>IF('TuitionData-2Yr'!AS28&gt;0,('TuitionData-2Yr'!AS28),"NA")</f>
        <v>7758</v>
      </c>
      <c r="Q33" s="388" t="str">
        <f>IF('TuitionData-2Yr'!BO28&gt;0,('TuitionData-2Yr'!BO28),"—")</f>
        <v>—</v>
      </c>
      <c r="R33" s="324" t="str">
        <f>IF('TuitionData-2Yr'!CK28&gt;0,('TuitionData-2Yr'!CK28),"—")</f>
        <v>—</v>
      </c>
      <c r="S33" s="324" t="s">
        <v>116</v>
      </c>
    </row>
    <row r="34" spans="1:19">
      <c r="A34" s="308" t="s">
        <v>117</v>
      </c>
      <c r="B34" s="308"/>
      <c r="C34" s="324">
        <f>'TuitionData-4Yr'!BR29</f>
        <v>13210</v>
      </c>
      <c r="D34" s="324">
        <f>'TuitionData-4Yr'!CN29</f>
        <v>36088</v>
      </c>
      <c r="E34" s="388">
        <f>IF('TuitionData-4Yr'!DJ29&gt;0,('TuitionData-4Yr'!DJ29),"NA")</f>
        <v>6766</v>
      </c>
      <c r="F34" s="324">
        <f>IF('TuitionData-4Yr'!EF29&gt;0,('TuitionData-4Yr'!EF29),"NA")</f>
        <v>17926</v>
      </c>
      <c r="G34" s="388">
        <f>IF('TuitionData-4Yr'!FB29&gt;0,('TuitionData-4Yr'!FB29),"NA")</f>
        <v>6550</v>
      </c>
      <c r="H34" s="324">
        <f>IF('TuitionData-4Yr'!FX29&gt;0,('TuitionData-4Yr'!FX29),"NA")</f>
        <v>17710</v>
      </c>
      <c r="I34" s="388">
        <f>IF('TuitionData-4Yr'!GT29&gt;0,('TuitionData-4Yr'!GT29),"NA")</f>
        <v>6471</v>
      </c>
      <c r="J34" s="324">
        <f>IF('TuitionData-4Yr'!HP29&gt;0,('TuitionData-4Yr'!HP29),"NA")</f>
        <v>17631</v>
      </c>
      <c r="K34" s="388" t="str">
        <f>IF('TuitionData-4Yr'!IL29&gt;0,('TuitionData-4Yr'!IL29),"NA")</f>
        <v>NA</v>
      </c>
      <c r="L34" s="389" t="str">
        <f>IF('TuitionData-4Yr'!JH29&gt;0,('TuitionData-4Yr'!JH29),"NA")</f>
        <v>NA</v>
      </c>
      <c r="M34" s="388">
        <f>IF('TuitionData-4Yr'!KD29&gt;0,('TuitionData-4Yr'!KD29),"NA")</f>
        <v>6121</v>
      </c>
      <c r="N34" s="324">
        <f>IF('TuitionData-4Yr'!KZ29&gt;0,('TuitionData-4Yr'!KZ29),"NA")</f>
        <v>17281</v>
      </c>
      <c r="O34" s="388">
        <f>IF('TuitionData-2Yr'!W29&gt;0,('TuitionData-2Yr'!W29),"NA")</f>
        <v>1178</v>
      </c>
      <c r="P34" s="324">
        <f>IF('TuitionData-2Yr'!AS29&gt;0,('TuitionData-2Yr'!AS29),"NA")</f>
        <v>6256</v>
      </c>
      <c r="Q34" s="388" t="str">
        <f>IF('TuitionData-2Yr'!BO29&gt;0,('TuitionData-2Yr'!BO29),"—")</f>
        <v>—</v>
      </c>
      <c r="R34" s="324" t="str">
        <f>IF('TuitionData-2Yr'!CK29&gt;0,('TuitionData-2Yr'!CK29),"—")</f>
        <v>—</v>
      </c>
      <c r="S34" s="324" t="s">
        <v>117</v>
      </c>
    </row>
    <row r="35" spans="1:19">
      <c r="A35" s="308" t="s">
        <v>118</v>
      </c>
      <c r="B35" s="308"/>
      <c r="C35" s="324">
        <f>'TuitionData-4Yr'!BR30</f>
        <v>9830</v>
      </c>
      <c r="D35" s="324">
        <f>'TuitionData-4Yr'!CN30</f>
        <v>28640.5</v>
      </c>
      <c r="E35" s="388">
        <f>IF('TuitionData-4Yr'!DJ30&gt;0,('TuitionData-4Yr'!DJ30),"NA")</f>
        <v>7450.5</v>
      </c>
      <c r="F35" s="324">
        <f>IF('TuitionData-4Yr'!EF30&gt;0,('TuitionData-4Yr'!EF30),"NA")</f>
        <v>20234</v>
      </c>
      <c r="G35" s="388">
        <f>IF('TuitionData-4Yr'!FB30&gt;0,('TuitionData-4Yr'!FB30),"NA")</f>
        <v>7024</v>
      </c>
      <c r="H35" s="324">
        <f>IF('TuitionData-4Yr'!FX30&gt;0,('TuitionData-4Yr'!FX30),"NA")</f>
        <v>18437</v>
      </c>
      <c r="I35" s="388">
        <f>IF('TuitionData-4Yr'!GT30&gt;0,('TuitionData-4Yr'!GT30),"NA")</f>
        <v>7388</v>
      </c>
      <c r="J35" s="324">
        <f>IF('TuitionData-4Yr'!HP30&gt;0,('TuitionData-4Yr'!HP30),"NA")</f>
        <v>17865</v>
      </c>
      <c r="K35" s="388">
        <f>IF('TuitionData-4Yr'!IL30&gt;0,('TuitionData-4Yr'!IL30),"NA")</f>
        <v>7343</v>
      </c>
      <c r="L35" s="389">
        <f>IF('TuitionData-4Yr'!JH30&gt;0,('TuitionData-4Yr'!JH30),"NA")</f>
        <v>17284</v>
      </c>
      <c r="M35" s="388">
        <f>IF('TuitionData-4Yr'!KD30&gt;0,('TuitionData-4Yr'!KD30),"NA")</f>
        <v>6824</v>
      </c>
      <c r="N35" s="324">
        <f>IF('TuitionData-4Yr'!KZ30&gt;0,('TuitionData-4Yr'!KZ30),"NA")</f>
        <v>17255.5</v>
      </c>
      <c r="O35" s="388">
        <f>IF('TuitionData-2Yr'!W30&gt;0,('TuitionData-2Yr'!W30),"NA")</f>
        <v>3156</v>
      </c>
      <c r="P35" s="324">
        <f>IF('TuitionData-2Yr'!AS30&gt;0,('TuitionData-2Yr'!AS30),"NA")</f>
        <v>10740</v>
      </c>
      <c r="Q35" s="388" t="str">
        <f>IF('TuitionData-2Yr'!BO30&gt;0,('TuitionData-2Yr'!BO30),"—")</f>
        <v>—</v>
      </c>
      <c r="R35" s="324" t="str">
        <f>IF('TuitionData-2Yr'!CK30&gt;0,('TuitionData-2Yr'!CK30),"—")</f>
        <v>—</v>
      </c>
      <c r="S35" s="324" t="s">
        <v>118</v>
      </c>
    </row>
    <row r="36" spans="1:19">
      <c r="A36" s="265" t="s">
        <v>119</v>
      </c>
      <c r="B36" s="265"/>
      <c r="C36" s="325">
        <f>'TuitionData-4Yr'!BR31</f>
        <v>9904</v>
      </c>
      <c r="D36" s="325">
        <f>'TuitionData-4Yr'!CN31</f>
        <v>27472</v>
      </c>
      <c r="E36" s="390" t="str">
        <f>IF('TuitionData-4Yr'!DJ31&gt;0,('TuitionData-4Yr'!DJ31),"NA")</f>
        <v>NA</v>
      </c>
      <c r="F36" s="325" t="str">
        <f>IF('TuitionData-4Yr'!EF31&gt;0,('TuitionData-4Yr'!EF31),"NA")</f>
        <v>NA</v>
      </c>
      <c r="G36" s="390" t="str">
        <f>IF('TuitionData-4Yr'!FB31&gt;0,('TuitionData-4Yr'!FB31),"NA")</f>
        <v>NA</v>
      </c>
      <c r="H36" s="325" t="str">
        <f>IF('TuitionData-4Yr'!FX31&gt;0,('TuitionData-4Yr'!FX31),"NA")</f>
        <v>NA</v>
      </c>
      <c r="I36" s="390">
        <f>IF('TuitionData-4Yr'!GT31&gt;0,('TuitionData-4Yr'!GT31),"NA")</f>
        <v>6536</v>
      </c>
      <c r="J36" s="325">
        <f>IF('TuitionData-4Yr'!HP31&gt;0,('TuitionData-4Yr'!HP31),"NA")</f>
        <v>18296</v>
      </c>
      <c r="K36" s="390" t="str">
        <f>IF('TuitionData-4Yr'!IL31&gt;0,('TuitionData-4Yr'!IL31),"NA")</f>
        <v>NA</v>
      </c>
      <c r="L36" s="326" t="str">
        <f>IF('TuitionData-4Yr'!JH31&gt;0,('TuitionData-4Yr'!JH31),"NA")</f>
        <v>NA</v>
      </c>
      <c r="M36" s="390">
        <f>IF('TuitionData-4Yr'!KD31&gt;0,('TuitionData-4Yr'!KD31),"NA")</f>
        <v>6336</v>
      </c>
      <c r="N36" s="325">
        <f>IF('TuitionData-4Yr'!KZ31&gt;0,('TuitionData-4Yr'!KZ31),"NA")</f>
        <v>17856</v>
      </c>
      <c r="O36" s="390">
        <f>IF('TuitionData-2Yr'!W31&gt;0,('TuitionData-2Yr'!W31),"NA")</f>
        <v>2628</v>
      </c>
      <c r="P36" s="325">
        <f>IF('TuitionData-2Yr'!AS31&gt;0,('TuitionData-2Yr'!AS31),"NA")</f>
        <v>7380</v>
      </c>
      <c r="Q36" s="390" t="str">
        <f>IF('TuitionData-2Yr'!BO31&gt;0,('TuitionData-2Yr'!BO31),"—")</f>
        <v>—</v>
      </c>
      <c r="R36" s="325" t="str">
        <f>IF('TuitionData-2Yr'!CK31&gt;0,('TuitionData-2Yr'!CK31),"—")</f>
        <v>—</v>
      </c>
      <c r="S36" s="325" t="s">
        <v>119</v>
      </c>
    </row>
    <row r="37" spans="1:19">
      <c r="A37" s="265" t="s">
        <v>120</v>
      </c>
      <c r="B37" s="265"/>
      <c r="C37" s="325" t="str">
        <f>'TuitionData-4Yr'!BR32</f>
        <v>NA</v>
      </c>
      <c r="D37" s="325" t="str">
        <f>'TuitionData-4Yr'!CN32</f>
        <v>NA</v>
      </c>
      <c r="E37" s="390">
        <f>IF('TuitionData-4Yr'!DJ32&gt;0,('TuitionData-4Yr'!DJ32),"NA")</f>
        <v>6434</v>
      </c>
      <c r="F37" s="325">
        <f>IF('TuitionData-4Yr'!EF32&gt;0,('TuitionData-4Yr'!EF32),"NA")</f>
        <v>19138</v>
      </c>
      <c r="G37" s="390">
        <f>IF('TuitionData-4Yr'!FB32&gt;0,('TuitionData-4Yr'!FB32),"NA")</f>
        <v>6292</v>
      </c>
      <c r="H37" s="325">
        <f>IF('TuitionData-4Yr'!FX32&gt;0,('TuitionData-4Yr'!FX32),"NA")</f>
        <v>18892</v>
      </c>
      <c r="I37" s="390" t="str">
        <f>IF('TuitionData-4Yr'!GT32&gt;0,('TuitionData-4Yr'!GT32),"NA")</f>
        <v>NA</v>
      </c>
      <c r="J37" s="325" t="str">
        <f>IF('TuitionData-4Yr'!HP32&gt;0,('TuitionData-4Yr'!HP32),"NA")</f>
        <v>NA</v>
      </c>
      <c r="K37" s="390" t="str">
        <f>IF('TuitionData-4Yr'!IL32&gt;0,('TuitionData-4Yr'!IL32),"NA")</f>
        <v>NA</v>
      </c>
      <c r="L37" s="326" t="str">
        <f>IF('TuitionData-4Yr'!JH32&gt;0,('TuitionData-4Yr'!JH32),"NA")</f>
        <v>NA</v>
      </c>
      <c r="M37" s="390">
        <f>IF('TuitionData-4Yr'!KD32&gt;0,('TuitionData-4Yr'!KD32),"NA")</f>
        <v>5784</v>
      </c>
      <c r="N37" s="325">
        <f>IF('TuitionData-4Yr'!KZ32&gt;0,('TuitionData-4Yr'!KZ32),"NA")</f>
        <v>16096</v>
      </c>
      <c r="O37" s="390">
        <f>IF('TuitionData-2Yr'!W32&gt;0,('TuitionData-2Yr'!W32),"NA")</f>
        <v>2974</v>
      </c>
      <c r="P37" s="325">
        <f>IF('TuitionData-2Yr'!AS32&gt;0,('TuitionData-2Yr'!AS32),"NA")</f>
        <v>7200</v>
      </c>
      <c r="Q37" s="390" t="str">
        <f>IF('TuitionData-2Yr'!BO32&gt;0,('TuitionData-2Yr'!BO32),"—")</f>
        <v>—</v>
      </c>
      <c r="R37" s="325" t="str">
        <f>IF('TuitionData-2Yr'!CK32&gt;0,('TuitionData-2Yr'!CK32),"—")</f>
        <v>—</v>
      </c>
      <c r="S37" s="325" t="s">
        <v>120</v>
      </c>
    </row>
    <row r="38" spans="1:19">
      <c r="A38" s="265" t="s">
        <v>121</v>
      </c>
      <c r="B38" s="265"/>
      <c r="C38" s="325" t="str">
        <f>'TuitionData-4Yr'!BR33</f>
        <v>NA</v>
      </c>
      <c r="D38" s="325" t="str">
        <f>'TuitionData-4Yr'!CN33</f>
        <v>NA</v>
      </c>
      <c r="E38" s="390">
        <f>IF('TuitionData-4Yr'!DJ33&gt;0,('TuitionData-4Yr'!DJ33),"NA")</f>
        <v>6513.5</v>
      </c>
      <c r="F38" s="325">
        <f>IF('TuitionData-4Yr'!EF33&gt;0,('TuitionData-4Yr'!EF33),"NA")</f>
        <v>21593</v>
      </c>
      <c r="G38" s="390" t="str">
        <f>IF('TuitionData-4Yr'!FB33&gt;0,('TuitionData-4Yr'!FB33),"NA")</f>
        <v>NA</v>
      </c>
      <c r="H38" s="325" t="str">
        <f>IF('TuitionData-4Yr'!FX33&gt;0,('TuitionData-4Yr'!FX33),"NA")</f>
        <v>NA</v>
      </c>
      <c r="I38" s="390">
        <f>IF('TuitionData-4Yr'!GT33&gt;0,('TuitionData-4Yr'!GT33),"NA")</f>
        <v>6233.5</v>
      </c>
      <c r="J38" s="325">
        <f>IF('TuitionData-4Yr'!HP33&gt;0,('TuitionData-4Yr'!HP33),"NA")</f>
        <v>18296</v>
      </c>
      <c r="K38" s="390" t="str">
        <f>IF('TuitionData-4Yr'!IL33&gt;0,('TuitionData-4Yr'!IL33),"NA")</f>
        <v>NA</v>
      </c>
      <c r="L38" s="326" t="str">
        <f>IF('TuitionData-4Yr'!JH33&gt;0,('TuitionData-4Yr'!JH33),"NA")</f>
        <v>NA</v>
      </c>
      <c r="M38" s="390">
        <f>IF('TuitionData-4Yr'!KD33&gt;0,('TuitionData-4Yr'!KD33),"NA")</f>
        <v>5007.5</v>
      </c>
      <c r="N38" s="325">
        <f>IF('TuitionData-4Yr'!KZ33&gt;0,('TuitionData-4Yr'!KZ33),"NA")</f>
        <v>16217.5</v>
      </c>
      <c r="O38" s="390">
        <f>IF('TuitionData-2Yr'!W33&gt;0,('TuitionData-2Yr'!W33),"NA")</f>
        <v>3085</v>
      </c>
      <c r="P38" s="325">
        <f>IF('TuitionData-2Yr'!AS33&gt;0,('TuitionData-2Yr'!AS33),"NA")</f>
        <v>8193</v>
      </c>
      <c r="Q38" s="390" t="str">
        <f>IF('TuitionData-2Yr'!BO33&gt;0,('TuitionData-2Yr'!BO33),"—")</f>
        <v>—</v>
      </c>
      <c r="R38" s="325" t="str">
        <f>IF('TuitionData-2Yr'!CK33&gt;0,('TuitionData-2Yr'!CK33),"—")</f>
        <v>—</v>
      </c>
      <c r="S38" s="325" t="s">
        <v>121</v>
      </c>
    </row>
    <row r="39" spans="1:19">
      <c r="A39" s="265" t="s">
        <v>122</v>
      </c>
      <c r="B39" s="265"/>
      <c r="C39" s="325">
        <f>'TuitionData-4Yr'!BR34</f>
        <v>6716.5</v>
      </c>
      <c r="D39" s="325">
        <f>'TuitionData-4Yr'!CN34</f>
        <v>20626.5</v>
      </c>
      <c r="E39" s="390" t="str">
        <f>IF('TuitionData-4Yr'!DJ34&gt;0,('TuitionData-4Yr'!DJ34),"NA")</f>
        <v>NA</v>
      </c>
      <c r="F39" s="325" t="str">
        <f>IF('TuitionData-4Yr'!EF34&gt;0,('TuitionData-4Yr'!EF34),"NA")</f>
        <v>NA</v>
      </c>
      <c r="G39" s="390" t="str">
        <f>IF('TuitionData-4Yr'!FB34&gt;0,('TuitionData-4Yr'!FB34),"NA")</f>
        <v>NA</v>
      </c>
      <c r="H39" s="325" t="str">
        <f>IF('TuitionData-4Yr'!FX34&gt;0,('TuitionData-4Yr'!FX34),"NA")</f>
        <v>NA</v>
      </c>
      <c r="I39" s="390" t="str">
        <f>IF('TuitionData-4Yr'!GT34&gt;0,('TuitionData-4Yr'!GT34),"NA")</f>
        <v>NA</v>
      </c>
      <c r="J39" s="325" t="str">
        <f>IF('TuitionData-4Yr'!HP34&gt;0,('TuitionData-4Yr'!HP34),"NA")</f>
        <v>NA</v>
      </c>
      <c r="K39" s="390" t="str">
        <f>IF('TuitionData-4Yr'!IL34&gt;0,('TuitionData-4Yr'!IL34),"NA")</f>
        <v>NA</v>
      </c>
      <c r="L39" s="326" t="str">
        <f>IF('TuitionData-4Yr'!JH34&gt;0,('TuitionData-4Yr'!JH34),"NA")</f>
        <v>NA</v>
      </c>
      <c r="M39" s="390">
        <f>IF('TuitionData-4Yr'!KD34&gt;0,('TuitionData-4Yr'!KD34),"NA")</f>
        <v>4482</v>
      </c>
      <c r="N39" s="325">
        <f>IF('TuitionData-4Yr'!KZ34&gt;0,('TuitionData-4Yr'!KZ34),"NA")</f>
        <v>14758</v>
      </c>
      <c r="O39" s="390">
        <f>IF('TuitionData-2Yr'!W34&gt;0,('TuitionData-2Yr'!W34),"NA")</f>
        <v>2700</v>
      </c>
      <c r="P39" s="325">
        <f>IF('TuitionData-2Yr'!AS34&gt;0,('TuitionData-2Yr'!AS34),"NA")</f>
        <v>9345</v>
      </c>
      <c r="Q39" s="390" t="str">
        <f>IF('TuitionData-2Yr'!BO34&gt;0,('TuitionData-2Yr'!BO34),"—")</f>
        <v>—</v>
      </c>
      <c r="R39" s="325" t="str">
        <f>IF('TuitionData-2Yr'!CK34&gt;0,('TuitionData-2Yr'!CK34),"—")</f>
        <v>—</v>
      </c>
      <c r="S39" s="325" t="s">
        <v>122</v>
      </c>
    </row>
    <row r="40" spans="1:19">
      <c r="A40" s="308" t="s">
        <v>123</v>
      </c>
      <c r="B40" s="308"/>
      <c r="C40" s="324">
        <f>'TuitionData-4Yr'!BR35</f>
        <v>6533</v>
      </c>
      <c r="D40" s="324">
        <f>'TuitionData-4Yr'!CN35</f>
        <v>20166</v>
      </c>
      <c r="E40" s="388" t="str">
        <f>IF('TuitionData-4Yr'!DJ35&gt;0,('TuitionData-4Yr'!DJ35),"NA")</f>
        <v>NA</v>
      </c>
      <c r="F40" s="324" t="str">
        <f>IF('TuitionData-4Yr'!EF35&gt;0,('TuitionData-4Yr'!EF35),"NA")</f>
        <v>NA</v>
      </c>
      <c r="G40" s="388">
        <f>IF('TuitionData-4Yr'!FB35&gt;0,('TuitionData-4Yr'!FB35),"NA")</f>
        <v>4000</v>
      </c>
      <c r="H40" s="324">
        <f>IF('TuitionData-4Yr'!FX35&gt;0,('TuitionData-4Yr'!FX35),"NA")</f>
        <v>6382</v>
      </c>
      <c r="I40" s="388">
        <f>IF('TuitionData-4Yr'!GT35&gt;0,('TuitionData-4Yr'!GT35),"NA")</f>
        <v>4640.5</v>
      </c>
      <c r="J40" s="324">
        <f>IF('TuitionData-4Yr'!HP35&gt;0,('TuitionData-4Yr'!HP35),"NA")</f>
        <v>11416</v>
      </c>
      <c r="K40" s="388" t="str">
        <f>IF('TuitionData-4Yr'!IL35&gt;0,('TuitionData-4Yr'!IL35),"NA")</f>
        <v>NA</v>
      </c>
      <c r="L40" s="389" t="str">
        <f>IF('TuitionData-4Yr'!JH35&gt;0,('TuitionData-4Yr'!JH35),"NA")</f>
        <v>NA</v>
      </c>
      <c r="M40" s="388" t="str">
        <f>IF('TuitionData-4Yr'!KD35&gt;0,('TuitionData-4Yr'!KD35),"NA")</f>
        <v>NA</v>
      </c>
      <c r="N40" s="324" t="str">
        <f>IF('TuitionData-4Yr'!KZ35&gt;0,('TuitionData-4Yr'!KZ35),"NA")</f>
        <v>NA</v>
      </c>
      <c r="O40" s="388">
        <f>IF('TuitionData-2Yr'!W35&gt;0,('TuitionData-2Yr'!W35),"NA")</f>
        <v>1561</v>
      </c>
      <c r="P40" s="324">
        <f>IF('TuitionData-2Yr'!AS35&gt;0,('TuitionData-2Yr'!AS35),"NA")</f>
        <v>3700</v>
      </c>
      <c r="Q40" s="388" t="str">
        <f>IF('TuitionData-2Yr'!BO35&gt;0,('TuitionData-2Yr'!BO35),"—")</f>
        <v>—</v>
      </c>
      <c r="R40" s="324" t="str">
        <f>IF('TuitionData-2Yr'!CK35&gt;0,('TuitionData-2Yr'!CK35),"—")</f>
        <v>—</v>
      </c>
      <c r="S40" s="324" t="s">
        <v>123</v>
      </c>
    </row>
    <row r="41" spans="1:19">
      <c r="A41" s="308" t="s">
        <v>124</v>
      </c>
      <c r="B41" s="308"/>
      <c r="C41" s="324">
        <f>'TuitionData-4Yr'!BR36</f>
        <v>9042.5</v>
      </c>
      <c r="D41" s="324">
        <f>'TuitionData-4Yr'!CN36</f>
        <v>26651</v>
      </c>
      <c r="E41" s="388">
        <f>IF('TuitionData-4Yr'!DJ36&gt;0,('TuitionData-4Yr'!DJ36),"NA")</f>
        <v>7878</v>
      </c>
      <c r="F41" s="324">
        <f>IF('TuitionData-4Yr'!EF36&gt;0,('TuitionData-4Yr'!EF36),"NA")</f>
        <v>23088</v>
      </c>
      <c r="G41" s="388">
        <f>IF('TuitionData-4Yr'!FB36&gt;0,('TuitionData-4Yr'!FB36),"NA")</f>
        <v>8634</v>
      </c>
      <c r="H41" s="324">
        <f>IF('TuitionData-4Yr'!FX36&gt;0,('TuitionData-4Yr'!FX36),"NA")</f>
        <v>21759</v>
      </c>
      <c r="I41" s="388">
        <f>IF('TuitionData-4Yr'!GT36&gt;0,('TuitionData-4Yr'!GT36),"NA")</f>
        <v>7794</v>
      </c>
      <c r="J41" s="324">
        <f>IF('TuitionData-4Yr'!HP36&gt;0,('TuitionData-4Yr'!HP36),"NA")</f>
        <v>21276</v>
      </c>
      <c r="K41" s="388">
        <f>IF('TuitionData-4Yr'!IL36&gt;0,('TuitionData-4Yr'!IL36),"NA")</f>
        <v>7530</v>
      </c>
      <c r="L41" s="389">
        <f>IF('TuitionData-4Yr'!JH36&gt;0,('TuitionData-4Yr'!JH36),"NA")</f>
        <v>16744</v>
      </c>
      <c r="M41" s="388">
        <f>IF('TuitionData-4Yr'!KD36&gt;0,('TuitionData-4Yr'!KD36),"NA")</f>
        <v>8548</v>
      </c>
      <c r="N41" s="324">
        <f>IF('TuitionData-4Yr'!KZ36&gt;0,('TuitionData-4Yr'!KZ36),"NA")</f>
        <v>22188</v>
      </c>
      <c r="O41" s="388">
        <f>IF('TuitionData-2Yr'!W36&gt;0,('TuitionData-2Yr'!W36),"NA")</f>
        <v>4135</v>
      </c>
      <c r="P41" s="324">
        <f>IF('TuitionData-2Yr'!AS36&gt;0,('TuitionData-2Yr'!AS36),"NA")</f>
        <v>8527.5</v>
      </c>
      <c r="Q41" s="388" t="str">
        <f>IF('TuitionData-2Yr'!BO36&gt;0,('TuitionData-2Yr'!BO36),"—")</f>
        <v>—</v>
      </c>
      <c r="R41" s="324" t="str">
        <f>IF('TuitionData-2Yr'!CK36&gt;0,('TuitionData-2Yr'!CK36),"—")</f>
        <v>—</v>
      </c>
      <c r="S41" s="324" t="s">
        <v>124</v>
      </c>
    </row>
    <row r="42" spans="1:19">
      <c r="A42" s="308" t="s">
        <v>125</v>
      </c>
      <c r="B42" s="308"/>
      <c r="C42" s="324">
        <f>'TuitionData-4Yr'!BR37</f>
        <v>6626.5</v>
      </c>
      <c r="D42" s="324">
        <f>'TuitionData-4Yr'!CN37</f>
        <v>20215.5</v>
      </c>
      <c r="E42" s="388" t="str">
        <f>IF('TuitionData-4Yr'!DJ37&gt;0,('TuitionData-4Yr'!DJ37),"NA")</f>
        <v>NA</v>
      </c>
      <c r="F42" s="324" t="str">
        <f>IF('TuitionData-4Yr'!EF37&gt;0,('TuitionData-4Yr'!EF37),"NA")</f>
        <v>NA</v>
      </c>
      <c r="G42" s="388" t="str">
        <f>IF('TuitionData-4Yr'!FB37&gt;0,('TuitionData-4Yr'!FB37),"NA")</f>
        <v>NA</v>
      </c>
      <c r="H42" s="324" t="str">
        <f>IF('TuitionData-4Yr'!FX37&gt;0,('TuitionData-4Yr'!FX37),"NA")</f>
        <v>NA</v>
      </c>
      <c r="I42" s="388">
        <f>IF('TuitionData-4Yr'!GT37&gt;0,('TuitionData-4Yr'!GT37),"NA")</f>
        <v>5457</v>
      </c>
      <c r="J42" s="324">
        <f>IF('TuitionData-4Yr'!HP37&gt;0,('TuitionData-4Yr'!HP37),"NA")</f>
        <v>15606.5</v>
      </c>
      <c r="K42" s="388">
        <f>IF('TuitionData-4Yr'!IL37&gt;0,('TuitionData-4Yr'!IL37),"NA")</f>
        <v>5086</v>
      </c>
      <c r="L42" s="389">
        <f>IF('TuitionData-4Yr'!JH37&gt;0,('TuitionData-4Yr'!JH37),"NA")</f>
        <v>14256</v>
      </c>
      <c r="M42" s="388" t="str">
        <f>IF('TuitionData-4Yr'!KD37&gt;0,('TuitionData-4Yr'!KD37),"NA")</f>
        <v>NA</v>
      </c>
      <c r="N42" s="324" t="str">
        <f>IF('TuitionData-4Yr'!KZ37&gt;0,('TuitionData-4Yr'!KZ37),"NA")</f>
        <v>NA</v>
      </c>
      <c r="O42" s="388">
        <f>IF('TuitionData-2Yr'!W37&gt;0,('TuitionData-2Yr'!W37),"NA")</f>
        <v>3342</v>
      </c>
      <c r="P42" s="324">
        <f>IF('TuitionData-2Yr'!AS37&gt;0,('TuitionData-2Yr'!AS37),"NA")</f>
        <v>10722</v>
      </c>
      <c r="Q42" s="388" t="str">
        <f>IF('TuitionData-2Yr'!BO37&gt;0,('TuitionData-2Yr'!BO37),"—")</f>
        <v>—</v>
      </c>
      <c r="R42" s="324" t="str">
        <f>IF('TuitionData-2Yr'!CK37&gt;0,('TuitionData-2Yr'!CK37),"—")</f>
        <v>—</v>
      </c>
      <c r="S42" s="324" t="s">
        <v>125</v>
      </c>
    </row>
    <row r="43" spans="1:19">
      <c r="A43" s="308" t="s">
        <v>126</v>
      </c>
      <c r="B43" s="308"/>
      <c r="C43" s="324">
        <f>'TuitionData-4Yr'!BR38</f>
        <v>12362</v>
      </c>
      <c r="D43" s="324">
        <f>'TuitionData-4Yr'!CN38</f>
        <v>28690</v>
      </c>
      <c r="E43" s="388" t="str">
        <f>IF('TuitionData-4Yr'!DJ38&gt;0,('TuitionData-4Yr'!DJ38),"NA")</f>
        <v>NA</v>
      </c>
      <c r="F43" s="324" t="str">
        <f>IF('TuitionData-4Yr'!EF38&gt;0,('TuitionData-4Yr'!EF38),"NA")</f>
        <v>NA</v>
      </c>
      <c r="G43" s="388">
        <f>IF('TuitionData-4Yr'!FB38&gt;0,('TuitionData-4Yr'!FB38),"NA")</f>
        <v>8863</v>
      </c>
      <c r="H43" s="324">
        <f>IF('TuitionData-4Yr'!FX38&gt;0,('TuitionData-4Yr'!FX38),"NA")</f>
        <v>19931</v>
      </c>
      <c r="I43" s="388">
        <f>IF('TuitionData-4Yr'!GT38&gt;0,('TuitionData-4Yr'!GT38),"NA")</f>
        <v>11906.5</v>
      </c>
      <c r="J43" s="324">
        <f>IF('TuitionData-4Yr'!HP38&gt;0,('TuitionData-4Yr'!HP38),"NA")</f>
        <v>31480.5</v>
      </c>
      <c r="K43" s="388">
        <f>IF('TuitionData-4Yr'!IL38&gt;0,('TuitionData-4Yr'!IL38),"NA")</f>
        <v>8574</v>
      </c>
      <c r="L43" s="389">
        <f>IF('TuitionData-4Yr'!JH38&gt;0,('TuitionData-4Yr'!JH38),"NA")</f>
        <v>20661</v>
      </c>
      <c r="M43" s="388" t="str">
        <f>IF('TuitionData-4Yr'!KD38&gt;0,('TuitionData-4Yr'!KD38),"NA")</f>
        <v>NA</v>
      </c>
      <c r="N43" s="324" t="str">
        <f>IF('TuitionData-4Yr'!KZ38&gt;0,('TuitionData-4Yr'!KZ38),"NA")</f>
        <v>NA</v>
      </c>
      <c r="O43" s="388">
        <f>IF('TuitionData-2Yr'!W38&gt;0,('TuitionData-2Yr'!W38),"NA")</f>
        <v>3834</v>
      </c>
      <c r="P43" s="324">
        <f>IF('TuitionData-2Yr'!AS38&gt;0,('TuitionData-2Yr'!AS38),"NA")</f>
        <v>8808</v>
      </c>
      <c r="Q43" s="388" t="str">
        <f>IF('TuitionData-2Yr'!BO38&gt;0,('TuitionData-2Yr'!BO38),"—")</f>
        <v>—</v>
      </c>
      <c r="R43" s="324" t="str">
        <f>IF('TuitionData-2Yr'!CK38&gt;0,('TuitionData-2Yr'!CK38),"—")</f>
        <v>—</v>
      </c>
      <c r="S43" s="324" t="s">
        <v>126</v>
      </c>
    </row>
    <row r="44" spans="1:19">
      <c r="A44" s="310" t="s">
        <v>127</v>
      </c>
      <c r="B44" s="310"/>
      <c r="C44" s="328" t="str">
        <f>'TuitionData-4Yr'!BR39</f>
        <v>NA</v>
      </c>
      <c r="D44" s="328" t="str">
        <f>'TuitionData-4Yr'!CN39</f>
        <v>NA</v>
      </c>
      <c r="E44" s="400">
        <f>IF('TuitionData-4Yr'!DJ39&gt;0,('TuitionData-4Yr'!DJ39),"NA")</f>
        <v>3756</v>
      </c>
      <c r="F44" s="328">
        <f>IF('TuitionData-4Yr'!EF39&gt;0,('TuitionData-4Yr'!EF39),"NA")</f>
        <v>11532</v>
      </c>
      <c r="G44" s="400" t="str">
        <f>IF('TuitionData-4Yr'!FB39&gt;0,('TuitionData-4Yr'!FB39),"NA")</f>
        <v>NA</v>
      </c>
      <c r="H44" s="328" t="str">
        <f>IF('TuitionData-4Yr'!FX39&gt;0,('TuitionData-4Yr'!FX39),"NA")</f>
        <v>NA</v>
      </c>
      <c r="I44" s="400" t="str">
        <f>IF('TuitionData-4Yr'!GT39&gt;0,('TuitionData-4Yr'!GT39),"NA")</f>
        <v>NA</v>
      </c>
      <c r="J44" s="328" t="str">
        <f>IF('TuitionData-4Yr'!HP39&gt;0,('TuitionData-4Yr'!HP39),"NA")</f>
        <v>NA</v>
      </c>
      <c r="K44" s="400" t="str">
        <f>IF('TuitionData-4Yr'!IL39&gt;0,('TuitionData-4Yr'!IL39),"NA")</f>
        <v>NA</v>
      </c>
      <c r="L44" s="328" t="str">
        <f>IF('TuitionData-4Yr'!JH39&gt;0,('TuitionData-4Yr'!JH39),"NA")</f>
        <v>NA</v>
      </c>
      <c r="M44" s="400" t="str">
        <f>IF('TuitionData-4Yr'!KD39&gt;0,('TuitionData-4Yr'!KD39),"NA")</f>
        <v>NA</v>
      </c>
      <c r="N44" s="328" t="str">
        <f>IF('TuitionData-4Yr'!KZ39&gt;0,('TuitionData-4Yr'!KZ39),"NA")</f>
        <v>NA</v>
      </c>
      <c r="O44" s="400">
        <f>IF('TuitionData-2Yr'!W39&gt;0,('TuitionData-2Yr'!W39),"NA")</f>
        <v>2568</v>
      </c>
      <c r="P44" s="328">
        <f>IF('TuitionData-2Yr'!AS39&gt;0,('TuitionData-2Yr'!AS39),"NA")</f>
        <v>6360</v>
      </c>
      <c r="Q44" s="400" t="str">
        <f>IF('TuitionData-2Yr'!BO39&gt;0,('TuitionData-2Yr'!BO39),"—")</f>
        <v>—</v>
      </c>
      <c r="R44" s="328" t="str">
        <f>IF('TuitionData-2Yr'!CK39&gt;0,('TuitionData-2Yr'!CK39),"—")</f>
        <v>—</v>
      </c>
      <c r="S44" s="328" t="s">
        <v>127</v>
      </c>
    </row>
    <row r="45" spans="1:19">
      <c r="A45" s="248" t="s">
        <v>128</v>
      </c>
      <c r="B45" s="248"/>
      <c r="C45" s="268">
        <f>'TuitionData-4Yr'!BR40</f>
        <v>10209</v>
      </c>
      <c r="D45" s="268">
        <f>'TuitionData-4Yr'!CN40</f>
        <v>24109</v>
      </c>
      <c r="E45" s="387">
        <f>IF('TuitionData-4Yr'!DJ40&gt;0,('TuitionData-4Yr'!DJ40),"NA")</f>
        <v>9486.5</v>
      </c>
      <c r="F45" s="268">
        <f>IF('TuitionData-4Yr'!EF40&gt;0,('TuitionData-4Yr'!EF40),"NA")</f>
        <v>20387.5</v>
      </c>
      <c r="G45" s="387">
        <f>IF('TuitionData-4Yr'!FB40&gt;0,('TuitionData-4Yr'!FB40),"NA")</f>
        <v>7685</v>
      </c>
      <c r="H45" s="268">
        <f>IF('TuitionData-4Yr'!FX40&gt;0,('TuitionData-4Yr'!FX40),"NA")</f>
        <v>15156</v>
      </c>
      <c r="I45" s="387">
        <f>IF('TuitionData-4Yr'!GT40&gt;0,('TuitionData-4Yr'!GT40),"NA")</f>
        <v>7401</v>
      </c>
      <c r="J45" s="268">
        <f>IF('TuitionData-4Yr'!HP40&gt;0,('TuitionData-4Yr'!HP40),"NA")</f>
        <v>15057</v>
      </c>
      <c r="K45" s="387">
        <f>IF('TuitionData-4Yr'!IL40&gt;0,('TuitionData-4Yr'!IL40),"NA")</f>
        <v>7534.5</v>
      </c>
      <c r="L45" s="269">
        <f>IF('TuitionData-4Yr'!JH40&gt;0,('TuitionData-4Yr'!JH40),"NA")</f>
        <v>12574</v>
      </c>
      <c r="M45" s="387">
        <f>IF('TuitionData-4Yr'!KD40&gt;0,('TuitionData-4Yr'!KD40),"NA")</f>
        <v>6639</v>
      </c>
      <c r="N45" s="268">
        <f>IF('TuitionData-4Yr'!KZ40&gt;0,('TuitionData-4Yr'!KZ40),"NA")</f>
        <v>12584</v>
      </c>
      <c r="O45" s="387">
        <f>IF('TuitionData-2Yr'!W40&gt;0,('TuitionData-2Yr'!W40),"NA")</f>
        <v>3890</v>
      </c>
      <c r="P45" s="268">
        <f>IF('TuitionData-2Yr'!AS40&gt;0,('TuitionData-2Yr'!AS40),"NA")</f>
        <v>6250.5</v>
      </c>
      <c r="Q45" s="387" t="str">
        <f>IF('TuitionData-2Yr'!BO40&gt;0,('TuitionData-2Yr'!BO40),"—")</f>
        <v>—</v>
      </c>
      <c r="R45" s="268" t="str">
        <f>IF('TuitionData-2Yr'!CK40&gt;0,('TuitionData-2Yr'!CK40),"—")</f>
        <v>—</v>
      </c>
      <c r="S45" s="268" t="s">
        <v>128</v>
      </c>
    </row>
    <row r="46" spans="1:19">
      <c r="A46" s="248" t="s">
        <v>156</v>
      </c>
      <c r="B46" s="248"/>
      <c r="C46" s="340">
        <f>(C45/C11)*100</f>
        <v>104.19473361910593</v>
      </c>
      <c r="D46" s="340">
        <f t="shared" ref="D46:P46" si="3">(D45/D11)*100</f>
        <v>99.582817017761258</v>
      </c>
      <c r="E46" s="397">
        <f t="shared" si="3"/>
        <v>111.5271573007289</v>
      </c>
      <c r="F46" s="398">
        <f t="shared" si="3"/>
        <v>102.40857946554149</v>
      </c>
      <c r="G46" s="397">
        <f t="shared" si="3"/>
        <v>107.70847932725998</v>
      </c>
      <c r="H46" s="398">
        <f t="shared" si="3"/>
        <v>88.185494428766759</v>
      </c>
      <c r="I46" s="397">
        <f t="shared" si="3"/>
        <v>103.73537038334852</v>
      </c>
      <c r="J46" s="398">
        <f t="shared" si="3"/>
        <v>95.252253677052039</v>
      </c>
      <c r="K46" s="397">
        <f t="shared" si="3"/>
        <v>105.71769327907955</v>
      </c>
      <c r="L46" s="398">
        <f t="shared" si="3"/>
        <v>82.457866089579639</v>
      </c>
      <c r="M46" s="397">
        <f t="shared" si="3"/>
        <v>95.897732197024411</v>
      </c>
      <c r="N46" s="398">
        <f t="shared" si="3"/>
        <v>75.173237753882916</v>
      </c>
      <c r="O46" s="397">
        <f t="shared" si="3"/>
        <v>117.45169082125604</v>
      </c>
      <c r="P46" s="398">
        <f t="shared" si="3"/>
        <v>85.319410319410309</v>
      </c>
      <c r="Q46" s="397"/>
      <c r="R46" s="398"/>
      <c r="S46" s="268" t="s">
        <v>156</v>
      </c>
    </row>
    <row r="47" spans="1:19">
      <c r="A47" s="308" t="s">
        <v>129</v>
      </c>
      <c r="B47" s="308"/>
      <c r="C47" s="324">
        <f>'TuitionData-4Yr'!BR42</f>
        <v>14166</v>
      </c>
      <c r="D47" s="324">
        <f>'TuitionData-4Yr'!CN42</f>
        <v>26210</v>
      </c>
      <c r="E47" s="388">
        <f>IF('TuitionData-4Yr'!DJ42&gt;0,('TuitionData-4Yr'!DJ42),"NA")</f>
        <v>12342</v>
      </c>
      <c r="F47" s="324">
        <f>IF('TuitionData-4Yr'!EF42&gt;0,('TuitionData-4Yr'!EF42),"NA")</f>
        <v>20698</v>
      </c>
      <c r="G47" s="388">
        <f>IF('TuitionData-4Yr'!FB42&gt;0,('TuitionData-4Yr'!FB42),"NA")</f>
        <v>8952</v>
      </c>
      <c r="H47" s="324">
        <f>IF('TuitionData-4Yr'!FX42&gt;0,('TuitionData-4Yr'!FX42),"NA")</f>
        <v>14864</v>
      </c>
      <c r="I47" s="388" t="str">
        <f>IF('TuitionData-4Yr'!GT42&gt;0,('TuitionData-4Yr'!GT42),"NA")</f>
        <v>NA</v>
      </c>
      <c r="J47" s="324" t="str">
        <f>IF('TuitionData-4Yr'!HP42&gt;0,('TuitionData-4Yr'!HP42),"NA")</f>
        <v>NA</v>
      </c>
      <c r="K47" s="388" t="str">
        <f>IF('TuitionData-4Yr'!IL42&gt;0,('TuitionData-4Yr'!IL42),"NA")</f>
        <v>NA</v>
      </c>
      <c r="L47" s="389" t="str">
        <f>IF('TuitionData-4Yr'!JH42&gt;0,('TuitionData-4Yr'!JH42),"NA")</f>
        <v>NA</v>
      </c>
      <c r="M47" s="388" t="str">
        <f>IF('TuitionData-4Yr'!KD42&gt;0,('TuitionData-4Yr'!KD42),"NA")</f>
        <v>NA</v>
      </c>
      <c r="N47" s="324" t="str">
        <f>IF('TuitionData-4Yr'!KZ42&gt;0,('TuitionData-4Yr'!KZ42),"NA")</f>
        <v>NA</v>
      </c>
      <c r="O47" s="388">
        <f>IF('TuitionData-2Yr'!W42&gt;0,('TuitionData-2Yr'!W42),"NA")</f>
        <v>3375</v>
      </c>
      <c r="P47" s="324">
        <f>IF('TuitionData-2Yr'!AS42&gt;0,('TuitionData-2Yr'!AS42),"NA")</f>
        <v>9391</v>
      </c>
      <c r="Q47" s="388" t="str">
        <f>IF('TuitionData-2Yr'!BO42&gt;0,('TuitionData-2Yr'!BO42),"—")</f>
        <v>—</v>
      </c>
      <c r="R47" s="324" t="str">
        <f>IF('TuitionData-2Yr'!CK42&gt;0,('TuitionData-2Yr'!CK42),"—")</f>
        <v>—</v>
      </c>
      <c r="S47" s="324" t="s">
        <v>129</v>
      </c>
    </row>
    <row r="48" spans="1:19">
      <c r="A48" s="308" t="s">
        <v>130</v>
      </c>
      <c r="B48" s="308"/>
      <c r="C48" s="324">
        <f>'TuitionData-4Yr'!BR43</f>
        <v>10100.5</v>
      </c>
      <c r="D48" s="324">
        <f>'TuitionData-4Yr'!CN43</f>
        <v>30572</v>
      </c>
      <c r="E48" s="388">
        <f>IF('TuitionData-4Yr'!DJ43&gt;0,('TuitionData-4Yr'!DJ43),"NA")</f>
        <v>8756</v>
      </c>
      <c r="F48" s="324">
        <f>IF('TuitionData-4Yr'!EF43&gt;0,('TuitionData-4Yr'!EF43),"NA")</f>
        <v>24124</v>
      </c>
      <c r="G48" s="388">
        <f>IF('TuitionData-4Yr'!FB43&gt;0,('TuitionData-4Yr'!FB43),"NA")</f>
        <v>6771.5</v>
      </c>
      <c r="H48" s="324">
        <f>IF('TuitionData-4Yr'!FX43&gt;0,('TuitionData-4Yr'!FX43),"NA")</f>
        <v>15798.5</v>
      </c>
      <c r="I48" s="388">
        <f>IF('TuitionData-4Yr'!GT43&gt;0,('TuitionData-4Yr'!GT43),"NA")</f>
        <v>6739</v>
      </c>
      <c r="J48" s="324">
        <f>IF('TuitionData-4Yr'!HP43&gt;0,('TuitionData-4Yr'!HP43),"NA")</f>
        <v>17778</v>
      </c>
      <c r="K48" s="388">
        <f>IF('TuitionData-4Yr'!IL43&gt;0,('TuitionData-4Yr'!IL43),"NA")</f>
        <v>6700</v>
      </c>
      <c r="L48" s="389">
        <f>IF('TuitionData-4Yr'!JH43&gt;0,('TuitionData-4Yr'!JH43),"NA")</f>
        <v>17778</v>
      </c>
      <c r="M48" s="388">
        <f>IF('TuitionData-4Yr'!KD43&gt;0,('TuitionData-4Yr'!KD43),"NA")</f>
        <v>6639</v>
      </c>
      <c r="N48" s="324">
        <f>IF('TuitionData-4Yr'!KZ43&gt;0,('TuitionData-4Yr'!KZ43),"NA")</f>
        <v>17778</v>
      </c>
      <c r="O48" s="388">
        <f>IF('TuitionData-2Yr'!W43&gt;0,('TuitionData-2Yr'!W43),"NA")</f>
        <v>4312</v>
      </c>
      <c r="P48" s="324">
        <f>IF('TuitionData-2Yr'!AS43&gt;0,('TuitionData-2Yr'!AS43),"NA")</f>
        <v>9749.5</v>
      </c>
      <c r="Q48" s="388" t="str">
        <f>IF('TuitionData-2Yr'!BO43&gt;0,('TuitionData-2Yr'!BO43),"—")</f>
        <v>—</v>
      </c>
      <c r="R48" s="324" t="str">
        <f>IF('TuitionData-2Yr'!CK43&gt;0,('TuitionData-2Yr'!CK43),"—")</f>
        <v>—</v>
      </c>
      <c r="S48" s="324" t="s">
        <v>130</v>
      </c>
    </row>
    <row r="49" spans="1:19">
      <c r="A49" s="308" t="s">
        <v>131</v>
      </c>
      <c r="B49" s="308"/>
      <c r="C49" s="324">
        <f>'TuitionData-4Yr'!BR44</f>
        <v>7893.5</v>
      </c>
      <c r="D49" s="324">
        <f>'TuitionData-4Yr'!CN44</f>
        <v>23604.5</v>
      </c>
      <c r="E49" s="388" t="str">
        <f>IF('TuitionData-4Yr'!DJ44&gt;0,('TuitionData-4Yr'!DJ44),"NA")</f>
        <v>NA</v>
      </c>
      <c r="F49" s="324" t="str">
        <f>IF('TuitionData-4Yr'!EF44&gt;0,('TuitionData-4Yr'!EF44),"NA")</f>
        <v>NA</v>
      </c>
      <c r="G49" s="388">
        <f>IF('TuitionData-4Yr'!FB44&gt;0,('TuitionData-4Yr'!FB44),"NA")</f>
        <v>7685</v>
      </c>
      <c r="H49" s="324">
        <f>IF('TuitionData-4Yr'!FX44&gt;0,('TuitionData-4Yr'!FX44),"NA")</f>
        <v>17181</v>
      </c>
      <c r="I49" s="388" t="str">
        <f>IF('TuitionData-4Yr'!GT44&gt;0,('TuitionData-4Yr'!GT44),"NA")</f>
        <v>NA</v>
      </c>
      <c r="J49" s="324" t="str">
        <f>IF('TuitionData-4Yr'!HP44&gt;0,('TuitionData-4Yr'!HP44),"NA")</f>
        <v>NA</v>
      </c>
      <c r="K49" s="388" t="str">
        <f>IF('TuitionData-4Yr'!IL44&gt;0,('TuitionData-4Yr'!IL44),"NA")</f>
        <v>NA</v>
      </c>
      <c r="L49" s="389" t="str">
        <f>IF('TuitionData-4Yr'!JH44&gt;0,('TuitionData-4Yr'!JH44),"NA")</f>
        <v>NA</v>
      </c>
      <c r="M49" s="388" t="str">
        <f>IF('TuitionData-4Yr'!KD44&gt;0,('TuitionData-4Yr'!KD44),"NA")</f>
        <v>NA</v>
      </c>
      <c r="N49" s="324" t="str">
        <f>IF('TuitionData-4Yr'!KZ44&gt;0,('TuitionData-4Yr'!KZ44),"NA")</f>
        <v>NA</v>
      </c>
      <c r="O49" s="388">
        <f>IF('TuitionData-2Yr'!W44&gt;0,('TuitionData-2Yr'!W44),"NA")</f>
        <v>4350</v>
      </c>
      <c r="P49" s="324">
        <f>IF('TuitionData-2Yr'!AS44&gt;0,('TuitionData-2Yr'!AS44),"NA")</f>
        <v>5216</v>
      </c>
      <c r="Q49" s="388" t="str">
        <f>IF('TuitionData-2Yr'!BO44&gt;0,('TuitionData-2Yr'!BO44),"—")</f>
        <v>—</v>
      </c>
      <c r="R49" s="324" t="str">
        <f>IF('TuitionData-2Yr'!CK44&gt;0,('TuitionData-2Yr'!CK44),"—")</f>
        <v>—</v>
      </c>
      <c r="S49" s="324" t="s">
        <v>131</v>
      </c>
    </row>
    <row r="50" spans="1:19">
      <c r="A50" s="308" t="s">
        <v>132</v>
      </c>
      <c r="B50" s="308"/>
      <c r="C50" s="324">
        <f>'TuitionData-4Yr'!BR45</f>
        <v>8931.5</v>
      </c>
      <c r="D50" s="324">
        <f>'TuitionData-4Yr'!CN45</f>
        <v>22143.5</v>
      </c>
      <c r="E50" s="388">
        <f>IF('TuitionData-4Yr'!DJ45&gt;0,('TuitionData-4Yr'!DJ45),"NA")</f>
        <v>6926</v>
      </c>
      <c r="F50" s="324">
        <f>IF('TuitionData-4Yr'!EF45&gt;0,('TuitionData-4Yr'!EF45),"NA")</f>
        <v>14960</v>
      </c>
      <c r="G50" s="388">
        <f>IF('TuitionData-4Yr'!FB45&gt;0,('TuitionData-4Yr'!FB45),"NA")</f>
        <v>5614</v>
      </c>
      <c r="H50" s="324">
        <f>IF('TuitionData-4Yr'!FX45&gt;0,('TuitionData-4Yr'!FX45),"NA")</f>
        <v>15786</v>
      </c>
      <c r="I50" s="388">
        <f>IF('TuitionData-4Yr'!GT45&gt;0,('TuitionData-4Yr'!GT45),"NA")</f>
        <v>5774</v>
      </c>
      <c r="J50" s="324">
        <f>IF('TuitionData-4Yr'!HP45&gt;0,('TuitionData-4Yr'!HP45),"NA")</f>
        <v>12926</v>
      </c>
      <c r="K50" s="388" t="str">
        <f>IF('TuitionData-4Yr'!IL45&gt;0,('TuitionData-4Yr'!IL45),"NA")</f>
        <v>NA</v>
      </c>
      <c r="L50" s="389" t="str">
        <f>IF('TuitionData-4Yr'!JH45&gt;0,('TuitionData-4Yr'!JH45),"NA")</f>
        <v>NA</v>
      </c>
      <c r="M50" s="388" t="str">
        <f>IF('TuitionData-4Yr'!KD45&gt;0,('TuitionData-4Yr'!KD45),"NA")</f>
        <v>NA</v>
      </c>
      <c r="N50" s="324" t="str">
        <f>IF('TuitionData-4Yr'!KZ45&gt;0,('TuitionData-4Yr'!KZ45),"NA")</f>
        <v>NA</v>
      </c>
      <c r="O50" s="388">
        <f>IF('TuitionData-2Yr'!W45&gt;0,('TuitionData-2Yr'!W45),"NA")</f>
        <v>2555</v>
      </c>
      <c r="P50" s="324">
        <f>IF('TuitionData-2Yr'!AS45&gt;0,('TuitionData-2Yr'!AS45),"NA")</f>
        <v>3872</v>
      </c>
      <c r="Q50" s="388" t="str">
        <f>IF('TuitionData-2Yr'!BO45&gt;0,('TuitionData-2Yr'!BO45),"—")</f>
        <v>—</v>
      </c>
      <c r="R50" s="324" t="str">
        <f>IF('TuitionData-2Yr'!CK45&gt;0,('TuitionData-2Yr'!CK45),"—")</f>
        <v>—</v>
      </c>
      <c r="S50" s="324" t="s">
        <v>132</v>
      </c>
    </row>
    <row r="51" spans="1:19">
      <c r="A51" s="265" t="s">
        <v>133</v>
      </c>
      <c r="B51" s="265"/>
      <c r="C51" s="325">
        <f>'TuitionData-4Yr'!BR46</f>
        <v>12773.5</v>
      </c>
      <c r="D51" s="325">
        <f>'TuitionData-4Yr'!CN46</f>
        <v>30025.5</v>
      </c>
      <c r="E51" s="390">
        <f>IF('TuitionData-4Yr'!DJ46&gt;0,('TuitionData-4Yr'!DJ46),"NA")</f>
        <v>11108</v>
      </c>
      <c r="F51" s="325">
        <f>IF('TuitionData-4Yr'!EF46&gt;0,('TuitionData-4Yr'!EF46),"NA")</f>
        <v>24736</v>
      </c>
      <c r="G51" s="390">
        <f>IF('TuitionData-4Yr'!FB46&gt;0,('TuitionData-4Yr'!FB46),"NA")</f>
        <v>9409</v>
      </c>
      <c r="H51" s="325">
        <f>IF('TuitionData-4Yr'!FX46&gt;0,('TuitionData-4Yr'!FX46),"NA")</f>
        <v>18367</v>
      </c>
      <c r="I51" s="390">
        <f>IF('TuitionData-4Yr'!GT46&gt;0,('TuitionData-4Yr'!GT46),"NA")</f>
        <v>9321.5</v>
      </c>
      <c r="J51" s="325">
        <f>IF('TuitionData-4Yr'!HP46&gt;0,('TuitionData-4Yr'!HP46),"NA")</f>
        <v>18108</v>
      </c>
      <c r="K51" s="390" t="str">
        <f>IF('TuitionData-4Yr'!IL46&gt;0,('TuitionData-4Yr'!IL46),"NA")</f>
        <v>NA</v>
      </c>
      <c r="L51" s="326" t="str">
        <f>IF('TuitionData-4Yr'!JH46&gt;0,('TuitionData-4Yr'!JH46),"NA")</f>
        <v>NA</v>
      </c>
      <c r="M51" s="390">
        <f>IF('TuitionData-4Yr'!KD46&gt;0,('TuitionData-4Yr'!KD46),"NA")</f>
        <v>9960</v>
      </c>
      <c r="N51" s="325">
        <f>IF('TuitionData-4Yr'!KZ46&gt;0,('TuitionData-4Yr'!KZ46),"NA")</f>
        <v>14880</v>
      </c>
      <c r="O51" s="390">
        <f>IF('TuitionData-2Yr'!W46&gt;0,('TuitionData-2Yr'!W46),"NA")</f>
        <v>3117.5</v>
      </c>
      <c r="P51" s="325">
        <f>IF('TuitionData-2Yr'!AS46&gt;0,('TuitionData-2Yr'!AS46),"NA")</f>
        <v>6271.5</v>
      </c>
      <c r="Q51" s="390" t="str">
        <f>IF('TuitionData-2Yr'!BO46&gt;0,('TuitionData-2Yr'!BO46),"—")</f>
        <v>—</v>
      </c>
      <c r="R51" s="325" t="str">
        <f>IF('TuitionData-2Yr'!CK46&gt;0,('TuitionData-2Yr'!CK46),"—")</f>
        <v>—</v>
      </c>
      <c r="S51" s="325" t="s">
        <v>133</v>
      </c>
    </row>
    <row r="52" spans="1:19">
      <c r="A52" s="265" t="s">
        <v>134</v>
      </c>
      <c r="B52" s="265"/>
      <c r="C52" s="325">
        <f>'TuitionData-4Yr'!BR47</f>
        <v>13555</v>
      </c>
      <c r="D52" s="325">
        <f>'TuitionData-4Yr'!CN47</f>
        <v>19805</v>
      </c>
      <c r="E52" s="390" t="str">
        <f>IF('TuitionData-4Yr'!DJ47&gt;0,('TuitionData-4Yr'!DJ47),"NA")</f>
        <v>NA</v>
      </c>
      <c r="F52" s="325" t="str">
        <f>IF('TuitionData-4Yr'!EF47&gt;0,('TuitionData-4Yr'!EF47),"NA")</f>
        <v>NA</v>
      </c>
      <c r="G52" s="390">
        <f>IF('TuitionData-4Yr'!FB47&gt;0,('TuitionData-4Yr'!FB47),"NA")</f>
        <v>7557</v>
      </c>
      <c r="H52" s="325">
        <f>IF('TuitionData-4Yr'!FX47&gt;0,('TuitionData-4Yr'!FX47),"NA")</f>
        <v>15156</v>
      </c>
      <c r="I52" s="390">
        <f>IF('TuitionData-4Yr'!GT47&gt;0,('TuitionData-4Yr'!GT47),"NA")</f>
        <v>7816</v>
      </c>
      <c r="J52" s="325">
        <f>IF('TuitionData-4Yr'!HP47&gt;0,('TuitionData-4Yr'!HP47),"NA")</f>
        <v>13227</v>
      </c>
      <c r="K52" s="390">
        <f>IF('TuitionData-4Yr'!IL47&gt;0,('TuitionData-4Yr'!IL47),"NA")</f>
        <v>8402</v>
      </c>
      <c r="L52" s="326">
        <f>IF('TuitionData-4Yr'!JH47&gt;0,('TuitionData-4Yr'!JH47),"NA")</f>
        <v>11152</v>
      </c>
      <c r="M52" s="390">
        <f>IF('TuitionData-4Yr'!KD47&gt;0,('TuitionData-4Yr'!KD47),"NA")</f>
        <v>12016</v>
      </c>
      <c r="N52" s="325">
        <f>IF('TuitionData-4Yr'!KZ47&gt;0,('TuitionData-4Yr'!KZ47),"NA")</f>
        <v>12016</v>
      </c>
      <c r="O52" s="390">
        <f>IF('TuitionData-2Yr'!W47&gt;0,('TuitionData-2Yr'!W47),"NA")</f>
        <v>5350</v>
      </c>
      <c r="P52" s="325">
        <f>IF('TuitionData-2Yr'!AS47&gt;0,('TuitionData-2Yr'!AS47),"NA")</f>
        <v>5393</v>
      </c>
      <c r="Q52" s="390" t="str">
        <f>IF('TuitionData-2Yr'!BO47&gt;0,('TuitionData-2Yr'!BO47),"—")</f>
        <v>—</v>
      </c>
      <c r="R52" s="325" t="str">
        <f>IF('TuitionData-2Yr'!CK47&gt;0,('TuitionData-2Yr'!CK47),"—")</f>
        <v>—</v>
      </c>
      <c r="S52" s="325" t="s">
        <v>134</v>
      </c>
    </row>
    <row r="53" spans="1:19">
      <c r="A53" s="265" t="s">
        <v>135</v>
      </c>
      <c r="B53" s="265"/>
      <c r="C53" s="325">
        <f>'TuitionData-4Yr'!BR48</f>
        <v>9415</v>
      </c>
      <c r="D53" s="325">
        <f>'TuitionData-4Yr'!CN48</f>
        <v>23764</v>
      </c>
      <c r="E53" s="390">
        <f>IF('TuitionData-4Yr'!DJ48&gt;0,('TuitionData-4Yr'!DJ48),"NA")</f>
        <v>9474</v>
      </c>
      <c r="F53" s="325">
        <f>IF('TuitionData-4Yr'!EF48&gt;0,('TuitionData-4Yr'!EF48),"NA")</f>
        <v>24429</v>
      </c>
      <c r="G53" s="390">
        <f>IF('TuitionData-4Yr'!FB48&gt;0,('TuitionData-4Yr'!FB48),"NA")</f>
        <v>6885.5</v>
      </c>
      <c r="H53" s="325">
        <f>IF('TuitionData-4Yr'!FX48&gt;0,('TuitionData-4Yr'!FX48),"NA")</f>
        <v>12791.5</v>
      </c>
      <c r="I53" s="390">
        <f>IF('TuitionData-4Yr'!GT48&gt;0,('TuitionData-4Yr'!GT48),"NA")</f>
        <v>6838</v>
      </c>
      <c r="J53" s="325">
        <f>IF('TuitionData-4Yr'!HP48&gt;0,('TuitionData-4Yr'!HP48),"NA")</f>
        <v>13228</v>
      </c>
      <c r="K53" s="390">
        <f>IF('TuitionData-4Yr'!IL48&gt;0,('TuitionData-4Yr'!IL48),"NA")</f>
        <v>5722</v>
      </c>
      <c r="L53" s="326">
        <f>IF('TuitionData-4Yr'!JH48&gt;0,('TuitionData-4Yr'!JH48),"NA")</f>
        <v>10918</v>
      </c>
      <c r="M53" s="390">
        <f>IF('TuitionData-4Yr'!KD48&gt;0,('TuitionData-4Yr'!KD48),"NA")</f>
        <v>5220</v>
      </c>
      <c r="N53" s="325">
        <f>IF('TuitionData-4Yr'!KZ48&gt;0,('TuitionData-4Yr'!KZ48),"NA")</f>
        <v>9853</v>
      </c>
      <c r="O53" s="390">
        <f>IF('TuitionData-2Yr'!W48&gt;0,('TuitionData-2Yr'!W48),"NA")</f>
        <v>2822</v>
      </c>
      <c r="P53" s="325">
        <f>IF('TuitionData-2Yr'!AS48&gt;0,('TuitionData-2Yr'!AS48),"NA")</f>
        <v>5730</v>
      </c>
      <c r="Q53" s="390" t="str">
        <f>IF('TuitionData-2Yr'!BO48&gt;0,('TuitionData-2Yr'!BO48),"—")</f>
        <v>—</v>
      </c>
      <c r="R53" s="325" t="str">
        <f>IF('TuitionData-2Yr'!CK48&gt;0,('TuitionData-2Yr'!CK48),"—")</f>
        <v>—</v>
      </c>
      <c r="S53" s="325" t="s">
        <v>135</v>
      </c>
    </row>
    <row r="54" spans="1:19">
      <c r="A54" s="265" t="s">
        <v>136</v>
      </c>
      <c r="B54" s="265"/>
      <c r="C54" s="325">
        <f>'TuitionData-4Yr'!BR49</f>
        <v>7975</v>
      </c>
      <c r="D54" s="325">
        <f>'TuitionData-4Yr'!CN49</f>
        <v>21303</v>
      </c>
      <c r="E54" s="390" t="str">
        <f>IF('TuitionData-4Yr'!DJ49&gt;0,('TuitionData-4Yr'!DJ49),"NA")</f>
        <v>NA</v>
      </c>
      <c r="F54" s="325" t="str">
        <f>IF('TuitionData-4Yr'!EF49&gt;0,('TuitionData-4Yr'!EF49),"NA")</f>
        <v>NA</v>
      </c>
      <c r="G54" s="390">
        <f>IF('TuitionData-4Yr'!FB49&gt;0,('TuitionData-4Yr'!FB49),"NA")</f>
        <v>6535.5</v>
      </c>
      <c r="H54" s="325">
        <f>IF('TuitionData-4Yr'!FX49&gt;0,('TuitionData-4Yr'!FX49),"NA")</f>
        <v>14619.5</v>
      </c>
      <c r="I54" s="390">
        <f>IF('TuitionData-4Yr'!GT49&gt;0,('TuitionData-4Yr'!GT49),"NA")</f>
        <v>5576</v>
      </c>
      <c r="J54" s="325">
        <f>IF('TuitionData-4Yr'!HP49&gt;0,('TuitionData-4Yr'!HP49),"NA")</f>
        <v>5606</v>
      </c>
      <c r="K54" s="390">
        <f>IF('TuitionData-4Yr'!IL49&gt;0,('TuitionData-4Yr'!IL49),"NA")</f>
        <v>5660</v>
      </c>
      <c r="L54" s="326">
        <f>IF('TuitionData-4Yr'!JH49&gt;0,('TuitionData-4Yr'!JH49),"NA")</f>
        <v>7760</v>
      </c>
      <c r="M54" s="390" t="str">
        <f>IF('TuitionData-4Yr'!KD49&gt;0,('TuitionData-4Yr'!KD49),"NA")</f>
        <v>NA</v>
      </c>
      <c r="N54" s="325" t="str">
        <f>IF('TuitionData-4Yr'!KZ49&gt;0,('TuitionData-4Yr'!KZ49),"NA")</f>
        <v>NA</v>
      </c>
      <c r="O54" s="390">
        <f>IF('TuitionData-2Yr'!W49&gt;0,('TuitionData-2Yr'!W49),"NA")</f>
        <v>2685</v>
      </c>
      <c r="P54" s="325">
        <f>IF('TuitionData-2Yr'!AS49&gt;0,('TuitionData-2Yr'!AS49),"NA")</f>
        <v>3626.5</v>
      </c>
      <c r="Q54" s="390" t="str">
        <f>IF('TuitionData-2Yr'!BO49&gt;0,('TuitionData-2Yr'!BO49),"—")</f>
        <v>—</v>
      </c>
      <c r="R54" s="325" t="str">
        <f>IF('TuitionData-2Yr'!CK49&gt;0,('TuitionData-2Yr'!CK49),"—")</f>
        <v>—</v>
      </c>
      <c r="S54" s="325" t="s">
        <v>136</v>
      </c>
    </row>
    <row r="55" spans="1:19">
      <c r="A55" s="308" t="s">
        <v>137</v>
      </c>
      <c r="B55" s="308"/>
      <c r="C55" s="324" t="str">
        <f>'TuitionData-4Yr'!BR50</f>
        <v>NA</v>
      </c>
      <c r="D55" s="324" t="str">
        <f>'TuitionData-4Yr'!CN50</f>
        <v>NA</v>
      </c>
      <c r="E55" s="388">
        <f>IF('TuitionData-4Yr'!DJ50&gt;0,('TuitionData-4Yr'!DJ50),"NA")</f>
        <v>7524</v>
      </c>
      <c r="F55" s="324">
        <f>IF('TuitionData-4Yr'!EF50&gt;0,('TuitionData-4Yr'!EF50),"NA")</f>
        <v>17957.5</v>
      </c>
      <c r="G55" s="388" t="str">
        <f>IF('TuitionData-4Yr'!FB50&gt;0,('TuitionData-4Yr'!FB50),"NA")</f>
        <v>NA</v>
      </c>
      <c r="H55" s="324" t="str">
        <f>IF('TuitionData-4Yr'!FX50&gt;0,('TuitionData-4Yr'!FX50),"NA")</f>
        <v>NA</v>
      </c>
      <c r="I55" s="388">
        <f>IF('TuitionData-4Yr'!GT50&gt;0,('TuitionData-4Yr'!GT50),"NA")</f>
        <v>6046</v>
      </c>
      <c r="J55" s="324">
        <f>IF('TuitionData-4Yr'!HP50&gt;0,('TuitionData-4Yr'!HP50),"NA")</f>
        <v>6046</v>
      </c>
      <c r="K55" s="388">
        <f>IF('TuitionData-4Yr'!IL50&gt;0,('TuitionData-4Yr'!IL50),"NA")</f>
        <v>6516</v>
      </c>
      <c r="L55" s="389">
        <f>IF('TuitionData-4Yr'!JH50&gt;0,('TuitionData-4Yr'!JH50),"NA")</f>
        <v>14596</v>
      </c>
      <c r="M55" s="388">
        <f>IF('TuitionData-4Yr'!KD50&gt;0,('TuitionData-4Yr'!KD50),"NA")</f>
        <v>6099.5</v>
      </c>
      <c r="N55" s="324">
        <f>IF('TuitionData-4Yr'!KZ50&gt;0,('TuitionData-4Yr'!KZ50),"NA")</f>
        <v>8436.5</v>
      </c>
      <c r="O55" s="388">
        <f>IF('TuitionData-2Yr'!W50&gt;0,('TuitionData-2Yr'!W50),"NA")</f>
        <v>3969.5</v>
      </c>
      <c r="P55" s="324">
        <f>IF('TuitionData-2Yr'!AS50&gt;0,('TuitionData-2Yr'!AS50),"NA")</f>
        <v>4576.5</v>
      </c>
      <c r="Q55" s="388" t="str">
        <f>IF('TuitionData-2Yr'!BO50&gt;0,('TuitionData-2Yr'!BO50),"—")</f>
        <v>—</v>
      </c>
      <c r="R55" s="324" t="str">
        <f>IF('TuitionData-2Yr'!CK50&gt;0,('TuitionData-2Yr'!CK50),"—")</f>
        <v>—</v>
      </c>
      <c r="S55" s="324" t="s">
        <v>137</v>
      </c>
    </row>
    <row r="56" spans="1:19">
      <c r="A56" s="308" t="s">
        <v>138</v>
      </c>
      <c r="B56" s="308"/>
      <c r="C56" s="324">
        <f>'TuitionData-4Yr'!BR51</f>
        <v>10037</v>
      </c>
      <c r="D56" s="324">
        <f>'TuitionData-4Yr'!CN51</f>
        <v>19410</v>
      </c>
      <c r="E56" s="388">
        <f>IF('TuitionData-4Yr'!DJ51&gt;0,('TuitionData-4Yr'!DJ51),"NA")</f>
        <v>10390</v>
      </c>
      <c r="F56" s="324">
        <f>IF('TuitionData-4Yr'!EF51&gt;0,('TuitionData-4Yr'!EF51),"NA")</f>
        <v>18226</v>
      </c>
      <c r="G56" s="388">
        <f>IF('TuitionData-4Yr'!FB51&gt;0,('TuitionData-4Yr'!FB51),"NA")</f>
        <v>8335.5</v>
      </c>
      <c r="H56" s="324">
        <f>IF('TuitionData-4Yr'!FX51&gt;0,('TuitionData-4Yr'!FX51),"NA")</f>
        <v>12457.5</v>
      </c>
      <c r="I56" s="388" t="str">
        <f>IF('TuitionData-4Yr'!GT51&gt;0,('TuitionData-4Yr'!GT51),"NA")</f>
        <v>NA</v>
      </c>
      <c r="J56" s="324" t="str">
        <f>IF('TuitionData-4Yr'!HP51&gt;0,('TuitionData-4Yr'!HP51),"NA")</f>
        <v>NA</v>
      </c>
      <c r="K56" s="388" t="str">
        <f>IF('TuitionData-4Yr'!IL51&gt;0,('TuitionData-4Yr'!IL51),"NA")</f>
        <v>NA</v>
      </c>
      <c r="L56" s="389" t="str">
        <f>IF('TuitionData-4Yr'!JH51&gt;0,('TuitionData-4Yr'!JH51),"NA")</f>
        <v>NA</v>
      </c>
      <c r="M56" s="388">
        <f>IF('TuitionData-4Yr'!KD51&gt;0,('TuitionData-4Yr'!KD51),"NA")</f>
        <v>6617.5</v>
      </c>
      <c r="N56" s="324">
        <f>IF('TuitionData-4Yr'!KZ51&gt;0,('TuitionData-4Yr'!KZ51),"NA")</f>
        <v>12900.5</v>
      </c>
      <c r="O56" s="388">
        <f>IF('TuitionData-2Yr'!W51&gt;0,('TuitionData-2Yr'!W51),"NA")</f>
        <v>4862</v>
      </c>
      <c r="P56" s="324">
        <f>IF('TuitionData-2Yr'!AS51&gt;0,('TuitionData-2Yr'!AS51),"NA")</f>
        <v>9268</v>
      </c>
      <c r="Q56" s="388" t="str">
        <f>IF('TuitionData-2Yr'!BO51&gt;0,('TuitionData-2Yr'!BO51),"—")</f>
        <v>—</v>
      </c>
      <c r="R56" s="324" t="str">
        <f>IF('TuitionData-2Yr'!CK51&gt;0,('TuitionData-2Yr'!CK51),"—")</f>
        <v>—</v>
      </c>
      <c r="S56" s="324" t="s">
        <v>138</v>
      </c>
    </row>
    <row r="57" spans="1:19">
      <c r="A57" s="308" t="s">
        <v>139</v>
      </c>
      <c r="B57" s="308"/>
      <c r="C57" s="324" t="str">
        <f>'TuitionData-4Yr'!BR52</f>
        <v>NA</v>
      </c>
      <c r="D57" s="324" t="str">
        <f>'TuitionData-4Yr'!CN52</f>
        <v>NA</v>
      </c>
      <c r="E57" s="388">
        <f>IF('TuitionData-4Yr'!DJ52&gt;0,('TuitionData-4Yr'!DJ52),"NA")</f>
        <v>7867.5</v>
      </c>
      <c r="F57" s="324">
        <f>IF('TuitionData-4Yr'!EF52&gt;0,('TuitionData-4Yr'!EF52),"NA")</f>
        <v>9949.5</v>
      </c>
      <c r="G57" s="388" t="str">
        <f>IF('TuitionData-4Yr'!FB52&gt;0,('TuitionData-4Yr'!FB52),"NA")</f>
        <v>NA</v>
      </c>
      <c r="H57" s="324" t="str">
        <f>IF('TuitionData-4Yr'!FX52&gt;0,('TuitionData-4Yr'!FX52),"NA")</f>
        <v>NA</v>
      </c>
      <c r="I57" s="388" t="str">
        <f>IF('TuitionData-4Yr'!GT52&gt;0,('TuitionData-4Yr'!GT52),"NA")</f>
        <v>NA</v>
      </c>
      <c r="J57" s="324" t="str">
        <f>IF('TuitionData-4Yr'!HP52&gt;0,('TuitionData-4Yr'!HP52),"NA")</f>
        <v>NA</v>
      </c>
      <c r="K57" s="388">
        <f>IF('TuitionData-4Yr'!IL52&gt;0,('TuitionData-4Yr'!IL52),"NA")</f>
        <v>7563</v>
      </c>
      <c r="L57" s="389">
        <f>IF('TuitionData-4Yr'!JH52&gt;0,('TuitionData-4Yr'!JH52),"NA")</f>
        <v>9562</v>
      </c>
      <c r="M57" s="388" t="str">
        <f>IF('TuitionData-4Yr'!KD52&gt;0,('TuitionData-4Yr'!KD52),"NA")</f>
        <v>NA</v>
      </c>
      <c r="N57" s="324" t="str">
        <f>IF('TuitionData-4Yr'!KZ52&gt;0,('TuitionData-4Yr'!KZ52),"NA")</f>
        <v>NA</v>
      </c>
      <c r="O57" s="388">
        <f>IF('TuitionData-2Yr'!W52&gt;0,('TuitionData-2Yr'!W52),"NA")</f>
        <v>4521</v>
      </c>
      <c r="P57" s="324">
        <f>IF('TuitionData-2Yr'!AS52&gt;0,('TuitionData-2Yr'!AS52),"NA")</f>
        <v>4521</v>
      </c>
      <c r="Q57" s="388" t="str">
        <f>IF('TuitionData-2Yr'!BO52&gt;0,('TuitionData-2Yr'!BO52),"—")</f>
        <v>—</v>
      </c>
      <c r="R57" s="324" t="str">
        <f>IF('TuitionData-2Yr'!CK52&gt;0,('TuitionData-2Yr'!CK52),"—")</f>
        <v>—</v>
      </c>
      <c r="S57" s="324" t="s">
        <v>139</v>
      </c>
    </row>
    <row r="58" spans="1:19">
      <c r="A58" s="308" t="s">
        <v>140</v>
      </c>
      <c r="B58" s="308"/>
      <c r="C58" s="324">
        <f>'TuitionData-4Yr'!BR53</f>
        <v>9851.5</v>
      </c>
      <c r="D58" s="324">
        <f>'TuitionData-4Yr'!CN53</f>
        <v>22841</v>
      </c>
      <c r="E58" s="388" t="str">
        <f>IF('TuitionData-4Yr'!DJ53&gt;0,('TuitionData-4Yr'!DJ53),"NA")</f>
        <v>NA</v>
      </c>
      <c r="F58" s="324" t="str">
        <f>IF('TuitionData-4Yr'!EF53&gt;0,('TuitionData-4Yr'!EF53),"NA")</f>
        <v>NA</v>
      </c>
      <c r="G58" s="388" t="str">
        <f>IF('TuitionData-4Yr'!FB53&gt;0,('TuitionData-4Yr'!FB53),"NA")</f>
        <v>NA</v>
      </c>
      <c r="H58" s="324" t="str">
        <f>IF('TuitionData-4Yr'!FX53&gt;0,('TuitionData-4Yr'!FX53),"NA")</f>
        <v>NA</v>
      </c>
      <c r="I58" s="388">
        <f>IF('TuitionData-4Yr'!GT53&gt;0,('TuitionData-4Yr'!GT53),"NA")</f>
        <v>7578</v>
      </c>
      <c r="J58" s="324">
        <f>IF('TuitionData-4Yr'!HP53&gt;0,('TuitionData-4Yr'!HP53),"NA")</f>
        <v>15151</v>
      </c>
      <c r="K58" s="388">
        <f>IF('TuitionData-4Yr'!IL53&gt;0,('TuitionData-4Yr'!IL53),"NA")</f>
        <v>7698.5</v>
      </c>
      <c r="L58" s="389">
        <f>IF('TuitionData-4Yr'!JH53&gt;0,('TuitionData-4Yr'!JH53),"NA")</f>
        <v>15271.5</v>
      </c>
      <c r="M58" s="388" t="str">
        <f>IF('TuitionData-4Yr'!KD53&gt;0,('TuitionData-4Yr'!KD53),"NA")</f>
        <v>NA</v>
      </c>
      <c r="N58" s="324" t="str">
        <f>IF('TuitionData-4Yr'!KZ53&gt;0,('TuitionData-4Yr'!KZ53),"NA")</f>
        <v>NA</v>
      </c>
      <c r="O58" s="388">
        <f>IF('TuitionData-2Yr'!W53&gt;0,('TuitionData-2Yr'!W53),"NA")</f>
        <v>4371.5</v>
      </c>
      <c r="P58" s="324">
        <f>IF('TuitionData-2Yr'!AS53&gt;0,('TuitionData-2Yr'!AS53),"NA")</f>
        <v>5288</v>
      </c>
      <c r="Q58" s="388" t="str">
        <f>IF('TuitionData-2Yr'!BO53&gt;0,('TuitionData-2Yr'!BO53),"—")</f>
        <v>—</v>
      </c>
      <c r="R58" s="324" t="str">
        <f>IF('TuitionData-2Yr'!CK53&gt;0,('TuitionData-2Yr'!CK53),"—")</f>
        <v>—</v>
      </c>
      <c r="S58" s="324" t="s">
        <v>140</v>
      </c>
    </row>
    <row r="59" spans="1:19">
      <c r="A59" s="311" t="s">
        <v>141</v>
      </c>
      <c r="B59" s="311"/>
      <c r="C59" s="329">
        <f>'TuitionData-4Yr'!BR54</f>
        <v>12022</v>
      </c>
      <c r="D59" s="329">
        <f>'TuitionData-4Yr'!CN54</f>
        <v>24122</v>
      </c>
      <c r="E59" s="399">
        <f>IF('TuitionData-4Yr'!DJ54&gt;0,('TuitionData-4Yr'!DJ54),"NA")</f>
        <v>12450</v>
      </c>
      <c r="F59" s="329">
        <f>IF('TuitionData-4Yr'!EF54&gt;0,('TuitionData-4Yr'!EF54),"NA")</f>
        <v>27970</v>
      </c>
      <c r="G59" s="399">
        <f>IF('TuitionData-4Yr'!FB54&gt;0,('TuitionData-4Yr'!FB54),"NA")</f>
        <v>8858</v>
      </c>
      <c r="H59" s="329">
        <f>IF('TuitionData-4Yr'!FX54&gt;0,('TuitionData-4Yr'!FX54),"NA")</f>
        <v>17528.5</v>
      </c>
      <c r="I59" s="399">
        <f>IF('TuitionData-4Yr'!GT54&gt;0,('TuitionData-4Yr'!GT54),"NA")</f>
        <v>8369.5</v>
      </c>
      <c r="J59" s="329">
        <f>IF('TuitionData-4Yr'!HP54&gt;0,('TuitionData-4Yr'!HP54),"NA")</f>
        <v>16584.5</v>
      </c>
      <c r="K59" s="399">
        <f>IF('TuitionData-4Yr'!IL54&gt;0,('TuitionData-4Yr'!IL54),"NA")</f>
        <v>7573</v>
      </c>
      <c r="L59" s="329">
        <f>IF('TuitionData-4Yr'!JH54&gt;0,('TuitionData-4Yr'!JH54),"NA")</f>
        <v>17023</v>
      </c>
      <c r="M59" s="399">
        <f>IF('TuitionData-4Yr'!KD54&gt;0,('TuitionData-4Yr'!KD54),"NA")</f>
        <v>12776</v>
      </c>
      <c r="N59" s="329">
        <f>IF('TuitionData-4Yr'!KZ54&gt;0,('TuitionData-4Yr'!KZ54),"NA")</f>
        <v>20070</v>
      </c>
      <c r="O59" s="399">
        <f>IF('TuitionData-2Yr'!W54&gt;0,('TuitionData-2Yr'!W54),"NA")</f>
        <v>4397</v>
      </c>
      <c r="P59" s="329">
        <f>IF('TuitionData-2Yr'!AS54&gt;0,('TuitionData-2Yr'!AS54),"NA")</f>
        <v>9406</v>
      </c>
      <c r="Q59" s="399" t="str">
        <f>IF('TuitionData-2Yr'!BO54&gt;0,('TuitionData-2Yr'!BO54),"—")</f>
        <v>—</v>
      </c>
      <c r="R59" s="329" t="str">
        <f>IF('TuitionData-2Yr'!CK54&gt;0,('TuitionData-2Yr'!CK54),"—")</f>
        <v>—</v>
      </c>
      <c r="S59" s="329" t="s">
        <v>141</v>
      </c>
    </row>
    <row r="60" spans="1:19">
      <c r="A60" s="248" t="s">
        <v>156</v>
      </c>
      <c r="B60" s="265"/>
      <c r="C60" s="340">
        <f>(C59/C11)*100</f>
        <v>122.6985098999796</v>
      </c>
      <c r="D60" s="340">
        <f t="shared" ref="D60:P60" si="4">(D59/D11)*100</f>
        <v>99.63651383725734</v>
      </c>
      <c r="E60" s="397">
        <f t="shared" si="4"/>
        <v>146.36727016223844</v>
      </c>
      <c r="F60" s="398">
        <f t="shared" si="4"/>
        <v>140.49628290134621</v>
      </c>
      <c r="G60" s="397">
        <f t="shared" si="4"/>
        <v>124.14856341976174</v>
      </c>
      <c r="H60" s="398">
        <f t="shared" si="4"/>
        <v>101.98993395979403</v>
      </c>
      <c r="I60" s="397">
        <f t="shared" si="4"/>
        <v>117.31025299600533</v>
      </c>
      <c r="J60" s="398">
        <f t="shared" si="4"/>
        <v>104.91538826506405</v>
      </c>
      <c r="K60" s="397">
        <f t="shared" si="4"/>
        <v>106.25789252139751</v>
      </c>
      <c r="L60" s="398">
        <f t="shared" si="4"/>
        <v>111.63354974096661</v>
      </c>
      <c r="M60" s="397">
        <f t="shared" si="4"/>
        <v>184.54427271414127</v>
      </c>
      <c r="N60" s="398">
        <f t="shared" si="4"/>
        <v>119.89247311827957</v>
      </c>
      <c r="O60" s="397">
        <f t="shared" si="4"/>
        <v>132.7596618357488</v>
      </c>
      <c r="P60" s="398">
        <f t="shared" si="4"/>
        <v>128.39202839202838</v>
      </c>
      <c r="Q60" s="387"/>
      <c r="R60" s="269"/>
      <c r="S60" s="268" t="s">
        <v>156</v>
      </c>
    </row>
    <row r="61" spans="1:19">
      <c r="A61" s="308" t="s">
        <v>142</v>
      </c>
      <c r="B61" s="308"/>
      <c r="C61" s="324">
        <f>'TuitionData-4Yr'!BR56</f>
        <v>12022</v>
      </c>
      <c r="D61" s="324">
        <f>'TuitionData-4Yr'!CN56</f>
        <v>30970</v>
      </c>
      <c r="E61" s="388" t="str">
        <f>IF('TuitionData-4Yr'!DJ56&gt;0,('TuitionData-4Yr'!DJ56),"NA")</f>
        <v>NA</v>
      </c>
      <c r="F61" s="324" t="str">
        <f>IF('TuitionData-4Yr'!EF56&gt;0,('TuitionData-4Yr'!EF56),"NA")</f>
        <v>NA</v>
      </c>
      <c r="G61" s="388">
        <f>IF('TuitionData-4Yr'!FB56&gt;0,('TuitionData-4Yr'!FB56),"NA")</f>
        <v>8893</v>
      </c>
      <c r="H61" s="324">
        <f>IF('TuitionData-4Yr'!FX56&gt;0,('TuitionData-4Yr'!FX56),"NA")</f>
        <v>20398</v>
      </c>
      <c r="I61" s="388" t="str">
        <f>IF('TuitionData-4Yr'!GT56&gt;0,('TuitionData-4Yr'!GT56),"NA")</f>
        <v>NA</v>
      </c>
      <c r="J61" s="324" t="str">
        <f>IF('TuitionData-4Yr'!HP56&gt;0,('TuitionData-4Yr'!HP56),"NA")</f>
        <v>NA</v>
      </c>
      <c r="K61" s="388">
        <f>IF('TuitionData-4Yr'!IL56&gt;0,('TuitionData-4Yr'!IL56),"NA")</f>
        <v>9376</v>
      </c>
      <c r="L61" s="389">
        <f>IF('TuitionData-4Yr'!JH56&gt;0,('TuitionData-4Yr'!JH56),"NA")</f>
        <v>20881</v>
      </c>
      <c r="M61" s="388" t="str">
        <f>IF('TuitionData-4Yr'!KD56&gt;0,('TuitionData-4Yr'!KD56),"NA")</f>
        <v>NA</v>
      </c>
      <c r="N61" s="324" t="str">
        <f>IF('TuitionData-4Yr'!KZ56&gt;0,('TuitionData-4Yr'!KZ56),"NA")</f>
        <v>NA</v>
      </c>
      <c r="O61" s="388">
        <f>IF('TuitionData-2Yr'!W56&gt;0,('TuitionData-2Yr'!W56),"NA")</f>
        <v>3786</v>
      </c>
      <c r="P61" s="324">
        <f>IF('TuitionData-2Yr'!AS56&gt;0,('TuitionData-2Yr'!AS56),"NA")</f>
        <v>11318</v>
      </c>
      <c r="Q61" s="388" t="str">
        <f>IF('TuitionData-2Yr'!BO56&gt;0,('TuitionData-2Yr'!BO56),"—")</f>
        <v>—</v>
      </c>
      <c r="R61" s="324" t="str">
        <f>IF('TuitionData-2Yr'!CK56&gt;0,('TuitionData-2Yr'!CK56),"—")</f>
        <v>—</v>
      </c>
      <c r="S61" s="324" t="s">
        <v>142</v>
      </c>
    </row>
    <row r="62" spans="1:19">
      <c r="A62" s="308" t="s">
        <v>143</v>
      </c>
      <c r="B62" s="308"/>
      <c r="C62" s="324" t="str">
        <f>'TuitionData-4Yr'!BR57</f>
        <v>NA</v>
      </c>
      <c r="D62" s="324" t="str">
        <f>'TuitionData-4Yr'!CN57</f>
        <v>NA</v>
      </c>
      <c r="E62" s="388">
        <f>IF('TuitionData-4Yr'!DJ57&gt;0,('TuitionData-4Yr'!DJ57),"NA")</f>
        <v>10600</v>
      </c>
      <c r="F62" s="324">
        <f>IF('TuitionData-4Yr'!EF57&gt;0,('TuitionData-4Yr'!EF57),"NA")</f>
        <v>27970</v>
      </c>
      <c r="G62" s="388">
        <f>IF('TuitionData-4Yr'!FB57&gt;0,('TuitionData-4Yr'!FB57),"NA")</f>
        <v>8920</v>
      </c>
      <c r="H62" s="324">
        <f>IF('TuitionData-4Yr'!FX57&gt;0,('TuitionData-4Yr'!FX57),"NA")</f>
        <v>21280</v>
      </c>
      <c r="I62" s="388" t="str">
        <f>IF('TuitionData-4Yr'!GT57&gt;0,('TuitionData-4Yr'!GT57),"NA")</f>
        <v>NA</v>
      </c>
      <c r="J62" s="324" t="str">
        <f>IF('TuitionData-4Yr'!HP57&gt;0,('TuitionData-4Yr'!HP57),"NA")</f>
        <v>NA</v>
      </c>
      <c r="K62" s="388" t="str">
        <f>IF('TuitionData-4Yr'!IL57&gt;0,('TuitionData-4Yr'!IL57),"NA")</f>
        <v>NA</v>
      </c>
      <c r="L62" s="389" t="str">
        <f>IF('TuitionData-4Yr'!JH57&gt;0,('TuitionData-4Yr'!JH57),"NA")</f>
        <v>NA</v>
      </c>
      <c r="M62" s="388">
        <f>IF('TuitionData-4Yr'!KD57&gt;0,('TuitionData-4Yr'!KD57),"NA")</f>
        <v>7575</v>
      </c>
      <c r="N62" s="324">
        <f>IF('TuitionData-4Yr'!KZ57&gt;0,('TuitionData-4Yr'!KZ57),"NA")</f>
        <v>17535</v>
      </c>
      <c r="O62" s="388">
        <f>IF('TuitionData-2Yr'!W57&gt;0,('TuitionData-2Yr'!W57),"NA")</f>
        <v>3580</v>
      </c>
      <c r="P62" s="324">
        <f>IF('TuitionData-2Yr'!AS57&gt;0,('TuitionData-2Yr'!AS57),"NA")</f>
        <v>6220</v>
      </c>
      <c r="Q62" s="388" t="str">
        <f>IF('TuitionData-2Yr'!BO57&gt;0,('TuitionData-2Yr'!BO57),"—")</f>
        <v>—</v>
      </c>
      <c r="R62" s="324" t="str">
        <f>IF('TuitionData-2Yr'!CK57&gt;0,('TuitionData-2Yr'!CK57),"—")</f>
        <v>—</v>
      </c>
      <c r="S62" s="324" t="s">
        <v>143</v>
      </c>
    </row>
    <row r="63" spans="1:19">
      <c r="A63" s="308" t="s">
        <v>144</v>
      </c>
      <c r="B63" s="308"/>
      <c r="C63" s="324">
        <f>'TuitionData-4Yr'!BR58</f>
        <v>13258</v>
      </c>
      <c r="D63" s="324">
        <f>'TuitionData-4Yr'!CN58</f>
        <v>27974</v>
      </c>
      <c r="E63" s="388">
        <f>IF('TuitionData-4Yr'!DJ58&gt;0,('TuitionData-4Yr'!DJ58),"NA")</f>
        <v>12031.5</v>
      </c>
      <c r="F63" s="324">
        <f>IF('TuitionData-4Yr'!EF58&gt;0,('TuitionData-4Yr'!EF58),"NA")</f>
        <v>26788</v>
      </c>
      <c r="G63" s="388">
        <f>IF('TuitionData-4Yr'!FB58&gt;0,('TuitionData-4Yr'!FB58),"NA")</f>
        <v>8985</v>
      </c>
      <c r="H63" s="324">
        <f>IF('TuitionData-4Yr'!FX58&gt;0,('TuitionData-4Yr'!FX58),"NA")</f>
        <v>15065</v>
      </c>
      <c r="I63" s="388">
        <f>IF('TuitionData-4Yr'!GT58&gt;0,('TuitionData-4Yr'!GT58),"NA")</f>
        <v>8118.5</v>
      </c>
      <c r="J63" s="324">
        <f>IF('TuitionData-4Yr'!HP58&gt;0,('TuitionData-4Yr'!HP58),"NA")</f>
        <v>14215</v>
      </c>
      <c r="K63" s="388">
        <f>IF('TuitionData-4Yr'!IL58&gt;0,('TuitionData-4Yr'!IL58),"NA")</f>
        <v>7826</v>
      </c>
      <c r="L63" s="389">
        <f>IF('TuitionData-4Yr'!JH58&gt;0,('TuitionData-4Yr'!JH58),"NA")</f>
        <v>19751.5</v>
      </c>
      <c r="M63" s="388" t="str">
        <f>IF('TuitionData-4Yr'!KD58&gt;0,('TuitionData-4Yr'!KD58),"NA")</f>
        <v>NA</v>
      </c>
      <c r="N63" s="324" t="str">
        <f>IF('TuitionData-4Yr'!KZ58&gt;0,('TuitionData-4Yr'!KZ58),"NA")</f>
        <v>NA</v>
      </c>
      <c r="O63" s="388">
        <f>IF('TuitionData-2Yr'!W58&gt;0,('TuitionData-2Yr'!W58),"NA")</f>
        <v>4177</v>
      </c>
      <c r="P63" s="324">
        <f>IF('TuitionData-2Yr'!AS58&gt;0,('TuitionData-2Yr'!AS58),"NA")</f>
        <v>9242</v>
      </c>
      <c r="Q63" s="388" t="str">
        <f>IF('TuitionData-2Yr'!BO58&gt;0,('TuitionData-2Yr'!BO58),"—")</f>
        <v>—</v>
      </c>
      <c r="R63" s="324" t="str">
        <f>IF('TuitionData-2Yr'!CK58&gt;0,('TuitionData-2Yr'!CK58),"—")</f>
        <v>—</v>
      </c>
      <c r="S63" s="324" t="s">
        <v>144</v>
      </c>
    </row>
    <row r="64" spans="1:19">
      <c r="A64" s="308" t="s">
        <v>145</v>
      </c>
      <c r="B64" s="308"/>
      <c r="C64" s="324" t="str">
        <f>'TuitionData-4Yr'!BR59</f>
        <v>NA</v>
      </c>
      <c r="D64" s="324" t="str">
        <f>'TuitionData-4Yr'!CN59</f>
        <v>NA</v>
      </c>
      <c r="E64" s="388">
        <f>IF('TuitionData-4Yr'!DJ59&gt;0,('TuitionData-4Yr'!DJ59),"NA")</f>
        <v>16496</v>
      </c>
      <c r="F64" s="324">
        <f>IF('TuitionData-4Yr'!EF59&gt;0,('TuitionData-4Yr'!EF59),"NA")</f>
        <v>29216</v>
      </c>
      <c r="G64" s="388" t="str">
        <f>IF('TuitionData-4Yr'!FB59&gt;0,('TuitionData-4Yr'!FB59),"NA")</f>
        <v>NA</v>
      </c>
      <c r="H64" s="324" t="str">
        <f>IF('TuitionData-4Yr'!FX59&gt;0,('TuitionData-4Yr'!FX59),"NA")</f>
        <v>NA</v>
      </c>
      <c r="I64" s="388">
        <f>IF('TuitionData-4Yr'!GT59&gt;0,('TuitionData-4Yr'!GT59),"NA")</f>
        <v>12610</v>
      </c>
      <c r="J64" s="324">
        <f>IF('TuitionData-4Yr'!HP59&gt;0,('TuitionData-4Yr'!HP59),"NA")</f>
        <v>20030</v>
      </c>
      <c r="K64" s="388">
        <f>IF('TuitionData-4Yr'!IL59&gt;0,('TuitionData-4Yr'!IL59),"NA")</f>
        <v>7065</v>
      </c>
      <c r="L64" s="389">
        <f>IF('TuitionData-4Yr'!JH59&gt;0,('TuitionData-4Yr'!JH59),"NA")</f>
        <v>7545</v>
      </c>
      <c r="M64" s="388">
        <f>IF('TuitionData-4Yr'!KD59&gt;0,('TuitionData-4Yr'!KD59),"NA")</f>
        <v>13269</v>
      </c>
      <c r="N64" s="324">
        <f>IF('TuitionData-4Yr'!KZ59&gt;0,('TuitionData-4Yr'!KZ59),"NA")</f>
        <v>23321.5</v>
      </c>
      <c r="O64" s="388">
        <f>IF('TuitionData-2Yr'!W59&gt;0,('TuitionData-2Yr'!W59),"NA")</f>
        <v>7200</v>
      </c>
      <c r="P64" s="324">
        <f>IF('TuitionData-2Yr'!AS59&gt;0,('TuitionData-2Yr'!AS59),"NA")</f>
        <v>15776</v>
      </c>
      <c r="Q64" s="388" t="str">
        <f>IF('TuitionData-2Yr'!BO59&gt;0,('TuitionData-2Yr'!BO59),"—")</f>
        <v>—</v>
      </c>
      <c r="R64" s="324" t="str">
        <f>IF('TuitionData-2Yr'!CK59&gt;0,('TuitionData-2Yr'!CK59),"—")</f>
        <v>—</v>
      </c>
      <c r="S64" s="324" t="s">
        <v>145</v>
      </c>
    </row>
    <row r="65" spans="1:19">
      <c r="A65" s="265" t="s">
        <v>146</v>
      </c>
      <c r="B65" s="265"/>
      <c r="C65" s="325">
        <f>'TuitionData-4Yr'!BR60</f>
        <v>13499</v>
      </c>
      <c r="D65" s="325">
        <f>'TuitionData-4Yr'!CN60</f>
        <v>27523</v>
      </c>
      <c r="E65" s="390">
        <f>IF('TuitionData-4Yr'!DJ60&gt;0,('TuitionData-4Yr'!DJ60),"NA")</f>
        <v>14108</v>
      </c>
      <c r="F65" s="325">
        <f>IF('TuitionData-4Yr'!EF60&gt;0,('TuitionData-4Yr'!EF60),"NA")</f>
        <v>27648</v>
      </c>
      <c r="G65" s="390">
        <f>IF('TuitionData-4Yr'!FB60&gt;0,('TuitionData-4Yr'!FB60),"NA")</f>
        <v>11918</v>
      </c>
      <c r="H65" s="325">
        <f>IF('TuitionData-4Yr'!FX60&gt;0,('TuitionData-4Yr'!FX60),"NA")</f>
        <v>20186</v>
      </c>
      <c r="I65" s="390">
        <f>IF('TuitionData-4Yr'!GT60&gt;0,('TuitionData-4Yr'!GT60),"NA")</f>
        <v>11532.5</v>
      </c>
      <c r="J65" s="325">
        <f>IF('TuitionData-4Yr'!HP60&gt;0,('TuitionData-4Yr'!HP60),"NA")</f>
        <v>18890</v>
      </c>
      <c r="K65" s="390">
        <f>IF('TuitionData-4Yr'!IL60&gt;0,('TuitionData-4Yr'!IL60),"NA")</f>
        <v>13388</v>
      </c>
      <c r="L65" s="326">
        <f>IF('TuitionData-4Yr'!JH60&gt;0,('TuitionData-4Yr'!JH60),"NA")</f>
        <v>22037</v>
      </c>
      <c r="M65" s="390" t="str">
        <f>IF('TuitionData-4Yr'!KD60&gt;0,('TuitionData-4Yr'!KD60),"NA")</f>
        <v>NA</v>
      </c>
      <c r="N65" s="325" t="str">
        <f>IF('TuitionData-4Yr'!KZ60&gt;0,('TuitionData-4Yr'!KZ60),"NA")</f>
        <v>NA</v>
      </c>
      <c r="O65" s="390">
        <f>IF('TuitionData-2Yr'!W60&gt;0,('TuitionData-2Yr'!W60),"NA")</f>
        <v>3995</v>
      </c>
      <c r="P65" s="325">
        <f>IF('TuitionData-2Yr'!AS60&gt;0,('TuitionData-2Yr'!AS60),"NA")</f>
        <v>6809</v>
      </c>
      <c r="Q65" s="390" t="str">
        <f>IF('TuitionData-2Yr'!BO60&gt;0,('TuitionData-2Yr'!BO60),"—")</f>
        <v>—</v>
      </c>
      <c r="R65" s="325" t="str">
        <f>IF('TuitionData-2Yr'!CK60&gt;0,('TuitionData-2Yr'!CK60),"—")</f>
        <v>—</v>
      </c>
      <c r="S65" s="325" t="s">
        <v>146</v>
      </c>
    </row>
    <row r="66" spans="1:19">
      <c r="A66" s="265" t="s">
        <v>147</v>
      </c>
      <c r="B66" s="265"/>
      <c r="C66" s="325">
        <f>'TuitionData-4Yr'!BR61</f>
        <v>8040</v>
      </c>
      <c r="D66" s="325">
        <f>'TuitionData-4Yr'!CN61</f>
        <v>18464</v>
      </c>
      <c r="E66" s="390" t="str">
        <f>IF('TuitionData-4Yr'!DJ61&gt;0,('TuitionData-4Yr'!DJ61),"NA")</f>
        <v>NA</v>
      </c>
      <c r="F66" s="325" t="str">
        <f>IF('TuitionData-4Yr'!EF61&gt;0,('TuitionData-4Yr'!EF61),"NA")</f>
        <v>NA</v>
      </c>
      <c r="G66" s="390">
        <f>IF('TuitionData-4Yr'!FB61&gt;0,('TuitionData-4Yr'!FB61),"NA")</f>
        <v>6195.5</v>
      </c>
      <c r="H66" s="325">
        <f>IF('TuitionData-4Yr'!FX61&gt;0,('TuitionData-4Yr'!FX61),"NA")</f>
        <v>12705.5</v>
      </c>
      <c r="I66" s="390">
        <f>IF('TuitionData-4Yr'!GT61&gt;0,('TuitionData-4Yr'!GT61),"NA")</f>
        <v>7179</v>
      </c>
      <c r="J66" s="325">
        <f>IF('TuitionData-4Yr'!HP61&gt;0,('TuitionData-4Yr'!HP61),"NA")</f>
        <v>16629</v>
      </c>
      <c r="K66" s="390">
        <f>IF('TuitionData-4Yr'!IL61&gt;0,('TuitionData-4Yr'!IL61),"NA")</f>
        <v>6624</v>
      </c>
      <c r="L66" s="326">
        <f>IF('TuitionData-4Yr'!JH61&gt;0,('TuitionData-4Yr'!JH61),"NA")</f>
        <v>15874</v>
      </c>
      <c r="M66" s="390">
        <f>IF('TuitionData-4Yr'!KD61&gt;0,('TuitionData-4Yr'!KD61),"NA")</f>
        <v>7125</v>
      </c>
      <c r="N66" s="325">
        <f>IF('TuitionData-4Yr'!KZ61&gt;0,('TuitionData-4Yr'!KZ61),"NA")</f>
        <v>12606</v>
      </c>
      <c r="O66" s="390">
        <f>IF('TuitionData-2Yr'!W61&gt;0,('TuitionData-2Yr'!W61),"NA")</f>
        <v>4554</v>
      </c>
      <c r="P66" s="325">
        <f>IF('TuitionData-2Yr'!AS61&gt;0,('TuitionData-2Yr'!AS61),"NA")</f>
        <v>8554</v>
      </c>
      <c r="Q66" s="390" t="str">
        <f>IF('TuitionData-2Yr'!BO61&gt;0,('TuitionData-2Yr'!BO61),"—")</f>
        <v>—</v>
      </c>
      <c r="R66" s="325" t="str">
        <f>IF('TuitionData-2Yr'!CK61&gt;0,('TuitionData-2Yr'!CK61),"—")</f>
        <v>—</v>
      </c>
      <c r="S66" s="325" t="s">
        <v>147</v>
      </c>
    </row>
    <row r="67" spans="1:19">
      <c r="A67" s="265" t="s">
        <v>148</v>
      </c>
      <c r="B67" s="265"/>
      <c r="C67" s="325">
        <f>'TuitionData-4Yr'!BR62</f>
        <v>16992</v>
      </c>
      <c r="D67" s="325">
        <f>'TuitionData-4Yr'!CN62</f>
        <v>27106</v>
      </c>
      <c r="E67" s="390">
        <f>IF('TuitionData-4Yr'!DJ62&gt;0,('TuitionData-4Yr'!DJ62),"NA")</f>
        <v>9080</v>
      </c>
      <c r="F67" s="325">
        <f>IF('TuitionData-4Yr'!EF62&gt;0,('TuitionData-4Yr'!EF62),"NA")</f>
        <v>20216</v>
      </c>
      <c r="G67" s="390">
        <f>IF('TuitionData-4Yr'!FB62&gt;0,('TuitionData-4Yr'!FB62),"NA")</f>
        <v>9027</v>
      </c>
      <c r="H67" s="325">
        <f>IF('TuitionData-4Yr'!FX62&gt;0,('TuitionData-4Yr'!FX62),"NA")</f>
        <v>18943</v>
      </c>
      <c r="I67" s="390">
        <f>IF('TuitionData-4Yr'!GT62&gt;0,('TuitionData-4Yr'!GT62),"NA")</f>
        <v>9160.5</v>
      </c>
      <c r="J67" s="325">
        <f>IF('TuitionData-4Yr'!HP62&gt;0,('TuitionData-4Yr'!HP62),"NA")</f>
        <v>15971.5</v>
      </c>
      <c r="K67" s="390">
        <f>IF('TuitionData-4Yr'!IL62&gt;0,('TuitionData-4Yr'!IL62),"NA")</f>
        <v>9804</v>
      </c>
      <c r="L67" s="326">
        <f>IF('TuitionData-4Yr'!JH62&gt;0,('TuitionData-4Yr'!JH62),"NA")</f>
        <v>17023</v>
      </c>
      <c r="M67" s="390">
        <f>IF('TuitionData-4Yr'!KD62&gt;0,('TuitionData-4Yr'!KD62),"NA")</f>
        <v>13467</v>
      </c>
      <c r="N67" s="325">
        <f>IF('TuitionData-4Yr'!KZ62&gt;0,('TuitionData-4Yr'!KZ62),"NA")</f>
        <v>20284</v>
      </c>
      <c r="O67" s="390">
        <f>IF('TuitionData-2Yr'!W62&gt;0,('TuitionData-2Yr'!W62),"NA")</f>
        <v>4785</v>
      </c>
      <c r="P67" s="325">
        <f>IF('TuitionData-2Yr'!AS62&gt;0,('TuitionData-2Yr'!AS62),"NA")</f>
        <v>12240</v>
      </c>
      <c r="Q67" s="390" t="str">
        <f>IF('TuitionData-2Yr'!BO62&gt;0,('TuitionData-2Yr'!BO62),"—")</f>
        <v>—</v>
      </c>
      <c r="R67" s="325" t="str">
        <f>IF('TuitionData-2Yr'!CK62&gt;0,('TuitionData-2Yr'!CK62),"—")</f>
        <v>—</v>
      </c>
      <c r="S67" s="325" t="s">
        <v>148</v>
      </c>
    </row>
    <row r="68" spans="1:19">
      <c r="A68" s="265" t="s">
        <v>149</v>
      </c>
      <c r="B68" s="265"/>
      <c r="C68" s="325" t="str">
        <f>'TuitionData-4Yr'!BR63</f>
        <v>NA</v>
      </c>
      <c r="D68" s="325" t="str">
        <f>'TuitionData-4Yr'!CN63</f>
        <v>NA</v>
      </c>
      <c r="E68" s="390">
        <f>IF('TuitionData-4Yr'!DJ63&gt;0,('TuitionData-4Yr'!DJ63),"NA")</f>
        <v>12450</v>
      </c>
      <c r="F68" s="325">
        <f>IF('TuitionData-4Yr'!EF63&gt;0,('TuitionData-4Yr'!EF63),"NA")</f>
        <v>28016</v>
      </c>
      <c r="G68" s="390">
        <f>IF('TuitionData-4Yr'!FB63&gt;0,('TuitionData-4Yr'!FB63),"NA")</f>
        <v>7602</v>
      </c>
      <c r="H68" s="325">
        <f>IF('TuitionData-4Yr'!FX63&gt;0,('TuitionData-4Yr'!FX63),"NA")</f>
        <v>18300</v>
      </c>
      <c r="I68" s="390" t="str">
        <f>IF('TuitionData-4Yr'!GT63&gt;0,('TuitionData-4Yr'!GT63),"NA")</f>
        <v>NA</v>
      </c>
      <c r="J68" s="325" t="str">
        <f>IF('TuitionData-4Yr'!HP63&gt;0,('TuitionData-4Yr'!HP63),"NA")</f>
        <v>NA</v>
      </c>
      <c r="K68" s="390" t="str">
        <f>IF('TuitionData-4Yr'!IL63&gt;0,('TuitionData-4Yr'!IL63),"NA")</f>
        <v>NA</v>
      </c>
      <c r="L68" s="326" t="str">
        <f>IF('TuitionData-4Yr'!JH63&gt;0,('TuitionData-4Yr'!JH63),"NA")</f>
        <v>NA</v>
      </c>
      <c r="M68" s="390" t="str">
        <f>IF('TuitionData-4Yr'!KD63&gt;0,('TuitionData-4Yr'!KD63),"NA")</f>
        <v>NA</v>
      </c>
      <c r="N68" s="325" t="str">
        <f>IF('TuitionData-4Yr'!KZ63&gt;0,('TuitionData-4Yr'!KZ63),"NA")</f>
        <v>NA</v>
      </c>
      <c r="O68" s="390">
        <f>IF('TuitionData-2Yr'!W63&gt;0,('TuitionData-2Yr'!W63),"NA")</f>
        <v>3944</v>
      </c>
      <c r="P68" s="325">
        <f>IF('TuitionData-2Yr'!AS63&gt;0,('TuitionData-2Yr'!AS63),"NA")</f>
        <v>10576</v>
      </c>
      <c r="Q68" s="390" t="str">
        <f>IF('TuitionData-2Yr'!BO63&gt;0,('TuitionData-2Yr'!BO63),"—")</f>
        <v>—</v>
      </c>
      <c r="R68" s="325" t="str">
        <f>IF('TuitionData-2Yr'!CK63&gt;0,('TuitionData-2Yr'!CK63),"—")</f>
        <v>—</v>
      </c>
      <c r="S68" s="325" t="s">
        <v>149</v>
      </c>
    </row>
    <row r="69" spans="1:19">
      <c r="A69" s="251" t="s">
        <v>150</v>
      </c>
      <c r="B69" s="251"/>
      <c r="C69" s="270" t="str">
        <f>'TuitionData-4Yr'!BR64</f>
        <v>NA</v>
      </c>
      <c r="D69" s="270" t="str">
        <f>'TuitionData-4Yr'!CN64</f>
        <v>NA</v>
      </c>
      <c r="E69" s="386">
        <f>IF('TuitionData-4Yr'!DJ64&gt;0,('TuitionData-4Yr'!DJ64),"NA")</f>
        <v>15718</v>
      </c>
      <c r="F69" s="270">
        <f>IF('TuitionData-4Yr'!EF64&gt;0,('TuitionData-4Yr'!EF64),"NA")</f>
        <v>36646</v>
      </c>
      <c r="G69" s="386" t="str">
        <f>IF('TuitionData-4Yr'!FB64&gt;0,('TuitionData-4Yr'!FB64),"NA")</f>
        <v>NA</v>
      </c>
      <c r="H69" s="270" t="str">
        <f>IF('TuitionData-4Yr'!FX64&gt;0,('TuitionData-4Yr'!FX64),"NA")</f>
        <v>NA</v>
      </c>
      <c r="I69" s="386" t="str">
        <f>IF('TuitionData-4Yr'!GT64&gt;0,('TuitionData-4Yr'!GT64),"NA")</f>
        <v>NA</v>
      </c>
      <c r="J69" s="270" t="str">
        <f>IF('TuitionData-4Yr'!HP64&gt;0,('TuitionData-4Yr'!HP64),"NA")</f>
        <v>NA</v>
      </c>
      <c r="K69" s="386">
        <f>IF('TuitionData-4Yr'!IL64&gt;0,('TuitionData-4Yr'!IL64),"NA")</f>
        <v>10286</v>
      </c>
      <c r="L69" s="270">
        <f>IF('TuitionData-4Yr'!JH64&gt;0,('TuitionData-4Yr'!JH64),"NA")</f>
        <v>22982</v>
      </c>
      <c r="M69" s="386">
        <f>IF('TuitionData-4Yr'!KD64&gt;0,('TuitionData-4Yr'!KD64),"NA")</f>
        <v>10286</v>
      </c>
      <c r="N69" s="270">
        <f>IF('TuitionData-4Yr'!KZ64&gt;0,('TuitionData-4Yr'!KZ64),"NA")</f>
        <v>20942</v>
      </c>
      <c r="O69" s="386">
        <f>IF('TuitionData-2Yr'!W64&gt;0,('TuitionData-2Yr'!W64),"NA")</f>
        <v>9081</v>
      </c>
      <c r="P69" s="270">
        <f>IF('TuitionData-2Yr'!AS64&gt;0,('TuitionData-2Yr'!AS64),"NA")</f>
        <v>17121</v>
      </c>
      <c r="Q69" s="386" t="str">
        <f>IF('TuitionData-2Yr'!BO64&gt;0,('TuitionData-2Yr'!BO64),"—")</f>
        <v>—</v>
      </c>
      <c r="R69" s="270" t="str">
        <f>IF('TuitionData-2Yr'!CK64&gt;0,('TuitionData-2Yr'!CK64),"—")</f>
        <v>—</v>
      </c>
      <c r="S69" s="270" t="s">
        <v>150</v>
      </c>
    </row>
    <row r="70" spans="1:19">
      <c r="A70" s="312" t="s">
        <v>151</v>
      </c>
      <c r="B70" s="312"/>
      <c r="C70" s="330" t="str">
        <f>'TuitionData-4Yr'!BR65</f>
        <v>NA</v>
      </c>
      <c r="D70" s="330" t="str">
        <f>'TuitionData-4Yr'!CN65</f>
        <v>NA</v>
      </c>
      <c r="E70" s="371" t="str">
        <f>IF('TuitionData-4Yr'!DJ65&gt;0,('TuitionData-4Yr'!DJ65),"NA")</f>
        <v>NA</v>
      </c>
      <c r="F70" s="330" t="str">
        <f>IF('TuitionData-4Yr'!EB65&gt;0,('TuitionData-4Yr'!EB65),"NA")</f>
        <v>NA</v>
      </c>
      <c r="G70" s="371" t="str">
        <f>IF('TuitionData-4Yr'!FB65&gt;0,('TuitionData-4Yr'!FB65),"NA")</f>
        <v>NA</v>
      </c>
      <c r="H70" s="330" t="str">
        <f>IF('TuitionData-4Yr'!FX65&gt;0,('TuitionData-4Yr'!FX65),"NA")</f>
        <v>NA</v>
      </c>
      <c r="I70" s="371">
        <f>IF('TuitionData-4Yr'!GT65&gt;0,('TuitionData-4Yr'!GT65),"NA")</f>
        <v>7255</v>
      </c>
      <c r="J70" s="330">
        <f>IF('TuitionData-4Yr'!HP65&gt;0,('TuitionData-4Yr'!HP65),"NA")</f>
        <v>14535</v>
      </c>
      <c r="K70" s="371" t="str">
        <f>IF('TuitionData-4Yr'!IL65&gt;0,('TuitionData-4Yr'!IL65),"NA")</f>
        <v>NA</v>
      </c>
      <c r="L70" s="330" t="str">
        <f>IF('TuitionData-4Yr'!JH65&gt;0,('TuitionData-4Yr'!JH65),"NA")</f>
        <v>NA</v>
      </c>
      <c r="M70" s="371" t="str">
        <f>IF('TuitionData-4Yr'!KD65&gt;0,('TuitionData-4Yr'!KD65),"NA")</f>
        <v>NA</v>
      </c>
      <c r="N70" s="330" t="str">
        <f>IF('TuitionData-4Yr'!KZ65&gt;0,('TuitionData-4Yr'!KZ65),"NA")</f>
        <v>NA</v>
      </c>
      <c r="O70" s="371" t="str">
        <f>IF('TuitionData-2Yr'!W65&gt;0,('TuitionData-2Yr'!W65),"NA")</f>
        <v>NA</v>
      </c>
      <c r="P70" s="330" t="str">
        <f>IF('TuitionData-2Yr'!AS65&gt;0,('TuitionData-2Yr'!AS65),"NA")</f>
        <v>NA</v>
      </c>
      <c r="Q70" s="371" t="str">
        <f>IF('TuitionData-2Yr'!BO65&gt;0,('TuitionData-2Yr'!BO65),"—")</f>
        <v>—</v>
      </c>
      <c r="R70" s="330" t="str">
        <f>IF('TuitionData-2Yr'!CK65&gt;0,('TuitionData-2Yr'!CK65),"—")</f>
        <v>—</v>
      </c>
      <c r="S70" s="330" t="s">
        <v>151</v>
      </c>
    </row>
    <row r="71" spans="1:19" ht="9.75" customHeight="1">
      <c r="A71" s="12"/>
      <c r="B71" s="12"/>
      <c r="C71" s="12"/>
      <c r="D71" s="12"/>
      <c r="E71" s="12"/>
      <c r="F71" s="12"/>
      <c r="G71" s="12"/>
      <c r="H71" s="12"/>
      <c r="I71" s="12"/>
      <c r="J71" s="12"/>
      <c r="K71" s="12"/>
      <c r="L71" s="12"/>
      <c r="M71" s="12"/>
      <c r="N71" s="12"/>
      <c r="O71" s="12"/>
      <c r="P71" s="12"/>
      <c r="Q71" s="12"/>
      <c r="R71" s="12"/>
      <c r="S71" s="18"/>
    </row>
    <row r="72" spans="1:19" s="20" customFormat="1" ht="17.25" customHeight="1">
      <c r="A72" s="42" t="s">
        <v>159</v>
      </c>
      <c r="B72" s="67"/>
      <c r="C72" s="67"/>
      <c r="D72" s="67"/>
      <c r="E72" s="67"/>
      <c r="F72" s="67"/>
      <c r="G72" s="67"/>
      <c r="H72" s="67"/>
      <c r="I72" s="67"/>
      <c r="J72" s="67"/>
      <c r="K72" s="67"/>
      <c r="L72" s="69"/>
      <c r="M72" s="69"/>
      <c r="N72" s="69"/>
      <c r="O72" s="69"/>
      <c r="P72" s="69"/>
      <c r="Q72" s="69"/>
      <c r="R72" s="69"/>
    </row>
    <row r="73" spans="1:19" s="20" customFormat="1" ht="19.5" customHeight="1">
      <c r="A73" s="42" t="s">
        <v>94</v>
      </c>
      <c r="B73" s="67"/>
      <c r="C73" s="67"/>
      <c r="D73" s="67"/>
      <c r="E73" s="67"/>
      <c r="F73" s="67"/>
      <c r="G73" s="67"/>
      <c r="H73" s="67"/>
      <c r="I73" s="67"/>
      <c r="J73" s="67"/>
      <c r="K73" s="67"/>
      <c r="L73" s="67"/>
      <c r="M73" s="67"/>
      <c r="N73" s="67"/>
      <c r="O73" s="67"/>
      <c r="P73" s="67"/>
      <c r="Q73" s="67"/>
      <c r="R73" s="67"/>
    </row>
    <row r="74" spans="1:19" s="20" customFormat="1" ht="71.25" customHeight="1">
      <c r="A74" s="594" t="s">
        <v>212</v>
      </c>
      <c r="B74" s="595"/>
      <c r="C74" s="595"/>
      <c r="D74" s="595"/>
      <c r="E74" s="595"/>
      <c r="F74" s="595"/>
      <c r="G74" s="595"/>
      <c r="H74" s="595"/>
      <c r="I74" s="595"/>
      <c r="J74" s="595"/>
      <c r="K74" s="70"/>
      <c r="L74" s="70"/>
      <c r="M74" s="70"/>
      <c r="N74" s="70"/>
      <c r="O74" s="70"/>
      <c r="P74" s="70"/>
      <c r="Q74" s="70"/>
      <c r="R74" s="70"/>
    </row>
    <row r="75" spans="1:19" s="20" customFormat="1" ht="34.5" customHeight="1">
      <c r="A75" s="594" t="s">
        <v>192</v>
      </c>
      <c r="B75" s="595"/>
      <c r="C75" s="595"/>
      <c r="D75" s="595"/>
      <c r="E75" s="595"/>
      <c r="F75" s="595"/>
      <c r="G75" s="595"/>
      <c r="H75" s="595"/>
      <c r="I75" s="595"/>
      <c r="J75" s="595"/>
      <c r="K75" s="595"/>
      <c r="L75" s="595"/>
      <c r="M75" s="595"/>
      <c r="N75" s="595"/>
      <c r="O75" s="595"/>
      <c r="P75" s="595"/>
      <c r="Q75" s="595"/>
      <c r="R75" s="595"/>
    </row>
    <row r="76" spans="1:19" s="20" customFormat="1" ht="18.75" customHeight="1">
      <c r="A76" s="42" t="s">
        <v>46</v>
      </c>
      <c r="B76" s="43" t="s">
        <v>86</v>
      </c>
      <c r="C76" s="38"/>
      <c r="D76" s="38"/>
      <c r="E76" s="38"/>
      <c r="F76" s="38"/>
      <c r="G76" s="38"/>
      <c r="H76" s="38"/>
      <c r="I76" s="38"/>
      <c r="J76" s="38"/>
      <c r="K76" s="38"/>
      <c r="L76" s="67"/>
      <c r="M76" s="67"/>
      <c r="N76" s="67"/>
      <c r="O76" s="67"/>
      <c r="P76" s="67"/>
      <c r="Q76" s="67"/>
      <c r="R76" s="67"/>
    </row>
    <row r="77" spans="1:19">
      <c r="B77" s="3"/>
      <c r="C77" s="3"/>
      <c r="D77" s="3"/>
      <c r="E77" s="3"/>
      <c r="F77" s="3"/>
      <c r="G77" s="3"/>
      <c r="H77" s="3"/>
      <c r="I77" s="3"/>
      <c r="J77" s="173"/>
      <c r="K77" s="3"/>
      <c r="L77" s="3"/>
      <c r="M77" s="3"/>
      <c r="N77" s="3"/>
      <c r="O77" s="3"/>
      <c r="P77" s="3"/>
      <c r="Q77" s="3"/>
      <c r="R77" s="3"/>
      <c r="S77" s="297" t="s">
        <v>202</v>
      </c>
    </row>
    <row r="78" spans="1:19">
      <c r="A78" s="3"/>
      <c r="B78" s="3"/>
      <c r="C78" s="3"/>
      <c r="D78" s="3"/>
      <c r="E78" s="3"/>
      <c r="F78" s="3"/>
      <c r="G78" s="3"/>
      <c r="H78" s="3"/>
      <c r="I78" s="3"/>
      <c r="J78" s="3"/>
      <c r="K78" s="3"/>
      <c r="L78" s="3"/>
      <c r="M78" s="3"/>
      <c r="N78" s="3"/>
      <c r="O78" s="3"/>
      <c r="P78" s="3"/>
      <c r="Q78" s="3"/>
      <c r="R78" s="3"/>
    </row>
    <row r="79" spans="1:19">
      <c r="A79" s="3"/>
      <c r="B79" s="3"/>
      <c r="C79" s="3"/>
      <c r="D79" s="3"/>
      <c r="E79" s="3"/>
      <c r="F79" s="3"/>
      <c r="G79" s="3"/>
      <c r="H79" s="3"/>
      <c r="I79" s="3"/>
      <c r="J79" s="3"/>
      <c r="K79" s="3"/>
      <c r="L79" s="3"/>
      <c r="M79" s="3"/>
      <c r="N79" s="3"/>
      <c r="O79" s="3"/>
      <c r="P79" s="3"/>
      <c r="Q79" s="3"/>
      <c r="R79" s="3"/>
    </row>
    <row r="80" spans="1:19">
      <c r="A80" s="3"/>
      <c r="B80" s="3"/>
      <c r="C80" s="3"/>
      <c r="D80" s="3"/>
      <c r="E80" s="3"/>
      <c r="F80" s="3"/>
      <c r="G80" s="3"/>
      <c r="H80" s="3"/>
      <c r="I80" s="3"/>
      <c r="J80" s="3"/>
      <c r="K80" s="3"/>
      <c r="L80" s="3"/>
      <c r="M80" s="3"/>
      <c r="N80" s="3"/>
      <c r="O80" s="3"/>
      <c r="P80" s="3"/>
      <c r="Q80" s="3"/>
      <c r="R80" s="3"/>
    </row>
    <row r="81" spans="1:18">
      <c r="A81" s="3"/>
      <c r="B81" s="3"/>
      <c r="C81" s="3"/>
      <c r="D81" s="3"/>
      <c r="E81" s="3"/>
      <c r="F81" s="3"/>
      <c r="G81" s="3"/>
      <c r="H81" s="3"/>
      <c r="I81" s="3"/>
      <c r="J81" s="3"/>
      <c r="K81" s="3"/>
      <c r="L81" s="3"/>
      <c r="M81" s="3"/>
      <c r="N81" s="3"/>
      <c r="O81" s="3"/>
      <c r="P81" s="3"/>
      <c r="Q81" s="3"/>
      <c r="R81" s="3"/>
    </row>
    <row r="82" spans="1:18">
      <c r="A82" s="3"/>
      <c r="B82" s="3"/>
      <c r="C82" s="3"/>
      <c r="D82" s="3"/>
      <c r="E82" s="3"/>
      <c r="F82" s="3"/>
      <c r="G82" s="3"/>
      <c r="H82" s="3"/>
      <c r="I82" s="3"/>
      <c r="J82" s="3"/>
      <c r="K82" s="3"/>
      <c r="L82" s="3"/>
      <c r="M82" s="3"/>
      <c r="N82" s="3"/>
      <c r="O82" s="3"/>
      <c r="P82" s="3"/>
      <c r="Q82" s="3"/>
      <c r="R82" s="3"/>
    </row>
    <row r="83" spans="1:18">
      <c r="A83" s="3"/>
      <c r="B83" s="3"/>
      <c r="C83" s="3"/>
      <c r="D83" s="3"/>
      <c r="E83" s="3"/>
      <c r="F83" s="3"/>
      <c r="G83" s="3"/>
      <c r="H83" s="3"/>
      <c r="I83" s="3"/>
      <c r="J83" s="3"/>
      <c r="K83" s="3"/>
      <c r="L83" s="3"/>
      <c r="M83" s="3"/>
      <c r="N83" s="3"/>
      <c r="O83" s="3"/>
      <c r="P83" s="3"/>
      <c r="Q83" s="3"/>
      <c r="R83" s="3"/>
    </row>
    <row r="84" spans="1:18">
      <c r="A84" s="3"/>
      <c r="B84" s="3"/>
      <c r="C84" s="3"/>
      <c r="D84" s="3"/>
      <c r="E84" s="3"/>
      <c r="F84" s="3"/>
      <c r="G84" s="3"/>
      <c r="H84" s="3"/>
      <c r="I84" s="3"/>
      <c r="J84" s="3"/>
      <c r="K84" s="3"/>
      <c r="L84" s="3"/>
      <c r="M84" s="3"/>
      <c r="N84" s="3"/>
      <c r="O84" s="3"/>
      <c r="P84" s="3"/>
      <c r="Q84" s="3"/>
      <c r="R84" s="3"/>
    </row>
    <row r="85" spans="1:18">
      <c r="A85" s="3"/>
      <c r="B85" s="3"/>
      <c r="C85" s="3"/>
      <c r="D85" s="3"/>
      <c r="E85" s="3"/>
      <c r="F85" s="3"/>
      <c r="G85" s="3"/>
      <c r="H85" s="3"/>
      <c r="I85" s="3"/>
      <c r="J85" s="3"/>
      <c r="K85" s="3"/>
      <c r="L85" s="3"/>
      <c r="M85" s="3"/>
      <c r="N85" s="3"/>
      <c r="O85" s="3"/>
      <c r="P85" s="3"/>
      <c r="Q85" s="3"/>
      <c r="R85" s="3"/>
    </row>
    <row r="86" spans="1:18">
      <c r="A86" s="3"/>
      <c r="B86" s="3"/>
      <c r="C86" s="3"/>
      <c r="D86" s="3"/>
      <c r="E86" s="3"/>
      <c r="F86" s="3"/>
      <c r="G86" s="3"/>
      <c r="H86" s="3"/>
      <c r="I86" s="3"/>
      <c r="J86" s="3"/>
      <c r="K86" s="3"/>
      <c r="L86" s="3"/>
      <c r="M86" s="3"/>
      <c r="N86" s="3"/>
      <c r="O86" s="3"/>
      <c r="P86" s="3"/>
      <c r="Q86" s="3"/>
      <c r="R86" s="3"/>
    </row>
  </sheetData>
  <mergeCells count="4">
    <mergeCell ref="A2:J2"/>
    <mergeCell ref="A74:J74"/>
    <mergeCell ref="A75:J75"/>
    <mergeCell ref="K75:R75"/>
  </mergeCells>
  <printOptions horizontalCentered="1"/>
  <pageMargins left="0.5" right="0.51" top="0.5" bottom="0.4" header="0.5" footer="0.45"/>
  <pageSetup scale="67" orientation="portrait" r:id="rId1"/>
  <headerFooter alignWithMargins="0">
    <oddFooter>&amp;L&amp;"Arial,Regular"&amp;8SREB Fact Book&amp;R&amp;"Arial,Regular"&amp;8&amp;D</oddFooter>
  </headerFooter>
  <colBreaks count="1" manualBreakCount="1">
    <brk id="10" max="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62"/>
  </sheetPr>
  <dimension ref="A1:KZ70"/>
  <sheetViews>
    <sheetView zoomScale="90" zoomScaleNormal="90" workbookViewId="0">
      <pane xSplit="1" ySplit="5" topLeftCell="BW6" activePane="bottomRight" state="frozen"/>
      <selection pane="topRight" activeCell="B1" sqref="B1"/>
      <selection pane="bottomLeft" activeCell="A6" sqref="A6"/>
      <selection pane="bottomRight" activeCell="W5" sqref="W5:Y24"/>
    </sheetView>
  </sheetViews>
  <sheetFormatPr defaultColWidth="5.7109375" defaultRowHeight="12.75"/>
  <cols>
    <col min="1" max="1" width="18.85546875" style="4" customWidth="1"/>
    <col min="2" max="2" width="9.5703125" style="4" customWidth="1"/>
    <col min="3" max="25" width="9.42578125" style="71" customWidth="1"/>
    <col min="26" max="26" width="11.140625" style="71" customWidth="1"/>
    <col min="27" max="36" width="8.42578125" style="71" customWidth="1"/>
    <col min="37" max="38" width="8.42578125" style="131" customWidth="1"/>
    <col min="39" max="39" width="9.140625" style="71" customWidth="1"/>
    <col min="40" max="44" width="8.42578125" style="71" customWidth="1"/>
    <col min="45" max="46" width="12" style="71" customWidth="1"/>
    <col min="47" max="47" width="12" style="71" bestFit="1" customWidth="1"/>
    <col min="48" max="48" width="9.42578125" style="71" customWidth="1"/>
    <col min="49" max="60" width="7.5703125" style="71" customWidth="1"/>
    <col min="61" max="63" width="7.85546875" style="71" bestFit="1" customWidth="1"/>
    <col min="64" max="64" width="7.85546875" style="71" customWidth="1"/>
    <col min="65" max="70" width="9.42578125" style="71" customWidth="1"/>
    <col min="71" max="76" width="7.5703125" style="71" customWidth="1"/>
    <col min="77" max="77" width="8.85546875" style="71" customWidth="1"/>
    <col min="78" max="78" width="8.7109375" style="71" customWidth="1"/>
    <col min="79" max="79" width="9.42578125" style="71" customWidth="1"/>
    <col min="80" max="80" width="10" style="71" customWidth="1"/>
    <col min="81" max="81" width="9.28515625" style="71" customWidth="1"/>
    <col min="82" max="82" width="8.5703125" style="71" customWidth="1"/>
    <col min="83" max="88" width="9.42578125" style="71" customWidth="1"/>
    <col min="89" max="89" width="9.42578125" style="131" customWidth="1"/>
    <col min="90" max="92" width="9.42578125" style="71" customWidth="1"/>
    <col min="93" max="100" width="7.5703125" style="71" customWidth="1"/>
    <col min="101" max="101" width="8.85546875" style="71" customWidth="1"/>
    <col min="102" max="104" width="7.5703125" style="71" customWidth="1"/>
    <col min="105" max="114" width="9.42578125" style="71" customWidth="1"/>
    <col min="115" max="122" width="7.5703125" style="71" customWidth="1"/>
    <col min="123" max="124" width="8.140625" style="71" customWidth="1"/>
    <col min="125" max="125" width="8.85546875" style="71" customWidth="1"/>
    <col min="126" max="126" width="8.7109375" style="71" customWidth="1"/>
    <col min="127" max="127" width="9.42578125" style="71" customWidth="1"/>
    <col min="128" max="128" width="9.42578125" style="131" customWidth="1"/>
    <col min="129" max="133" width="9.42578125" style="71" customWidth="1"/>
    <col min="134" max="136" width="9.42578125" style="131" customWidth="1"/>
    <col min="137" max="148" width="7.5703125" style="71" customWidth="1"/>
    <col min="149" max="149" width="9.42578125" style="71" customWidth="1"/>
    <col min="150" max="150" width="9.42578125" style="131" customWidth="1"/>
    <col min="151" max="154" width="9.42578125" style="71" customWidth="1"/>
    <col min="155" max="155" width="9.42578125" style="131" customWidth="1"/>
    <col min="156" max="158" width="9.42578125" style="71" customWidth="1"/>
    <col min="159" max="169" width="7.5703125" style="71" customWidth="1"/>
    <col min="170" max="170" width="8.42578125" style="71" customWidth="1"/>
    <col min="171" max="171" width="10" style="71" customWidth="1"/>
    <col min="172" max="172" width="9.42578125" style="131" customWidth="1"/>
    <col min="173" max="174" width="9.42578125" style="71" customWidth="1"/>
    <col min="175" max="175" width="9.42578125" style="131" customWidth="1"/>
    <col min="176" max="176" width="9.42578125" style="71" customWidth="1"/>
    <col min="177" max="177" width="9.42578125" style="131" customWidth="1"/>
    <col min="178" max="180" width="9.42578125" style="71" customWidth="1"/>
    <col min="181" max="192" width="7.5703125" style="71" customWidth="1"/>
    <col min="193" max="193" width="9.42578125" style="71" customWidth="1"/>
    <col min="194" max="194" width="9.42578125" style="131" customWidth="1"/>
    <col min="195" max="198" width="9.42578125" style="71" customWidth="1"/>
    <col min="199" max="199" width="9.42578125" style="131" customWidth="1"/>
    <col min="200" max="202" width="9.42578125" style="71" customWidth="1"/>
    <col min="203" max="213" width="7.5703125" style="71" customWidth="1"/>
    <col min="214" max="215" width="9.42578125" style="71" customWidth="1"/>
    <col min="216" max="216" width="9.42578125" style="131" customWidth="1"/>
    <col min="217" max="218" width="9.42578125" style="71" customWidth="1"/>
    <col min="219" max="219" width="9.42578125" style="131" customWidth="1"/>
    <col min="220" max="220" width="9.42578125" style="71" customWidth="1"/>
    <col min="221" max="221" width="9.42578125" style="131" customWidth="1"/>
    <col min="222" max="224" width="9.42578125" style="71" customWidth="1"/>
    <col min="225" max="236" width="7.5703125" style="71" customWidth="1"/>
    <col min="237" max="237" width="9.42578125" style="71" customWidth="1"/>
    <col min="238" max="238" width="9.42578125" style="131" customWidth="1"/>
    <col min="239" max="242" width="9.42578125" style="71" customWidth="1"/>
    <col min="243" max="243" width="9.42578125" style="131" customWidth="1"/>
    <col min="244" max="246" width="9.42578125" style="71" customWidth="1"/>
    <col min="247" max="257" width="7.5703125" style="71" customWidth="1"/>
    <col min="258" max="258" width="8.28515625" style="71" customWidth="1"/>
    <col min="259" max="262" width="9.42578125" style="71" customWidth="1"/>
    <col min="263" max="263" width="9.42578125" style="131" customWidth="1"/>
    <col min="264" max="264" width="9.42578125" style="71" customWidth="1"/>
    <col min="265" max="265" width="9.42578125" style="131" customWidth="1"/>
    <col min="266" max="268" width="9.42578125" style="71" customWidth="1"/>
    <col min="269" max="280" width="7.5703125" style="71" customWidth="1"/>
    <col min="281" max="281" width="9.42578125" style="71" customWidth="1"/>
    <col min="282" max="282" width="9.42578125" style="131" customWidth="1"/>
    <col min="283" max="284" width="9.42578125" style="71" customWidth="1"/>
    <col min="285" max="285" width="9.42578125" style="131" customWidth="1"/>
    <col min="286" max="286" width="9.42578125" style="71" customWidth="1"/>
    <col min="287" max="287" width="9.42578125" style="131" customWidth="1"/>
    <col min="288" max="290" width="9.42578125" style="71" customWidth="1"/>
    <col min="291" max="300" width="7.5703125" style="71" customWidth="1"/>
    <col min="301" max="301" width="7.5703125" style="131" customWidth="1"/>
    <col min="302" max="302" width="8.85546875" style="71" customWidth="1"/>
    <col min="303" max="304" width="9.42578125" style="131" customWidth="1"/>
    <col min="305" max="312" width="9.42578125" style="71" customWidth="1"/>
    <col min="313" max="313" width="4.28515625" style="4" customWidth="1"/>
    <col min="314" max="314" width="4.42578125" style="4" customWidth="1"/>
    <col min="315" max="315" width="4.28515625" style="4" customWidth="1"/>
    <col min="316" max="316" width="4.42578125" style="4" customWidth="1"/>
    <col min="317" max="317" width="3.85546875" style="4" customWidth="1"/>
    <col min="318" max="318" width="4.42578125" style="4" customWidth="1"/>
    <col min="319" max="319" width="4.5703125" style="4" customWidth="1"/>
    <col min="320" max="320" width="4.85546875" style="4" customWidth="1"/>
    <col min="321" max="16384" width="5.7109375" style="4"/>
  </cols>
  <sheetData>
    <row r="1" spans="1:312">
      <c r="A1" s="6" t="s">
        <v>0</v>
      </c>
      <c r="B1" s="6"/>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60"/>
      <c r="AL1" s="60"/>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60"/>
      <c r="CL1" s="58"/>
      <c r="CM1" s="58"/>
      <c r="CN1" s="58"/>
      <c r="CO1" s="58" t="s">
        <v>0</v>
      </c>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60"/>
      <c r="DY1" s="58"/>
      <c r="DZ1" s="58"/>
      <c r="EA1" s="58"/>
      <c r="EB1" s="58"/>
      <c r="EC1" s="58"/>
      <c r="ED1" s="60"/>
      <c r="EE1" s="60"/>
      <c r="EF1" s="60"/>
      <c r="EG1" s="58"/>
      <c r="EH1" s="58"/>
      <c r="EI1" s="58"/>
      <c r="EJ1" s="58"/>
      <c r="EK1" s="58"/>
      <c r="EL1" s="58"/>
      <c r="EM1" s="58"/>
      <c r="EN1" s="58"/>
      <c r="EO1" s="58"/>
      <c r="EP1" s="58"/>
      <c r="EQ1" s="58"/>
      <c r="ER1" s="58"/>
      <c r="ES1" s="58"/>
      <c r="ET1" s="60"/>
      <c r="EU1" s="58"/>
      <c r="EV1" s="58"/>
      <c r="EW1" s="58"/>
      <c r="EX1" s="58"/>
      <c r="EY1" s="60"/>
      <c r="EZ1" s="58"/>
      <c r="FA1" s="58"/>
      <c r="FB1" s="58"/>
      <c r="FC1" s="58"/>
      <c r="FD1" s="58"/>
      <c r="FE1" s="58"/>
      <c r="FF1" s="58"/>
      <c r="FG1" s="58"/>
      <c r="FH1" s="58"/>
      <c r="FI1" s="58"/>
      <c r="FJ1" s="58"/>
      <c r="FK1" s="58"/>
      <c r="FL1" s="58"/>
      <c r="FM1" s="58"/>
      <c r="FN1" s="58"/>
      <c r="FO1" s="58"/>
      <c r="FP1" s="60"/>
      <c r="FQ1" s="58"/>
      <c r="FR1" s="58"/>
      <c r="FS1" s="60"/>
      <c r="FT1" s="58"/>
      <c r="FU1" s="60"/>
      <c r="FV1" s="58"/>
      <c r="FW1" s="58"/>
      <c r="FX1" s="58"/>
      <c r="FY1" s="6" t="s">
        <v>0</v>
      </c>
      <c r="FZ1" s="58"/>
      <c r="GA1" s="58"/>
      <c r="GB1" s="58"/>
      <c r="GC1" s="58"/>
      <c r="GD1" s="58"/>
      <c r="GE1" s="58"/>
      <c r="GF1" s="58"/>
      <c r="GG1" s="58"/>
      <c r="GH1" s="58"/>
      <c r="GI1" s="58"/>
      <c r="GJ1" s="58"/>
      <c r="GK1" s="58"/>
      <c r="GL1" s="60"/>
      <c r="GM1" s="58"/>
      <c r="GN1" s="58"/>
      <c r="GO1" s="58"/>
      <c r="GP1" s="58"/>
      <c r="GQ1" s="60"/>
      <c r="GR1" s="58"/>
      <c r="GS1" s="58"/>
      <c r="GT1" s="58"/>
      <c r="GU1" s="58"/>
      <c r="GV1" s="58"/>
      <c r="GW1" s="58"/>
      <c r="GX1" s="58"/>
      <c r="GY1" s="58"/>
      <c r="GZ1" s="58"/>
      <c r="HA1" s="58"/>
      <c r="HB1" s="58"/>
      <c r="HC1" s="58"/>
      <c r="HD1" s="58"/>
      <c r="HE1" s="58"/>
      <c r="HF1" s="58"/>
      <c r="HG1" s="58"/>
      <c r="HH1" s="60"/>
      <c r="HI1" s="58"/>
      <c r="HJ1" s="58"/>
      <c r="HK1" s="60"/>
      <c r="HL1" s="58"/>
      <c r="HM1" s="60"/>
      <c r="HN1" s="58"/>
      <c r="HO1" s="58"/>
      <c r="HP1" s="58"/>
      <c r="HQ1" s="58"/>
      <c r="HR1" s="58"/>
      <c r="HS1" s="58"/>
      <c r="HT1" s="58"/>
      <c r="HU1" s="58"/>
      <c r="HV1" s="58"/>
      <c r="HW1" s="58"/>
      <c r="HX1" s="58"/>
      <c r="HY1" s="58"/>
      <c r="HZ1" s="58"/>
      <c r="IA1" s="58"/>
      <c r="IB1" s="58"/>
      <c r="IC1" s="58"/>
      <c r="ID1" s="60"/>
      <c r="IE1" s="58"/>
      <c r="IF1" s="58"/>
      <c r="IG1" s="58"/>
      <c r="IH1" s="58"/>
      <c r="II1" s="60"/>
      <c r="IJ1" s="58"/>
      <c r="IK1" s="58"/>
      <c r="IL1" s="58"/>
      <c r="IM1" s="58"/>
      <c r="IN1" s="58"/>
      <c r="IO1" s="58"/>
      <c r="IP1" s="58"/>
      <c r="IQ1" s="58"/>
      <c r="IR1" s="58"/>
      <c r="IS1" s="58"/>
      <c r="IT1" s="58"/>
      <c r="IU1" s="58"/>
      <c r="IV1" s="58"/>
      <c r="IW1" s="58"/>
      <c r="IX1" s="58"/>
      <c r="IY1" s="58"/>
      <c r="IZ1" s="58"/>
      <c r="JA1" s="58"/>
      <c r="JB1" s="58"/>
      <c r="JC1" s="60"/>
      <c r="JD1" s="58"/>
      <c r="JE1" s="60"/>
      <c r="JF1" s="58"/>
      <c r="JG1" s="58"/>
      <c r="JH1" s="58"/>
      <c r="JI1" s="6" t="s">
        <v>0</v>
      </c>
      <c r="JJ1" s="58"/>
      <c r="JK1" s="58"/>
      <c r="JL1" s="58"/>
      <c r="JM1" s="58"/>
      <c r="JN1" s="58"/>
      <c r="JO1" s="58"/>
      <c r="JP1" s="58"/>
      <c r="JQ1" s="58"/>
      <c r="JR1" s="58"/>
      <c r="JS1" s="58"/>
      <c r="JT1" s="58"/>
      <c r="JU1" s="58"/>
      <c r="JV1" s="60"/>
      <c r="JW1" s="58"/>
      <c r="JX1" s="58"/>
      <c r="JY1" s="60"/>
      <c r="JZ1" s="58"/>
      <c r="KA1" s="60"/>
      <c r="KB1" s="58"/>
      <c r="KC1" s="58"/>
      <c r="KD1" s="58"/>
      <c r="KE1" s="58"/>
      <c r="KF1" s="58"/>
      <c r="KG1" s="58"/>
      <c r="KH1" s="58"/>
      <c r="KI1" s="58"/>
      <c r="KJ1" s="58"/>
      <c r="KK1" s="58"/>
      <c r="KL1" s="58"/>
      <c r="KM1" s="58"/>
      <c r="KN1" s="58"/>
      <c r="KO1" s="60"/>
      <c r="KP1" s="58"/>
      <c r="KQ1" s="60"/>
      <c r="KR1" s="60"/>
      <c r="KS1" s="58"/>
      <c r="KT1" s="58"/>
      <c r="KU1" s="58"/>
      <c r="KV1" s="58"/>
      <c r="KW1" s="58"/>
      <c r="KX1" s="58"/>
      <c r="KY1" s="58"/>
      <c r="KZ1" s="58"/>
    </row>
    <row r="2" spans="1:312">
      <c r="A2" s="3"/>
      <c r="B2" s="3"/>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60"/>
      <c r="AL2" s="60"/>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60"/>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60"/>
      <c r="DY2" s="58"/>
      <c r="DZ2" s="58"/>
      <c r="EA2" s="58"/>
      <c r="EB2" s="58"/>
      <c r="EC2" s="58"/>
      <c r="ED2" s="60"/>
      <c r="EE2" s="60"/>
      <c r="EF2" s="60"/>
      <c r="EG2" s="58"/>
      <c r="EH2" s="58"/>
      <c r="EI2" s="58"/>
      <c r="EJ2" s="58"/>
      <c r="EK2" s="58"/>
      <c r="EL2" s="58"/>
      <c r="EM2" s="58"/>
      <c r="EN2" s="58"/>
      <c r="EO2" s="58"/>
      <c r="EP2" s="58"/>
      <c r="EQ2" s="58"/>
      <c r="ER2" s="58"/>
      <c r="ES2" s="58"/>
      <c r="ET2" s="60"/>
      <c r="EU2" s="58"/>
      <c r="EV2" s="58"/>
      <c r="EW2" s="58"/>
      <c r="EX2" s="58"/>
      <c r="EY2" s="60"/>
      <c r="EZ2" s="58"/>
      <c r="FA2" s="58"/>
      <c r="FB2" s="58"/>
      <c r="FC2" s="58"/>
      <c r="FD2" s="58"/>
      <c r="FE2" s="58"/>
      <c r="FF2" s="58"/>
      <c r="FG2" s="58"/>
      <c r="FH2" s="58"/>
      <c r="FI2" s="58"/>
      <c r="FJ2" s="58"/>
      <c r="FK2" s="58"/>
      <c r="FL2" s="58"/>
      <c r="FM2" s="58"/>
      <c r="FN2" s="58"/>
      <c r="FO2" s="58"/>
      <c r="FP2" s="60"/>
      <c r="FQ2" s="58"/>
      <c r="FR2" s="58"/>
      <c r="FS2" s="60"/>
      <c r="FT2" s="58"/>
      <c r="FU2" s="60"/>
      <c r="FV2" s="58"/>
      <c r="FW2" s="58"/>
      <c r="FX2" s="58"/>
      <c r="FY2" s="58"/>
      <c r="FZ2" s="58"/>
      <c r="GA2" s="58"/>
      <c r="GB2" s="58"/>
      <c r="GC2" s="58"/>
      <c r="GD2" s="58"/>
      <c r="GE2" s="58"/>
      <c r="GF2" s="58"/>
      <c r="GG2" s="58"/>
      <c r="GH2" s="58"/>
      <c r="GI2" s="58"/>
      <c r="GJ2" s="58"/>
      <c r="GK2" s="58"/>
      <c r="GL2" s="60"/>
      <c r="GM2" s="58"/>
      <c r="GN2" s="58"/>
      <c r="GO2" s="58"/>
      <c r="GP2" s="58"/>
      <c r="GQ2" s="60"/>
      <c r="GR2" s="58"/>
      <c r="GS2" s="58"/>
      <c r="GT2" s="58"/>
      <c r="GU2" s="58"/>
      <c r="GV2" s="58"/>
      <c r="GW2" s="58"/>
      <c r="GX2" s="58"/>
      <c r="GY2" s="58"/>
      <c r="GZ2" s="58"/>
      <c r="HA2" s="58"/>
      <c r="HB2" s="58"/>
      <c r="HC2" s="58"/>
      <c r="HD2" s="58"/>
      <c r="HE2" s="58"/>
      <c r="HF2" s="58"/>
      <c r="HG2" s="58"/>
      <c r="HH2" s="60"/>
      <c r="HI2" s="58"/>
      <c r="HJ2" s="58"/>
      <c r="HK2" s="60"/>
      <c r="HL2" s="58"/>
      <c r="HM2" s="60"/>
      <c r="HN2" s="58"/>
      <c r="HO2" s="58"/>
      <c r="HP2" s="58"/>
      <c r="HQ2" s="58"/>
      <c r="HR2" s="58"/>
      <c r="HS2" s="58"/>
      <c r="HT2" s="58"/>
      <c r="HU2" s="58"/>
      <c r="HV2" s="58"/>
      <c r="HW2" s="58"/>
      <c r="HX2" s="58"/>
      <c r="HY2" s="58"/>
      <c r="HZ2" s="58"/>
      <c r="IA2" s="58"/>
      <c r="IB2" s="58"/>
      <c r="IC2" s="58"/>
      <c r="ID2" s="60"/>
      <c r="IE2" s="58"/>
      <c r="IF2" s="58"/>
      <c r="IG2" s="58"/>
      <c r="IH2" s="58"/>
      <c r="II2" s="60"/>
      <c r="IJ2" s="58"/>
      <c r="IK2" s="58"/>
      <c r="IL2" s="58"/>
      <c r="IM2" s="58"/>
      <c r="IN2" s="58"/>
      <c r="IO2" s="58"/>
      <c r="IP2" s="58"/>
      <c r="IQ2" s="58"/>
      <c r="IR2" s="58"/>
      <c r="IS2" s="58"/>
      <c r="IT2" s="58"/>
      <c r="IU2" s="58"/>
      <c r="IV2" s="58"/>
      <c r="IW2" s="58"/>
      <c r="IX2" s="58"/>
      <c r="IY2" s="58"/>
      <c r="IZ2" s="58"/>
      <c r="JA2" s="58"/>
      <c r="JB2" s="58"/>
      <c r="JC2" s="60"/>
      <c r="JD2" s="58"/>
      <c r="JE2" s="60"/>
      <c r="JF2" s="58"/>
      <c r="JG2" s="58"/>
      <c r="JH2" s="58"/>
      <c r="JI2" s="58"/>
      <c r="JJ2" s="58"/>
      <c r="JK2" s="58"/>
      <c r="JL2" s="58"/>
      <c r="JM2" s="58"/>
      <c r="JN2" s="58"/>
      <c r="JO2" s="58"/>
      <c r="JP2" s="58"/>
      <c r="JQ2" s="58"/>
      <c r="JR2" s="58"/>
      <c r="JS2" s="58"/>
      <c r="JT2" s="58"/>
      <c r="JU2" s="58"/>
      <c r="JV2" s="60"/>
      <c r="JW2" s="58"/>
      <c r="JX2" s="58"/>
      <c r="JY2" s="60"/>
      <c r="JZ2" s="58"/>
      <c r="KA2" s="60"/>
      <c r="KB2" s="58"/>
      <c r="KC2" s="58"/>
      <c r="KD2" s="58"/>
      <c r="KE2" s="58"/>
      <c r="KF2" s="58"/>
      <c r="KG2" s="58"/>
      <c r="KH2" s="58"/>
      <c r="KI2" s="58"/>
      <c r="KJ2" s="58"/>
      <c r="KK2" s="58"/>
      <c r="KL2" s="58"/>
      <c r="KM2" s="58"/>
      <c r="KN2" s="58"/>
      <c r="KO2" s="60"/>
      <c r="KP2" s="58"/>
      <c r="KQ2" s="60"/>
      <c r="KR2" s="60"/>
      <c r="KS2" s="58"/>
      <c r="KT2" s="58"/>
      <c r="KU2" s="58"/>
      <c r="KV2" s="58"/>
      <c r="KW2" s="58"/>
      <c r="KX2" s="58"/>
      <c r="KY2" s="58"/>
      <c r="KZ2" s="58"/>
    </row>
    <row r="3" spans="1:312" s="139" customFormat="1">
      <c r="A3" s="136"/>
      <c r="B3" s="135" t="s">
        <v>54</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414" t="s">
        <v>2</v>
      </c>
      <c r="AX3" s="135"/>
      <c r="AY3" s="135"/>
      <c r="AZ3" s="135"/>
      <c r="BA3" s="135"/>
      <c r="BB3" s="135"/>
      <c r="BC3" s="140"/>
      <c r="BD3" s="140"/>
      <c r="BE3" s="140"/>
      <c r="BF3" s="140"/>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414" t="s">
        <v>3</v>
      </c>
      <c r="CP3" s="135"/>
      <c r="CQ3" s="135"/>
      <c r="CR3" s="135"/>
      <c r="CS3" s="135"/>
      <c r="CT3" s="135"/>
      <c r="CU3" s="140"/>
      <c r="CV3" s="140"/>
      <c r="CW3" s="140"/>
      <c r="CX3" s="140"/>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414" t="s">
        <v>4</v>
      </c>
      <c r="EH3" s="135"/>
      <c r="EI3" s="135"/>
      <c r="EJ3" s="135"/>
      <c r="EK3" s="135"/>
      <c r="EL3" s="135"/>
      <c r="EM3" s="140"/>
      <c r="EN3" s="140"/>
      <c r="EO3" s="140"/>
      <c r="EP3" s="140"/>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414" t="s">
        <v>5</v>
      </c>
      <c r="FZ3" s="135"/>
      <c r="GA3" s="135"/>
      <c r="GB3" s="135"/>
      <c r="GC3" s="135"/>
      <c r="GD3" s="135"/>
      <c r="GE3" s="140"/>
      <c r="GF3" s="140"/>
      <c r="GG3" s="140"/>
      <c r="GH3" s="140"/>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414" t="s">
        <v>6</v>
      </c>
      <c r="HR3" s="135"/>
      <c r="HS3" s="135"/>
      <c r="HT3" s="135"/>
      <c r="HU3" s="135"/>
      <c r="HV3" s="135"/>
      <c r="HW3" s="140"/>
      <c r="HX3" s="140"/>
      <c r="HY3" s="140"/>
      <c r="HZ3" s="140"/>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414" t="s">
        <v>7</v>
      </c>
      <c r="JJ3" s="135"/>
      <c r="JK3" s="135"/>
      <c r="JL3" s="135"/>
      <c r="JM3" s="135"/>
      <c r="JN3" s="135"/>
      <c r="JO3" s="140"/>
      <c r="JP3" s="140"/>
      <c r="JQ3" s="140"/>
      <c r="JR3" s="140"/>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row>
    <row r="4" spans="1:312" s="139" customFormat="1">
      <c r="A4" s="6"/>
      <c r="B4" s="136" t="s">
        <v>8</v>
      </c>
      <c r="C4" s="136"/>
      <c r="D4" s="136"/>
      <c r="E4" s="136"/>
      <c r="F4" s="136"/>
      <c r="G4" s="136"/>
      <c r="H4" s="136"/>
      <c r="I4" s="136"/>
      <c r="J4" s="136"/>
      <c r="K4" s="136"/>
      <c r="L4" s="136"/>
      <c r="M4" s="136"/>
      <c r="N4" s="136"/>
      <c r="O4" s="136"/>
      <c r="P4" s="136"/>
      <c r="Q4" s="136"/>
      <c r="R4" s="136"/>
      <c r="S4" s="136"/>
      <c r="T4" s="136"/>
      <c r="U4" s="136"/>
      <c r="V4" s="136"/>
      <c r="W4" s="136"/>
      <c r="X4" s="136"/>
      <c r="Y4" s="136"/>
      <c r="Z4" s="153" t="s">
        <v>48</v>
      </c>
      <c r="AA4" s="136"/>
      <c r="AB4" s="136"/>
      <c r="AC4" s="136"/>
      <c r="AD4" s="136"/>
      <c r="AE4" s="136"/>
      <c r="AF4" s="136"/>
      <c r="AG4" s="136"/>
      <c r="AH4" s="136"/>
      <c r="AI4" s="136"/>
      <c r="AJ4" s="136"/>
      <c r="AK4" s="136"/>
      <c r="AL4" s="136"/>
      <c r="AM4" s="136"/>
      <c r="AN4" s="136"/>
      <c r="AO4" s="136"/>
      <c r="AP4" s="136"/>
      <c r="AQ4" s="136"/>
      <c r="AR4" s="136"/>
      <c r="AS4" s="136"/>
      <c r="AT4" s="136"/>
      <c r="AU4" s="136"/>
      <c r="AV4" s="136"/>
      <c r="AW4" s="153" t="s">
        <v>8</v>
      </c>
      <c r="AX4" s="136"/>
      <c r="AY4" s="136"/>
      <c r="AZ4" s="136"/>
      <c r="BA4" s="136"/>
      <c r="BB4" s="136"/>
      <c r="BC4" s="136"/>
      <c r="BD4" s="136"/>
      <c r="BE4" s="136"/>
      <c r="BF4" s="136"/>
      <c r="BG4" s="136"/>
      <c r="BH4" s="136"/>
      <c r="BI4" s="136"/>
      <c r="BJ4" s="136"/>
      <c r="BK4" s="136"/>
      <c r="BL4" s="136"/>
      <c r="BM4" s="136"/>
      <c r="BN4" s="136"/>
      <c r="BO4" s="136"/>
      <c r="BP4" s="136"/>
      <c r="BQ4" s="136"/>
      <c r="BR4" s="136"/>
      <c r="BS4" s="137" t="s">
        <v>48</v>
      </c>
      <c r="BT4" s="136"/>
      <c r="BU4" s="136"/>
      <c r="BV4" s="136"/>
      <c r="BW4" s="136"/>
      <c r="BX4" s="136"/>
      <c r="BY4" s="136"/>
      <c r="BZ4" s="136"/>
      <c r="CA4" s="136"/>
      <c r="CB4" s="136"/>
      <c r="CC4" s="136"/>
      <c r="CD4" s="136"/>
      <c r="CE4" s="136"/>
      <c r="CF4" s="136"/>
      <c r="CG4" s="136"/>
      <c r="CH4" s="136"/>
      <c r="CI4" s="136"/>
      <c r="CJ4" s="136"/>
      <c r="CK4" s="136"/>
      <c r="CL4" s="136"/>
      <c r="CM4" s="136"/>
      <c r="CN4" s="136"/>
      <c r="CO4" s="153" t="s">
        <v>8</v>
      </c>
      <c r="CP4" s="136"/>
      <c r="CQ4" s="136"/>
      <c r="CR4" s="136"/>
      <c r="CS4" s="136"/>
      <c r="CT4" s="136"/>
      <c r="CU4" s="136"/>
      <c r="CV4" s="136"/>
      <c r="CW4" s="136"/>
      <c r="CX4" s="136"/>
      <c r="CY4" s="136"/>
      <c r="CZ4" s="136"/>
      <c r="DA4" s="136"/>
      <c r="DB4" s="136"/>
      <c r="DC4" s="136"/>
      <c r="DD4" s="136"/>
      <c r="DE4" s="136"/>
      <c r="DF4" s="136"/>
      <c r="DG4" s="136"/>
      <c r="DH4" s="136"/>
      <c r="DI4" s="136"/>
      <c r="DJ4" s="136"/>
      <c r="DK4" s="137" t="s">
        <v>48</v>
      </c>
      <c r="DL4" s="136"/>
      <c r="DM4" s="136"/>
      <c r="DN4" s="136"/>
      <c r="DO4" s="136"/>
      <c r="DP4" s="136"/>
      <c r="DQ4" s="136"/>
      <c r="DR4" s="136"/>
      <c r="DS4" s="136"/>
      <c r="DT4" s="136"/>
      <c r="DU4" s="136"/>
      <c r="DV4" s="136"/>
      <c r="DW4" s="136"/>
      <c r="DX4" s="136"/>
      <c r="DY4" s="136"/>
      <c r="DZ4" s="136"/>
      <c r="EA4" s="136"/>
      <c r="EB4" s="136"/>
      <c r="EC4" s="136"/>
      <c r="ED4" s="136"/>
      <c r="EE4" s="136"/>
      <c r="EF4" s="136"/>
      <c r="EG4" s="153" t="s">
        <v>8</v>
      </c>
      <c r="EH4" s="136"/>
      <c r="EI4" s="136"/>
      <c r="EJ4" s="136"/>
      <c r="EK4" s="136"/>
      <c r="EL4" s="136"/>
      <c r="EM4" s="136"/>
      <c r="EN4" s="136"/>
      <c r="EO4" s="136"/>
      <c r="EP4" s="136"/>
      <c r="EQ4" s="136"/>
      <c r="ER4" s="136"/>
      <c r="ES4" s="136"/>
      <c r="ET4" s="136"/>
      <c r="EU4" s="136"/>
      <c r="EV4" s="136"/>
      <c r="EW4" s="136"/>
      <c r="EX4" s="136"/>
      <c r="EY4" s="136"/>
      <c r="EZ4" s="136"/>
      <c r="FA4" s="136"/>
      <c r="FB4" s="136"/>
      <c r="FC4" s="153" t="s">
        <v>48</v>
      </c>
      <c r="FD4" s="136"/>
      <c r="FE4" s="136"/>
      <c r="FF4" s="136"/>
      <c r="FG4" s="136"/>
      <c r="FH4" s="136"/>
      <c r="FI4" s="136"/>
      <c r="FJ4" s="136"/>
      <c r="FK4" s="136"/>
      <c r="FL4" s="136"/>
      <c r="FM4" s="136"/>
      <c r="FN4" s="136"/>
      <c r="FO4" s="136"/>
      <c r="FP4" s="136"/>
      <c r="FQ4" s="136"/>
      <c r="FR4" s="136"/>
      <c r="FS4" s="136"/>
      <c r="FT4" s="136"/>
      <c r="FU4" s="136"/>
      <c r="FV4" s="136"/>
      <c r="FW4" s="136"/>
      <c r="FX4" s="136"/>
      <c r="FY4" s="153" t="s">
        <v>8</v>
      </c>
      <c r="FZ4" s="136"/>
      <c r="GA4" s="136"/>
      <c r="GB4" s="136"/>
      <c r="GC4" s="136"/>
      <c r="GD4" s="136"/>
      <c r="GE4" s="136"/>
      <c r="GF4" s="136"/>
      <c r="GG4" s="136"/>
      <c r="GH4" s="136"/>
      <c r="GI4" s="136"/>
      <c r="GJ4" s="136"/>
      <c r="GK4" s="136"/>
      <c r="GL4" s="136"/>
      <c r="GM4" s="136"/>
      <c r="GN4" s="136"/>
      <c r="GO4" s="136"/>
      <c r="GP4" s="136"/>
      <c r="GQ4" s="136"/>
      <c r="GR4" s="136"/>
      <c r="GS4" s="136"/>
      <c r="GT4" s="136"/>
      <c r="GU4" s="153" t="s">
        <v>48</v>
      </c>
      <c r="GV4" s="136"/>
      <c r="GW4" s="136"/>
      <c r="GX4" s="136"/>
      <c r="GY4" s="136"/>
      <c r="GZ4" s="136"/>
      <c r="HA4" s="136"/>
      <c r="HB4" s="136"/>
      <c r="HC4" s="136"/>
      <c r="HD4" s="136"/>
      <c r="HE4" s="136"/>
      <c r="HF4" s="136"/>
      <c r="HG4" s="136"/>
      <c r="HH4" s="136"/>
      <c r="HI4" s="136"/>
      <c r="HJ4" s="136"/>
      <c r="HK4" s="136"/>
      <c r="HL4" s="136"/>
      <c r="HM4" s="136"/>
      <c r="HN4" s="136"/>
      <c r="HO4" s="136"/>
      <c r="HP4" s="136"/>
      <c r="HQ4" s="153" t="s">
        <v>8</v>
      </c>
      <c r="HR4" s="136"/>
      <c r="HS4" s="136"/>
      <c r="HT4" s="136"/>
      <c r="HU4" s="136"/>
      <c r="HV4" s="136"/>
      <c r="HW4" s="136"/>
      <c r="HX4" s="136"/>
      <c r="HY4" s="136"/>
      <c r="HZ4" s="136"/>
      <c r="IA4" s="136"/>
      <c r="IB4" s="136"/>
      <c r="IC4" s="136"/>
      <c r="ID4" s="136"/>
      <c r="IE4" s="136"/>
      <c r="IF4" s="136"/>
      <c r="IG4" s="136"/>
      <c r="IH4" s="136"/>
      <c r="II4" s="136"/>
      <c r="IJ4" s="136"/>
      <c r="IK4" s="136"/>
      <c r="IL4" s="136"/>
      <c r="IM4" s="153" t="s">
        <v>48</v>
      </c>
      <c r="IN4" s="136"/>
      <c r="IO4" s="136"/>
      <c r="IP4" s="136"/>
      <c r="IQ4" s="136"/>
      <c r="IR4" s="136"/>
      <c r="IS4" s="136"/>
      <c r="IT4" s="136"/>
      <c r="IU4" s="136"/>
      <c r="IV4" s="136"/>
      <c r="IW4" s="136"/>
      <c r="IX4" s="136"/>
      <c r="IY4" s="136"/>
      <c r="IZ4" s="136"/>
      <c r="JA4" s="136"/>
      <c r="JB4" s="136"/>
      <c r="JC4" s="136"/>
      <c r="JD4" s="136"/>
      <c r="JE4" s="136"/>
      <c r="JF4" s="136"/>
      <c r="JG4" s="136"/>
      <c r="JH4" s="136"/>
      <c r="JI4" s="153" t="s">
        <v>8</v>
      </c>
      <c r="JJ4" s="136"/>
      <c r="JK4" s="136"/>
      <c r="JL4" s="136"/>
      <c r="JM4" s="136"/>
      <c r="JN4" s="136"/>
      <c r="JO4" s="136"/>
      <c r="JP4" s="136"/>
      <c r="JQ4" s="136"/>
      <c r="JR4" s="136"/>
      <c r="JS4" s="136"/>
      <c r="JT4" s="136"/>
      <c r="JU4" s="136"/>
      <c r="JV4" s="136"/>
      <c r="JW4" s="136"/>
      <c r="JX4" s="136"/>
      <c r="JY4" s="136"/>
      <c r="JZ4" s="136"/>
      <c r="KA4" s="136"/>
      <c r="KB4" s="136"/>
      <c r="KC4" s="136"/>
      <c r="KD4" s="136"/>
      <c r="KE4" s="153" t="s">
        <v>48</v>
      </c>
      <c r="KF4" s="136"/>
      <c r="KG4" s="136"/>
      <c r="KH4" s="136"/>
      <c r="KI4" s="136"/>
      <c r="KJ4" s="136"/>
      <c r="KK4" s="136"/>
      <c r="KL4" s="136"/>
      <c r="KM4" s="136"/>
      <c r="KN4" s="136"/>
      <c r="KO4" s="136"/>
      <c r="KP4" s="136"/>
      <c r="KQ4" s="136"/>
      <c r="KR4" s="136"/>
      <c r="KS4" s="136"/>
      <c r="KT4" s="136"/>
      <c r="KU4" s="136"/>
      <c r="KV4" s="136"/>
      <c r="KW4" s="136"/>
      <c r="KX4" s="136"/>
      <c r="KY4" s="136"/>
      <c r="KZ4" s="136"/>
    </row>
    <row r="5" spans="1:312" s="52" customFormat="1" ht="14.25" customHeight="1">
      <c r="A5" s="74"/>
      <c r="B5" s="91" t="s">
        <v>87</v>
      </c>
      <c r="C5" s="91" t="s">
        <v>9</v>
      </c>
      <c r="D5" s="91" t="s">
        <v>15</v>
      </c>
      <c r="E5" s="91" t="s">
        <v>10</v>
      </c>
      <c r="F5" s="91" t="s">
        <v>11</v>
      </c>
      <c r="G5" s="91" t="s">
        <v>12</v>
      </c>
      <c r="H5" s="91" t="s">
        <v>13</v>
      </c>
      <c r="I5" s="91" t="s">
        <v>14</v>
      </c>
      <c r="J5" s="91" t="s">
        <v>55</v>
      </c>
      <c r="K5" s="91" t="s">
        <v>56</v>
      </c>
      <c r="L5" s="91" t="s">
        <v>57</v>
      </c>
      <c r="M5" s="91" t="s">
        <v>61</v>
      </c>
      <c r="N5" s="91" t="s">
        <v>84</v>
      </c>
      <c r="O5" s="91" t="s">
        <v>85</v>
      </c>
      <c r="P5" s="91" t="s">
        <v>89</v>
      </c>
      <c r="Q5" s="91" t="s">
        <v>90</v>
      </c>
      <c r="R5" s="91" t="s">
        <v>95</v>
      </c>
      <c r="S5" s="91" t="s">
        <v>96</v>
      </c>
      <c r="T5" s="91" t="s">
        <v>100</v>
      </c>
      <c r="U5" s="91" t="s">
        <v>109</v>
      </c>
      <c r="V5" s="91" t="s">
        <v>160</v>
      </c>
      <c r="W5" s="91" t="s">
        <v>185</v>
      </c>
      <c r="X5" s="91" t="s">
        <v>193</v>
      </c>
      <c r="Y5" s="91" t="s">
        <v>195</v>
      </c>
      <c r="Z5" s="187" t="s">
        <v>9</v>
      </c>
      <c r="AA5" s="91" t="s">
        <v>15</v>
      </c>
      <c r="AB5" s="91" t="s">
        <v>10</v>
      </c>
      <c r="AC5" s="91" t="s">
        <v>11</v>
      </c>
      <c r="AD5" s="91" t="s">
        <v>12</v>
      </c>
      <c r="AE5" s="91" t="s">
        <v>13</v>
      </c>
      <c r="AF5" s="91" t="s">
        <v>14</v>
      </c>
      <c r="AG5" s="91" t="s">
        <v>55</v>
      </c>
      <c r="AH5" s="91" t="s">
        <v>56</v>
      </c>
      <c r="AI5" s="91" t="s">
        <v>57</v>
      </c>
      <c r="AJ5" s="91" t="s">
        <v>61</v>
      </c>
      <c r="AK5" s="91" t="s">
        <v>84</v>
      </c>
      <c r="AL5" s="91" t="s">
        <v>85</v>
      </c>
      <c r="AM5" s="91" t="s">
        <v>89</v>
      </c>
      <c r="AN5" s="91" t="s">
        <v>90</v>
      </c>
      <c r="AO5" s="91" t="s">
        <v>95</v>
      </c>
      <c r="AP5" s="91" t="s">
        <v>96</v>
      </c>
      <c r="AQ5" s="91" t="s">
        <v>100</v>
      </c>
      <c r="AR5" s="91" t="s">
        <v>109</v>
      </c>
      <c r="AS5" s="91" t="s">
        <v>160</v>
      </c>
      <c r="AT5" s="91" t="s">
        <v>185</v>
      </c>
      <c r="AU5" s="91" t="s">
        <v>193</v>
      </c>
      <c r="AV5" s="91" t="s">
        <v>195</v>
      </c>
      <c r="AW5" s="187" t="s">
        <v>15</v>
      </c>
      <c r="AX5" s="91" t="s">
        <v>10</v>
      </c>
      <c r="AY5" s="91" t="s">
        <v>11</v>
      </c>
      <c r="AZ5" s="91" t="s">
        <v>12</v>
      </c>
      <c r="BA5" s="91" t="s">
        <v>13</v>
      </c>
      <c r="BB5" s="91" t="s">
        <v>14</v>
      </c>
      <c r="BC5" s="91" t="s">
        <v>55</v>
      </c>
      <c r="BD5" s="91" t="s">
        <v>56</v>
      </c>
      <c r="BE5" s="91" t="s">
        <v>57</v>
      </c>
      <c r="BF5" s="91" t="s">
        <v>61</v>
      </c>
      <c r="BG5" s="91" t="s">
        <v>84</v>
      </c>
      <c r="BH5" s="91" t="s">
        <v>85</v>
      </c>
      <c r="BI5" s="91" t="s">
        <v>89</v>
      </c>
      <c r="BJ5" s="91" t="s">
        <v>90</v>
      </c>
      <c r="BK5" s="91" t="s">
        <v>95</v>
      </c>
      <c r="BL5" s="91" t="s">
        <v>96</v>
      </c>
      <c r="BM5" s="91" t="s">
        <v>100</v>
      </c>
      <c r="BN5" s="91" t="s">
        <v>109</v>
      </c>
      <c r="BO5" s="91" t="s">
        <v>160</v>
      </c>
      <c r="BP5" s="91" t="s">
        <v>185</v>
      </c>
      <c r="BQ5" s="91" t="s">
        <v>193</v>
      </c>
      <c r="BR5" s="91" t="s">
        <v>195</v>
      </c>
      <c r="BS5" s="92" t="s">
        <v>15</v>
      </c>
      <c r="BT5" s="91" t="s">
        <v>10</v>
      </c>
      <c r="BU5" s="91" t="s">
        <v>11</v>
      </c>
      <c r="BV5" s="91" t="s">
        <v>12</v>
      </c>
      <c r="BW5" s="91" t="s">
        <v>13</v>
      </c>
      <c r="BX5" s="91" t="s">
        <v>14</v>
      </c>
      <c r="BY5" s="91" t="s">
        <v>55</v>
      </c>
      <c r="BZ5" s="91" t="s">
        <v>56</v>
      </c>
      <c r="CA5" s="91" t="s">
        <v>57</v>
      </c>
      <c r="CB5" s="91" t="s">
        <v>61</v>
      </c>
      <c r="CC5" s="91" t="s">
        <v>84</v>
      </c>
      <c r="CD5" s="91" t="s">
        <v>85</v>
      </c>
      <c r="CE5" s="91" t="s">
        <v>89</v>
      </c>
      <c r="CF5" s="91" t="s">
        <v>90</v>
      </c>
      <c r="CG5" s="91" t="s">
        <v>95</v>
      </c>
      <c r="CH5" s="91" t="s">
        <v>96</v>
      </c>
      <c r="CI5" s="91" t="s">
        <v>100</v>
      </c>
      <c r="CJ5" s="91" t="s">
        <v>109</v>
      </c>
      <c r="CK5" s="91" t="s">
        <v>160</v>
      </c>
      <c r="CL5" s="91" t="s">
        <v>185</v>
      </c>
      <c r="CM5" s="91" t="s">
        <v>193</v>
      </c>
      <c r="CN5" s="91" t="s">
        <v>195</v>
      </c>
      <c r="CO5" s="187" t="s">
        <v>15</v>
      </c>
      <c r="CP5" s="91" t="s">
        <v>10</v>
      </c>
      <c r="CQ5" s="91" t="s">
        <v>11</v>
      </c>
      <c r="CR5" s="91" t="s">
        <v>12</v>
      </c>
      <c r="CS5" s="91" t="s">
        <v>13</v>
      </c>
      <c r="CT5" s="91" t="s">
        <v>14</v>
      </c>
      <c r="CU5" s="91" t="s">
        <v>55</v>
      </c>
      <c r="CV5" s="91" t="s">
        <v>56</v>
      </c>
      <c r="CW5" s="91" t="s">
        <v>57</v>
      </c>
      <c r="CX5" s="91" t="s">
        <v>61</v>
      </c>
      <c r="CY5" s="91" t="s">
        <v>84</v>
      </c>
      <c r="CZ5" s="91" t="s">
        <v>85</v>
      </c>
      <c r="DA5" s="91" t="s">
        <v>89</v>
      </c>
      <c r="DB5" s="91" t="s">
        <v>90</v>
      </c>
      <c r="DC5" s="91" t="s">
        <v>95</v>
      </c>
      <c r="DD5" s="91" t="s">
        <v>96</v>
      </c>
      <c r="DE5" s="91" t="s">
        <v>100</v>
      </c>
      <c r="DF5" s="91" t="s">
        <v>109</v>
      </c>
      <c r="DG5" s="91" t="s">
        <v>160</v>
      </c>
      <c r="DH5" s="91" t="s">
        <v>185</v>
      </c>
      <c r="DI5" s="91" t="s">
        <v>193</v>
      </c>
      <c r="DJ5" s="91" t="s">
        <v>195</v>
      </c>
      <c r="DK5" s="92" t="s">
        <v>15</v>
      </c>
      <c r="DL5" s="91" t="s">
        <v>10</v>
      </c>
      <c r="DM5" s="91" t="s">
        <v>11</v>
      </c>
      <c r="DN5" s="91" t="s">
        <v>12</v>
      </c>
      <c r="DO5" s="91" t="s">
        <v>13</v>
      </c>
      <c r="DP5" s="91" t="s">
        <v>14</v>
      </c>
      <c r="DQ5" s="91" t="s">
        <v>55</v>
      </c>
      <c r="DR5" s="91" t="s">
        <v>56</v>
      </c>
      <c r="DS5" s="91" t="s">
        <v>57</v>
      </c>
      <c r="DT5" s="91" t="s">
        <v>61</v>
      </c>
      <c r="DU5" s="91" t="s">
        <v>84</v>
      </c>
      <c r="DV5" s="91" t="s">
        <v>85</v>
      </c>
      <c r="DW5" s="91" t="s">
        <v>89</v>
      </c>
      <c r="DX5" s="91" t="s">
        <v>90</v>
      </c>
      <c r="DY5" s="91" t="s">
        <v>95</v>
      </c>
      <c r="DZ5" s="91" t="s">
        <v>96</v>
      </c>
      <c r="EA5" s="91" t="s">
        <v>100</v>
      </c>
      <c r="EB5" s="91" t="s">
        <v>109</v>
      </c>
      <c r="EC5" s="91" t="s">
        <v>160</v>
      </c>
      <c r="ED5" s="91" t="s">
        <v>185</v>
      </c>
      <c r="EE5" s="91" t="s">
        <v>193</v>
      </c>
      <c r="EF5" s="91" t="s">
        <v>195</v>
      </c>
      <c r="EG5" s="187" t="s">
        <v>15</v>
      </c>
      <c r="EH5" s="91" t="s">
        <v>10</v>
      </c>
      <c r="EI5" s="91" t="s">
        <v>11</v>
      </c>
      <c r="EJ5" s="91" t="s">
        <v>12</v>
      </c>
      <c r="EK5" s="91" t="s">
        <v>13</v>
      </c>
      <c r="EL5" s="91" t="s">
        <v>14</v>
      </c>
      <c r="EM5" s="91" t="s">
        <v>55</v>
      </c>
      <c r="EN5" s="91" t="s">
        <v>56</v>
      </c>
      <c r="EO5" s="91" t="s">
        <v>57</v>
      </c>
      <c r="EP5" s="91" t="s">
        <v>61</v>
      </c>
      <c r="EQ5" s="91" t="s">
        <v>84</v>
      </c>
      <c r="ER5" s="91" t="s">
        <v>85</v>
      </c>
      <c r="ES5" s="91" t="s">
        <v>89</v>
      </c>
      <c r="ET5" s="91" t="s">
        <v>90</v>
      </c>
      <c r="EU5" s="91" t="s">
        <v>95</v>
      </c>
      <c r="EV5" s="91" t="s">
        <v>96</v>
      </c>
      <c r="EW5" s="91" t="s">
        <v>100</v>
      </c>
      <c r="EX5" s="91" t="s">
        <v>109</v>
      </c>
      <c r="EY5" s="91" t="s">
        <v>160</v>
      </c>
      <c r="EZ5" s="91" t="s">
        <v>185</v>
      </c>
      <c r="FA5" s="91" t="s">
        <v>193</v>
      </c>
      <c r="FB5" s="91" t="s">
        <v>195</v>
      </c>
      <c r="FC5" s="187" t="s">
        <v>15</v>
      </c>
      <c r="FD5" s="91" t="s">
        <v>10</v>
      </c>
      <c r="FE5" s="91" t="s">
        <v>11</v>
      </c>
      <c r="FF5" s="91" t="s">
        <v>12</v>
      </c>
      <c r="FG5" s="91" t="s">
        <v>13</v>
      </c>
      <c r="FH5" s="91" t="s">
        <v>14</v>
      </c>
      <c r="FI5" s="91" t="s">
        <v>55</v>
      </c>
      <c r="FJ5" s="91" t="s">
        <v>56</v>
      </c>
      <c r="FK5" s="91" t="s">
        <v>57</v>
      </c>
      <c r="FL5" s="91" t="s">
        <v>61</v>
      </c>
      <c r="FM5" s="91" t="s">
        <v>84</v>
      </c>
      <c r="FN5" s="91" t="s">
        <v>85</v>
      </c>
      <c r="FO5" s="91" t="s">
        <v>89</v>
      </c>
      <c r="FP5" s="91" t="s">
        <v>90</v>
      </c>
      <c r="FQ5" s="91" t="s">
        <v>95</v>
      </c>
      <c r="FR5" s="91" t="s">
        <v>96</v>
      </c>
      <c r="FS5" s="91" t="s">
        <v>100</v>
      </c>
      <c r="FT5" s="91" t="s">
        <v>109</v>
      </c>
      <c r="FU5" s="91" t="s">
        <v>160</v>
      </c>
      <c r="FV5" s="91" t="s">
        <v>185</v>
      </c>
      <c r="FW5" s="91" t="s">
        <v>193</v>
      </c>
      <c r="FX5" s="91" t="s">
        <v>195</v>
      </c>
      <c r="FY5" s="187" t="s">
        <v>15</v>
      </c>
      <c r="FZ5" s="91" t="s">
        <v>10</v>
      </c>
      <c r="GA5" s="91" t="s">
        <v>11</v>
      </c>
      <c r="GB5" s="91" t="s">
        <v>12</v>
      </c>
      <c r="GC5" s="91" t="s">
        <v>13</v>
      </c>
      <c r="GD5" s="91" t="s">
        <v>14</v>
      </c>
      <c r="GE5" s="91" t="s">
        <v>55</v>
      </c>
      <c r="GF5" s="91" t="s">
        <v>56</v>
      </c>
      <c r="GG5" s="91" t="s">
        <v>57</v>
      </c>
      <c r="GH5" s="91" t="s">
        <v>61</v>
      </c>
      <c r="GI5" s="91" t="s">
        <v>84</v>
      </c>
      <c r="GJ5" s="91" t="s">
        <v>85</v>
      </c>
      <c r="GK5" s="91" t="s">
        <v>89</v>
      </c>
      <c r="GL5" s="91" t="s">
        <v>90</v>
      </c>
      <c r="GM5" s="91" t="s">
        <v>95</v>
      </c>
      <c r="GN5" s="91" t="s">
        <v>96</v>
      </c>
      <c r="GO5" s="91" t="s">
        <v>100</v>
      </c>
      <c r="GP5" s="91" t="s">
        <v>109</v>
      </c>
      <c r="GQ5" s="91" t="s">
        <v>160</v>
      </c>
      <c r="GR5" s="91" t="s">
        <v>185</v>
      </c>
      <c r="GS5" s="91" t="s">
        <v>193</v>
      </c>
      <c r="GT5" s="91" t="s">
        <v>195</v>
      </c>
      <c r="GU5" s="187" t="s">
        <v>15</v>
      </c>
      <c r="GV5" s="91" t="s">
        <v>10</v>
      </c>
      <c r="GW5" s="91" t="s">
        <v>11</v>
      </c>
      <c r="GX5" s="91" t="s">
        <v>12</v>
      </c>
      <c r="GY5" s="91" t="s">
        <v>13</v>
      </c>
      <c r="GZ5" s="91" t="s">
        <v>14</v>
      </c>
      <c r="HA5" s="91" t="s">
        <v>55</v>
      </c>
      <c r="HB5" s="91" t="s">
        <v>56</v>
      </c>
      <c r="HC5" s="91" t="s">
        <v>57</v>
      </c>
      <c r="HD5" s="91" t="s">
        <v>61</v>
      </c>
      <c r="HE5" s="91" t="s">
        <v>84</v>
      </c>
      <c r="HF5" s="91" t="s">
        <v>85</v>
      </c>
      <c r="HG5" s="91" t="s">
        <v>89</v>
      </c>
      <c r="HH5" s="91" t="s">
        <v>90</v>
      </c>
      <c r="HI5" s="91" t="s">
        <v>95</v>
      </c>
      <c r="HJ5" s="91" t="s">
        <v>96</v>
      </c>
      <c r="HK5" s="91" t="s">
        <v>100</v>
      </c>
      <c r="HL5" s="91" t="s">
        <v>109</v>
      </c>
      <c r="HM5" s="91" t="s">
        <v>160</v>
      </c>
      <c r="HN5" s="91" t="s">
        <v>185</v>
      </c>
      <c r="HO5" s="91" t="s">
        <v>193</v>
      </c>
      <c r="HP5" s="91" t="s">
        <v>195</v>
      </c>
      <c r="HQ5" s="187" t="s">
        <v>15</v>
      </c>
      <c r="HR5" s="91" t="s">
        <v>10</v>
      </c>
      <c r="HS5" s="91" t="s">
        <v>11</v>
      </c>
      <c r="HT5" s="91" t="s">
        <v>12</v>
      </c>
      <c r="HU5" s="91" t="s">
        <v>13</v>
      </c>
      <c r="HV5" s="91" t="s">
        <v>14</v>
      </c>
      <c r="HW5" s="91" t="s">
        <v>55</v>
      </c>
      <c r="HX5" s="91" t="s">
        <v>56</v>
      </c>
      <c r="HY5" s="91" t="s">
        <v>57</v>
      </c>
      <c r="HZ5" s="91" t="s">
        <v>62</v>
      </c>
      <c r="IA5" s="91" t="s">
        <v>84</v>
      </c>
      <c r="IB5" s="91" t="s">
        <v>85</v>
      </c>
      <c r="IC5" s="91" t="s">
        <v>89</v>
      </c>
      <c r="ID5" s="91" t="s">
        <v>90</v>
      </c>
      <c r="IE5" s="91" t="s">
        <v>95</v>
      </c>
      <c r="IF5" s="91" t="s">
        <v>96</v>
      </c>
      <c r="IG5" s="91" t="s">
        <v>100</v>
      </c>
      <c r="IH5" s="91" t="s">
        <v>109</v>
      </c>
      <c r="II5" s="91" t="s">
        <v>160</v>
      </c>
      <c r="IJ5" s="91" t="s">
        <v>185</v>
      </c>
      <c r="IK5" s="91" t="s">
        <v>193</v>
      </c>
      <c r="IL5" s="91" t="s">
        <v>195</v>
      </c>
      <c r="IM5" s="187" t="s">
        <v>15</v>
      </c>
      <c r="IN5" s="91" t="s">
        <v>10</v>
      </c>
      <c r="IO5" s="91" t="s">
        <v>11</v>
      </c>
      <c r="IP5" s="91" t="s">
        <v>12</v>
      </c>
      <c r="IQ5" s="91" t="s">
        <v>13</v>
      </c>
      <c r="IR5" s="91" t="s">
        <v>14</v>
      </c>
      <c r="IS5" s="91" t="s">
        <v>55</v>
      </c>
      <c r="IT5" s="91" t="s">
        <v>56</v>
      </c>
      <c r="IU5" s="91" t="s">
        <v>57</v>
      </c>
      <c r="IV5" s="91" t="s">
        <v>61</v>
      </c>
      <c r="IW5" s="91" t="s">
        <v>84</v>
      </c>
      <c r="IX5" s="91" t="s">
        <v>85</v>
      </c>
      <c r="IY5" s="91" t="s">
        <v>89</v>
      </c>
      <c r="IZ5" s="91" t="s">
        <v>90</v>
      </c>
      <c r="JA5" s="91" t="s">
        <v>95</v>
      </c>
      <c r="JB5" s="91" t="s">
        <v>96</v>
      </c>
      <c r="JC5" s="91" t="s">
        <v>100</v>
      </c>
      <c r="JD5" s="91" t="s">
        <v>109</v>
      </c>
      <c r="JE5" s="91" t="s">
        <v>160</v>
      </c>
      <c r="JF5" s="91" t="s">
        <v>185</v>
      </c>
      <c r="JG5" s="91" t="s">
        <v>193</v>
      </c>
      <c r="JH5" s="91" t="s">
        <v>195</v>
      </c>
      <c r="JI5" s="187" t="s">
        <v>15</v>
      </c>
      <c r="JJ5" s="91" t="s">
        <v>10</v>
      </c>
      <c r="JK5" s="91" t="s">
        <v>11</v>
      </c>
      <c r="JL5" s="91" t="s">
        <v>12</v>
      </c>
      <c r="JM5" s="91" t="s">
        <v>13</v>
      </c>
      <c r="JN5" s="91" t="s">
        <v>14</v>
      </c>
      <c r="JO5" s="91" t="s">
        <v>55</v>
      </c>
      <c r="JP5" s="91" t="s">
        <v>56</v>
      </c>
      <c r="JQ5" s="91" t="s">
        <v>57</v>
      </c>
      <c r="JR5" s="91" t="s">
        <v>61</v>
      </c>
      <c r="JS5" s="91" t="s">
        <v>84</v>
      </c>
      <c r="JT5" s="91" t="s">
        <v>85</v>
      </c>
      <c r="JU5" s="91" t="s">
        <v>89</v>
      </c>
      <c r="JV5" s="91" t="s">
        <v>90</v>
      </c>
      <c r="JW5" s="91" t="s">
        <v>95</v>
      </c>
      <c r="JX5" s="91" t="s">
        <v>96</v>
      </c>
      <c r="JY5" s="91" t="s">
        <v>100</v>
      </c>
      <c r="JZ5" s="91" t="s">
        <v>109</v>
      </c>
      <c r="KA5" s="91" t="s">
        <v>160</v>
      </c>
      <c r="KB5" s="91" t="s">
        <v>185</v>
      </c>
      <c r="KC5" s="91" t="s">
        <v>193</v>
      </c>
      <c r="KD5" s="91" t="s">
        <v>195</v>
      </c>
      <c r="KE5" s="187" t="s">
        <v>15</v>
      </c>
      <c r="KF5" s="91" t="s">
        <v>10</v>
      </c>
      <c r="KG5" s="91" t="s">
        <v>11</v>
      </c>
      <c r="KH5" s="91" t="s">
        <v>12</v>
      </c>
      <c r="KI5" s="91" t="s">
        <v>13</v>
      </c>
      <c r="KJ5" s="91" t="s">
        <v>14</v>
      </c>
      <c r="KK5" s="91" t="s">
        <v>55</v>
      </c>
      <c r="KL5" s="91" t="s">
        <v>56</v>
      </c>
      <c r="KM5" s="91" t="s">
        <v>57</v>
      </c>
      <c r="KN5" s="91" t="s">
        <v>61</v>
      </c>
      <c r="KO5" s="91" t="s">
        <v>84</v>
      </c>
      <c r="KP5" s="91" t="s">
        <v>85</v>
      </c>
      <c r="KQ5" s="91" t="s">
        <v>89</v>
      </c>
      <c r="KR5" s="91" t="s">
        <v>90</v>
      </c>
      <c r="KS5" s="91" t="s">
        <v>95</v>
      </c>
      <c r="KT5" s="91" t="s">
        <v>96</v>
      </c>
      <c r="KU5" s="91" t="s">
        <v>100</v>
      </c>
      <c r="KV5" s="91" t="s">
        <v>109</v>
      </c>
      <c r="KW5" s="91" t="s">
        <v>160</v>
      </c>
      <c r="KX5" s="91" t="s">
        <v>185</v>
      </c>
      <c r="KY5" s="91" t="s">
        <v>193</v>
      </c>
      <c r="KZ5" s="91" t="s">
        <v>195</v>
      </c>
    </row>
    <row r="6" spans="1:312" s="15" customFormat="1" ht="15" customHeight="1">
      <c r="A6" s="68" t="s">
        <v>154</v>
      </c>
      <c r="B6" s="94" t="s">
        <v>17</v>
      </c>
      <c r="C6" s="94" t="s">
        <v>17</v>
      </c>
      <c r="D6" s="95">
        <v>2076</v>
      </c>
      <c r="E6" s="94">
        <v>2235</v>
      </c>
      <c r="F6" s="94">
        <v>2402</v>
      </c>
      <c r="G6" s="94">
        <v>2523</v>
      </c>
      <c r="H6" s="94">
        <v>2601</v>
      </c>
      <c r="I6" s="94">
        <v>2850</v>
      </c>
      <c r="J6" s="94">
        <v>2929</v>
      </c>
      <c r="K6" s="94">
        <v>3067</v>
      </c>
      <c r="L6" s="94">
        <v>3206</v>
      </c>
      <c r="M6" s="94">
        <v>3407</v>
      </c>
      <c r="N6" s="94">
        <v>3727.5</v>
      </c>
      <c r="O6" s="94">
        <v>4199</v>
      </c>
      <c r="P6" s="94">
        <v>4579</v>
      </c>
      <c r="Q6" s="94">
        <v>4982</v>
      </c>
      <c r="R6" s="94">
        <v>5264</v>
      </c>
      <c r="S6" s="94">
        <v>5469</v>
      </c>
      <c r="T6" s="94">
        <v>5804.5</v>
      </c>
      <c r="U6" s="94">
        <v>6255</v>
      </c>
      <c r="V6" s="94">
        <v>6537</v>
      </c>
      <c r="W6" s="94">
        <v>6951</v>
      </c>
      <c r="X6" s="94">
        <v>7276.5</v>
      </c>
      <c r="Y6" s="94">
        <v>7498</v>
      </c>
      <c r="Z6" s="188" t="s">
        <v>17</v>
      </c>
      <c r="AA6" s="99" t="s">
        <v>17</v>
      </c>
      <c r="AB6" s="94">
        <v>6183</v>
      </c>
      <c r="AC6" s="94">
        <v>6432</v>
      </c>
      <c r="AD6" s="94">
        <v>7000</v>
      </c>
      <c r="AE6" s="94">
        <v>7604</v>
      </c>
      <c r="AF6" s="94">
        <v>7952</v>
      </c>
      <c r="AG6" s="94">
        <v>8274</v>
      </c>
      <c r="AH6" s="94">
        <v>8612</v>
      </c>
      <c r="AI6" s="94">
        <v>8821</v>
      </c>
      <c r="AJ6" s="94">
        <v>9166</v>
      </c>
      <c r="AK6" s="94">
        <v>9998</v>
      </c>
      <c r="AL6" s="94">
        <v>10853</v>
      </c>
      <c r="AM6" s="94">
        <v>11826</v>
      </c>
      <c r="AN6" s="94">
        <v>12719</v>
      </c>
      <c r="AO6" s="94">
        <v>13116</v>
      </c>
      <c r="AP6" s="94">
        <v>13526</v>
      </c>
      <c r="AQ6" s="94">
        <v>14032</v>
      </c>
      <c r="AR6" s="94">
        <v>15150</v>
      </c>
      <c r="AS6" s="94">
        <v>15953.5</v>
      </c>
      <c r="AT6" s="94">
        <v>16866</v>
      </c>
      <c r="AU6" s="94">
        <v>17496</v>
      </c>
      <c r="AV6" s="94">
        <v>17651</v>
      </c>
      <c r="AW6" s="220">
        <v>2538</v>
      </c>
      <c r="AX6" s="94">
        <v>2787</v>
      </c>
      <c r="AY6" s="94">
        <v>2908</v>
      </c>
      <c r="AZ6" s="94">
        <v>3056</v>
      </c>
      <c r="BA6" s="94">
        <v>3341</v>
      </c>
      <c r="BB6" s="94">
        <v>3438</v>
      </c>
      <c r="BC6" s="94">
        <v>3514</v>
      </c>
      <c r="BD6" s="94">
        <v>3620</v>
      </c>
      <c r="BE6" s="97">
        <v>3654</v>
      </c>
      <c r="BF6" s="97">
        <v>3987</v>
      </c>
      <c r="BG6" s="94">
        <v>4196</v>
      </c>
      <c r="BH6" s="94">
        <v>5095</v>
      </c>
      <c r="BI6" s="94">
        <v>5628</v>
      </c>
      <c r="BJ6" s="94">
        <v>5887</v>
      </c>
      <c r="BK6" s="94">
        <v>6153</v>
      </c>
      <c r="BL6" s="94">
        <v>6751</v>
      </c>
      <c r="BM6" s="94">
        <v>7531.5</v>
      </c>
      <c r="BN6" s="94">
        <v>7932</v>
      </c>
      <c r="BO6" s="94">
        <v>8416</v>
      </c>
      <c r="BP6" s="94">
        <v>8904</v>
      </c>
      <c r="BQ6" s="94">
        <v>9425</v>
      </c>
      <c r="BR6" s="94">
        <v>9798</v>
      </c>
      <c r="BS6" s="96">
        <v>7021</v>
      </c>
      <c r="BT6" s="94">
        <v>7646</v>
      </c>
      <c r="BU6" s="94">
        <v>8199</v>
      </c>
      <c r="BV6" s="94">
        <v>8757</v>
      </c>
      <c r="BW6" s="94">
        <v>9271</v>
      </c>
      <c r="BX6" s="98">
        <v>9708</v>
      </c>
      <c r="BY6" s="94">
        <v>10525</v>
      </c>
      <c r="BZ6" s="94">
        <v>10696</v>
      </c>
      <c r="CA6" s="94">
        <v>11153</v>
      </c>
      <c r="CB6" s="94">
        <v>11694</v>
      </c>
      <c r="CC6" s="94">
        <v>13194</v>
      </c>
      <c r="CD6" s="94">
        <v>15029</v>
      </c>
      <c r="CE6" s="94">
        <v>16040</v>
      </c>
      <c r="CF6" s="94">
        <v>16819</v>
      </c>
      <c r="CG6" s="94">
        <v>17691</v>
      </c>
      <c r="CH6" s="94">
        <v>18181</v>
      </c>
      <c r="CI6" s="94">
        <v>19492.5</v>
      </c>
      <c r="CJ6" s="94">
        <v>20340</v>
      </c>
      <c r="CK6" s="94">
        <v>20894</v>
      </c>
      <c r="CL6" s="94">
        <v>22625.5</v>
      </c>
      <c r="CM6" s="94">
        <v>23518.5</v>
      </c>
      <c r="CN6" s="94">
        <v>24210</v>
      </c>
      <c r="CO6" s="188">
        <v>2392</v>
      </c>
      <c r="CP6" s="94">
        <v>2502</v>
      </c>
      <c r="CQ6" s="94">
        <v>2772</v>
      </c>
      <c r="CR6" s="94">
        <v>2998</v>
      </c>
      <c r="CS6" s="94">
        <v>3082</v>
      </c>
      <c r="CT6" s="94">
        <v>3192</v>
      </c>
      <c r="CU6" s="94">
        <v>3391</v>
      </c>
      <c r="CV6" s="94">
        <v>3529</v>
      </c>
      <c r="CW6" s="94">
        <v>3463</v>
      </c>
      <c r="CX6" s="94">
        <v>3662</v>
      </c>
      <c r="CY6" s="94">
        <v>3934</v>
      </c>
      <c r="CZ6" s="94">
        <v>4450</v>
      </c>
      <c r="DA6" s="94">
        <v>5089</v>
      </c>
      <c r="DB6" s="94">
        <v>5220</v>
      </c>
      <c r="DC6" s="94">
        <v>5792</v>
      </c>
      <c r="DD6" s="94">
        <v>5959</v>
      </c>
      <c r="DE6" s="94">
        <v>6128</v>
      </c>
      <c r="DF6" s="94">
        <v>6632</v>
      </c>
      <c r="DG6" s="94">
        <v>7214</v>
      </c>
      <c r="DH6" s="94">
        <v>7579</v>
      </c>
      <c r="DI6" s="94">
        <v>7573.5</v>
      </c>
      <c r="DJ6" s="94">
        <v>8506</v>
      </c>
      <c r="DK6" s="96">
        <v>6600</v>
      </c>
      <c r="DL6" s="94">
        <v>7131</v>
      </c>
      <c r="DM6" s="94">
        <v>7244</v>
      </c>
      <c r="DN6" s="94">
        <v>8346</v>
      </c>
      <c r="DO6" s="94">
        <v>8424</v>
      </c>
      <c r="DP6" s="94">
        <v>8676</v>
      </c>
      <c r="DQ6" s="94">
        <v>9292</v>
      </c>
      <c r="DR6" s="94">
        <v>9679</v>
      </c>
      <c r="DS6" s="94">
        <v>10258</v>
      </c>
      <c r="DT6" s="94">
        <v>10459</v>
      </c>
      <c r="DU6" s="94">
        <v>11278</v>
      </c>
      <c r="DV6" s="94">
        <v>12388</v>
      </c>
      <c r="DW6" s="94">
        <v>13788</v>
      </c>
      <c r="DX6" s="94">
        <v>14074</v>
      </c>
      <c r="DY6" s="94">
        <v>15081</v>
      </c>
      <c r="DZ6" s="94">
        <v>15578</v>
      </c>
      <c r="EA6" s="94">
        <v>15998</v>
      </c>
      <c r="EB6" s="94">
        <v>16738</v>
      </c>
      <c r="EC6" s="94">
        <v>16994</v>
      </c>
      <c r="ED6" s="94">
        <v>18735</v>
      </c>
      <c r="EE6" s="94">
        <v>19274</v>
      </c>
      <c r="EF6" s="94">
        <v>19908</v>
      </c>
      <c r="EG6" s="220">
        <v>1785</v>
      </c>
      <c r="EH6" s="94">
        <v>1915</v>
      </c>
      <c r="EI6" s="94">
        <v>2004</v>
      </c>
      <c r="EJ6" s="94">
        <v>2061</v>
      </c>
      <c r="EK6" s="94">
        <v>2269</v>
      </c>
      <c r="EL6" s="94">
        <v>2290</v>
      </c>
      <c r="EM6" s="94">
        <v>2388</v>
      </c>
      <c r="EN6" s="94">
        <v>2571</v>
      </c>
      <c r="EO6" s="97">
        <v>2774</v>
      </c>
      <c r="EP6" s="97">
        <v>3129</v>
      </c>
      <c r="EQ6" s="94">
        <v>3242</v>
      </c>
      <c r="ER6" s="94">
        <v>3544.5</v>
      </c>
      <c r="ES6" s="94">
        <v>3944</v>
      </c>
      <c r="ET6" s="94">
        <v>4414</v>
      </c>
      <c r="EU6" s="94">
        <v>4616</v>
      </c>
      <c r="EV6" s="94">
        <v>4942</v>
      </c>
      <c r="EW6" s="94">
        <v>5401.5</v>
      </c>
      <c r="EX6" s="94">
        <v>5693</v>
      </c>
      <c r="EY6" s="94">
        <v>6181</v>
      </c>
      <c r="EZ6" s="94">
        <v>6595</v>
      </c>
      <c r="FA6" s="94">
        <v>6860.5</v>
      </c>
      <c r="FB6" s="94">
        <v>7135</v>
      </c>
      <c r="FC6" s="220">
        <v>5715</v>
      </c>
      <c r="FD6" s="94">
        <v>6206</v>
      </c>
      <c r="FE6" s="94">
        <v>6405</v>
      </c>
      <c r="FF6" s="94">
        <v>7166</v>
      </c>
      <c r="FG6" s="94">
        <v>7522</v>
      </c>
      <c r="FH6" s="94">
        <v>7863</v>
      </c>
      <c r="FI6" s="94">
        <v>7608</v>
      </c>
      <c r="FJ6" s="94">
        <v>8554</v>
      </c>
      <c r="FK6" s="94">
        <v>8645</v>
      </c>
      <c r="FL6" s="94">
        <v>8811</v>
      </c>
      <c r="FM6" s="94">
        <v>9525</v>
      </c>
      <c r="FN6" s="94">
        <v>10328.5</v>
      </c>
      <c r="FO6" s="94">
        <v>11273</v>
      </c>
      <c r="FP6" s="94">
        <v>12556</v>
      </c>
      <c r="FQ6" s="94">
        <v>13075</v>
      </c>
      <c r="FR6" s="94">
        <v>13419</v>
      </c>
      <c r="FS6" s="94">
        <v>13827.5</v>
      </c>
      <c r="FT6" s="94">
        <v>14798</v>
      </c>
      <c r="FU6" s="94">
        <v>15216</v>
      </c>
      <c r="FV6" s="94">
        <v>16021</v>
      </c>
      <c r="FW6" s="94">
        <v>16517.5</v>
      </c>
      <c r="FX6" s="94">
        <v>17186.5</v>
      </c>
      <c r="FY6" s="188">
        <v>2105</v>
      </c>
      <c r="FZ6" s="94">
        <v>2376</v>
      </c>
      <c r="GA6" s="94">
        <v>2564</v>
      </c>
      <c r="GB6" s="94">
        <v>2760</v>
      </c>
      <c r="GC6" s="94">
        <v>2708</v>
      </c>
      <c r="GD6" s="94">
        <v>2857</v>
      </c>
      <c r="GE6" s="94">
        <v>3025</v>
      </c>
      <c r="GF6" s="94">
        <v>3146</v>
      </c>
      <c r="GG6" s="97">
        <v>3307</v>
      </c>
      <c r="GH6" s="97">
        <v>3353</v>
      </c>
      <c r="GI6" s="94">
        <v>3625.5</v>
      </c>
      <c r="GJ6" s="94">
        <v>4262</v>
      </c>
      <c r="GK6" s="94">
        <v>4633</v>
      </c>
      <c r="GL6" s="94">
        <v>4977</v>
      </c>
      <c r="GM6" s="94">
        <v>5271.5</v>
      </c>
      <c r="GN6" s="94">
        <v>5486</v>
      </c>
      <c r="GO6" s="73">
        <v>5646.5</v>
      </c>
      <c r="GP6" s="94">
        <v>6086</v>
      </c>
      <c r="GQ6" s="94">
        <v>6158</v>
      </c>
      <c r="GR6" s="94">
        <v>6574</v>
      </c>
      <c r="GS6" s="94">
        <v>6892</v>
      </c>
      <c r="GT6" s="94">
        <v>7134.5</v>
      </c>
      <c r="GU6" s="220">
        <v>5363</v>
      </c>
      <c r="GV6" s="94">
        <v>5652</v>
      </c>
      <c r="GW6" s="94">
        <v>6055</v>
      </c>
      <c r="GX6" s="94">
        <v>6750</v>
      </c>
      <c r="GY6" s="94">
        <v>7067</v>
      </c>
      <c r="GZ6" s="94">
        <v>7672</v>
      </c>
      <c r="HA6" s="94">
        <v>8322</v>
      </c>
      <c r="HB6" s="94">
        <v>8583</v>
      </c>
      <c r="HC6" s="94">
        <v>8818</v>
      </c>
      <c r="HD6" s="94">
        <v>8873</v>
      </c>
      <c r="HE6" s="94">
        <v>9368.5</v>
      </c>
      <c r="HF6" s="94">
        <v>10422</v>
      </c>
      <c r="HG6" s="94">
        <v>11167</v>
      </c>
      <c r="HH6" s="94">
        <v>11582</v>
      </c>
      <c r="HI6" s="94">
        <v>11845.5</v>
      </c>
      <c r="HJ6" s="94">
        <v>12621</v>
      </c>
      <c r="HK6" s="73">
        <v>12712.5</v>
      </c>
      <c r="HL6" s="94">
        <v>13645</v>
      </c>
      <c r="HM6" s="94">
        <v>14471</v>
      </c>
      <c r="HN6" s="94">
        <v>14621</v>
      </c>
      <c r="HO6" s="94">
        <v>15135.5</v>
      </c>
      <c r="HP6" s="94">
        <v>15807.5</v>
      </c>
      <c r="HQ6" s="220">
        <v>2087</v>
      </c>
      <c r="HR6" s="94">
        <v>2120</v>
      </c>
      <c r="HS6" s="94">
        <v>2299</v>
      </c>
      <c r="HT6" s="94">
        <v>2445</v>
      </c>
      <c r="HU6" s="94">
        <v>2570</v>
      </c>
      <c r="HV6" s="94">
        <v>2675</v>
      </c>
      <c r="HW6" s="94">
        <v>2689</v>
      </c>
      <c r="HX6" s="94">
        <v>2865</v>
      </c>
      <c r="HY6" s="97">
        <v>2929</v>
      </c>
      <c r="HZ6" s="97">
        <v>3352</v>
      </c>
      <c r="IA6" s="94">
        <v>3680.5</v>
      </c>
      <c r="IB6" s="94">
        <v>4189.5</v>
      </c>
      <c r="IC6" s="94">
        <v>4490</v>
      </c>
      <c r="ID6" s="94">
        <v>4816</v>
      </c>
      <c r="IE6" s="94">
        <v>4962</v>
      </c>
      <c r="IF6" s="94">
        <v>5280</v>
      </c>
      <c r="IG6" s="73">
        <v>5644</v>
      </c>
      <c r="IH6" s="94">
        <v>6063</v>
      </c>
      <c r="II6" s="94">
        <v>6193</v>
      </c>
      <c r="IJ6" s="94">
        <v>6408</v>
      </c>
      <c r="IK6" s="94">
        <v>6810.5</v>
      </c>
      <c r="IL6" s="94">
        <v>7127</v>
      </c>
      <c r="IM6" s="220">
        <v>5174</v>
      </c>
      <c r="IN6" s="94">
        <v>5443</v>
      </c>
      <c r="IO6" s="94">
        <v>5601</v>
      </c>
      <c r="IP6" s="94">
        <v>6119</v>
      </c>
      <c r="IQ6" s="94">
        <v>6744</v>
      </c>
      <c r="IR6" s="94">
        <v>6993</v>
      </c>
      <c r="IS6" s="94">
        <v>7280</v>
      </c>
      <c r="IT6" s="94">
        <v>7716</v>
      </c>
      <c r="IU6" s="94">
        <v>8053</v>
      </c>
      <c r="IV6" s="94">
        <v>8476</v>
      </c>
      <c r="IW6" s="94">
        <v>9114.5</v>
      </c>
      <c r="IX6" s="94">
        <v>10204.5</v>
      </c>
      <c r="IY6" s="94">
        <v>10579</v>
      </c>
      <c r="IZ6" s="94">
        <v>11558</v>
      </c>
      <c r="JA6" s="94">
        <v>11657</v>
      </c>
      <c r="JB6" s="94">
        <v>11862</v>
      </c>
      <c r="JC6" s="73">
        <v>12719</v>
      </c>
      <c r="JD6" s="94">
        <v>13849</v>
      </c>
      <c r="JE6" s="94">
        <v>14375</v>
      </c>
      <c r="JF6" s="94">
        <v>14603</v>
      </c>
      <c r="JG6" s="94">
        <v>15150.5</v>
      </c>
      <c r="JH6" s="94">
        <v>15249</v>
      </c>
      <c r="JI6" s="188">
        <v>1784</v>
      </c>
      <c r="JJ6" s="94">
        <v>2188</v>
      </c>
      <c r="JK6" s="94">
        <v>2320</v>
      </c>
      <c r="JL6" s="94">
        <v>2488</v>
      </c>
      <c r="JM6" s="94">
        <v>2106</v>
      </c>
      <c r="JN6" s="94">
        <v>2205</v>
      </c>
      <c r="JO6" s="94">
        <v>3032</v>
      </c>
      <c r="JP6" s="94">
        <v>3104</v>
      </c>
      <c r="JQ6" s="94">
        <v>3182</v>
      </c>
      <c r="JR6" s="94">
        <v>3415</v>
      </c>
      <c r="JS6" s="94">
        <v>3850</v>
      </c>
      <c r="JT6" s="94">
        <v>4242</v>
      </c>
      <c r="JU6" s="94">
        <v>4515</v>
      </c>
      <c r="JV6" s="94">
        <v>5048</v>
      </c>
      <c r="JW6" s="94">
        <v>5294</v>
      </c>
      <c r="JX6" s="94">
        <v>5459</v>
      </c>
      <c r="JY6" s="94">
        <v>5557.5</v>
      </c>
      <c r="JZ6" s="94">
        <v>5825</v>
      </c>
      <c r="KA6" s="94">
        <v>5951.5</v>
      </c>
      <c r="KB6" s="94">
        <v>6327</v>
      </c>
      <c r="KC6" s="94">
        <v>6931</v>
      </c>
      <c r="KD6" s="94">
        <v>6923</v>
      </c>
      <c r="KE6" s="188">
        <v>4474</v>
      </c>
      <c r="KF6" s="94">
        <v>5615</v>
      </c>
      <c r="KG6" s="94">
        <v>6037</v>
      </c>
      <c r="KH6" s="94">
        <v>6580</v>
      </c>
      <c r="KI6" s="94">
        <v>5718</v>
      </c>
      <c r="KJ6" s="94">
        <v>6426</v>
      </c>
      <c r="KK6" s="94">
        <v>7427</v>
      </c>
      <c r="KL6" s="94">
        <v>7687</v>
      </c>
      <c r="KM6" s="94">
        <v>8000</v>
      </c>
      <c r="KN6" s="94">
        <v>8735</v>
      </c>
      <c r="KO6" s="94">
        <v>9215</v>
      </c>
      <c r="KP6" s="94">
        <v>10146</v>
      </c>
      <c r="KQ6" s="94">
        <v>10050</v>
      </c>
      <c r="KR6" s="94">
        <v>11465</v>
      </c>
      <c r="KS6" s="94">
        <v>11908</v>
      </c>
      <c r="KT6" s="94">
        <v>12225</v>
      </c>
      <c r="KU6" s="94">
        <v>12720</v>
      </c>
      <c r="KV6" s="94">
        <v>13840</v>
      </c>
      <c r="KW6" s="94">
        <v>14408</v>
      </c>
      <c r="KX6" s="94">
        <v>15589</v>
      </c>
      <c r="KY6" s="94">
        <v>17063.5</v>
      </c>
      <c r="KZ6" s="94">
        <v>16740</v>
      </c>
    </row>
    <row r="7" spans="1:312" s="186" customFormat="1">
      <c r="A7" s="68" t="s">
        <v>51</v>
      </c>
      <c r="B7" s="175">
        <v>880</v>
      </c>
      <c r="C7" s="175">
        <v>944</v>
      </c>
      <c r="D7" s="175">
        <v>1649</v>
      </c>
      <c r="E7" s="175">
        <v>1770</v>
      </c>
      <c r="F7" s="175">
        <v>1833</v>
      </c>
      <c r="G7" s="175">
        <v>1958</v>
      </c>
      <c r="H7" s="175">
        <v>2067</v>
      </c>
      <c r="I7" s="122">
        <v>2210</v>
      </c>
      <c r="J7" s="122">
        <v>2372</v>
      </c>
      <c r="K7" s="122">
        <v>2533</v>
      </c>
      <c r="L7" s="122">
        <v>2700</v>
      </c>
      <c r="M7" s="174">
        <v>2965</v>
      </c>
      <c r="N7" s="174">
        <v>3253</v>
      </c>
      <c r="O7" s="174">
        <v>3660</v>
      </c>
      <c r="P7" s="174">
        <v>4043</v>
      </c>
      <c r="Q7" s="174">
        <v>4351</v>
      </c>
      <c r="R7" s="174">
        <v>4636</v>
      </c>
      <c r="S7" s="174">
        <v>4980</v>
      </c>
      <c r="T7" s="174">
        <v>5389</v>
      </c>
      <c r="U7" s="174">
        <v>5670</v>
      </c>
      <c r="V7" s="174">
        <v>6190</v>
      </c>
      <c r="W7" s="174">
        <v>6532</v>
      </c>
      <c r="X7" s="174">
        <v>6849</v>
      </c>
      <c r="Y7" s="174">
        <v>7052.25</v>
      </c>
      <c r="Z7" s="189">
        <v>2900</v>
      </c>
      <c r="AA7" s="122">
        <v>5236</v>
      </c>
      <c r="AB7" s="176">
        <v>5490</v>
      </c>
      <c r="AC7" s="176">
        <v>5745</v>
      </c>
      <c r="AD7" s="176">
        <v>6161</v>
      </c>
      <c r="AE7" s="176">
        <v>6516</v>
      </c>
      <c r="AF7" s="176">
        <v>6969</v>
      </c>
      <c r="AG7" s="122">
        <v>7794</v>
      </c>
      <c r="AH7" s="122">
        <v>8064</v>
      </c>
      <c r="AI7" s="122">
        <v>8683</v>
      </c>
      <c r="AJ7" s="177">
        <v>9035</v>
      </c>
      <c r="AK7" s="174">
        <v>9670</v>
      </c>
      <c r="AL7" s="122">
        <v>10120</v>
      </c>
      <c r="AM7" s="174">
        <v>11782</v>
      </c>
      <c r="AN7" s="174">
        <v>12532</v>
      </c>
      <c r="AO7" s="174">
        <v>13087</v>
      </c>
      <c r="AP7" s="174">
        <v>13440</v>
      </c>
      <c r="AQ7" s="174">
        <v>14083</v>
      </c>
      <c r="AR7" s="174">
        <v>15100</v>
      </c>
      <c r="AS7" s="174">
        <v>16297</v>
      </c>
      <c r="AT7" s="174">
        <v>17020</v>
      </c>
      <c r="AU7" s="174">
        <v>17725</v>
      </c>
      <c r="AV7" s="174">
        <v>18253</v>
      </c>
      <c r="AW7" s="185">
        <v>1768</v>
      </c>
      <c r="AX7" s="178">
        <v>1946</v>
      </c>
      <c r="AY7" s="178">
        <v>2054</v>
      </c>
      <c r="AZ7" s="178">
        <v>2193</v>
      </c>
      <c r="BA7" s="179">
        <v>2379</v>
      </c>
      <c r="BB7" s="180">
        <v>2652</v>
      </c>
      <c r="BC7" s="180">
        <v>2867</v>
      </c>
      <c r="BD7" s="180">
        <v>3026</v>
      </c>
      <c r="BE7" s="122">
        <v>3276</v>
      </c>
      <c r="BF7" s="181">
        <v>3407</v>
      </c>
      <c r="BG7" s="181">
        <v>3855.5</v>
      </c>
      <c r="BH7" s="181">
        <v>4350</v>
      </c>
      <c r="BI7" s="174">
        <v>4749</v>
      </c>
      <c r="BJ7" s="174">
        <v>5278</v>
      </c>
      <c r="BK7" s="174">
        <v>5496</v>
      </c>
      <c r="BL7" s="174">
        <v>5767</v>
      </c>
      <c r="BM7" s="174">
        <v>6492.9000000000005</v>
      </c>
      <c r="BN7" s="174">
        <v>7151</v>
      </c>
      <c r="BO7" s="411">
        <v>7900</v>
      </c>
      <c r="BP7" s="174">
        <v>8480</v>
      </c>
      <c r="BQ7" s="174">
        <v>9000</v>
      </c>
      <c r="BR7" s="174">
        <v>9226.5</v>
      </c>
      <c r="BS7" s="184">
        <v>5550</v>
      </c>
      <c r="BT7" s="175">
        <v>5850</v>
      </c>
      <c r="BU7" s="175">
        <v>6150</v>
      </c>
      <c r="BV7" s="182">
        <v>6980</v>
      </c>
      <c r="BW7" s="182">
        <v>7875</v>
      </c>
      <c r="BX7" s="180">
        <v>8728</v>
      </c>
      <c r="BY7" s="180">
        <v>8889</v>
      </c>
      <c r="BZ7" s="180">
        <v>9230</v>
      </c>
      <c r="CA7" s="180">
        <v>9725</v>
      </c>
      <c r="CB7" s="183">
        <v>10303</v>
      </c>
      <c r="CC7" s="181">
        <v>11589</v>
      </c>
      <c r="CD7" s="181">
        <v>13209</v>
      </c>
      <c r="CE7" s="174">
        <v>14431.5</v>
      </c>
      <c r="CF7" s="174">
        <v>15512</v>
      </c>
      <c r="CG7" s="174">
        <v>16175.5</v>
      </c>
      <c r="CH7" s="174">
        <v>16531.2</v>
      </c>
      <c r="CI7" s="174">
        <v>18354</v>
      </c>
      <c r="CJ7" s="174">
        <v>19339</v>
      </c>
      <c r="CK7" s="174">
        <v>20499.900000000001</v>
      </c>
      <c r="CL7" s="174">
        <v>21846</v>
      </c>
      <c r="CM7" s="174">
        <v>23048</v>
      </c>
      <c r="CN7" s="174">
        <v>24033</v>
      </c>
      <c r="CO7" s="185">
        <v>2079</v>
      </c>
      <c r="CP7" s="175">
        <v>2224</v>
      </c>
      <c r="CQ7" s="175">
        <v>2367</v>
      </c>
      <c r="CR7" s="175">
        <v>2463</v>
      </c>
      <c r="CS7" s="175">
        <v>2570</v>
      </c>
      <c r="CT7" s="182">
        <v>2616</v>
      </c>
      <c r="CU7" s="180">
        <v>2942</v>
      </c>
      <c r="CV7" s="180">
        <v>3107</v>
      </c>
      <c r="CW7" s="180">
        <v>3219</v>
      </c>
      <c r="CX7" s="181">
        <v>3581</v>
      </c>
      <c r="CY7" s="181">
        <v>3840</v>
      </c>
      <c r="CZ7" s="181">
        <v>4126</v>
      </c>
      <c r="DA7" s="174">
        <v>4379</v>
      </c>
      <c r="DB7" s="174">
        <v>4804</v>
      </c>
      <c r="DC7" s="174">
        <v>4887</v>
      </c>
      <c r="DD7" s="174">
        <v>5429</v>
      </c>
      <c r="DE7" s="174">
        <v>5529</v>
      </c>
      <c r="DF7" s="174">
        <v>5704.5</v>
      </c>
      <c r="DG7" s="411">
        <v>6560</v>
      </c>
      <c r="DH7" s="174">
        <v>6928</v>
      </c>
      <c r="DI7" s="174">
        <v>7012</v>
      </c>
      <c r="DJ7" s="174">
        <v>7218</v>
      </c>
      <c r="DK7" s="185">
        <v>6376</v>
      </c>
      <c r="DL7" s="175">
        <v>6572</v>
      </c>
      <c r="DM7" s="175">
        <v>6747</v>
      </c>
      <c r="DN7" s="182">
        <v>7531</v>
      </c>
      <c r="DO7" s="182">
        <v>8316</v>
      </c>
      <c r="DP7" s="180">
        <v>8424</v>
      </c>
      <c r="DQ7" s="180">
        <v>8810</v>
      </c>
      <c r="DR7" s="180">
        <v>9326</v>
      </c>
      <c r="DS7" s="180">
        <v>10057</v>
      </c>
      <c r="DT7" s="183">
        <v>10469</v>
      </c>
      <c r="DU7" s="181">
        <v>11788.25</v>
      </c>
      <c r="DV7" s="181">
        <v>13919.7</v>
      </c>
      <c r="DW7" s="174">
        <v>14545.5</v>
      </c>
      <c r="DX7" s="174">
        <v>14995</v>
      </c>
      <c r="DY7" s="174">
        <v>15526</v>
      </c>
      <c r="DZ7" s="174">
        <v>15606.95</v>
      </c>
      <c r="EA7" s="174">
        <v>15168</v>
      </c>
      <c r="EB7" s="174">
        <v>15333.5</v>
      </c>
      <c r="EC7" s="411">
        <v>16260</v>
      </c>
      <c r="ED7" s="174">
        <v>17205</v>
      </c>
      <c r="EE7" s="174">
        <v>19230</v>
      </c>
      <c r="EF7" s="174">
        <v>19800</v>
      </c>
      <c r="EG7" s="185">
        <v>1547</v>
      </c>
      <c r="EH7" s="175">
        <v>1676</v>
      </c>
      <c r="EI7" s="175">
        <v>1774</v>
      </c>
      <c r="EJ7" s="175">
        <v>1917</v>
      </c>
      <c r="EK7" s="175">
        <v>2012</v>
      </c>
      <c r="EL7" s="182">
        <v>2184</v>
      </c>
      <c r="EM7" s="180">
        <v>2348</v>
      </c>
      <c r="EN7" s="180">
        <v>2468</v>
      </c>
      <c r="EO7" s="122">
        <v>2646</v>
      </c>
      <c r="EP7" s="181">
        <v>2845</v>
      </c>
      <c r="EQ7" s="181">
        <v>3152</v>
      </c>
      <c r="ER7" s="181">
        <v>3618</v>
      </c>
      <c r="ES7" s="174">
        <v>3996</v>
      </c>
      <c r="ET7" s="174">
        <v>4429</v>
      </c>
      <c r="EU7" s="174">
        <v>4631</v>
      </c>
      <c r="EV7" s="174">
        <v>4996</v>
      </c>
      <c r="EW7" s="174">
        <v>5501</v>
      </c>
      <c r="EX7" s="411">
        <v>5816</v>
      </c>
      <c r="EY7" s="411">
        <v>6264</v>
      </c>
      <c r="EZ7" s="174">
        <v>6690</v>
      </c>
      <c r="FA7" s="174">
        <v>7055.5</v>
      </c>
      <c r="FB7" s="174">
        <v>7281</v>
      </c>
      <c r="FC7" s="185">
        <v>5385</v>
      </c>
      <c r="FD7" s="175">
        <v>5565</v>
      </c>
      <c r="FE7" s="175">
        <v>5826</v>
      </c>
      <c r="FF7" s="182">
        <v>6683</v>
      </c>
      <c r="FG7" s="182">
        <v>7120</v>
      </c>
      <c r="FH7" s="180">
        <v>7973</v>
      </c>
      <c r="FI7" s="180">
        <v>8610</v>
      </c>
      <c r="FJ7" s="180">
        <v>8858</v>
      </c>
      <c r="FK7" s="180">
        <v>9049</v>
      </c>
      <c r="FL7" s="183">
        <v>9214</v>
      </c>
      <c r="FM7" s="181">
        <v>9808</v>
      </c>
      <c r="FN7" s="181">
        <v>10150</v>
      </c>
      <c r="FO7" s="174">
        <v>11984</v>
      </c>
      <c r="FP7" s="174">
        <v>12907</v>
      </c>
      <c r="FQ7" s="174">
        <v>13290</v>
      </c>
      <c r="FR7" s="174">
        <v>13715</v>
      </c>
      <c r="FS7" s="174">
        <v>14270</v>
      </c>
      <c r="FT7" s="411">
        <v>14854</v>
      </c>
      <c r="FU7" s="411">
        <v>15699</v>
      </c>
      <c r="FV7" s="174">
        <v>16718</v>
      </c>
      <c r="FW7" s="174">
        <v>17592.699999999997</v>
      </c>
      <c r="FX7" s="174">
        <v>17806</v>
      </c>
      <c r="FY7" s="185">
        <v>1670</v>
      </c>
      <c r="FZ7" s="175">
        <v>1771</v>
      </c>
      <c r="GA7" s="175">
        <v>1846</v>
      </c>
      <c r="GB7" s="175">
        <v>1932</v>
      </c>
      <c r="GC7" s="175">
        <v>2054</v>
      </c>
      <c r="GD7" s="182">
        <v>2195</v>
      </c>
      <c r="GE7" s="180">
        <v>2333</v>
      </c>
      <c r="GF7" s="180">
        <v>2503</v>
      </c>
      <c r="GG7" s="122">
        <v>2682</v>
      </c>
      <c r="GH7" s="181">
        <v>3032</v>
      </c>
      <c r="GI7" s="181">
        <v>3294</v>
      </c>
      <c r="GJ7" s="181">
        <v>3598</v>
      </c>
      <c r="GK7" s="174">
        <v>3869.5</v>
      </c>
      <c r="GL7" s="174">
        <v>4282</v>
      </c>
      <c r="GM7" s="174">
        <v>4670</v>
      </c>
      <c r="GN7" s="174">
        <v>5024</v>
      </c>
      <c r="GO7" s="174">
        <v>5443</v>
      </c>
      <c r="GP7" s="411">
        <v>5610</v>
      </c>
      <c r="GQ7" s="411">
        <v>5942</v>
      </c>
      <c r="GR7" s="174">
        <v>6347</v>
      </c>
      <c r="GS7" s="174">
        <v>6320</v>
      </c>
      <c r="GT7" s="174">
        <v>6552</v>
      </c>
      <c r="GU7" s="185">
        <v>4797</v>
      </c>
      <c r="GV7" s="175">
        <v>5348</v>
      </c>
      <c r="GW7" s="175">
        <v>5656</v>
      </c>
      <c r="GX7" s="182">
        <v>6161</v>
      </c>
      <c r="GY7" s="182">
        <v>6459</v>
      </c>
      <c r="GZ7" s="180">
        <v>6863</v>
      </c>
      <c r="HA7" s="180">
        <v>7386</v>
      </c>
      <c r="HB7" s="180">
        <v>7826</v>
      </c>
      <c r="HC7" s="180">
        <v>8368</v>
      </c>
      <c r="HD7" s="183">
        <v>8612</v>
      </c>
      <c r="HE7" s="181">
        <v>8955.5</v>
      </c>
      <c r="HF7" s="181">
        <v>9498</v>
      </c>
      <c r="HG7" s="174">
        <v>10927.5</v>
      </c>
      <c r="HH7" s="174">
        <v>11480</v>
      </c>
      <c r="HI7" s="174">
        <v>12475</v>
      </c>
      <c r="HJ7" s="174">
        <v>12736.5</v>
      </c>
      <c r="HK7" s="174">
        <v>13295.5</v>
      </c>
      <c r="HL7" s="411">
        <v>13730</v>
      </c>
      <c r="HM7" s="411">
        <v>14310</v>
      </c>
      <c r="HN7" s="174">
        <v>15052</v>
      </c>
      <c r="HO7" s="174">
        <v>15170</v>
      </c>
      <c r="HP7" s="174">
        <v>16474</v>
      </c>
      <c r="HQ7" s="185">
        <v>1608</v>
      </c>
      <c r="HR7" s="175">
        <v>1703</v>
      </c>
      <c r="HS7" s="175">
        <v>1800</v>
      </c>
      <c r="HT7" s="175">
        <v>1900</v>
      </c>
      <c r="HU7" s="175">
        <v>2011</v>
      </c>
      <c r="HV7" s="182">
        <v>2100</v>
      </c>
      <c r="HW7" s="180">
        <v>2154</v>
      </c>
      <c r="HX7" s="180">
        <v>2252</v>
      </c>
      <c r="HY7" s="181">
        <v>2448</v>
      </c>
      <c r="HZ7" s="181">
        <v>2524</v>
      </c>
      <c r="IA7" s="181">
        <v>2769</v>
      </c>
      <c r="IB7" s="181">
        <v>3354.5</v>
      </c>
      <c r="IC7" s="174">
        <v>3833</v>
      </c>
      <c r="ID7" s="174">
        <v>3691</v>
      </c>
      <c r="IE7" s="174">
        <v>4198.5</v>
      </c>
      <c r="IF7" s="174">
        <v>4254.5</v>
      </c>
      <c r="IG7" s="174">
        <v>4575</v>
      </c>
      <c r="IH7" s="411">
        <v>5019.5</v>
      </c>
      <c r="II7" s="411">
        <v>5370</v>
      </c>
      <c r="IJ7" s="174">
        <v>5722</v>
      </c>
      <c r="IK7" s="174">
        <v>5875</v>
      </c>
      <c r="IL7" s="174">
        <v>6167</v>
      </c>
      <c r="IM7" s="185">
        <v>4308</v>
      </c>
      <c r="IN7" s="175">
        <v>4535</v>
      </c>
      <c r="IO7" s="175">
        <v>4608</v>
      </c>
      <c r="IP7" s="182">
        <v>5008</v>
      </c>
      <c r="IQ7" s="182">
        <v>5600</v>
      </c>
      <c r="IR7" s="180">
        <v>5760</v>
      </c>
      <c r="IS7" s="180">
        <v>6104</v>
      </c>
      <c r="IT7" s="180">
        <v>6448</v>
      </c>
      <c r="IU7" s="180">
        <v>7161</v>
      </c>
      <c r="IV7" s="183">
        <v>7816</v>
      </c>
      <c r="IW7" s="181">
        <v>8189.5</v>
      </c>
      <c r="IX7" s="181">
        <v>9323</v>
      </c>
      <c r="IY7" s="174">
        <v>9555</v>
      </c>
      <c r="IZ7" s="174">
        <v>10360</v>
      </c>
      <c r="JA7" s="174">
        <v>10918</v>
      </c>
      <c r="JB7" s="174">
        <v>12120</v>
      </c>
      <c r="JC7" s="174">
        <v>12936</v>
      </c>
      <c r="JD7" s="411">
        <v>13490</v>
      </c>
      <c r="JE7" s="411">
        <v>14804</v>
      </c>
      <c r="JF7" s="174">
        <v>14926</v>
      </c>
      <c r="JG7" s="174">
        <v>15293</v>
      </c>
      <c r="JH7" s="174">
        <v>16354</v>
      </c>
      <c r="JI7" s="185">
        <v>1646</v>
      </c>
      <c r="JJ7" s="175">
        <v>1771</v>
      </c>
      <c r="JK7" s="175">
        <v>1837</v>
      </c>
      <c r="JL7" s="175">
        <v>1925</v>
      </c>
      <c r="JM7" s="175">
        <v>1963</v>
      </c>
      <c r="JN7" s="182">
        <v>2184</v>
      </c>
      <c r="JO7" s="180">
        <v>2222</v>
      </c>
      <c r="JP7" s="180">
        <v>2430</v>
      </c>
      <c r="JQ7" s="180">
        <v>2494</v>
      </c>
      <c r="JR7" s="181">
        <v>2556</v>
      </c>
      <c r="JS7" s="181">
        <v>2884</v>
      </c>
      <c r="JT7" s="174">
        <v>3234</v>
      </c>
      <c r="JU7" s="174">
        <v>3625</v>
      </c>
      <c r="JV7" s="174">
        <v>3778</v>
      </c>
      <c r="JW7" s="174">
        <v>3811</v>
      </c>
      <c r="JX7" s="174">
        <v>4172</v>
      </c>
      <c r="JY7" s="174">
        <v>4465</v>
      </c>
      <c r="JZ7" s="174">
        <v>4838</v>
      </c>
      <c r="KA7" s="411">
        <v>4880</v>
      </c>
      <c r="KB7" s="174">
        <v>5330</v>
      </c>
      <c r="KC7" s="174">
        <v>5605.2999999999993</v>
      </c>
      <c r="KD7" s="174">
        <v>5870</v>
      </c>
      <c r="KE7" s="185">
        <v>4146</v>
      </c>
      <c r="KF7" s="175">
        <v>4427</v>
      </c>
      <c r="KG7" s="175">
        <v>4639</v>
      </c>
      <c r="KH7" s="182">
        <v>4978</v>
      </c>
      <c r="KI7" s="182">
        <v>5446</v>
      </c>
      <c r="KJ7" s="180">
        <v>5832</v>
      </c>
      <c r="KK7" s="180">
        <v>6268</v>
      </c>
      <c r="KL7" s="180">
        <v>6412</v>
      </c>
      <c r="KM7" s="180">
        <v>6642</v>
      </c>
      <c r="KN7" s="183">
        <v>7091</v>
      </c>
      <c r="KO7" s="174">
        <v>8384</v>
      </c>
      <c r="KP7" s="174">
        <v>8030</v>
      </c>
      <c r="KQ7" s="174">
        <v>9486</v>
      </c>
      <c r="KR7" s="174">
        <v>10517</v>
      </c>
      <c r="KS7" s="174">
        <v>10806</v>
      </c>
      <c r="KT7" s="174">
        <v>10192</v>
      </c>
      <c r="KU7" s="174">
        <v>10817</v>
      </c>
      <c r="KV7" s="174">
        <v>12015.5</v>
      </c>
      <c r="KW7" s="174">
        <v>12750</v>
      </c>
      <c r="KX7" s="174">
        <v>13140</v>
      </c>
      <c r="KY7" s="174">
        <v>13682</v>
      </c>
      <c r="KZ7" s="174">
        <v>14115</v>
      </c>
    </row>
    <row r="8" spans="1:312">
      <c r="A8" s="7"/>
      <c r="B8" s="338"/>
      <c r="C8" s="339"/>
      <c r="D8" s="339">
        <f t="shared" ref="D8:BZ8" si="0">(D7/D$6)*100</f>
        <v>79.431599229287087</v>
      </c>
      <c r="E8" s="339">
        <f t="shared" si="0"/>
        <v>79.194630872483216</v>
      </c>
      <c r="F8" s="339">
        <f t="shared" si="0"/>
        <v>76.311407160699417</v>
      </c>
      <c r="G8" s="339">
        <f t="shared" si="0"/>
        <v>77.606024573919939</v>
      </c>
      <c r="H8" s="339">
        <f t="shared" si="0"/>
        <v>79.469434832756633</v>
      </c>
      <c r="I8" s="339">
        <f t="shared" si="0"/>
        <v>77.543859649122808</v>
      </c>
      <c r="J8" s="339">
        <f t="shared" si="0"/>
        <v>80.983270740867184</v>
      </c>
      <c r="K8" s="339">
        <f t="shared" si="0"/>
        <v>82.588849038148027</v>
      </c>
      <c r="L8" s="339">
        <f t="shared" si="0"/>
        <v>84.217092950717415</v>
      </c>
      <c r="M8" s="339">
        <f t="shared" si="0"/>
        <v>87.026709715292043</v>
      </c>
      <c r="N8" s="339">
        <f t="shared" si="0"/>
        <v>87.270288397048958</v>
      </c>
      <c r="O8" s="339">
        <f t="shared" si="0"/>
        <v>87.163610383424626</v>
      </c>
      <c r="P8" s="339">
        <f t="shared" si="0"/>
        <v>88.294387420834241</v>
      </c>
      <c r="Q8" s="339">
        <f t="shared" si="0"/>
        <v>87.334403853873937</v>
      </c>
      <c r="R8" s="339">
        <f t="shared" si="0"/>
        <v>88.069908814589667</v>
      </c>
      <c r="S8" s="339">
        <f t="shared" si="0"/>
        <v>91.058694459681846</v>
      </c>
      <c r="T8" s="339">
        <f t="shared" si="0"/>
        <v>92.841760702902917</v>
      </c>
      <c r="U8" s="339">
        <f t="shared" si="0"/>
        <v>90.647482014388487</v>
      </c>
      <c r="V8" s="339">
        <f t="shared" si="0"/>
        <v>94.691754627504977</v>
      </c>
      <c r="W8" s="339">
        <f t="shared" si="0"/>
        <v>93.972090346712704</v>
      </c>
      <c r="X8" s="339">
        <f t="shared" si="0"/>
        <v>94.124922696351263</v>
      </c>
      <c r="Y8" s="339">
        <f t="shared" si="0"/>
        <v>94.055081355028008</v>
      </c>
      <c r="Z8" s="408"/>
      <c r="AA8" s="339"/>
      <c r="AB8" s="339">
        <f t="shared" si="0"/>
        <v>88.791848617176129</v>
      </c>
      <c r="AC8" s="339">
        <f t="shared" si="0"/>
        <v>89.319029850746261</v>
      </c>
      <c r="AD8" s="339">
        <f t="shared" si="0"/>
        <v>88.014285714285705</v>
      </c>
      <c r="AE8" s="339">
        <f t="shared" si="0"/>
        <v>85.691741188847971</v>
      </c>
      <c r="AF8" s="339">
        <f t="shared" si="0"/>
        <v>87.638329979879273</v>
      </c>
      <c r="AG8" s="339">
        <f t="shared" si="0"/>
        <v>94.198694706308913</v>
      </c>
      <c r="AH8" s="339">
        <f t="shared" si="0"/>
        <v>93.63678588016721</v>
      </c>
      <c r="AI8" s="339">
        <f t="shared" si="0"/>
        <v>98.435551524770432</v>
      </c>
      <c r="AJ8" s="339">
        <f t="shared" si="0"/>
        <v>98.570805149465414</v>
      </c>
      <c r="AK8" s="339">
        <f t="shared" si="0"/>
        <v>96.719343868773748</v>
      </c>
      <c r="AL8" s="339">
        <f t="shared" si="0"/>
        <v>93.246107067170371</v>
      </c>
      <c r="AM8" s="339">
        <f t="shared" si="0"/>
        <v>99.627938440723824</v>
      </c>
      <c r="AN8" s="339">
        <f t="shared" si="0"/>
        <v>98.529758628823018</v>
      </c>
      <c r="AO8" s="339">
        <f t="shared" si="0"/>
        <v>99.778896004879542</v>
      </c>
      <c r="AP8" s="339">
        <f t="shared" si="0"/>
        <v>99.364187490758539</v>
      </c>
      <c r="AQ8" s="339">
        <f t="shared" si="0"/>
        <v>100.36345496009122</v>
      </c>
      <c r="AR8" s="339">
        <f t="shared" si="0"/>
        <v>99.669966996699671</v>
      </c>
      <c r="AS8" s="339">
        <f t="shared" si="0"/>
        <v>102.15313254144857</v>
      </c>
      <c r="AT8" s="339">
        <f t="shared" si="0"/>
        <v>100.91307956836239</v>
      </c>
      <c r="AU8" s="339">
        <f t="shared" si="0"/>
        <v>101.30887059899405</v>
      </c>
      <c r="AV8" s="339">
        <f t="shared" si="0"/>
        <v>103.41057163900062</v>
      </c>
      <c r="AW8" s="408">
        <f t="shared" si="0"/>
        <v>69.661150512214348</v>
      </c>
      <c r="AX8" s="339">
        <f t="shared" si="0"/>
        <v>69.824183710082522</v>
      </c>
      <c r="AY8" s="339">
        <f t="shared" si="0"/>
        <v>70.632737276478679</v>
      </c>
      <c r="AZ8" s="339">
        <f t="shared" si="0"/>
        <v>71.760471204188477</v>
      </c>
      <c r="BA8" s="339">
        <f t="shared" si="0"/>
        <v>71.206225680933855</v>
      </c>
      <c r="BB8" s="339">
        <f t="shared" si="0"/>
        <v>77.137870855148336</v>
      </c>
      <c r="BC8" s="339">
        <f t="shared" si="0"/>
        <v>81.587933978372234</v>
      </c>
      <c r="BD8" s="339">
        <f t="shared" si="0"/>
        <v>83.591160220994482</v>
      </c>
      <c r="BE8" s="339">
        <f t="shared" si="0"/>
        <v>89.65517241379311</v>
      </c>
      <c r="BF8" s="339">
        <f t="shared" si="0"/>
        <v>85.452721344369195</v>
      </c>
      <c r="BG8" s="339">
        <f t="shared" si="0"/>
        <v>91.885128693994275</v>
      </c>
      <c r="BH8" s="339">
        <f t="shared" si="0"/>
        <v>85.37782139352305</v>
      </c>
      <c r="BI8" s="339">
        <f t="shared" si="0"/>
        <v>84.381663113006397</v>
      </c>
      <c r="BJ8" s="339">
        <f t="shared" si="0"/>
        <v>89.65517241379311</v>
      </c>
      <c r="BK8" s="339">
        <f t="shared" si="0"/>
        <v>89.322281813749399</v>
      </c>
      <c r="BL8" s="339">
        <f t="shared" si="0"/>
        <v>85.424381573100277</v>
      </c>
      <c r="BM8" s="339">
        <f t="shared" si="0"/>
        <v>86.209918342959583</v>
      </c>
      <c r="BN8" s="339">
        <f t="shared" si="0"/>
        <v>90.153807362581944</v>
      </c>
      <c r="BO8" s="339">
        <f t="shared" si="0"/>
        <v>93.868821292775664</v>
      </c>
      <c r="BP8" s="339">
        <f t="shared" si="0"/>
        <v>95.238095238095227</v>
      </c>
      <c r="BQ8" s="339">
        <f t="shared" si="0"/>
        <v>95.490716180371351</v>
      </c>
      <c r="BR8" s="339">
        <f t="shared" si="0"/>
        <v>94.167176974892826</v>
      </c>
      <c r="BS8" s="408">
        <f t="shared" si="0"/>
        <v>79.048568579974372</v>
      </c>
      <c r="BT8" s="339">
        <f t="shared" si="0"/>
        <v>76.510593774522633</v>
      </c>
      <c r="BU8" s="339">
        <f t="shared" si="0"/>
        <v>75.009147457006947</v>
      </c>
      <c r="BV8" s="339">
        <f t="shared" si="0"/>
        <v>79.707662441475392</v>
      </c>
      <c r="BW8" s="339">
        <f t="shared" si="0"/>
        <v>84.942293172257578</v>
      </c>
      <c r="BX8" s="339">
        <f t="shared" si="0"/>
        <v>89.905232797692619</v>
      </c>
      <c r="BY8" s="339">
        <f t="shared" si="0"/>
        <v>84.456057007125892</v>
      </c>
      <c r="BZ8" s="339">
        <f t="shared" si="0"/>
        <v>86.293941660433802</v>
      </c>
      <c r="CA8" s="339">
        <f t="shared" ref="CA8:EY8" si="1">(CA7/CA$6)*100</f>
        <v>87.19627006186677</v>
      </c>
      <c r="CB8" s="339">
        <f t="shared" si="1"/>
        <v>88.105011116812037</v>
      </c>
      <c r="CC8" s="339">
        <f t="shared" si="1"/>
        <v>87.835379718053659</v>
      </c>
      <c r="CD8" s="339">
        <f t="shared" si="1"/>
        <v>87.890079180251519</v>
      </c>
      <c r="CE8" s="339">
        <f t="shared" si="1"/>
        <v>89.971945137157107</v>
      </c>
      <c r="CF8" s="339">
        <f t="shared" si="1"/>
        <v>92.22902669599857</v>
      </c>
      <c r="CG8" s="339">
        <f t="shared" si="1"/>
        <v>91.43349725849302</v>
      </c>
      <c r="CH8" s="339">
        <f t="shared" si="1"/>
        <v>90.925691656124528</v>
      </c>
      <c r="CI8" s="339">
        <f t="shared" si="1"/>
        <v>94.159292035398238</v>
      </c>
      <c r="CJ8" s="339">
        <f t="shared" si="1"/>
        <v>95.078662733529995</v>
      </c>
      <c r="CK8" s="339">
        <f t="shared" si="1"/>
        <v>98.11381257777353</v>
      </c>
      <c r="CL8" s="339">
        <f t="shared" si="1"/>
        <v>96.554772270226081</v>
      </c>
      <c r="CM8" s="339">
        <f t="shared" si="1"/>
        <v>97.999447243659247</v>
      </c>
      <c r="CN8" s="339">
        <f t="shared" si="1"/>
        <v>99.268897149938041</v>
      </c>
      <c r="CO8" s="408">
        <f t="shared" si="1"/>
        <v>86.914715719063537</v>
      </c>
      <c r="CP8" s="339">
        <f t="shared" si="1"/>
        <v>88.888888888888886</v>
      </c>
      <c r="CQ8" s="339">
        <f t="shared" si="1"/>
        <v>85.389610389610397</v>
      </c>
      <c r="CR8" s="339">
        <f t="shared" si="1"/>
        <v>82.154769846564378</v>
      </c>
      <c r="CS8" s="339">
        <f t="shared" si="1"/>
        <v>83.38741077222582</v>
      </c>
      <c r="CT8" s="339">
        <f t="shared" si="1"/>
        <v>81.954887218045116</v>
      </c>
      <c r="CU8" s="339">
        <f t="shared" si="1"/>
        <v>86.759068121498089</v>
      </c>
      <c r="CV8" s="339">
        <f t="shared" si="1"/>
        <v>88.041938226126376</v>
      </c>
      <c r="CW8" s="339">
        <f t="shared" si="1"/>
        <v>92.954086052555581</v>
      </c>
      <c r="CX8" s="339">
        <f t="shared" si="1"/>
        <v>97.788093937738935</v>
      </c>
      <c r="CY8" s="339">
        <f t="shared" si="1"/>
        <v>97.610574478901881</v>
      </c>
      <c r="CZ8" s="339">
        <f t="shared" si="1"/>
        <v>92.719101123595507</v>
      </c>
      <c r="DA8" s="339">
        <f t="shared" si="1"/>
        <v>86.048339555904903</v>
      </c>
      <c r="DB8" s="339">
        <f t="shared" si="1"/>
        <v>92.030651340996172</v>
      </c>
      <c r="DC8" s="339">
        <f t="shared" si="1"/>
        <v>84.375</v>
      </c>
      <c r="DD8" s="339">
        <f t="shared" si="1"/>
        <v>91.105890250041952</v>
      </c>
      <c r="DE8" s="339">
        <f t="shared" si="1"/>
        <v>90.22519582245431</v>
      </c>
      <c r="DF8" s="339">
        <f t="shared" si="1"/>
        <v>86.014776839565741</v>
      </c>
      <c r="DG8" s="339">
        <f t="shared" si="1"/>
        <v>90.934294427502081</v>
      </c>
      <c r="DH8" s="339">
        <f t="shared" si="1"/>
        <v>91.410476316136695</v>
      </c>
      <c r="DI8" s="339">
        <f t="shared" si="1"/>
        <v>92.585990625206321</v>
      </c>
      <c r="DJ8" s="339">
        <f t="shared" si="1"/>
        <v>84.857747472372452</v>
      </c>
      <c r="DK8" s="408">
        <f t="shared" si="1"/>
        <v>96.606060606060609</v>
      </c>
      <c r="DL8" s="339">
        <f t="shared" si="1"/>
        <v>92.160987238816432</v>
      </c>
      <c r="DM8" s="339">
        <f t="shared" si="1"/>
        <v>93.13914964108227</v>
      </c>
      <c r="DN8" s="339">
        <f t="shared" si="1"/>
        <v>90.23484303858136</v>
      </c>
      <c r="DO8" s="339">
        <f t="shared" si="1"/>
        <v>98.71794871794873</v>
      </c>
      <c r="DP8" s="339">
        <f t="shared" si="1"/>
        <v>97.095435684647299</v>
      </c>
      <c r="DQ8" s="339">
        <f t="shared" si="1"/>
        <v>94.812742143779587</v>
      </c>
      <c r="DR8" s="339">
        <f t="shared" si="1"/>
        <v>96.352929021593141</v>
      </c>
      <c r="DS8" s="339">
        <f t="shared" si="1"/>
        <v>98.040553714174308</v>
      </c>
      <c r="DT8" s="339">
        <f t="shared" si="1"/>
        <v>100.09561143512764</v>
      </c>
      <c r="DU8" s="339">
        <f t="shared" si="1"/>
        <v>104.52429508778151</v>
      </c>
      <c r="DV8" s="339">
        <f t="shared" si="1"/>
        <v>112.36438488860188</v>
      </c>
      <c r="DW8" s="339">
        <f t="shared" si="1"/>
        <v>105.49390774586598</v>
      </c>
      <c r="DX8" s="339">
        <f t="shared" si="1"/>
        <v>106.54398181043059</v>
      </c>
      <c r="DY8" s="339">
        <f t="shared" si="1"/>
        <v>102.9507327100325</v>
      </c>
      <c r="DZ8" s="339">
        <f t="shared" si="1"/>
        <v>100.1858390037232</v>
      </c>
      <c r="EA8" s="339">
        <f t="shared" si="1"/>
        <v>94.811851481435184</v>
      </c>
      <c r="EB8" s="339">
        <f t="shared" si="1"/>
        <v>91.60891384872744</v>
      </c>
      <c r="EC8" s="339">
        <f t="shared" si="1"/>
        <v>95.680828527715661</v>
      </c>
      <c r="ED8" s="339">
        <f t="shared" si="1"/>
        <v>91.833466773418735</v>
      </c>
      <c r="EE8" s="339">
        <f t="shared" si="1"/>
        <v>99.77171318875169</v>
      </c>
      <c r="EF8" s="339">
        <f t="shared" si="1"/>
        <v>99.457504520795652</v>
      </c>
      <c r="EG8" s="408">
        <f t="shared" si="1"/>
        <v>86.666666666666671</v>
      </c>
      <c r="EH8" s="339">
        <f t="shared" si="1"/>
        <v>87.519582245430811</v>
      </c>
      <c r="EI8" s="339">
        <f t="shared" si="1"/>
        <v>88.522954091816359</v>
      </c>
      <c r="EJ8" s="339">
        <f t="shared" si="1"/>
        <v>93.013100436681214</v>
      </c>
      <c r="EK8" s="339">
        <f t="shared" si="1"/>
        <v>88.673424416042309</v>
      </c>
      <c r="EL8" s="339">
        <f t="shared" si="1"/>
        <v>95.37117903930131</v>
      </c>
      <c r="EM8" s="339">
        <f t="shared" si="1"/>
        <v>98.324958123953095</v>
      </c>
      <c r="EN8" s="339">
        <f t="shared" si="1"/>
        <v>95.993776740567867</v>
      </c>
      <c r="EO8" s="339">
        <f t="shared" si="1"/>
        <v>95.385724585436193</v>
      </c>
      <c r="EP8" s="339">
        <f t="shared" si="1"/>
        <v>90.923617769255344</v>
      </c>
      <c r="EQ8" s="339">
        <f t="shared" si="1"/>
        <v>97.223935842072791</v>
      </c>
      <c r="ER8" s="339">
        <f t="shared" si="1"/>
        <v>102.07363520947948</v>
      </c>
      <c r="ES8" s="339">
        <f t="shared" si="1"/>
        <v>101.3184584178499</v>
      </c>
      <c r="ET8" s="339">
        <f t="shared" si="1"/>
        <v>100.33982782057092</v>
      </c>
      <c r="EU8" s="339">
        <f t="shared" si="1"/>
        <v>100.32495667244368</v>
      </c>
      <c r="EV8" s="339">
        <f t="shared" si="1"/>
        <v>101.09267503035208</v>
      </c>
      <c r="EW8" s="339">
        <f t="shared" si="1"/>
        <v>101.84208090345275</v>
      </c>
      <c r="EX8" s="339">
        <f t="shared" si="1"/>
        <v>102.16054804145442</v>
      </c>
      <c r="EY8" s="339">
        <f t="shared" si="1"/>
        <v>101.34282478563338</v>
      </c>
      <c r="EZ8" s="339">
        <f t="shared" ref="EZ8:FB8" si="2">(EZ7/EZ$6)*100</f>
        <v>101.44048521607279</v>
      </c>
      <c r="FA8" s="339">
        <f t="shared" si="2"/>
        <v>102.84235842868597</v>
      </c>
      <c r="FB8" s="339">
        <f t="shared" si="2"/>
        <v>102.04625087596355</v>
      </c>
      <c r="FC8" s="408">
        <f t="shared" ref="FC8:HZ8" si="3">(FC7/FC$6)*100</f>
        <v>94.225721784776908</v>
      </c>
      <c r="FD8" s="339">
        <f t="shared" si="3"/>
        <v>89.671285852400899</v>
      </c>
      <c r="FE8" s="339">
        <f t="shared" si="3"/>
        <v>90.960187353629976</v>
      </c>
      <c r="FF8" s="339">
        <f t="shared" si="3"/>
        <v>93.259838124476687</v>
      </c>
      <c r="FG8" s="339">
        <f t="shared" si="3"/>
        <v>94.655676681733581</v>
      </c>
      <c r="FH8" s="339">
        <f t="shared" si="3"/>
        <v>101.39895714104033</v>
      </c>
      <c r="FI8" s="339">
        <f t="shared" si="3"/>
        <v>113.17034700315457</v>
      </c>
      <c r="FJ8" s="339">
        <f t="shared" si="3"/>
        <v>103.55389291559504</v>
      </c>
      <c r="FK8" s="339">
        <f t="shared" si="3"/>
        <v>104.67322151532679</v>
      </c>
      <c r="FL8" s="339">
        <f t="shared" si="3"/>
        <v>104.57382816933378</v>
      </c>
      <c r="FM8" s="339">
        <f t="shared" si="3"/>
        <v>102.97112860892388</v>
      </c>
      <c r="FN8" s="339">
        <f t="shared" si="3"/>
        <v>98.271772280582866</v>
      </c>
      <c r="FO8" s="339">
        <f t="shared" si="3"/>
        <v>106.30710547325468</v>
      </c>
      <c r="FP8" s="339">
        <f t="shared" si="3"/>
        <v>102.79547626632686</v>
      </c>
      <c r="FQ8" s="339">
        <f t="shared" si="3"/>
        <v>101.64435946462716</v>
      </c>
      <c r="FR8" s="339">
        <f t="shared" si="3"/>
        <v>102.20582755794024</v>
      </c>
      <c r="FS8" s="339">
        <f t="shared" si="3"/>
        <v>103.20014463930573</v>
      </c>
      <c r="FT8" s="339">
        <f t="shared" si="3"/>
        <v>100.37842951750235</v>
      </c>
      <c r="FU8" s="339">
        <f t="shared" si="3"/>
        <v>103.17429022082018</v>
      </c>
      <c r="FV8" s="339">
        <f t="shared" si="3"/>
        <v>104.35053991635979</v>
      </c>
      <c r="FW8" s="339">
        <f t="shared" si="3"/>
        <v>106.50945966399273</v>
      </c>
      <c r="FX8" s="339">
        <f t="shared" si="3"/>
        <v>103.60457335699532</v>
      </c>
      <c r="FY8" s="408">
        <f t="shared" si="3"/>
        <v>79.334916864608076</v>
      </c>
      <c r="FZ8" s="339">
        <f t="shared" si="3"/>
        <v>74.537037037037038</v>
      </c>
      <c r="GA8" s="339">
        <f t="shared" si="3"/>
        <v>71.996879875195006</v>
      </c>
      <c r="GB8" s="339">
        <f t="shared" si="3"/>
        <v>70</v>
      </c>
      <c r="GC8" s="339">
        <f t="shared" si="3"/>
        <v>75.849335302806494</v>
      </c>
      <c r="GD8" s="339">
        <f t="shared" si="3"/>
        <v>76.828841442072104</v>
      </c>
      <c r="GE8" s="339">
        <f t="shared" si="3"/>
        <v>77.123966942148755</v>
      </c>
      <c r="GF8" s="339">
        <f t="shared" si="3"/>
        <v>79.561347743165925</v>
      </c>
      <c r="GG8" s="339">
        <f t="shared" si="3"/>
        <v>81.100695494405812</v>
      </c>
      <c r="GH8" s="339">
        <f t="shared" si="3"/>
        <v>90.426483745899205</v>
      </c>
      <c r="GI8" s="339">
        <f t="shared" si="3"/>
        <v>90.856433595366155</v>
      </c>
      <c r="GJ8" s="339">
        <f t="shared" si="3"/>
        <v>84.420459877991547</v>
      </c>
      <c r="GK8" s="339">
        <f t="shared" si="3"/>
        <v>83.52039715087416</v>
      </c>
      <c r="GL8" s="339">
        <f t="shared" si="3"/>
        <v>86.035764516777178</v>
      </c>
      <c r="GM8" s="339">
        <f t="shared" si="3"/>
        <v>88.589585506971446</v>
      </c>
      <c r="GN8" s="339">
        <f t="shared" si="3"/>
        <v>91.578563616478306</v>
      </c>
      <c r="GO8" s="339">
        <f t="shared" si="3"/>
        <v>96.395997520587969</v>
      </c>
      <c r="GP8" s="339">
        <f t="shared" si="3"/>
        <v>92.178770949720672</v>
      </c>
      <c r="GQ8" s="339">
        <f t="shared" si="3"/>
        <v>96.492367651835011</v>
      </c>
      <c r="GR8" s="339">
        <f t="shared" si="3"/>
        <v>96.547003346516576</v>
      </c>
      <c r="GS8" s="339">
        <f t="shared" si="3"/>
        <v>91.70052234474754</v>
      </c>
      <c r="GT8" s="339">
        <f t="shared" si="3"/>
        <v>91.83544747354405</v>
      </c>
      <c r="GU8" s="408">
        <f t="shared" si="3"/>
        <v>89.446205482006334</v>
      </c>
      <c r="GV8" s="339">
        <f t="shared" si="3"/>
        <v>94.62137296532201</v>
      </c>
      <c r="GW8" s="339">
        <f t="shared" si="3"/>
        <v>93.410404624277447</v>
      </c>
      <c r="GX8" s="339">
        <f t="shared" si="3"/>
        <v>91.274074074074079</v>
      </c>
      <c r="GY8" s="339">
        <f t="shared" si="3"/>
        <v>91.396632234328564</v>
      </c>
      <c r="GZ8" s="339">
        <f t="shared" si="3"/>
        <v>89.455161626694462</v>
      </c>
      <c r="HA8" s="339">
        <f t="shared" si="3"/>
        <v>88.752703677000724</v>
      </c>
      <c r="HB8" s="339">
        <f t="shared" si="3"/>
        <v>91.180240009320741</v>
      </c>
      <c r="HC8" s="339">
        <f t="shared" si="3"/>
        <v>94.896801995917443</v>
      </c>
      <c r="HD8" s="339">
        <f t="shared" si="3"/>
        <v>97.058492054547514</v>
      </c>
      <c r="HE8" s="339">
        <f t="shared" si="3"/>
        <v>95.591610183060254</v>
      </c>
      <c r="HF8" s="339">
        <f t="shared" si="3"/>
        <v>91.134139320667813</v>
      </c>
      <c r="HG8" s="339">
        <f t="shared" si="3"/>
        <v>97.855287901853671</v>
      </c>
      <c r="HH8" s="339">
        <f t="shared" si="3"/>
        <v>99.119323087549645</v>
      </c>
      <c r="HI8" s="339">
        <f t="shared" si="3"/>
        <v>105.3142543581951</v>
      </c>
      <c r="HJ8" s="339">
        <f t="shared" si="3"/>
        <v>100.91514143094842</v>
      </c>
      <c r="HK8" s="339">
        <f t="shared" si="3"/>
        <v>104.58603736479843</v>
      </c>
      <c r="HL8" s="339">
        <f t="shared" si="3"/>
        <v>100.62293880542323</v>
      </c>
      <c r="HM8" s="339">
        <f t="shared" si="3"/>
        <v>98.887430032478747</v>
      </c>
      <c r="HN8" s="339">
        <f t="shared" si="3"/>
        <v>102.94781478695027</v>
      </c>
      <c r="HO8" s="339">
        <f t="shared" si="3"/>
        <v>100.22794093356677</v>
      </c>
      <c r="HP8" s="339">
        <f t="shared" si="3"/>
        <v>104.2163529969951</v>
      </c>
      <c r="HQ8" s="408">
        <f t="shared" si="3"/>
        <v>77.048394825107806</v>
      </c>
      <c r="HR8" s="339">
        <f t="shared" si="3"/>
        <v>80.330188679245282</v>
      </c>
      <c r="HS8" s="339">
        <f t="shared" si="3"/>
        <v>78.294910830795999</v>
      </c>
      <c r="HT8" s="339">
        <f t="shared" si="3"/>
        <v>77.709611451942735</v>
      </c>
      <c r="HU8" s="339">
        <f t="shared" si="3"/>
        <v>78.249027237354085</v>
      </c>
      <c r="HV8" s="339">
        <f t="shared" si="3"/>
        <v>78.504672897196258</v>
      </c>
      <c r="HW8" s="339">
        <f t="shared" si="3"/>
        <v>80.10412792859799</v>
      </c>
      <c r="HX8" s="339">
        <f t="shared" si="3"/>
        <v>78.603839441535769</v>
      </c>
      <c r="HY8" s="339">
        <f t="shared" si="3"/>
        <v>83.578012973711168</v>
      </c>
      <c r="HZ8" s="339">
        <f t="shared" si="3"/>
        <v>75.298329355608601</v>
      </c>
      <c r="IA8" s="339">
        <f t="shared" ref="IA8:KW8" si="4">(IA7/IA$6)*100</f>
        <v>75.234343159896753</v>
      </c>
      <c r="IB8" s="339">
        <f t="shared" si="4"/>
        <v>80.069220670724434</v>
      </c>
      <c r="IC8" s="339">
        <f t="shared" si="4"/>
        <v>85.367483296213805</v>
      </c>
      <c r="ID8" s="339">
        <f t="shared" si="4"/>
        <v>76.640365448504994</v>
      </c>
      <c r="IE8" s="339">
        <f t="shared" si="4"/>
        <v>84.6130592503023</v>
      </c>
      <c r="IF8" s="339">
        <f t="shared" si="4"/>
        <v>80.577651515151516</v>
      </c>
      <c r="IG8" s="339">
        <f t="shared" si="4"/>
        <v>81.059532246633594</v>
      </c>
      <c r="IH8" s="339">
        <f t="shared" si="4"/>
        <v>82.789048325911267</v>
      </c>
      <c r="II8" s="339">
        <f t="shared" si="4"/>
        <v>86.710802518973026</v>
      </c>
      <c r="IJ8" s="339">
        <f t="shared" si="4"/>
        <v>89.294631710362054</v>
      </c>
      <c r="IK8" s="339">
        <f t="shared" si="4"/>
        <v>86.263857279201233</v>
      </c>
      <c r="IL8" s="339">
        <f t="shared" si="4"/>
        <v>86.530096814929152</v>
      </c>
      <c r="IM8" s="408">
        <f t="shared" si="4"/>
        <v>83.262466177039045</v>
      </c>
      <c r="IN8" s="339">
        <f t="shared" si="4"/>
        <v>83.318023148998705</v>
      </c>
      <c r="IO8" s="339">
        <f t="shared" si="4"/>
        <v>82.271023031601501</v>
      </c>
      <c r="IP8" s="339">
        <f t="shared" si="4"/>
        <v>81.843438470338299</v>
      </c>
      <c r="IQ8" s="339">
        <f t="shared" si="4"/>
        <v>83.036773428232507</v>
      </c>
      <c r="IR8" s="339">
        <f t="shared" si="4"/>
        <v>82.368082368082369</v>
      </c>
      <c r="IS8" s="339">
        <f t="shared" si="4"/>
        <v>83.846153846153854</v>
      </c>
      <c r="IT8" s="339">
        <f t="shared" si="4"/>
        <v>83.566614826334884</v>
      </c>
      <c r="IU8" s="339">
        <f t="shared" si="4"/>
        <v>88.923382590339003</v>
      </c>
      <c r="IV8" s="339">
        <f t="shared" si="4"/>
        <v>92.213308164228408</v>
      </c>
      <c r="IW8" s="339">
        <f t="shared" si="4"/>
        <v>89.851335783641446</v>
      </c>
      <c r="IX8" s="339">
        <f t="shared" si="4"/>
        <v>91.361654172178945</v>
      </c>
      <c r="IY8" s="339">
        <f t="shared" si="4"/>
        <v>90.320446166934502</v>
      </c>
      <c r="IZ8" s="339">
        <f t="shared" si="4"/>
        <v>89.634884928188256</v>
      </c>
      <c r="JA8" s="339">
        <f t="shared" si="4"/>
        <v>93.660461525263798</v>
      </c>
      <c r="JB8" s="339">
        <f t="shared" si="4"/>
        <v>102.17501264542234</v>
      </c>
      <c r="JC8" s="339">
        <f t="shared" si="4"/>
        <v>101.70610897083104</v>
      </c>
      <c r="JD8" s="339">
        <f t="shared" si="4"/>
        <v>97.40775507256842</v>
      </c>
      <c r="JE8" s="339">
        <f t="shared" si="4"/>
        <v>102.98434782608696</v>
      </c>
      <c r="JF8" s="339">
        <f t="shared" si="4"/>
        <v>102.21187427240979</v>
      </c>
      <c r="JG8" s="339">
        <f t="shared" si="4"/>
        <v>100.94056301772218</v>
      </c>
      <c r="JH8" s="339">
        <f t="shared" si="4"/>
        <v>107.24637681159422</v>
      </c>
      <c r="JI8" s="408">
        <f t="shared" si="4"/>
        <v>92.264573991031398</v>
      </c>
      <c r="JJ8" s="339">
        <f t="shared" si="4"/>
        <v>80.941499085923212</v>
      </c>
      <c r="JK8" s="339">
        <f t="shared" si="4"/>
        <v>79.181034482758619</v>
      </c>
      <c r="JL8" s="339">
        <f t="shared" si="4"/>
        <v>77.371382636655952</v>
      </c>
      <c r="JM8" s="339">
        <f t="shared" si="4"/>
        <v>93.209876543209873</v>
      </c>
      <c r="JN8" s="339">
        <f t="shared" si="4"/>
        <v>99.047619047619051</v>
      </c>
      <c r="JO8" s="339">
        <f t="shared" si="4"/>
        <v>73.284960422163593</v>
      </c>
      <c r="JP8" s="339">
        <f t="shared" si="4"/>
        <v>78.286082474226802</v>
      </c>
      <c r="JQ8" s="339">
        <f t="shared" si="4"/>
        <v>78.378378378378372</v>
      </c>
      <c r="JR8" s="339">
        <f t="shared" si="4"/>
        <v>74.846266471449482</v>
      </c>
      <c r="JS8" s="339">
        <f t="shared" si="4"/>
        <v>74.909090909090921</v>
      </c>
      <c r="JT8" s="339">
        <f t="shared" si="4"/>
        <v>76.237623762376245</v>
      </c>
      <c r="JU8" s="339">
        <f t="shared" si="4"/>
        <v>80.287929125138419</v>
      </c>
      <c r="JV8" s="339">
        <f t="shared" si="4"/>
        <v>74.841521394611732</v>
      </c>
      <c r="JW8" s="339">
        <f t="shared" si="4"/>
        <v>71.987155270117114</v>
      </c>
      <c r="JX8" s="339">
        <f t="shared" si="4"/>
        <v>76.424253526286861</v>
      </c>
      <c r="JY8" s="339">
        <f t="shared" si="4"/>
        <v>80.341880341880341</v>
      </c>
      <c r="JZ8" s="339">
        <f t="shared" si="4"/>
        <v>83.055793991416309</v>
      </c>
      <c r="KA8" s="339">
        <f t="shared" si="4"/>
        <v>81.996135428043345</v>
      </c>
      <c r="KB8" s="339">
        <f t="shared" si="4"/>
        <v>84.242136873715822</v>
      </c>
      <c r="KC8" s="339">
        <f t="shared" si="4"/>
        <v>80.872889914875188</v>
      </c>
      <c r="KD8" s="339">
        <f t="shared" si="4"/>
        <v>84.789830998122213</v>
      </c>
      <c r="KE8" s="408">
        <f t="shared" si="4"/>
        <v>92.668752793920433</v>
      </c>
      <c r="KF8" s="339">
        <f t="shared" si="4"/>
        <v>78.842386464826347</v>
      </c>
      <c r="KG8" s="339">
        <f t="shared" si="4"/>
        <v>76.842802716581076</v>
      </c>
      <c r="KH8" s="339">
        <f t="shared" si="4"/>
        <v>75.653495440729472</v>
      </c>
      <c r="KI8" s="339">
        <f t="shared" si="4"/>
        <v>95.243091990206366</v>
      </c>
      <c r="KJ8" s="339">
        <f t="shared" si="4"/>
        <v>90.756302521008408</v>
      </c>
      <c r="KK8" s="339">
        <f t="shared" si="4"/>
        <v>84.394775817961488</v>
      </c>
      <c r="KL8" s="339">
        <f t="shared" si="4"/>
        <v>83.413555353193701</v>
      </c>
      <c r="KM8" s="339">
        <f t="shared" si="4"/>
        <v>83.025000000000006</v>
      </c>
      <c r="KN8" s="339">
        <f t="shared" si="4"/>
        <v>81.179164281625646</v>
      </c>
      <c r="KO8" s="339">
        <f t="shared" si="4"/>
        <v>90.982094411285956</v>
      </c>
      <c r="KP8" s="339">
        <f t="shared" si="4"/>
        <v>79.1444904395821</v>
      </c>
      <c r="KQ8" s="339">
        <f t="shared" si="4"/>
        <v>94.388059701492537</v>
      </c>
      <c r="KR8" s="339">
        <f t="shared" si="4"/>
        <v>91.731356301788054</v>
      </c>
      <c r="KS8" s="339">
        <f t="shared" si="4"/>
        <v>90.745717164931136</v>
      </c>
      <c r="KT8" s="339">
        <f t="shared" si="4"/>
        <v>83.370143149284246</v>
      </c>
      <c r="KU8" s="339">
        <f t="shared" si="4"/>
        <v>85.039308176100619</v>
      </c>
      <c r="KV8" s="339">
        <f t="shared" si="4"/>
        <v>86.817196531791907</v>
      </c>
      <c r="KW8" s="339">
        <f t="shared" si="4"/>
        <v>88.492504164353136</v>
      </c>
      <c r="KX8" s="339">
        <f t="shared" ref="KX8:KZ8" si="5">(KX7/KX$6)*100</f>
        <v>84.290204631470914</v>
      </c>
      <c r="KY8" s="339">
        <f t="shared" si="5"/>
        <v>80.182846426583055</v>
      </c>
      <c r="KZ8" s="339">
        <f t="shared" si="5"/>
        <v>84.318996415770613</v>
      </c>
    </row>
    <row r="9" spans="1:312">
      <c r="A9" s="6" t="s">
        <v>19</v>
      </c>
      <c r="B9" s="161">
        <v>1030</v>
      </c>
      <c r="C9" s="58">
        <v>1018</v>
      </c>
      <c r="D9" s="58">
        <v>1617</v>
      </c>
      <c r="E9" s="58">
        <v>1786</v>
      </c>
      <c r="F9" s="58">
        <v>1920</v>
      </c>
      <c r="G9" s="58">
        <v>2024</v>
      </c>
      <c r="H9" s="58">
        <v>2160</v>
      </c>
      <c r="I9" s="31">
        <v>2354.5</v>
      </c>
      <c r="J9" s="31">
        <v>2475</v>
      </c>
      <c r="K9" s="31">
        <v>2852</v>
      </c>
      <c r="L9" s="31">
        <v>3007</v>
      </c>
      <c r="M9" s="73">
        <v>3294</v>
      </c>
      <c r="N9" s="73">
        <v>3532</v>
      </c>
      <c r="O9" s="73">
        <v>3842</v>
      </c>
      <c r="P9" s="88">
        <v>4243</v>
      </c>
      <c r="Q9" s="88">
        <v>4466</v>
      </c>
      <c r="R9" s="88">
        <v>4706</v>
      </c>
      <c r="S9" s="88">
        <v>5040</v>
      </c>
      <c r="T9" s="88">
        <v>5594</v>
      </c>
      <c r="U9" s="88">
        <v>6185</v>
      </c>
      <c r="V9" s="410">
        <v>7136</v>
      </c>
      <c r="W9" s="410">
        <v>7865</v>
      </c>
      <c r="X9" s="410">
        <v>8275</v>
      </c>
      <c r="Y9" s="410">
        <v>8770</v>
      </c>
      <c r="Z9" s="121">
        <v>1786</v>
      </c>
      <c r="AA9" s="31">
        <v>3039</v>
      </c>
      <c r="AB9" s="34">
        <v>3152</v>
      </c>
      <c r="AC9" s="34">
        <v>3522</v>
      </c>
      <c r="AD9" s="34">
        <v>3851</v>
      </c>
      <c r="AE9" s="34">
        <v>4200</v>
      </c>
      <c r="AF9" s="34">
        <v>4555</v>
      </c>
      <c r="AG9" s="31">
        <v>4935</v>
      </c>
      <c r="AH9" s="31">
        <v>5646.5</v>
      </c>
      <c r="AI9" s="31">
        <v>6030</v>
      </c>
      <c r="AJ9" s="73">
        <v>6316</v>
      </c>
      <c r="AK9" s="73">
        <v>6752</v>
      </c>
      <c r="AL9" s="73">
        <v>7372</v>
      </c>
      <c r="AM9" s="88">
        <v>8090</v>
      </c>
      <c r="AN9" s="88">
        <v>8321</v>
      </c>
      <c r="AO9" s="88">
        <v>9280</v>
      </c>
      <c r="AP9" s="88">
        <v>9680</v>
      </c>
      <c r="AQ9" s="88">
        <v>11150</v>
      </c>
      <c r="AR9" s="88">
        <v>12282</v>
      </c>
      <c r="AS9" s="410">
        <v>13700</v>
      </c>
      <c r="AT9" s="410">
        <v>15170</v>
      </c>
      <c r="AU9" s="410">
        <v>15950</v>
      </c>
      <c r="AV9" s="410">
        <v>17135</v>
      </c>
      <c r="AW9" s="112">
        <v>1911.5</v>
      </c>
      <c r="AX9" s="60">
        <v>2061</v>
      </c>
      <c r="AY9" s="107">
        <v>2180</v>
      </c>
      <c r="AZ9" s="60">
        <v>2312</v>
      </c>
      <c r="BA9" s="64">
        <v>2412.5</v>
      </c>
      <c r="BB9" s="105">
        <v>2579.5</v>
      </c>
      <c r="BC9" s="105">
        <v>2760</v>
      </c>
      <c r="BD9" s="105">
        <v>2895</v>
      </c>
      <c r="BE9" s="60">
        <v>3050</v>
      </c>
      <c r="BF9" s="10">
        <v>3380</v>
      </c>
      <c r="BG9" s="10">
        <v>3784</v>
      </c>
      <c r="BH9" s="10">
        <v>4274</v>
      </c>
      <c r="BI9" s="88">
        <v>4662</v>
      </c>
      <c r="BJ9" s="88">
        <v>4864</v>
      </c>
      <c r="BK9" s="88">
        <v>5278</v>
      </c>
      <c r="BL9" s="88">
        <v>5700</v>
      </c>
      <c r="BM9" s="88">
        <v>6400</v>
      </c>
      <c r="BN9" s="88">
        <v>6972</v>
      </c>
      <c r="BO9" s="413">
        <v>7900</v>
      </c>
      <c r="BP9" s="410">
        <v>8600</v>
      </c>
      <c r="BQ9" s="410">
        <v>9323</v>
      </c>
      <c r="BR9" s="410">
        <v>9651</v>
      </c>
      <c r="BS9" s="112">
        <v>5215.5</v>
      </c>
      <c r="BT9" s="58">
        <v>5637</v>
      </c>
      <c r="BU9" s="108">
        <v>5971</v>
      </c>
      <c r="BV9" s="104">
        <v>6337</v>
      </c>
      <c r="BW9" s="104">
        <v>6667</v>
      </c>
      <c r="BX9" s="105">
        <v>7251.5</v>
      </c>
      <c r="BY9" s="105">
        <v>7216</v>
      </c>
      <c r="BZ9" s="105">
        <v>7722</v>
      </c>
      <c r="CA9" s="105">
        <v>8162</v>
      </c>
      <c r="CB9" s="10">
        <v>8912</v>
      </c>
      <c r="CC9" s="10">
        <v>9624</v>
      </c>
      <c r="CD9" s="10">
        <v>11294</v>
      </c>
      <c r="CE9" s="88">
        <v>12664</v>
      </c>
      <c r="CF9" s="88">
        <v>13516</v>
      </c>
      <c r="CG9" s="88">
        <v>15294</v>
      </c>
      <c r="CH9" s="88">
        <v>16334</v>
      </c>
      <c r="CI9" s="88">
        <v>18000</v>
      </c>
      <c r="CJ9" s="88">
        <v>19200</v>
      </c>
      <c r="CK9" s="88">
        <v>20500</v>
      </c>
      <c r="CL9" s="410">
        <v>21900</v>
      </c>
      <c r="CM9" s="410">
        <v>24070</v>
      </c>
      <c r="CN9" s="410">
        <v>25157</v>
      </c>
      <c r="CO9" s="112">
        <v>2238</v>
      </c>
      <c r="CP9" s="58">
        <v>2358</v>
      </c>
      <c r="CQ9" s="108">
        <v>2511</v>
      </c>
      <c r="CR9" s="58">
        <v>2604</v>
      </c>
      <c r="CS9" s="65">
        <v>2700</v>
      </c>
      <c r="CT9" s="104">
        <v>2850</v>
      </c>
      <c r="CU9" s="105">
        <v>2942</v>
      </c>
      <c r="CV9" s="105">
        <v>3112</v>
      </c>
      <c r="CW9" s="106">
        <v>3284</v>
      </c>
      <c r="CX9" s="10">
        <v>3536</v>
      </c>
      <c r="CY9" s="10">
        <v>3764</v>
      </c>
      <c r="CZ9" s="10">
        <v>4126</v>
      </c>
      <c r="DA9" s="88">
        <v>4516</v>
      </c>
      <c r="DB9" s="88">
        <v>4688</v>
      </c>
      <c r="DC9" s="88">
        <v>4848</v>
      </c>
      <c r="DD9" s="88">
        <v>5216</v>
      </c>
      <c r="DE9" s="88">
        <v>5952</v>
      </c>
      <c r="DF9" s="88">
        <v>6510</v>
      </c>
      <c r="DG9" s="411">
        <v>7492</v>
      </c>
      <c r="DH9" s="410">
        <v>8094</v>
      </c>
      <c r="DI9" s="410">
        <v>8597</v>
      </c>
      <c r="DJ9" s="410">
        <v>9048</v>
      </c>
      <c r="DK9" s="112">
        <v>4248</v>
      </c>
      <c r="DL9" s="58">
        <v>4458</v>
      </c>
      <c r="DM9" s="108">
        <v>4731</v>
      </c>
      <c r="DN9" s="104">
        <v>4914</v>
      </c>
      <c r="DO9" s="104">
        <v>5100</v>
      </c>
      <c r="DP9" s="105">
        <v>5370</v>
      </c>
      <c r="DQ9" s="105">
        <v>6166</v>
      </c>
      <c r="DR9" s="105">
        <v>6516</v>
      </c>
      <c r="DS9" s="105">
        <v>6890</v>
      </c>
      <c r="DT9" s="10">
        <v>7430</v>
      </c>
      <c r="DU9" s="10">
        <v>7940</v>
      </c>
      <c r="DV9" s="10">
        <v>8702</v>
      </c>
      <c r="DW9" s="88">
        <v>9518</v>
      </c>
      <c r="DX9" s="88">
        <v>9886</v>
      </c>
      <c r="DY9" s="88">
        <v>10224</v>
      </c>
      <c r="DZ9" s="88">
        <v>11024</v>
      </c>
      <c r="EA9" s="88">
        <v>13092</v>
      </c>
      <c r="EB9" s="88">
        <v>15628</v>
      </c>
      <c r="EC9" s="411">
        <v>17986</v>
      </c>
      <c r="ED9" s="410">
        <v>19424</v>
      </c>
      <c r="EE9" s="410">
        <v>20169</v>
      </c>
      <c r="EF9" s="410">
        <v>20950</v>
      </c>
      <c r="EG9" s="112">
        <v>1881.5</v>
      </c>
      <c r="EH9" s="58">
        <v>1966.5</v>
      </c>
      <c r="EI9" s="108">
        <v>2073</v>
      </c>
      <c r="EJ9" s="58">
        <v>2256</v>
      </c>
      <c r="EK9" s="65">
        <v>2307</v>
      </c>
      <c r="EL9" s="104">
        <v>2546.5</v>
      </c>
      <c r="EM9" s="105">
        <v>2332</v>
      </c>
      <c r="EN9" s="105">
        <v>2732</v>
      </c>
      <c r="EO9" s="64">
        <v>2800</v>
      </c>
      <c r="EP9" s="10">
        <v>3230</v>
      </c>
      <c r="EQ9" s="10">
        <v>3410</v>
      </c>
      <c r="ER9" s="10">
        <v>3770</v>
      </c>
      <c r="ES9" s="88">
        <v>4290</v>
      </c>
      <c r="ET9" s="88">
        <v>4430</v>
      </c>
      <c r="EU9" s="88">
        <v>4466</v>
      </c>
      <c r="EV9" s="88">
        <v>4876</v>
      </c>
      <c r="EW9" s="88">
        <v>5551</v>
      </c>
      <c r="EX9" s="88">
        <v>6046</v>
      </c>
      <c r="EY9" s="411">
        <v>6959</v>
      </c>
      <c r="EZ9" s="410">
        <v>7820</v>
      </c>
      <c r="FA9" s="410">
        <v>8240</v>
      </c>
      <c r="FB9" s="410">
        <v>8688</v>
      </c>
      <c r="FC9" s="112">
        <v>2956.5</v>
      </c>
      <c r="FD9" s="58">
        <v>3151.5</v>
      </c>
      <c r="FE9" s="108">
        <v>3373</v>
      </c>
      <c r="FF9" s="104">
        <v>3799</v>
      </c>
      <c r="FG9" s="104">
        <v>4397</v>
      </c>
      <c r="FH9" s="105">
        <v>4750</v>
      </c>
      <c r="FI9" s="105">
        <v>4280</v>
      </c>
      <c r="FJ9" s="105">
        <v>4880</v>
      </c>
      <c r="FK9" s="105">
        <v>5280</v>
      </c>
      <c r="FL9" s="10">
        <v>6140</v>
      </c>
      <c r="FM9" s="10">
        <v>6500</v>
      </c>
      <c r="FN9" s="10">
        <v>7160</v>
      </c>
      <c r="FO9" s="88">
        <v>8100</v>
      </c>
      <c r="FP9" s="88">
        <v>8312</v>
      </c>
      <c r="FQ9" s="88">
        <v>8321</v>
      </c>
      <c r="FR9" s="88">
        <v>9031</v>
      </c>
      <c r="FS9" s="88">
        <v>10411</v>
      </c>
      <c r="FT9" s="88">
        <v>11611</v>
      </c>
      <c r="FU9" s="411">
        <v>13590</v>
      </c>
      <c r="FV9" s="410">
        <v>14975</v>
      </c>
      <c r="FW9" s="410">
        <v>15900</v>
      </c>
      <c r="FX9" s="410">
        <v>16805</v>
      </c>
      <c r="FY9" s="112">
        <v>1608</v>
      </c>
      <c r="FZ9" s="58">
        <v>1786</v>
      </c>
      <c r="GA9" s="108">
        <v>1912.5</v>
      </c>
      <c r="GB9" s="58">
        <v>2016</v>
      </c>
      <c r="GC9" s="65">
        <v>2152.5</v>
      </c>
      <c r="GD9" s="104">
        <v>2289</v>
      </c>
      <c r="GE9" s="105">
        <v>2466</v>
      </c>
      <c r="GF9" s="105">
        <v>2738.5</v>
      </c>
      <c r="GG9" s="64">
        <v>3063</v>
      </c>
      <c r="GH9" s="10">
        <v>3368</v>
      </c>
      <c r="GI9" s="10">
        <v>3532</v>
      </c>
      <c r="GJ9" s="10">
        <v>3842</v>
      </c>
      <c r="GK9" s="88">
        <v>4129</v>
      </c>
      <c r="GL9" s="88">
        <v>4235</v>
      </c>
      <c r="GM9" s="88">
        <v>4651</v>
      </c>
      <c r="GN9" s="88">
        <v>5010</v>
      </c>
      <c r="GO9" s="88">
        <v>5580</v>
      </c>
      <c r="GP9" s="88">
        <v>6042</v>
      </c>
      <c r="GQ9" s="411">
        <v>6668</v>
      </c>
      <c r="GR9" s="410">
        <v>7580</v>
      </c>
      <c r="GS9" s="410">
        <v>8148</v>
      </c>
      <c r="GT9" s="410">
        <v>8720</v>
      </c>
      <c r="GU9" s="112">
        <v>3555</v>
      </c>
      <c r="GV9" s="58">
        <v>3960</v>
      </c>
      <c r="GW9" s="108">
        <v>4220</v>
      </c>
      <c r="GX9" s="104">
        <v>4502</v>
      </c>
      <c r="GY9" s="104">
        <v>4788</v>
      </c>
      <c r="GZ9" s="105">
        <v>5720</v>
      </c>
      <c r="HA9" s="105">
        <v>5410</v>
      </c>
      <c r="HB9" s="105">
        <v>6000</v>
      </c>
      <c r="HC9" s="105">
        <v>6393</v>
      </c>
      <c r="HD9" s="10">
        <v>6990</v>
      </c>
      <c r="HE9" s="10">
        <v>6752</v>
      </c>
      <c r="HF9" s="10">
        <v>7372</v>
      </c>
      <c r="HG9" s="88">
        <v>8014</v>
      </c>
      <c r="HH9" s="88">
        <v>8062</v>
      </c>
      <c r="HI9" s="88">
        <v>8419</v>
      </c>
      <c r="HJ9" s="88">
        <v>9203</v>
      </c>
      <c r="HK9" s="88">
        <v>10188</v>
      </c>
      <c r="HL9" s="88">
        <v>12084</v>
      </c>
      <c r="HM9" s="411">
        <v>13476</v>
      </c>
      <c r="HN9" s="410">
        <v>14394</v>
      </c>
      <c r="HO9" s="410">
        <v>14808</v>
      </c>
      <c r="HP9" s="410">
        <v>15656</v>
      </c>
      <c r="HQ9" s="110">
        <v>1612.5</v>
      </c>
      <c r="HR9" s="58">
        <v>1667.5</v>
      </c>
      <c r="HS9" s="58">
        <v>1822</v>
      </c>
      <c r="HT9" s="58">
        <v>1959</v>
      </c>
      <c r="HU9" s="65">
        <v>2117.5</v>
      </c>
      <c r="HV9" s="104">
        <v>2184</v>
      </c>
      <c r="HW9" s="105">
        <v>2370</v>
      </c>
      <c r="HX9" s="105">
        <v>2667</v>
      </c>
      <c r="HY9" s="10">
        <v>2989</v>
      </c>
      <c r="HZ9" s="10">
        <v>3127</v>
      </c>
      <c r="IA9" s="10">
        <v>3480</v>
      </c>
      <c r="IB9" s="10">
        <v>3710</v>
      </c>
      <c r="IC9" s="88">
        <v>4179</v>
      </c>
      <c r="ID9" s="88">
        <v>4986</v>
      </c>
      <c r="IE9" s="88">
        <v>4986</v>
      </c>
      <c r="IF9" s="88">
        <v>5344</v>
      </c>
      <c r="IG9" s="88">
        <v>5875</v>
      </c>
      <c r="IH9" s="88">
        <v>6395</v>
      </c>
      <c r="II9" s="411">
        <v>7137</v>
      </c>
      <c r="IJ9" s="410">
        <v>7719</v>
      </c>
      <c r="IK9" s="410">
        <v>8300</v>
      </c>
      <c r="IL9" s="410">
        <v>8830</v>
      </c>
      <c r="IM9" s="110">
        <v>2405</v>
      </c>
      <c r="IN9" s="58">
        <v>2535</v>
      </c>
      <c r="IO9" s="58">
        <v>3049</v>
      </c>
      <c r="IP9" s="104">
        <v>3496</v>
      </c>
      <c r="IQ9" s="104">
        <v>3904</v>
      </c>
      <c r="IR9" s="105">
        <v>4248</v>
      </c>
      <c r="IS9" s="105">
        <v>4695</v>
      </c>
      <c r="IT9" s="105">
        <v>5145</v>
      </c>
      <c r="IU9" s="105">
        <v>5741</v>
      </c>
      <c r="IV9" s="10">
        <v>6029</v>
      </c>
      <c r="IW9" s="10">
        <v>6540</v>
      </c>
      <c r="IX9" s="10">
        <v>7130</v>
      </c>
      <c r="IY9" s="88">
        <v>8017</v>
      </c>
      <c r="IZ9" s="88">
        <v>9635</v>
      </c>
      <c r="JA9" s="88">
        <v>9635</v>
      </c>
      <c r="JB9" s="88">
        <v>10323</v>
      </c>
      <c r="JC9" s="88">
        <v>11250</v>
      </c>
      <c r="JD9" s="88">
        <v>12195</v>
      </c>
      <c r="JE9" s="411">
        <v>13484</v>
      </c>
      <c r="JF9" s="410">
        <v>14663</v>
      </c>
      <c r="JG9" s="410">
        <v>15780</v>
      </c>
      <c r="JH9" s="410">
        <v>16930</v>
      </c>
      <c r="JI9" s="112">
        <v>1395</v>
      </c>
      <c r="JJ9" s="58">
        <v>1485</v>
      </c>
      <c r="JK9" s="108">
        <v>1530</v>
      </c>
      <c r="JL9" s="58">
        <v>1575</v>
      </c>
      <c r="JM9" s="65">
        <v>1590</v>
      </c>
      <c r="JN9" s="104">
        <v>1800</v>
      </c>
      <c r="JO9" s="105">
        <v>2130</v>
      </c>
      <c r="JP9" s="105">
        <v>2250</v>
      </c>
      <c r="JQ9" s="111">
        <v>2370</v>
      </c>
      <c r="JR9" s="10">
        <v>2730</v>
      </c>
      <c r="JS9" s="10">
        <v>3090</v>
      </c>
      <c r="JT9" s="73">
        <v>3570</v>
      </c>
      <c r="JU9" s="88">
        <v>3870</v>
      </c>
      <c r="JV9" s="88">
        <v>3870</v>
      </c>
      <c r="JW9" s="88">
        <v>3870</v>
      </c>
      <c r="JX9" s="88">
        <v>4050</v>
      </c>
      <c r="JY9" s="88">
        <v>4050</v>
      </c>
      <c r="JZ9" s="88">
        <v>4350</v>
      </c>
      <c r="KA9" s="411">
        <v>4860</v>
      </c>
      <c r="KB9" s="410">
        <v>5340</v>
      </c>
      <c r="KC9" s="410">
        <v>5340</v>
      </c>
      <c r="KD9" s="410">
        <v>5760</v>
      </c>
      <c r="KE9" s="112">
        <v>2745</v>
      </c>
      <c r="KF9" s="58">
        <v>2925</v>
      </c>
      <c r="KG9" s="108">
        <v>3015</v>
      </c>
      <c r="KH9" s="104">
        <v>3105</v>
      </c>
      <c r="KI9" s="104">
        <v>3195</v>
      </c>
      <c r="KJ9" s="105">
        <v>3555</v>
      </c>
      <c r="KK9" s="105">
        <v>4200</v>
      </c>
      <c r="KL9" s="105">
        <v>4440</v>
      </c>
      <c r="KM9" s="105">
        <v>4620</v>
      </c>
      <c r="KN9" s="10">
        <v>5280</v>
      </c>
      <c r="KO9" s="73">
        <v>5940</v>
      </c>
      <c r="KP9" s="73">
        <v>6720</v>
      </c>
      <c r="KQ9" s="88">
        <v>7170</v>
      </c>
      <c r="KR9" s="88">
        <v>7170</v>
      </c>
      <c r="KS9" s="88">
        <v>7170</v>
      </c>
      <c r="KT9" s="88">
        <v>7350</v>
      </c>
      <c r="KU9" s="88">
        <v>7350</v>
      </c>
      <c r="KV9" s="88">
        <v>7950</v>
      </c>
      <c r="KW9" s="88">
        <v>8970</v>
      </c>
      <c r="KX9" s="410">
        <v>9930</v>
      </c>
      <c r="KY9" s="410">
        <v>9930</v>
      </c>
      <c r="KZ9" s="410">
        <v>10770</v>
      </c>
    </row>
    <row r="10" spans="1:312">
      <c r="A10" s="6" t="s">
        <v>20</v>
      </c>
      <c r="B10" s="161">
        <v>790</v>
      </c>
      <c r="C10" s="58">
        <v>830</v>
      </c>
      <c r="D10" s="58">
        <v>1560</v>
      </c>
      <c r="E10" s="58">
        <v>1700</v>
      </c>
      <c r="F10" s="58">
        <v>1888</v>
      </c>
      <c r="G10" s="58">
        <v>1970</v>
      </c>
      <c r="H10" s="58">
        <v>1992</v>
      </c>
      <c r="I10" s="31">
        <v>2156</v>
      </c>
      <c r="J10" s="31">
        <v>2736</v>
      </c>
      <c r="K10" s="31">
        <v>2972</v>
      </c>
      <c r="L10" s="31">
        <v>3046</v>
      </c>
      <c r="M10" s="73">
        <v>3209</v>
      </c>
      <c r="N10" s="73">
        <v>3458</v>
      </c>
      <c r="O10" s="73">
        <v>3851</v>
      </c>
      <c r="P10" s="88">
        <v>4468</v>
      </c>
      <c r="Q10" s="88">
        <v>4700</v>
      </c>
      <c r="R10" s="88">
        <v>5210</v>
      </c>
      <c r="S10" s="88">
        <v>5689</v>
      </c>
      <c r="T10" s="88">
        <v>5835</v>
      </c>
      <c r="U10" s="411">
        <v>6370</v>
      </c>
      <c r="V10" s="411">
        <v>6435</v>
      </c>
      <c r="W10" s="411">
        <v>6750</v>
      </c>
      <c r="X10" s="411">
        <v>7065</v>
      </c>
      <c r="Y10" s="411">
        <v>7335</v>
      </c>
      <c r="Z10" s="121">
        <v>1790</v>
      </c>
      <c r="AA10" s="31">
        <v>3060</v>
      </c>
      <c r="AB10" s="34">
        <v>3492</v>
      </c>
      <c r="AC10" s="34">
        <v>3720</v>
      </c>
      <c r="AD10" s="34">
        <v>3826</v>
      </c>
      <c r="AE10" s="34">
        <v>4114</v>
      </c>
      <c r="AF10" s="34">
        <v>4522</v>
      </c>
      <c r="AG10" s="31">
        <v>5406</v>
      </c>
      <c r="AH10" s="31">
        <v>5904</v>
      </c>
      <c r="AI10" s="31">
        <v>6144</v>
      </c>
      <c r="AJ10" s="73">
        <v>6509</v>
      </c>
      <c r="AK10" s="73">
        <v>6989</v>
      </c>
      <c r="AL10" s="73">
        <v>7437</v>
      </c>
      <c r="AM10" s="88">
        <v>8609</v>
      </c>
      <c r="AN10" s="88">
        <v>8990</v>
      </c>
      <c r="AO10" s="88">
        <v>9620</v>
      </c>
      <c r="AP10" s="88">
        <v>10309</v>
      </c>
      <c r="AQ10" s="88">
        <v>10602</v>
      </c>
      <c r="AR10" s="88">
        <v>10962</v>
      </c>
      <c r="AS10" s="410">
        <v>11396</v>
      </c>
      <c r="AT10" s="411">
        <v>11977.5</v>
      </c>
      <c r="AU10" s="411">
        <v>12398</v>
      </c>
      <c r="AV10" s="411">
        <v>13004</v>
      </c>
      <c r="AW10" s="112">
        <v>1838</v>
      </c>
      <c r="AX10" s="60">
        <v>1946</v>
      </c>
      <c r="AY10" s="107">
        <v>2054</v>
      </c>
      <c r="AZ10" s="60">
        <v>2190</v>
      </c>
      <c r="BA10" s="64">
        <v>2518</v>
      </c>
      <c r="BB10" s="105">
        <v>2816</v>
      </c>
      <c r="BC10" s="105">
        <v>3040</v>
      </c>
      <c r="BD10" s="105">
        <v>3466</v>
      </c>
      <c r="BE10" s="115">
        <v>3818</v>
      </c>
      <c r="BF10" s="10" t="s">
        <v>17</v>
      </c>
      <c r="BG10" s="10" t="s">
        <v>17</v>
      </c>
      <c r="BH10" s="10" t="s">
        <v>17</v>
      </c>
      <c r="BI10" s="88">
        <v>5135</v>
      </c>
      <c r="BJ10" s="88">
        <v>5495</v>
      </c>
      <c r="BK10" s="88">
        <v>5808</v>
      </c>
      <c r="BL10" s="88">
        <v>6038</v>
      </c>
      <c r="BM10" s="88">
        <v>6399</v>
      </c>
      <c r="BN10" s="88">
        <v>6459</v>
      </c>
      <c r="BO10" s="88">
        <v>6767</v>
      </c>
      <c r="BP10" s="411">
        <v>7173</v>
      </c>
      <c r="BQ10" s="411">
        <v>7553</v>
      </c>
      <c r="BR10" s="411">
        <v>7818</v>
      </c>
      <c r="BS10" s="112">
        <v>4718</v>
      </c>
      <c r="BT10" s="58">
        <v>4970</v>
      </c>
      <c r="BU10" s="108">
        <v>5150</v>
      </c>
      <c r="BV10" s="104">
        <v>5382</v>
      </c>
      <c r="BW10" s="104">
        <v>6040</v>
      </c>
      <c r="BX10" s="105">
        <v>6764</v>
      </c>
      <c r="BY10" s="105">
        <v>7870</v>
      </c>
      <c r="BZ10" s="105">
        <v>8659</v>
      </c>
      <c r="CA10" s="105">
        <v>9488</v>
      </c>
      <c r="CB10" s="10" t="s">
        <v>17</v>
      </c>
      <c r="CC10" s="10" t="s">
        <v>17</v>
      </c>
      <c r="CD10" s="10" t="s">
        <v>17</v>
      </c>
      <c r="CE10" s="88">
        <v>12425</v>
      </c>
      <c r="CF10" s="88">
        <v>13222</v>
      </c>
      <c r="CG10" s="88">
        <v>13942</v>
      </c>
      <c r="CH10" s="88">
        <v>14492</v>
      </c>
      <c r="CI10" s="88">
        <v>15276</v>
      </c>
      <c r="CJ10" s="88">
        <v>15336</v>
      </c>
      <c r="CK10" s="88">
        <v>16000</v>
      </c>
      <c r="CL10" s="411">
        <v>17606</v>
      </c>
      <c r="CM10" s="411">
        <v>18435</v>
      </c>
      <c r="CN10" s="411">
        <v>19075</v>
      </c>
      <c r="CO10" s="110" t="s">
        <v>17</v>
      </c>
      <c r="CP10" s="60" t="s">
        <v>17</v>
      </c>
      <c r="CQ10" s="60" t="s">
        <v>17</v>
      </c>
      <c r="CR10" s="60" t="s">
        <v>17</v>
      </c>
      <c r="CS10" s="60" t="s">
        <v>17</v>
      </c>
      <c r="CT10" s="60" t="s">
        <v>17</v>
      </c>
      <c r="CU10" s="60" t="s">
        <v>17</v>
      </c>
      <c r="CV10" s="60" t="s">
        <v>17</v>
      </c>
      <c r="CW10" s="60" t="s">
        <v>17</v>
      </c>
      <c r="CX10" s="10">
        <v>4158</v>
      </c>
      <c r="CY10" s="10">
        <v>4456</v>
      </c>
      <c r="CZ10" s="10">
        <v>4768</v>
      </c>
      <c r="DA10" s="60" t="s">
        <v>17</v>
      </c>
      <c r="DB10" s="60" t="s">
        <v>17</v>
      </c>
      <c r="DC10" s="60" t="s">
        <v>17</v>
      </c>
      <c r="DD10" s="60" t="s">
        <v>17</v>
      </c>
      <c r="DE10" s="60" t="s">
        <v>17</v>
      </c>
      <c r="DF10" s="60" t="s">
        <v>17</v>
      </c>
      <c r="DG10" s="60" t="s">
        <v>17</v>
      </c>
      <c r="DH10" s="60" t="s">
        <v>17</v>
      </c>
      <c r="DI10" s="60" t="s">
        <v>17</v>
      </c>
      <c r="DJ10" s="60" t="s">
        <v>17</v>
      </c>
      <c r="DK10" s="110" t="s">
        <v>17</v>
      </c>
      <c r="DL10" s="60" t="s">
        <v>17</v>
      </c>
      <c r="DM10" s="60" t="s">
        <v>17</v>
      </c>
      <c r="DN10" s="60" t="s">
        <v>17</v>
      </c>
      <c r="DO10" s="60" t="s">
        <v>17</v>
      </c>
      <c r="DP10" s="60" t="s">
        <v>17</v>
      </c>
      <c r="DQ10" s="60" t="s">
        <v>17</v>
      </c>
      <c r="DR10" s="60" t="s">
        <v>17</v>
      </c>
      <c r="DS10" s="60" t="s">
        <v>17</v>
      </c>
      <c r="DT10" s="10">
        <v>10113</v>
      </c>
      <c r="DU10" s="10">
        <v>10828</v>
      </c>
      <c r="DV10" s="10">
        <v>11518</v>
      </c>
      <c r="DW10" s="60" t="s">
        <v>17</v>
      </c>
      <c r="DX10" s="60" t="s">
        <v>17</v>
      </c>
      <c r="DY10" s="88" t="s">
        <v>17</v>
      </c>
      <c r="DZ10" s="88" t="s">
        <v>17</v>
      </c>
      <c r="EA10" s="88" t="s">
        <v>17</v>
      </c>
      <c r="EB10" s="88" t="s">
        <v>17</v>
      </c>
      <c r="EC10" s="10" t="s">
        <v>17</v>
      </c>
      <c r="ED10" s="10" t="s">
        <v>17</v>
      </c>
      <c r="EE10" s="10" t="s">
        <v>17</v>
      </c>
      <c r="EF10" s="10" t="s">
        <v>17</v>
      </c>
      <c r="EG10" s="112">
        <v>1764</v>
      </c>
      <c r="EH10" s="58">
        <v>2020</v>
      </c>
      <c r="EI10" s="108">
        <v>2000</v>
      </c>
      <c r="EJ10" s="58">
        <v>2010</v>
      </c>
      <c r="EK10" s="65">
        <v>2392</v>
      </c>
      <c r="EL10" s="104">
        <v>2607</v>
      </c>
      <c r="EM10" s="105">
        <v>3016</v>
      </c>
      <c r="EN10" s="105">
        <v>3240</v>
      </c>
      <c r="EO10" s="111">
        <v>3402</v>
      </c>
      <c r="EP10" s="10">
        <v>3893</v>
      </c>
      <c r="EQ10" s="10">
        <v>4208</v>
      </c>
      <c r="ER10" s="10">
        <v>4598</v>
      </c>
      <c r="ES10" s="88">
        <v>5053</v>
      </c>
      <c r="ET10" s="88">
        <v>4672.5</v>
      </c>
      <c r="EU10" s="88">
        <v>5710</v>
      </c>
      <c r="EV10" s="88">
        <v>6010</v>
      </c>
      <c r="EW10" s="88">
        <v>6370</v>
      </c>
      <c r="EX10" s="88">
        <v>6370</v>
      </c>
      <c r="EY10" s="411">
        <v>6642</v>
      </c>
      <c r="EZ10" s="411">
        <v>7040</v>
      </c>
      <c r="FA10" s="411">
        <v>7256</v>
      </c>
      <c r="FB10" s="411">
        <v>7552.5</v>
      </c>
      <c r="FC10" s="112">
        <v>3856</v>
      </c>
      <c r="FD10" s="58">
        <v>4423</v>
      </c>
      <c r="FE10" s="108">
        <v>3586</v>
      </c>
      <c r="FF10" s="104">
        <v>3824</v>
      </c>
      <c r="FG10" s="104">
        <v>5060</v>
      </c>
      <c r="FH10" s="105">
        <v>5370</v>
      </c>
      <c r="FI10" s="105">
        <v>6212</v>
      </c>
      <c r="FJ10" s="105">
        <v>6644</v>
      </c>
      <c r="FK10" s="105">
        <v>6982</v>
      </c>
      <c r="FL10" s="10">
        <v>9143</v>
      </c>
      <c r="FM10" s="10">
        <v>9826</v>
      </c>
      <c r="FN10" s="10">
        <v>10538</v>
      </c>
      <c r="FO10" s="88">
        <v>11437</v>
      </c>
      <c r="FP10" s="88">
        <v>8842.5</v>
      </c>
      <c r="FQ10" s="88">
        <v>12726</v>
      </c>
      <c r="FR10" s="88">
        <v>13232</v>
      </c>
      <c r="FS10" s="88">
        <v>14290</v>
      </c>
      <c r="FT10" s="88">
        <v>14290</v>
      </c>
      <c r="FU10" s="411">
        <v>14860</v>
      </c>
      <c r="FV10" s="411">
        <v>12569</v>
      </c>
      <c r="FW10" s="411">
        <v>12720</v>
      </c>
      <c r="FX10" s="411">
        <v>13230</v>
      </c>
      <c r="FY10" s="112">
        <v>1546</v>
      </c>
      <c r="FZ10" s="58">
        <v>1700</v>
      </c>
      <c r="GA10" s="60" t="s">
        <v>17</v>
      </c>
      <c r="GB10" s="60" t="s">
        <v>17</v>
      </c>
      <c r="GC10" s="60" t="s">
        <v>17</v>
      </c>
      <c r="GD10" s="60" t="s">
        <v>17</v>
      </c>
      <c r="GE10" s="60" t="s">
        <v>17</v>
      </c>
      <c r="GF10" s="60" t="s">
        <v>17</v>
      </c>
      <c r="GG10" s="60" t="s">
        <v>17</v>
      </c>
      <c r="GH10" s="60" t="s">
        <v>17</v>
      </c>
      <c r="GI10" s="60" t="s">
        <v>17</v>
      </c>
      <c r="GJ10" s="10" t="s">
        <v>17</v>
      </c>
      <c r="GK10" s="10" t="s">
        <v>17</v>
      </c>
      <c r="GL10" s="73">
        <v>4100</v>
      </c>
      <c r="GM10" s="88">
        <v>5045</v>
      </c>
      <c r="GN10" s="88">
        <v>5404.5</v>
      </c>
      <c r="GO10" s="88">
        <v>5727</v>
      </c>
      <c r="GP10" s="88">
        <v>5907</v>
      </c>
      <c r="GQ10" s="411">
        <v>6426</v>
      </c>
      <c r="GR10" s="411">
        <v>6714</v>
      </c>
      <c r="GS10" s="411">
        <v>7065</v>
      </c>
      <c r="GT10" s="411">
        <v>7335</v>
      </c>
      <c r="GU10" s="112">
        <v>2966</v>
      </c>
      <c r="GV10" s="58">
        <v>3274</v>
      </c>
      <c r="GW10" s="60" t="s">
        <v>17</v>
      </c>
      <c r="GX10" s="60" t="s">
        <v>17</v>
      </c>
      <c r="GY10" s="60" t="s">
        <v>17</v>
      </c>
      <c r="GZ10" s="60" t="s">
        <v>17</v>
      </c>
      <c r="HA10" s="60" t="s">
        <v>17</v>
      </c>
      <c r="HB10" s="60" t="s">
        <v>17</v>
      </c>
      <c r="HC10" s="60" t="s">
        <v>17</v>
      </c>
      <c r="HD10" s="60" t="s">
        <v>17</v>
      </c>
      <c r="HE10" s="60" t="s">
        <v>17</v>
      </c>
      <c r="HF10" s="10" t="s">
        <v>17</v>
      </c>
      <c r="HG10" s="10" t="s">
        <v>17</v>
      </c>
      <c r="HH10" s="73">
        <v>6980</v>
      </c>
      <c r="HI10" s="88">
        <v>9485</v>
      </c>
      <c r="HJ10" s="88">
        <v>10009.5</v>
      </c>
      <c r="HK10" s="88">
        <v>10602</v>
      </c>
      <c r="HL10" s="88">
        <v>10962</v>
      </c>
      <c r="HM10" s="411">
        <v>11008</v>
      </c>
      <c r="HN10" s="411">
        <v>11658</v>
      </c>
      <c r="HO10" s="411">
        <v>11520</v>
      </c>
      <c r="HP10" s="411">
        <v>11970</v>
      </c>
      <c r="HQ10" s="112">
        <v>1590</v>
      </c>
      <c r="HR10" s="58">
        <v>1675</v>
      </c>
      <c r="HS10" s="108">
        <v>1844</v>
      </c>
      <c r="HT10" s="58">
        <v>1952</v>
      </c>
      <c r="HU10" s="65">
        <v>2007</v>
      </c>
      <c r="HV10" s="104">
        <v>2126</v>
      </c>
      <c r="HW10" s="105">
        <v>2288</v>
      </c>
      <c r="HX10" s="105">
        <v>2462</v>
      </c>
      <c r="HY10" s="10">
        <v>2768</v>
      </c>
      <c r="HZ10" s="10">
        <v>2966</v>
      </c>
      <c r="IA10" s="10">
        <v>3252</v>
      </c>
      <c r="IB10" s="10">
        <v>3820</v>
      </c>
      <c r="IC10" s="88">
        <v>4168</v>
      </c>
      <c r="ID10" s="88">
        <v>4254</v>
      </c>
      <c r="IE10" s="88">
        <v>4520</v>
      </c>
      <c r="IF10" s="88">
        <v>4762</v>
      </c>
      <c r="IG10" s="88">
        <v>5123</v>
      </c>
      <c r="IH10" s="88">
        <v>5408</v>
      </c>
      <c r="II10" s="411">
        <v>4990</v>
      </c>
      <c r="IJ10" s="411">
        <v>5290</v>
      </c>
      <c r="IK10" s="411">
        <v>5560</v>
      </c>
      <c r="IL10" s="411">
        <v>5793</v>
      </c>
      <c r="IM10" s="112">
        <v>3050</v>
      </c>
      <c r="IN10" s="58">
        <v>3280</v>
      </c>
      <c r="IO10" s="108">
        <v>3573</v>
      </c>
      <c r="IP10" s="104">
        <v>3773</v>
      </c>
      <c r="IQ10" s="104">
        <v>3888</v>
      </c>
      <c r="IR10" s="105">
        <v>4136</v>
      </c>
      <c r="IS10" s="105">
        <v>4466</v>
      </c>
      <c r="IT10" s="105">
        <v>4814</v>
      </c>
      <c r="IU10" s="105">
        <v>5315</v>
      </c>
      <c r="IV10" s="10">
        <v>5762</v>
      </c>
      <c r="IW10" s="10">
        <v>6204</v>
      </c>
      <c r="IX10" s="10">
        <v>7231</v>
      </c>
      <c r="IY10" s="88">
        <v>7808</v>
      </c>
      <c r="IZ10" s="88">
        <v>8439</v>
      </c>
      <c r="JA10" s="88">
        <v>7580</v>
      </c>
      <c r="JB10" s="88">
        <v>7882</v>
      </c>
      <c r="JC10" s="88">
        <v>8438</v>
      </c>
      <c r="JD10" s="88">
        <v>8858</v>
      </c>
      <c r="JE10" s="411">
        <v>9640</v>
      </c>
      <c r="JF10" s="411">
        <v>10510</v>
      </c>
      <c r="JG10" s="411">
        <v>11050</v>
      </c>
      <c r="JH10" s="411">
        <v>11590</v>
      </c>
      <c r="JI10" s="112">
        <v>1500</v>
      </c>
      <c r="JJ10" s="58">
        <v>1572</v>
      </c>
      <c r="JK10" s="108">
        <v>1716</v>
      </c>
      <c r="JL10" s="58">
        <v>1786</v>
      </c>
      <c r="JM10" s="65">
        <v>1860</v>
      </c>
      <c r="JN10" s="104">
        <v>2111.5</v>
      </c>
      <c r="JO10" s="105">
        <v>1883</v>
      </c>
      <c r="JP10" s="105">
        <v>2545</v>
      </c>
      <c r="JQ10" s="60">
        <v>2885</v>
      </c>
      <c r="JR10" s="10">
        <v>3072</v>
      </c>
      <c r="JS10" s="10">
        <v>3316.5</v>
      </c>
      <c r="JT10" s="73">
        <v>3536</v>
      </c>
      <c r="JU10" s="88">
        <v>3834</v>
      </c>
      <c r="JV10" s="73" t="s">
        <v>17</v>
      </c>
      <c r="JW10" s="88">
        <v>4454</v>
      </c>
      <c r="JX10" s="88">
        <v>4499</v>
      </c>
      <c r="JY10" s="88">
        <v>4543</v>
      </c>
      <c r="JZ10" s="88">
        <v>4698</v>
      </c>
      <c r="KA10" s="411">
        <v>4975.5</v>
      </c>
      <c r="KB10" s="411">
        <v>5298.5</v>
      </c>
      <c r="KC10" s="411">
        <v>5476.5</v>
      </c>
      <c r="KD10" s="411">
        <v>5689.5</v>
      </c>
      <c r="KE10" s="112">
        <v>3324</v>
      </c>
      <c r="KF10" s="58">
        <v>3492</v>
      </c>
      <c r="KG10" s="108">
        <v>3732</v>
      </c>
      <c r="KH10" s="104">
        <v>3898</v>
      </c>
      <c r="KI10" s="104">
        <v>4068</v>
      </c>
      <c r="KJ10" s="105">
        <v>4411.5</v>
      </c>
      <c r="KK10" s="105">
        <v>4950</v>
      </c>
      <c r="KL10" s="105">
        <v>5276</v>
      </c>
      <c r="KM10" s="105">
        <v>5930</v>
      </c>
      <c r="KN10" s="10">
        <v>6267</v>
      </c>
      <c r="KO10" s="73">
        <v>6702</v>
      </c>
      <c r="KP10" s="73">
        <v>7121</v>
      </c>
      <c r="KQ10" s="88">
        <v>7606.5</v>
      </c>
      <c r="KR10" s="73" t="s">
        <v>17</v>
      </c>
      <c r="KS10" s="88">
        <v>8864</v>
      </c>
      <c r="KT10" s="88">
        <v>8909</v>
      </c>
      <c r="KU10" s="88">
        <v>9418</v>
      </c>
      <c r="KV10" s="88">
        <v>9738</v>
      </c>
      <c r="KW10" s="88">
        <v>10435.5</v>
      </c>
      <c r="KX10" s="411">
        <v>11156</v>
      </c>
      <c r="KY10" s="411">
        <v>11566.5</v>
      </c>
      <c r="KZ10" s="411">
        <v>11989.5</v>
      </c>
    </row>
    <row r="11" spans="1:312">
      <c r="A11" s="6" t="s">
        <v>38</v>
      </c>
      <c r="B11" s="73" t="s">
        <v>65</v>
      </c>
      <c r="C11" s="58">
        <v>1247</v>
      </c>
      <c r="D11" s="95">
        <v>2755</v>
      </c>
      <c r="E11" s="58">
        <v>2957</v>
      </c>
      <c r="F11" s="58">
        <v>3116</v>
      </c>
      <c r="G11" s="58">
        <v>3268</v>
      </c>
      <c r="H11" s="58">
        <v>3533</v>
      </c>
      <c r="I11" s="31">
        <v>3692</v>
      </c>
      <c r="J11" s="31">
        <v>3765</v>
      </c>
      <c r="K11" s="31">
        <v>4057</v>
      </c>
      <c r="L11" s="31">
        <v>4237</v>
      </c>
      <c r="M11" s="73">
        <v>4486</v>
      </c>
      <c r="N11" s="73">
        <v>4873</v>
      </c>
      <c r="O11" s="73">
        <v>5397</v>
      </c>
      <c r="P11" s="88">
        <v>5965</v>
      </c>
      <c r="Q11" s="88">
        <v>6388.5</v>
      </c>
      <c r="R11" s="88">
        <v>6743</v>
      </c>
      <c r="S11" s="88">
        <v>7148</v>
      </c>
      <c r="T11" s="88">
        <v>7563.5</v>
      </c>
      <c r="U11" s="88">
        <v>7983.5</v>
      </c>
      <c r="V11" s="410">
        <v>8469.5</v>
      </c>
      <c r="W11" s="410">
        <v>9124</v>
      </c>
      <c r="X11" s="410">
        <v>9509</v>
      </c>
      <c r="Y11" s="410">
        <v>9724</v>
      </c>
      <c r="Z11" s="121">
        <v>3042</v>
      </c>
      <c r="AA11" s="151">
        <f>((AB11-Z11)/2)+Z11</f>
        <v>5282.5</v>
      </c>
      <c r="AB11" s="34">
        <v>7523</v>
      </c>
      <c r="AC11" s="34">
        <v>7931</v>
      </c>
      <c r="AD11" s="34">
        <v>8444</v>
      </c>
      <c r="AE11" s="34">
        <v>8963</v>
      </c>
      <c r="AF11" s="34">
        <v>9938</v>
      </c>
      <c r="AG11" s="31">
        <v>9639</v>
      </c>
      <c r="AH11" s="31">
        <v>10238</v>
      </c>
      <c r="AI11" s="31">
        <v>10667</v>
      </c>
      <c r="AJ11" s="73">
        <v>11168</v>
      </c>
      <c r="AK11" s="73">
        <v>12021</v>
      </c>
      <c r="AL11" s="73">
        <v>12652</v>
      </c>
      <c r="AM11" s="88">
        <v>13636.5</v>
      </c>
      <c r="AN11" s="88">
        <v>14589</v>
      </c>
      <c r="AO11" s="88">
        <v>15247</v>
      </c>
      <c r="AP11" s="88">
        <v>16250</v>
      </c>
      <c r="AQ11" s="88">
        <v>17434</v>
      </c>
      <c r="AR11" s="88">
        <v>18464</v>
      </c>
      <c r="AS11" s="410">
        <v>19859</v>
      </c>
      <c r="AT11" s="410">
        <v>21257</v>
      </c>
      <c r="AU11" s="410">
        <v>22232</v>
      </c>
      <c r="AV11" s="410">
        <v>22812</v>
      </c>
      <c r="AW11" s="112">
        <v>3722</v>
      </c>
      <c r="AX11" s="60">
        <v>3948</v>
      </c>
      <c r="AY11" s="107">
        <v>4100</v>
      </c>
      <c r="AZ11" s="60">
        <v>4286</v>
      </c>
      <c r="BA11" s="64">
        <v>4430</v>
      </c>
      <c r="BB11" s="105">
        <v>4574</v>
      </c>
      <c r="BC11" s="105">
        <v>4716</v>
      </c>
      <c r="BD11" s="105">
        <v>4858</v>
      </c>
      <c r="BE11" s="105">
        <v>5004</v>
      </c>
      <c r="BF11" s="10">
        <v>5290</v>
      </c>
      <c r="BG11" s="10">
        <v>5790</v>
      </c>
      <c r="BH11" s="10">
        <v>6498</v>
      </c>
      <c r="BI11" s="88">
        <v>6954</v>
      </c>
      <c r="BJ11" s="88">
        <v>7318</v>
      </c>
      <c r="BK11" s="88">
        <v>7740</v>
      </c>
      <c r="BL11" s="88">
        <v>8150</v>
      </c>
      <c r="BM11" s="88">
        <v>8646</v>
      </c>
      <c r="BN11" s="88">
        <v>9486</v>
      </c>
      <c r="BO11" s="88">
        <v>10208</v>
      </c>
      <c r="BP11" s="410">
        <v>11192</v>
      </c>
      <c r="BQ11" s="410">
        <v>11682</v>
      </c>
      <c r="BR11" s="410">
        <v>12112</v>
      </c>
      <c r="BS11" s="112">
        <v>9382</v>
      </c>
      <c r="BT11" s="58">
        <v>10048</v>
      </c>
      <c r="BU11" s="108">
        <v>10630</v>
      </c>
      <c r="BV11" s="104">
        <v>11156</v>
      </c>
      <c r="BW11" s="104">
        <v>11690</v>
      </c>
      <c r="BX11" s="105">
        <v>12204</v>
      </c>
      <c r="BY11" s="105">
        <v>12716</v>
      </c>
      <c r="BZ11" s="105">
        <v>13228</v>
      </c>
      <c r="CA11" s="71">
        <v>13754</v>
      </c>
      <c r="CB11" s="10">
        <v>14380</v>
      </c>
      <c r="CC11" s="10">
        <v>15290</v>
      </c>
      <c r="CD11" s="10">
        <v>16028</v>
      </c>
      <c r="CE11" s="88">
        <v>16640</v>
      </c>
      <c r="CF11" s="88">
        <v>17474</v>
      </c>
      <c r="CG11" s="88">
        <v>18450</v>
      </c>
      <c r="CH11" s="88">
        <v>19400</v>
      </c>
      <c r="CI11" s="88">
        <v>21126</v>
      </c>
      <c r="CJ11" s="88">
        <v>23186</v>
      </c>
      <c r="CK11" s="88">
        <v>25408</v>
      </c>
      <c r="CL11" s="410">
        <v>27462</v>
      </c>
      <c r="CM11" s="410">
        <v>28772</v>
      </c>
      <c r="CN11" s="410">
        <v>29932</v>
      </c>
      <c r="CO11" s="110" t="s">
        <v>17</v>
      </c>
      <c r="CP11" s="60" t="s">
        <v>17</v>
      </c>
      <c r="CQ11" s="60" t="s">
        <v>17</v>
      </c>
      <c r="CR11" s="60" t="s">
        <v>17</v>
      </c>
      <c r="CS11" s="60" t="s">
        <v>17</v>
      </c>
      <c r="CT11" s="60" t="s">
        <v>17</v>
      </c>
      <c r="CU11" s="60" t="s">
        <v>17</v>
      </c>
      <c r="CV11" s="60" t="s">
        <v>17</v>
      </c>
      <c r="CW11" s="60" t="s">
        <v>17</v>
      </c>
      <c r="CX11" s="60" t="s">
        <v>17</v>
      </c>
      <c r="CY11" s="60" t="s">
        <v>17</v>
      </c>
      <c r="CZ11" s="60" t="s">
        <v>17</v>
      </c>
      <c r="DA11" s="60" t="s">
        <v>17</v>
      </c>
      <c r="DB11" s="60" t="s">
        <v>17</v>
      </c>
      <c r="DC11" s="60" t="s">
        <v>17</v>
      </c>
      <c r="DD11" s="60" t="s">
        <v>17</v>
      </c>
      <c r="DE11" s="60" t="s">
        <v>17</v>
      </c>
      <c r="DF11" s="60" t="s">
        <v>17</v>
      </c>
      <c r="DG11" s="60" t="s">
        <v>17</v>
      </c>
      <c r="DH11" s="60" t="s">
        <v>17</v>
      </c>
      <c r="DI11" s="60" t="s">
        <v>17</v>
      </c>
      <c r="DJ11" s="60" t="s">
        <v>17</v>
      </c>
      <c r="DK11" s="110" t="s">
        <v>17</v>
      </c>
      <c r="DL11" s="60" t="s">
        <v>17</v>
      </c>
      <c r="DM11" s="60" t="s">
        <v>17</v>
      </c>
      <c r="DN11" s="60" t="s">
        <v>17</v>
      </c>
      <c r="DO11" s="60" t="s">
        <v>17</v>
      </c>
      <c r="DP11" s="60" t="s">
        <v>17</v>
      </c>
      <c r="DQ11" s="60" t="s">
        <v>17</v>
      </c>
      <c r="DR11" s="60" t="s">
        <v>17</v>
      </c>
      <c r="DS11" s="60" t="s">
        <v>17</v>
      </c>
      <c r="DT11" s="60" t="s">
        <v>17</v>
      </c>
      <c r="DU11" s="60" t="s">
        <v>17</v>
      </c>
      <c r="DV11" s="10" t="s">
        <v>17</v>
      </c>
      <c r="DW11" s="60" t="s">
        <v>17</v>
      </c>
      <c r="DX11" s="60" t="s">
        <v>17</v>
      </c>
      <c r="DY11" s="88" t="s">
        <v>17</v>
      </c>
      <c r="DZ11" s="88" t="s">
        <v>17</v>
      </c>
      <c r="EA11" s="88" t="s">
        <v>17</v>
      </c>
      <c r="EB11" s="88" t="s">
        <v>17</v>
      </c>
      <c r="EC11" s="10" t="s">
        <v>17</v>
      </c>
      <c r="ED11" s="10" t="s">
        <v>17</v>
      </c>
      <c r="EE11" s="10" t="s">
        <v>17</v>
      </c>
      <c r="EF11" s="10" t="s">
        <v>17</v>
      </c>
      <c r="EG11" s="110" t="s">
        <v>17</v>
      </c>
      <c r="EH11" s="60" t="s">
        <v>17</v>
      </c>
      <c r="EI11" s="60" t="s">
        <v>17</v>
      </c>
      <c r="EJ11" s="60" t="s">
        <v>17</v>
      </c>
      <c r="EK11" s="60" t="s">
        <v>17</v>
      </c>
      <c r="EL11" s="60" t="s">
        <v>17</v>
      </c>
      <c r="EM11" s="60" t="s">
        <v>17</v>
      </c>
      <c r="EN11" s="60" t="s">
        <v>17</v>
      </c>
      <c r="EO11" s="60" t="s">
        <v>17</v>
      </c>
      <c r="EP11" s="60" t="s">
        <v>17</v>
      </c>
      <c r="EQ11" s="60" t="s">
        <v>17</v>
      </c>
      <c r="ER11" s="10" t="s">
        <v>17</v>
      </c>
      <c r="ES11" s="10" t="s">
        <v>17</v>
      </c>
      <c r="ET11" s="10" t="s">
        <v>17</v>
      </c>
      <c r="EU11" s="10" t="s">
        <v>17</v>
      </c>
      <c r="EV11" s="10" t="s">
        <v>17</v>
      </c>
      <c r="EW11" s="10" t="s">
        <v>17</v>
      </c>
      <c r="EX11" s="10" t="s">
        <v>17</v>
      </c>
      <c r="EY11" s="10" t="s">
        <v>17</v>
      </c>
      <c r="EZ11" s="10" t="s">
        <v>17</v>
      </c>
      <c r="FA11" s="10">
        <v>7336</v>
      </c>
      <c r="FB11" s="10">
        <v>7336</v>
      </c>
      <c r="FC11" s="112" t="s">
        <v>17</v>
      </c>
      <c r="FD11" s="60" t="s">
        <v>17</v>
      </c>
      <c r="FE11" s="60" t="s">
        <v>17</v>
      </c>
      <c r="FF11" s="60" t="s">
        <v>17</v>
      </c>
      <c r="FG11" s="60" t="s">
        <v>17</v>
      </c>
      <c r="FH11" s="60" t="s">
        <v>17</v>
      </c>
      <c r="FI11" s="60" t="s">
        <v>17</v>
      </c>
      <c r="FJ11" s="60" t="s">
        <v>17</v>
      </c>
      <c r="FK11" s="60" t="s">
        <v>17</v>
      </c>
      <c r="FL11" s="60" t="s">
        <v>17</v>
      </c>
      <c r="FM11" s="60" t="s">
        <v>17</v>
      </c>
      <c r="FN11" s="10" t="s">
        <v>17</v>
      </c>
      <c r="FO11" s="73" t="s">
        <v>17</v>
      </c>
      <c r="FP11" s="60" t="s">
        <v>17</v>
      </c>
      <c r="FQ11" s="88" t="s">
        <v>17</v>
      </c>
      <c r="FR11" s="88" t="s">
        <v>17</v>
      </c>
      <c r="FS11" s="88" t="s">
        <v>17</v>
      </c>
      <c r="FT11" s="88" t="s">
        <v>17</v>
      </c>
      <c r="FU11" s="88" t="s">
        <v>17</v>
      </c>
      <c r="FV11" s="88" t="s">
        <v>17</v>
      </c>
      <c r="FW11" s="88">
        <v>15692</v>
      </c>
      <c r="FX11" s="88">
        <v>15692</v>
      </c>
      <c r="FY11" s="112">
        <v>1788</v>
      </c>
      <c r="FZ11" s="58">
        <v>1966</v>
      </c>
      <c r="GA11" s="108">
        <v>2132</v>
      </c>
      <c r="GB11" s="58">
        <v>2250</v>
      </c>
      <c r="GC11" s="65">
        <v>2636</v>
      </c>
      <c r="GD11" s="104">
        <v>2810</v>
      </c>
      <c r="GE11" s="105">
        <v>2814</v>
      </c>
      <c r="GF11" s="105">
        <v>3256</v>
      </c>
      <c r="GG11" s="60">
        <v>3470</v>
      </c>
      <c r="GH11" s="10">
        <v>3682</v>
      </c>
      <c r="GI11" s="10">
        <v>3956</v>
      </c>
      <c r="GJ11" s="10">
        <v>4296</v>
      </c>
      <c r="GK11" s="88">
        <v>4976</v>
      </c>
      <c r="GL11" s="88">
        <v>5459</v>
      </c>
      <c r="GM11" s="88">
        <v>5746</v>
      </c>
      <c r="GN11" s="88">
        <v>6146</v>
      </c>
      <c r="GO11" s="88">
        <v>6481</v>
      </c>
      <c r="GP11" s="88">
        <v>6481</v>
      </c>
      <c r="GQ11" s="411">
        <v>6731</v>
      </c>
      <c r="GR11" s="410">
        <v>7056</v>
      </c>
      <c r="GS11" s="410" t="s">
        <v>17</v>
      </c>
      <c r="GT11" s="410" t="s">
        <v>17</v>
      </c>
      <c r="GU11" s="112">
        <v>4346</v>
      </c>
      <c r="GV11" s="58">
        <v>4998</v>
      </c>
      <c r="GW11" s="108">
        <v>5232</v>
      </c>
      <c r="GX11" s="104">
        <v>5732</v>
      </c>
      <c r="GY11" s="104">
        <v>6236</v>
      </c>
      <c r="GZ11" s="105">
        <v>7672</v>
      </c>
      <c r="HA11" s="105">
        <v>6562</v>
      </c>
      <c r="HB11" s="105">
        <v>7248</v>
      </c>
      <c r="HC11" s="105">
        <v>7580</v>
      </c>
      <c r="HD11" s="10">
        <v>7956</v>
      </c>
      <c r="HE11" s="10">
        <v>8752</v>
      </c>
      <c r="HF11" s="10">
        <v>9276</v>
      </c>
      <c r="HG11" s="88">
        <v>10633</v>
      </c>
      <c r="HH11" s="88">
        <v>11704</v>
      </c>
      <c r="HI11" s="88">
        <v>12044</v>
      </c>
      <c r="HJ11" s="88">
        <v>13100</v>
      </c>
      <c r="HK11" s="88">
        <v>13742</v>
      </c>
      <c r="HL11" s="88">
        <v>13742</v>
      </c>
      <c r="HM11" s="411">
        <v>14310</v>
      </c>
      <c r="HN11" s="410">
        <v>15052</v>
      </c>
      <c r="HO11" s="410" t="s">
        <v>17</v>
      </c>
      <c r="HP11" s="410" t="s">
        <v>17</v>
      </c>
      <c r="HQ11" s="110" t="s">
        <v>17</v>
      </c>
      <c r="HR11" s="60" t="s">
        <v>17</v>
      </c>
      <c r="HS11" s="60" t="s">
        <v>17</v>
      </c>
      <c r="HT11" s="60" t="s">
        <v>17</v>
      </c>
      <c r="HU11" s="60" t="s">
        <v>17</v>
      </c>
      <c r="HV11" s="60" t="s">
        <v>17</v>
      </c>
      <c r="HW11" s="60" t="s">
        <v>17</v>
      </c>
      <c r="HX11" s="60" t="s">
        <v>17</v>
      </c>
      <c r="HY11" s="60" t="s">
        <v>17</v>
      </c>
      <c r="HZ11" s="60" t="s">
        <v>17</v>
      </c>
      <c r="IA11" s="60" t="s">
        <v>17</v>
      </c>
      <c r="IB11" s="10" t="s">
        <v>17</v>
      </c>
      <c r="IC11" s="10" t="s">
        <v>17</v>
      </c>
      <c r="ID11" s="10" t="s">
        <v>17</v>
      </c>
      <c r="IE11" s="88" t="s">
        <v>17</v>
      </c>
      <c r="IF11" s="88" t="s">
        <v>17</v>
      </c>
      <c r="IG11" s="88" t="s">
        <v>17</v>
      </c>
      <c r="IH11" s="88" t="s">
        <v>17</v>
      </c>
      <c r="II11" s="88" t="s">
        <v>17</v>
      </c>
      <c r="IJ11" s="88" t="s">
        <v>17</v>
      </c>
      <c r="IK11" s="88" t="s">
        <v>17</v>
      </c>
      <c r="IL11" s="88" t="s">
        <v>17</v>
      </c>
      <c r="IM11" s="110" t="s">
        <v>17</v>
      </c>
      <c r="IN11" s="60" t="s">
        <v>17</v>
      </c>
      <c r="IO11" s="60" t="s">
        <v>17</v>
      </c>
      <c r="IP11" s="60" t="s">
        <v>17</v>
      </c>
      <c r="IQ11" s="60" t="s">
        <v>17</v>
      </c>
      <c r="IR11" s="60" t="s">
        <v>17</v>
      </c>
      <c r="IS11" s="60" t="s">
        <v>17</v>
      </c>
      <c r="IT11" s="60" t="s">
        <v>17</v>
      </c>
      <c r="IU11" s="60" t="s">
        <v>17</v>
      </c>
      <c r="IV11" s="60" t="s">
        <v>17</v>
      </c>
      <c r="IW11" s="60" t="s">
        <v>17</v>
      </c>
      <c r="IX11" s="10" t="s">
        <v>17</v>
      </c>
      <c r="IY11" s="10" t="s">
        <v>17</v>
      </c>
      <c r="IZ11" s="10" t="s">
        <v>17</v>
      </c>
      <c r="JA11" s="88" t="s">
        <v>17</v>
      </c>
      <c r="JB11" s="88" t="s">
        <v>17</v>
      </c>
      <c r="JC11" s="88" t="s">
        <v>17</v>
      </c>
      <c r="JD11" s="88" t="s">
        <v>17</v>
      </c>
      <c r="JE11" s="88" t="s">
        <v>17</v>
      </c>
      <c r="JF11" s="88" t="s">
        <v>17</v>
      </c>
      <c r="JG11" s="88" t="s">
        <v>17</v>
      </c>
      <c r="JH11" s="88" t="s">
        <v>17</v>
      </c>
      <c r="JI11" s="110" t="s">
        <v>17</v>
      </c>
      <c r="JJ11" s="60" t="s">
        <v>17</v>
      </c>
      <c r="JK11" s="60" t="s">
        <v>17</v>
      </c>
      <c r="JL11" s="60" t="s">
        <v>17</v>
      </c>
      <c r="JM11" s="60" t="s">
        <v>17</v>
      </c>
      <c r="JN11" s="60" t="s">
        <v>17</v>
      </c>
      <c r="JO11" s="60" t="s">
        <v>17</v>
      </c>
      <c r="JP11" s="60" t="s">
        <v>17</v>
      </c>
      <c r="JQ11" s="60" t="s">
        <v>17</v>
      </c>
      <c r="JR11" s="60" t="s">
        <v>17</v>
      </c>
      <c r="JS11" s="60" t="s">
        <v>17</v>
      </c>
      <c r="JT11" s="73" t="s">
        <v>17</v>
      </c>
      <c r="JU11" s="73" t="s">
        <v>17</v>
      </c>
      <c r="JV11" s="73" t="s">
        <v>17</v>
      </c>
      <c r="JW11" s="88" t="s">
        <v>17</v>
      </c>
      <c r="JX11" s="88" t="s">
        <v>17</v>
      </c>
      <c r="JY11" s="88" t="s">
        <v>17</v>
      </c>
      <c r="JZ11" s="88" t="s">
        <v>17</v>
      </c>
      <c r="KA11" s="88" t="s">
        <v>17</v>
      </c>
      <c r="KB11" s="88" t="s">
        <v>17</v>
      </c>
      <c r="KC11" s="88" t="s">
        <v>17</v>
      </c>
      <c r="KD11" s="88" t="s">
        <v>17</v>
      </c>
      <c r="KE11" s="110" t="s">
        <v>17</v>
      </c>
      <c r="KF11" s="60" t="s">
        <v>17</v>
      </c>
      <c r="KG11" s="60" t="s">
        <v>17</v>
      </c>
      <c r="KH11" s="60" t="s">
        <v>17</v>
      </c>
      <c r="KI11" s="60" t="s">
        <v>17</v>
      </c>
      <c r="KJ11" s="60" t="s">
        <v>17</v>
      </c>
      <c r="KK11" s="60" t="s">
        <v>17</v>
      </c>
      <c r="KL11" s="60" t="s">
        <v>17</v>
      </c>
      <c r="KM11" s="60" t="s">
        <v>17</v>
      </c>
      <c r="KN11" s="60" t="s">
        <v>17</v>
      </c>
      <c r="KO11" s="60" t="s">
        <v>17</v>
      </c>
      <c r="KP11" s="73" t="s">
        <v>17</v>
      </c>
      <c r="KQ11" s="73" t="s">
        <v>17</v>
      </c>
      <c r="KR11" s="73" t="s">
        <v>17</v>
      </c>
      <c r="KS11" s="73" t="s">
        <v>17</v>
      </c>
      <c r="KT11" s="73" t="s">
        <v>17</v>
      </c>
      <c r="KU11" s="73" t="s">
        <v>17</v>
      </c>
      <c r="KV11" s="73" t="s">
        <v>17</v>
      </c>
      <c r="KW11" s="73" t="s">
        <v>17</v>
      </c>
      <c r="KX11" s="73" t="s">
        <v>17</v>
      </c>
      <c r="KY11" s="73" t="s">
        <v>17</v>
      </c>
      <c r="KZ11" s="73" t="s">
        <v>17</v>
      </c>
    </row>
    <row r="12" spans="1:312">
      <c r="A12" s="6" t="s">
        <v>21</v>
      </c>
      <c r="B12" s="161">
        <v>743</v>
      </c>
      <c r="C12" s="58">
        <v>775</v>
      </c>
      <c r="D12" s="58">
        <v>1701</v>
      </c>
      <c r="E12" s="58">
        <v>1757</v>
      </c>
      <c r="F12" s="58">
        <v>1791</v>
      </c>
      <c r="G12" s="58">
        <v>1798</v>
      </c>
      <c r="H12" s="58">
        <v>1884</v>
      </c>
      <c r="I12" s="63">
        <v>2022.6</v>
      </c>
      <c r="J12" s="63">
        <v>2132</v>
      </c>
      <c r="K12" s="63">
        <v>2264</v>
      </c>
      <c r="L12" s="63">
        <v>2392</v>
      </c>
      <c r="M12" s="88">
        <v>2556.1</v>
      </c>
      <c r="N12" s="88">
        <v>2696.2</v>
      </c>
      <c r="O12" s="88">
        <v>2908.4</v>
      </c>
      <c r="P12" s="88">
        <v>3092.1</v>
      </c>
      <c r="Q12" s="88">
        <v>3268</v>
      </c>
      <c r="R12" s="88">
        <v>3352.5</v>
      </c>
      <c r="S12" s="88">
        <v>3514.3249999999998</v>
      </c>
      <c r="T12" s="88">
        <v>3781.7429999999999</v>
      </c>
      <c r="U12" s="88">
        <v>4372.8100000000004</v>
      </c>
      <c r="V12" s="410">
        <v>4981.2</v>
      </c>
      <c r="W12" s="410">
        <v>5583.9</v>
      </c>
      <c r="X12" s="410">
        <v>6234.9</v>
      </c>
      <c r="Y12" s="410">
        <v>6317.0999999999985</v>
      </c>
      <c r="Z12" s="121">
        <v>2725</v>
      </c>
      <c r="AA12" s="31">
        <v>6460</v>
      </c>
      <c r="AB12" s="34">
        <v>6659</v>
      </c>
      <c r="AC12" s="34">
        <v>6693</v>
      </c>
      <c r="AD12" s="34">
        <v>6700</v>
      </c>
      <c r="AE12" s="34">
        <v>7129.2</v>
      </c>
      <c r="AF12" s="33">
        <v>7939.2</v>
      </c>
      <c r="AG12" s="63">
        <v>8787.7999999999993</v>
      </c>
      <c r="AH12" s="63">
        <v>9253</v>
      </c>
      <c r="AI12" s="63">
        <v>9730</v>
      </c>
      <c r="AJ12" s="73">
        <v>10443.700000000001</v>
      </c>
      <c r="AK12" s="88">
        <v>12171.8</v>
      </c>
      <c r="AL12" s="88">
        <v>13883.7</v>
      </c>
      <c r="AM12" s="88">
        <v>15545.7</v>
      </c>
      <c r="AN12" s="88">
        <v>16077</v>
      </c>
      <c r="AO12" s="88">
        <v>16115</v>
      </c>
      <c r="AP12" s="88">
        <v>16290.9</v>
      </c>
      <c r="AQ12" s="88">
        <v>17237.400000000001</v>
      </c>
      <c r="AR12" s="88">
        <v>17829.3</v>
      </c>
      <c r="AS12" s="410">
        <v>18296.7</v>
      </c>
      <c r="AT12" s="410">
        <v>19868.899999999994</v>
      </c>
      <c r="AU12" s="410">
        <v>21569.200000000001</v>
      </c>
      <c r="AV12" s="410">
        <v>21673</v>
      </c>
      <c r="AW12" s="112">
        <v>1664</v>
      </c>
      <c r="AX12" s="60">
        <v>1738</v>
      </c>
      <c r="AY12" s="107">
        <v>1751.4</v>
      </c>
      <c r="AZ12" s="60">
        <v>1798</v>
      </c>
      <c r="BA12" s="64">
        <v>1881.9</v>
      </c>
      <c r="BB12" s="105">
        <v>1987.8</v>
      </c>
      <c r="BC12" s="105">
        <v>2084.4</v>
      </c>
      <c r="BD12" s="105">
        <v>2195.6999999999998</v>
      </c>
      <c r="BE12" s="105">
        <v>2378</v>
      </c>
      <c r="BF12" s="9">
        <v>2513.1</v>
      </c>
      <c r="BG12" s="9">
        <v>2684.4</v>
      </c>
      <c r="BH12" s="9">
        <v>2859.6</v>
      </c>
      <c r="BI12" s="88">
        <v>3037.5</v>
      </c>
      <c r="BJ12" s="88">
        <v>3208</v>
      </c>
      <c r="BK12" s="88">
        <v>3306.9</v>
      </c>
      <c r="BL12" s="88">
        <v>3463.5249999999996</v>
      </c>
      <c r="BM12" s="88">
        <v>3967.3430000000003</v>
      </c>
      <c r="BN12" s="88">
        <v>4566.1099999999997</v>
      </c>
      <c r="BO12" s="88">
        <v>5091.38</v>
      </c>
      <c r="BP12" s="410">
        <v>5675.18</v>
      </c>
      <c r="BQ12" s="410">
        <v>6334.4</v>
      </c>
      <c r="BR12" s="410">
        <v>6409.7</v>
      </c>
      <c r="BS12" s="112">
        <v>6423.5</v>
      </c>
      <c r="BT12" s="58">
        <v>6640</v>
      </c>
      <c r="BU12" s="108">
        <v>6653.7</v>
      </c>
      <c r="BV12" s="104">
        <v>6700</v>
      </c>
      <c r="BW12" s="104">
        <v>7127</v>
      </c>
      <c r="BX12" s="105">
        <v>7904.4</v>
      </c>
      <c r="BY12" s="105">
        <v>8740.2000000000007</v>
      </c>
      <c r="BZ12" s="105">
        <v>9184.2000000000007</v>
      </c>
      <c r="CA12" s="105">
        <v>9716</v>
      </c>
      <c r="CB12" s="10">
        <v>10400.700000000001</v>
      </c>
      <c r="CC12" s="9">
        <v>12228.3</v>
      </c>
      <c r="CD12" s="9">
        <v>13887.6</v>
      </c>
      <c r="CE12" s="88">
        <v>15671.7</v>
      </c>
      <c r="CF12" s="88">
        <v>16340</v>
      </c>
      <c r="CG12" s="88">
        <v>16438.5</v>
      </c>
      <c r="CH12" s="88">
        <v>17182.650000000001</v>
      </c>
      <c r="CI12" s="88">
        <v>18929.5</v>
      </c>
      <c r="CJ12" s="88">
        <v>19010.5</v>
      </c>
      <c r="CK12" s="88">
        <v>19682.2</v>
      </c>
      <c r="CL12" s="410">
        <v>20991.7</v>
      </c>
      <c r="CM12" s="410">
        <v>21569.200000000001</v>
      </c>
      <c r="CN12" s="410">
        <v>21673</v>
      </c>
      <c r="CO12" s="112">
        <v>1777</v>
      </c>
      <c r="CP12" s="58">
        <v>1823.5</v>
      </c>
      <c r="CQ12" s="108">
        <v>1833.6</v>
      </c>
      <c r="CR12" s="58">
        <v>1824</v>
      </c>
      <c r="CS12" s="65">
        <v>1907.75</v>
      </c>
      <c r="CT12" s="104">
        <v>2024.2</v>
      </c>
      <c r="CU12" s="105">
        <v>2120.8000000000002</v>
      </c>
      <c r="CV12" s="105">
        <v>2272.1999999999998</v>
      </c>
      <c r="CW12" s="105">
        <v>2396</v>
      </c>
      <c r="CX12" s="9">
        <v>2581.8000000000002</v>
      </c>
      <c r="CY12" s="9">
        <v>2786.4</v>
      </c>
      <c r="CZ12" s="9">
        <v>3012.6</v>
      </c>
      <c r="DA12" s="88">
        <v>3157.6</v>
      </c>
      <c r="DB12" s="88">
        <v>3339</v>
      </c>
      <c r="DC12" s="88">
        <v>3427</v>
      </c>
      <c r="DD12" s="88">
        <v>3530.6750000000002</v>
      </c>
      <c r="DE12" s="88">
        <v>3888.2430000000004</v>
      </c>
      <c r="DF12" s="88">
        <v>4311.3100000000004</v>
      </c>
      <c r="DG12" s="411">
        <v>4924.1000000000004</v>
      </c>
      <c r="DH12" s="410">
        <v>5483.3</v>
      </c>
      <c r="DI12" s="410">
        <v>6140</v>
      </c>
      <c r="DJ12" s="410">
        <v>6192.5</v>
      </c>
      <c r="DK12" s="112">
        <v>6536.5</v>
      </c>
      <c r="DL12" s="58">
        <v>6725.5</v>
      </c>
      <c r="DM12" s="108">
        <v>6735.9</v>
      </c>
      <c r="DN12" s="104">
        <v>6726.5</v>
      </c>
      <c r="DO12" s="104">
        <v>7153</v>
      </c>
      <c r="DP12" s="105">
        <v>7940.8</v>
      </c>
      <c r="DQ12" s="105">
        <v>8776.6</v>
      </c>
      <c r="DR12" s="105">
        <v>9260.7000000000007</v>
      </c>
      <c r="DS12" s="105">
        <v>9734</v>
      </c>
      <c r="DT12" s="10">
        <v>10469.4</v>
      </c>
      <c r="DU12" s="9">
        <v>12285.9</v>
      </c>
      <c r="DV12" s="9">
        <v>14040.6</v>
      </c>
      <c r="DW12" s="88">
        <v>15664</v>
      </c>
      <c r="DX12" s="88">
        <v>16471</v>
      </c>
      <c r="DY12" s="88">
        <v>16490.8</v>
      </c>
      <c r="DZ12" s="88">
        <v>16233.8</v>
      </c>
      <c r="EA12" s="88">
        <v>16951.199999999997</v>
      </c>
      <c r="EB12" s="88">
        <v>17829.3</v>
      </c>
      <c r="EC12" s="411">
        <v>18261.500000000004</v>
      </c>
      <c r="ED12" s="410">
        <v>19868.899999999994</v>
      </c>
      <c r="EE12" s="410">
        <v>21696.5</v>
      </c>
      <c r="EF12" s="410">
        <v>21696.5</v>
      </c>
      <c r="EG12" s="110">
        <v>1701</v>
      </c>
      <c r="EH12" s="58">
        <v>1756</v>
      </c>
      <c r="EI12" s="58">
        <v>1774.7</v>
      </c>
      <c r="EJ12" s="58">
        <v>1757</v>
      </c>
      <c r="EK12" s="65">
        <v>1847.05</v>
      </c>
      <c r="EL12" s="104">
        <v>2031.15</v>
      </c>
      <c r="EM12" s="105">
        <v>2156.6999999999998</v>
      </c>
      <c r="EN12" s="105">
        <v>2293.5</v>
      </c>
      <c r="EO12" s="105">
        <v>2412</v>
      </c>
      <c r="EP12" s="9">
        <v>2666.8</v>
      </c>
      <c r="EQ12" s="9">
        <v>2754.4</v>
      </c>
      <c r="ER12" s="9">
        <v>2912.86</v>
      </c>
      <c r="ES12" s="88">
        <v>3063.7</v>
      </c>
      <c r="ET12" s="88">
        <v>3198</v>
      </c>
      <c r="EU12" s="88">
        <v>3311.7</v>
      </c>
      <c r="EV12" s="88">
        <v>3409.125</v>
      </c>
      <c r="EW12" s="88">
        <v>3655.143</v>
      </c>
      <c r="EX12" s="88">
        <v>4193.41</v>
      </c>
      <c r="EY12" s="411">
        <v>4793.7</v>
      </c>
      <c r="EZ12" s="410">
        <v>5425.2</v>
      </c>
      <c r="FA12" s="410">
        <v>6234.9</v>
      </c>
      <c r="FB12" s="410">
        <v>6352.4999999999991</v>
      </c>
      <c r="FC12" s="112">
        <v>6460</v>
      </c>
      <c r="FD12" s="58">
        <v>6632</v>
      </c>
      <c r="FE12" s="58">
        <v>6677</v>
      </c>
      <c r="FF12" s="104">
        <v>6659.5</v>
      </c>
      <c r="FG12" s="104">
        <v>7092</v>
      </c>
      <c r="FH12" s="105">
        <v>7948</v>
      </c>
      <c r="FI12" s="105">
        <v>8812.5</v>
      </c>
      <c r="FJ12" s="105">
        <v>9282</v>
      </c>
      <c r="FK12" s="105">
        <v>9750</v>
      </c>
      <c r="FL12" s="10">
        <v>10554.4</v>
      </c>
      <c r="FM12" s="9">
        <v>11748.9</v>
      </c>
      <c r="FN12" s="9">
        <v>13268.1</v>
      </c>
      <c r="FO12" s="88">
        <v>15160.3</v>
      </c>
      <c r="FP12" s="88">
        <v>15160</v>
      </c>
      <c r="FQ12" s="88">
        <v>15186.2</v>
      </c>
      <c r="FR12" s="88">
        <v>15191.1</v>
      </c>
      <c r="FS12" s="88">
        <v>15512.4</v>
      </c>
      <c r="FT12" s="88">
        <v>17091.900000000001</v>
      </c>
      <c r="FU12" s="411">
        <v>17675.399999999998</v>
      </c>
      <c r="FV12" s="410">
        <v>18306.899999999998</v>
      </c>
      <c r="FW12" s="410">
        <v>19120.2</v>
      </c>
      <c r="FX12" s="410">
        <v>19237.8</v>
      </c>
      <c r="FY12" s="112">
        <v>1700.5</v>
      </c>
      <c r="FZ12" s="58">
        <v>1775.5</v>
      </c>
      <c r="GA12" s="108">
        <v>1789.25</v>
      </c>
      <c r="GB12" s="58">
        <v>1806</v>
      </c>
      <c r="GC12" s="65">
        <v>1921.65</v>
      </c>
      <c r="GD12" s="104">
        <v>2006.4</v>
      </c>
      <c r="GE12" s="60" t="s">
        <v>17</v>
      </c>
      <c r="GF12" s="60" t="s">
        <v>17</v>
      </c>
      <c r="GG12" s="60" t="s">
        <v>17</v>
      </c>
      <c r="GH12" s="60" t="s">
        <v>17</v>
      </c>
      <c r="GI12" s="60" t="s">
        <v>17</v>
      </c>
      <c r="GJ12" s="9" t="s">
        <v>17</v>
      </c>
      <c r="GK12" s="9" t="s">
        <v>17</v>
      </c>
      <c r="GL12" s="9" t="s">
        <v>17</v>
      </c>
      <c r="GM12" s="88" t="s">
        <v>17</v>
      </c>
      <c r="GN12" s="88" t="s">
        <v>17</v>
      </c>
      <c r="GO12" s="88">
        <v>3968.6430000000005</v>
      </c>
      <c r="GP12" s="88">
        <v>4426.51</v>
      </c>
      <c r="GQ12" s="411">
        <v>4981.2</v>
      </c>
      <c r="GR12" s="410">
        <v>5532.5999999999995</v>
      </c>
      <c r="GS12" s="410">
        <v>6068.4</v>
      </c>
      <c r="GT12" s="410">
        <v>6170.7</v>
      </c>
      <c r="GU12" s="112">
        <v>6460</v>
      </c>
      <c r="GV12" s="58">
        <v>6678.5</v>
      </c>
      <c r="GW12" s="108">
        <v>6691.6</v>
      </c>
      <c r="GX12" s="104">
        <v>6708</v>
      </c>
      <c r="GY12" s="104">
        <v>7167</v>
      </c>
      <c r="GZ12" s="105">
        <v>7923</v>
      </c>
      <c r="HA12" s="60" t="s">
        <v>17</v>
      </c>
      <c r="HB12" s="60" t="s">
        <v>17</v>
      </c>
      <c r="HC12" s="60" t="s">
        <v>17</v>
      </c>
      <c r="HD12" s="60" t="s">
        <v>17</v>
      </c>
      <c r="HE12" s="60" t="s">
        <v>17</v>
      </c>
      <c r="HF12" s="9" t="s">
        <v>17</v>
      </c>
      <c r="HG12" s="9" t="s">
        <v>17</v>
      </c>
      <c r="HH12" s="9" t="s">
        <v>17</v>
      </c>
      <c r="HI12" s="88" t="s">
        <v>17</v>
      </c>
      <c r="HJ12" s="88" t="s">
        <v>17</v>
      </c>
      <c r="HK12" s="88">
        <v>17237.400000000001</v>
      </c>
      <c r="HL12" s="88">
        <v>19686</v>
      </c>
      <c r="HM12" s="411">
        <v>21308.099999999995</v>
      </c>
      <c r="HN12" s="410">
        <v>23166.299999999996</v>
      </c>
      <c r="HO12" s="410">
        <v>25112.100000000002</v>
      </c>
      <c r="HP12" s="410">
        <v>25214.400000000005</v>
      </c>
      <c r="HQ12" s="110" t="s">
        <v>17</v>
      </c>
      <c r="HR12" s="60" t="s">
        <v>17</v>
      </c>
      <c r="HS12" s="60" t="s">
        <v>17</v>
      </c>
      <c r="HT12" s="60" t="s">
        <v>17</v>
      </c>
      <c r="HU12" s="60" t="s">
        <v>17</v>
      </c>
      <c r="HV12" s="60" t="s">
        <v>17</v>
      </c>
      <c r="HW12" s="105">
        <v>1890.7</v>
      </c>
      <c r="HX12" s="105">
        <v>2025.5</v>
      </c>
      <c r="HY12" s="9">
        <v>2191</v>
      </c>
      <c r="HZ12" s="9">
        <v>2523.8000000000002</v>
      </c>
      <c r="IA12" s="9">
        <v>2627.9</v>
      </c>
      <c r="IB12" s="9">
        <v>2908.4</v>
      </c>
      <c r="IC12" s="88">
        <v>3150.5</v>
      </c>
      <c r="ID12" s="88">
        <v>3355</v>
      </c>
      <c r="IE12" s="88">
        <v>3559.8</v>
      </c>
      <c r="IF12" s="88">
        <v>3712.125</v>
      </c>
      <c r="IG12" s="88" t="s">
        <v>17</v>
      </c>
      <c r="IH12" s="88" t="s">
        <v>17</v>
      </c>
      <c r="II12" s="88" t="s">
        <v>17</v>
      </c>
      <c r="IJ12" s="88" t="s">
        <v>17</v>
      </c>
      <c r="IK12" s="88" t="s">
        <v>17</v>
      </c>
      <c r="IL12" s="88" t="s">
        <v>17</v>
      </c>
      <c r="IM12" s="110" t="s">
        <v>17</v>
      </c>
      <c r="IN12" s="60" t="s">
        <v>17</v>
      </c>
      <c r="IO12" s="60" t="s">
        <v>17</v>
      </c>
      <c r="IP12" s="60" t="s">
        <v>17</v>
      </c>
      <c r="IQ12" s="60" t="s">
        <v>17</v>
      </c>
      <c r="IR12" s="60" t="s">
        <v>17</v>
      </c>
      <c r="IS12" s="105">
        <v>8546.5</v>
      </c>
      <c r="IT12" s="105">
        <v>9014</v>
      </c>
      <c r="IU12" s="105">
        <v>9529</v>
      </c>
      <c r="IV12" s="10">
        <v>10411.4</v>
      </c>
      <c r="IW12" s="9">
        <v>12171.8</v>
      </c>
      <c r="IX12" s="9">
        <v>13263.2</v>
      </c>
      <c r="IY12" s="88">
        <v>15247.1</v>
      </c>
      <c r="IZ12" s="88">
        <v>15344</v>
      </c>
      <c r="JA12" s="88">
        <v>15481.5</v>
      </c>
      <c r="JB12" s="88">
        <v>16230</v>
      </c>
      <c r="JC12" s="88" t="s">
        <v>17</v>
      </c>
      <c r="JD12" s="88" t="s">
        <v>17</v>
      </c>
      <c r="JE12" s="88" t="s">
        <v>17</v>
      </c>
      <c r="JF12" s="88" t="s">
        <v>17</v>
      </c>
      <c r="JG12" s="88" t="s">
        <v>17</v>
      </c>
      <c r="JH12" s="88" t="s">
        <v>17</v>
      </c>
      <c r="JI12" s="110" t="s">
        <v>17</v>
      </c>
      <c r="JJ12" s="60" t="s">
        <v>17</v>
      </c>
      <c r="JK12" s="60" t="s">
        <v>17</v>
      </c>
      <c r="JL12" s="60" t="s">
        <v>17</v>
      </c>
      <c r="JM12" s="60" t="s">
        <v>17</v>
      </c>
      <c r="JN12" s="60" t="s">
        <v>17</v>
      </c>
      <c r="JO12" s="60" t="s">
        <v>17</v>
      </c>
      <c r="JP12" s="60" t="s">
        <v>17</v>
      </c>
      <c r="JQ12" s="60" t="s">
        <v>17</v>
      </c>
      <c r="JR12" s="9">
        <v>2406.1</v>
      </c>
      <c r="JS12" s="9">
        <v>2518.9</v>
      </c>
      <c r="JT12" s="88">
        <v>2701.3</v>
      </c>
      <c r="JU12" s="88">
        <v>2876.7</v>
      </c>
      <c r="JV12" s="88">
        <v>3013</v>
      </c>
      <c r="JW12" s="88">
        <v>3111.3</v>
      </c>
      <c r="JX12" s="88">
        <v>3201.2249999999999</v>
      </c>
      <c r="JY12" s="88">
        <v>3439.4430000000002</v>
      </c>
      <c r="JZ12" s="88">
        <v>3986.41</v>
      </c>
      <c r="KA12" s="411">
        <v>4469.7</v>
      </c>
      <c r="KB12" s="410">
        <v>5049.9000000000005</v>
      </c>
      <c r="KC12" s="410">
        <v>5652.5999999999995</v>
      </c>
      <c r="KD12" s="410">
        <v>5721.2999999999993</v>
      </c>
      <c r="KE12" s="110" t="s">
        <v>17</v>
      </c>
      <c r="KF12" s="60" t="s">
        <v>17</v>
      </c>
      <c r="KG12" s="60" t="s">
        <v>17</v>
      </c>
      <c r="KH12" s="60" t="s">
        <v>17</v>
      </c>
      <c r="KI12" s="60" t="s">
        <v>17</v>
      </c>
      <c r="KJ12" s="60" t="s">
        <v>17</v>
      </c>
      <c r="KK12" s="60" t="s">
        <v>17</v>
      </c>
      <c r="KL12" s="60" t="s">
        <v>17</v>
      </c>
      <c r="KM12" s="60" t="s">
        <v>17</v>
      </c>
      <c r="KN12" s="10">
        <v>10293.700000000001</v>
      </c>
      <c r="KO12" s="88">
        <v>11510.8</v>
      </c>
      <c r="KP12" s="88">
        <v>13729.3</v>
      </c>
      <c r="KQ12" s="88">
        <v>15383.1</v>
      </c>
      <c r="KR12" s="88">
        <v>16147</v>
      </c>
      <c r="KS12" s="88">
        <v>16636.5</v>
      </c>
      <c r="KT12" s="88">
        <v>18078.900000000001</v>
      </c>
      <c r="KU12" s="88">
        <v>19804.8</v>
      </c>
      <c r="KV12" s="88">
        <v>21988.2</v>
      </c>
      <c r="KW12" s="88">
        <v>23011.5</v>
      </c>
      <c r="KX12" s="410">
        <v>24240.599999999995</v>
      </c>
      <c r="KY12" s="410">
        <v>24843.299999999996</v>
      </c>
      <c r="KZ12" s="410">
        <v>24912</v>
      </c>
    </row>
    <row r="13" spans="1:312">
      <c r="A13" s="6" t="s">
        <v>22</v>
      </c>
      <c r="B13" s="161">
        <v>1089</v>
      </c>
      <c r="C13" s="58">
        <v>1212</v>
      </c>
      <c r="D13" s="58">
        <v>1686</v>
      </c>
      <c r="E13" s="58">
        <v>1730</v>
      </c>
      <c r="F13" s="58">
        <v>1785</v>
      </c>
      <c r="G13" s="58">
        <v>1884</v>
      </c>
      <c r="H13" s="58">
        <v>2004</v>
      </c>
      <c r="I13" s="63">
        <v>2124</v>
      </c>
      <c r="J13" s="63">
        <v>2212</v>
      </c>
      <c r="K13" s="63">
        <v>2296</v>
      </c>
      <c r="L13" s="63">
        <v>2410</v>
      </c>
      <c r="M13" s="88">
        <v>2478</v>
      </c>
      <c r="N13" s="88">
        <v>2576</v>
      </c>
      <c r="O13" s="88">
        <v>2784</v>
      </c>
      <c r="P13" s="88">
        <v>2906</v>
      </c>
      <c r="Q13" s="88">
        <v>3044</v>
      </c>
      <c r="R13" s="88">
        <v>3236</v>
      </c>
      <c r="S13" s="88">
        <v>3601</v>
      </c>
      <c r="T13" s="88">
        <v>4032</v>
      </c>
      <c r="U13" s="88">
        <v>5093</v>
      </c>
      <c r="V13" s="410">
        <v>5896</v>
      </c>
      <c r="W13" s="410">
        <v>6282</v>
      </c>
      <c r="X13" s="410">
        <v>6339</v>
      </c>
      <c r="Y13" s="410">
        <v>6622</v>
      </c>
      <c r="Z13" s="121">
        <v>3384</v>
      </c>
      <c r="AA13" s="31">
        <v>4368</v>
      </c>
      <c r="AB13" s="34">
        <v>4493</v>
      </c>
      <c r="AC13" s="34">
        <v>4629</v>
      </c>
      <c r="AD13" s="34">
        <v>5094</v>
      </c>
      <c r="AE13" s="34">
        <v>5883</v>
      </c>
      <c r="AF13" s="33">
        <v>6585</v>
      </c>
      <c r="AG13" s="63">
        <v>7432</v>
      </c>
      <c r="AH13" s="63">
        <v>7516</v>
      </c>
      <c r="AI13" s="63">
        <v>8038</v>
      </c>
      <c r="AJ13" s="73">
        <v>8273</v>
      </c>
      <c r="AK13" s="88">
        <v>8606</v>
      </c>
      <c r="AL13" s="88">
        <v>9420</v>
      </c>
      <c r="AM13" s="88">
        <v>9874</v>
      </c>
      <c r="AN13" s="88">
        <v>10360</v>
      </c>
      <c r="AO13" s="88">
        <v>10918</v>
      </c>
      <c r="AP13" s="88">
        <v>12205</v>
      </c>
      <c r="AQ13" s="88">
        <v>13324</v>
      </c>
      <c r="AR13" s="88">
        <v>16707</v>
      </c>
      <c r="AS13" s="410">
        <v>17872</v>
      </c>
      <c r="AT13" s="410">
        <v>18258</v>
      </c>
      <c r="AU13" s="410">
        <v>18429</v>
      </c>
      <c r="AV13" s="410">
        <v>19315</v>
      </c>
      <c r="AW13" s="112">
        <v>2175</v>
      </c>
      <c r="AX13" s="60">
        <v>2250</v>
      </c>
      <c r="AY13" s="107">
        <v>2352</v>
      </c>
      <c r="AZ13" s="60">
        <v>2559</v>
      </c>
      <c r="BA13" s="64">
        <v>2539.5</v>
      </c>
      <c r="BB13" s="105">
        <v>2751</v>
      </c>
      <c r="BC13" s="105">
        <v>2983</v>
      </c>
      <c r="BD13" s="105">
        <v>2958.03</v>
      </c>
      <c r="BE13" s="105">
        <v>3204</v>
      </c>
      <c r="BF13" s="9">
        <v>3355</v>
      </c>
      <c r="BG13" s="9">
        <v>3544</v>
      </c>
      <c r="BH13" s="9">
        <v>3999</v>
      </c>
      <c r="BI13" s="88">
        <v>4213</v>
      </c>
      <c r="BJ13" s="88">
        <v>4546</v>
      </c>
      <c r="BK13" s="88">
        <v>4891</v>
      </c>
      <c r="BL13" s="88">
        <v>5553</v>
      </c>
      <c r="BM13" s="88">
        <v>6043</v>
      </c>
      <c r="BN13" s="88">
        <v>7614</v>
      </c>
      <c r="BO13" s="88">
        <v>8717</v>
      </c>
      <c r="BP13" s="410">
        <v>9441</v>
      </c>
      <c r="BQ13" s="410">
        <v>9753</v>
      </c>
      <c r="BR13" s="410">
        <v>10095</v>
      </c>
      <c r="BS13" s="112">
        <v>5757</v>
      </c>
      <c r="BT13" s="58">
        <v>5940</v>
      </c>
      <c r="BU13" s="108">
        <v>6150</v>
      </c>
      <c r="BV13" s="104">
        <v>6846</v>
      </c>
      <c r="BW13" s="104">
        <v>8258</v>
      </c>
      <c r="BX13" s="105">
        <v>9102</v>
      </c>
      <c r="BY13" s="105">
        <v>10318</v>
      </c>
      <c r="BZ13" s="105">
        <v>10200.030000000001</v>
      </c>
      <c r="CA13" s="105">
        <v>10722</v>
      </c>
      <c r="CB13" s="10">
        <v>11251</v>
      </c>
      <c r="CC13" s="9">
        <v>12414</v>
      </c>
      <c r="CD13" s="9">
        <v>14199</v>
      </c>
      <c r="CE13" s="88">
        <v>14924</v>
      </c>
      <c r="CF13" s="88">
        <v>16113</v>
      </c>
      <c r="CG13" s="88">
        <v>17268</v>
      </c>
      <c r="CH13" s="88">
        <v>19849</v>
      </c>
      <c r="CI13" s="88">
        <v>21483</v>
      </c>
      <c r="CJ13" s="88">
        <v>25824</v>
      </c>
      <c r="CK13" s="88">
        <v>28427</v>
      </c>
      <c r="CL13" s="410">
        <v>27651</v>
      </c>
      <c r="CM13" s="410">
        <v>27963</v>
      </c>
      <c r="CN13" s="410">
        <v>28305</v>
      </c>
      <c r="CO13" s="112">
        <v>2078.5</v>
      </c>
      <c r="CP13" s="58">
        <v>2148</v>
      </c>
      <c r="CQ13" s="108">
        <v>2248.5</v>
      </c>
      <c r="CR13" s="58">
        <v>2353</v>
      </c>
      <c r="CS13" s="65">
        <v>2610</v>
      </c>
      <c r="CT13" s="104">
        <v>2851</v>
      </c>
      <c r="CU13" s="105">
        <v>2991</v>
      </c>
      <c r="CV13" s="105">
        <v>3107</v>
      </c>
      <c r="CW13" s="105">
        <v>3308</v>
      </c>
      <c r="CX13" s="9">
        <v>3454</v>
      </c>
      <c r="CY13" s="9">
        <v>3616</v>
      </c>
      <c r="CZ13" s="9">
        <v>4076</v>
      </c>
      <c r="DA13" s="88">
        <v>4278</v>
      </c>
      <c r="DB13" s="88">
        <v>4648</v>
      </c>
      <c r="DC13" s="88">
        <v>4926</v>
      </c>
      <c r="DD13" s="88">
        <v>5642</v>
      </c>
      <c r="DE13" s="88">
        <v>6040</v>
      </c>
      <c r="DF13" s="88">
        <v>7606</v>
      </c>
      <c r="DG13" s="411">
        <v>8716</v>
      </c>
      <c r="DH13" s="410">
        <v>9652</v>
      </c>
      <c r="DI13" s="410">
        <v>10098</v>
      </c>
      <c r="DJ13" s="410">
        <v>10650</v>
      </c>
      <c r="DK13" s="112">
        <v>6394.5</v>
      </c>
      <c r="DL13" s="58">
        <v>6591.75</v>
      </c>
      <c r="DM13" s="108">
        <v>6838.5</v>
      </c>
      <c r="DN13" s="104">
        <v>7531</v>
      </c>
      <c r="DO13" s="104">
        <v>8871</v>
      </c>
      <c r="DP13" s="105">
        <v>9571</v>
      </c>
      <c r="DQ13" s="105">
        <v>9921</v>
      </c>
      <c r="DR13" s="105">
        <v>10349</v>
      </c>
      <c r="DS13" s="105">
        <v>10826</v>
      </c>
      <c r="DT13" s="10">
        <v>11850</v>
      </c>
      <c r="DU13" s="9">
        <v>13986</v>
      </c>
      <c r="DV13" s="9">
        <v>16002</v>
      </c>
      <c r="DW13" s="88">
        <v>17558</v>
      </c>
      <c r="DX13" s="88">
        <v>18990</v>
      </c>
      <c r="DY13" s="88">
        <v>20272</v>
      </c>
      <c r="DZ13" s="88">
        <v>23366</v>
      </c>
      <c r="EA13" s="88">
        <v>25182</v>
      </c>
      <c r="EB13" s="88">
        <v>25816</v>
      </c>
      <c r="EC13" s="411">
        <v>26926</v>
      </c>
      <c r="ED13" s="410">
        <v>27862</v>
      </c>
      <c r="EE13" s="410">
        <v>29402</v>
      </c>
      <c r="EF13" s="410">
        <v>29954</v>
      </c>
      <c r="EG13" s="112">
        <v>1776</v>
      </c>
      <c r="EH13" s="58">
        <v>1825.5</v>
      </c>
      <c r="EI13" s="108">
        <v>1878</v>
      </c>
      <c r="EJ13" s="58">
        <v>1965</v>
      </c>
      <c r="EK13" s="65">
        <v>2055</v>
      </c>
      <c r="EL13" s="104">
        <v>2241</v>
      </c>
      <c r="EM13" s="105">
        <v>2396</v>
      </c>
      <c r="EN13" s="105">
        <v>2365</v>
      </c>
      <c r="EO13" s="105">
        <v>2471</v>
      </c>
      <c r="EP13" s="9">
        <v>2532</v>
      </c>
      <c r="EQ13" s="9">
        <v>2626</v>
      </c>
      <c r="ER13" s="9">
        <v>2843</v>
      </c>
      <c r="ES13" s="88">
        <v>3049</v>
      </c>
      <c r="ET13" s="88">
        <v>3278</v>
      </c>
      <c r="EU13" s="88">
        <v>3490</v>
      </c>
      <c r="EV13" s="88">
        <v>4038</v>
      </c>
      <c r="EW13" s="88">
        <v>4348</v>
      </c>
      <c r="EX13" s="88">
        <v>5540</v>
      </c>
      <c r="EY13" s="411">
        <v>6240</v>
      </c>
      <c r="EZ13" s="410">
        <v>6606</v>
      </c>
      <c r="FA13" s="410">
        <v>6717</v>
      </c>
      <c r="FB13" s="410">
        <v>6858</v>
      </c>
      <c r="FC13" s="112">
        <v>4458</v>
      </c>
      <c r="FD13" s="58">
        <v>4588.5</v>
      </c>
      <c r="FE13" s="108">
        <v>4722</v>
      </c>
      <c r="FF13" s="104">
        <v>5175</v>
      </c>
      <c r="FG13" s="104">
        <v>5934</v>
      </c>
      <c r="FH13" s="105">
        <v>6702</v>
      </c>
      <c r="FI13" s="105">
        <v>7616</v>
      </c>
      <c r="FJ13" s="105">
        <v>7585</v>
      </c>
      <c r="FK13" s="105">
        <v>8099</v>
      </c>
      <c r="FL13" s="10">
        <v>8328</v>
      </c>
      <c r="FM13" s="9">
        <v>8656</v>
      </c>
      <c r="FN13" s="9">
        <v>9479</v>
      </c>
      <c r="FO13" s="88">
        <v>10017</v>
      </c>
      <c r="FP13" s="88">
        <v>10594</v>
      </c>
      <c r="FQ13" s="88">
        <v>11172</v>
      </c>
      <c r="FR13" s="88">
        <v>12910</v>
      </c>
      <c r="FS13" s="88">
        <v>13930</v>
      </c>
      <c r="FT13" s="88">
        <v>17516</v>
      </c>
      <c r="FU13" s="411">
        <v>18216</v>
      </c>
      <c r="FV13" s="410">
        <v>18582</v>
      </c>
      <c r="FW13" s="410">
        <v>18993</v>
      </c>
      <c r="FX13" s="410">
        <v>19440</v>
      </c>
      <c r="FY13" s="112">
        <v>1689</v>
      </c>
      <c r="FZ13" s="58">
        <v>1729.5</v>
      </c>
      <c r="GA13" s="108">
        <v>1785</v>
      </c>
      <c r="GB13" s="58">
        <v>1884</v>
      </c>
      <c r="GC13" s="65">
        <v>1996.5</v>
      </c>
      <c r="GD13" s="104">
        <v>2106</v>
      </c>
      <c r="GE13" s="105">
        <v>2166</v>
      </c>
      <c r="GF13" s="105">
        <v>2280</v>
      </c>
      <c r="GG13" s="105">
        <v>2378</v>
      </c>
      <c r="GH13" s="9">
        <v>2501</v>
      </c>
      <c r="GI13" s="9">
        <v>2564</v>
      </c>
      <c r="GJ13" s="9">
        <v>2778</v>
      </c>
      <c r="GK13" s="88">
        <v>2897</v>
      </c>
      <c r="GL13" s="88">
        <v>3022</v>
      </c>
      <c r="GM13" s="88">
        <v>3188</v>
      </c>
      <c r="GN13" s="88">
        <v>3514</v>
      </c>
      <c r="GO13" s="88">
        <v>3876</v>
      </c>
      <c r="GP13" s="88">
        <v>5099</v>
      </c>
      <c r="GQ13" s="411">
        <v>5896</v>
      </c>
      <c r="GR13" s="410">
        <v>6282</v>
      </c>
      <c r="GS13" s="410">
        <v>6241</v>
      </c>
      <c r="GT13" s="410">
        <v>6622</v>
      </c>
      <c r="GU13" s="112">
        <v>4371</v>
      </c>
      <c r="GV13" s="58">
        <v>4492.5</v>
      </c>
      <c r="GW13" s="108">
        <v>4629</v>
      </c>
      <c r="GX13" s="104">
        <v>5094</v>
      </c>
      <c r="GY13" s="104">
        <v>5876</v>
      </c>
      <c r="GZ13" s="105">
        <v>6567</v>
      </c>
      <c r="HA13" s="105">
        <v>7386</v>
      </c>
      <c r="HB13" s="105">
        <v>7500</v>
      </c>
      <c r="HC13" s="105">
        <v>8006</v>
      </c>
      <c r="HD13" s="10">
        <v>8297</v>
      </c>
      <c r="HE13" s="9">
        <v>8594</v>
      </c>
      <c r="HF13" s="9">
        <v>9414</v>
      </c>
      <c r="HG13" s="88">
        <v>9865</v>
      </c>
      <c r="HH13" s="88">
        <v>10338</v>
      </c>
      <c r="HI13" s="88">
        <v>10870</v>
      </c>
      <c r="HJ13" s="88">
        <v>12118</v>
      </c>
      <c r="HK13" s="88">
        <v>13168</v>
      </c>
      <c r="HL13" s="88">
        <v>16713</v>
      </c>
      <c r="HM13" s="411">
        <v>17872</v>
      </c>
      <c r="HN13" s="410">
        <v>18258</v>
      </c>
      <c r="HO13" s="410">
        <v>18331</v>
      </c>
      <c r="HP13" s="410">
        <v>19315</v>
      </c>
      <c r="HQ13" s="110">
        <v>1590</v>
      </c>
      <c r="HR13" s="58">
        <v>1660.5</v>
      </c>
      <c r="HS13" s="58">
        <v>1737</v>
      </c>
      <c r="HT13" s="58">
        <v>1827</v>
      </c>
      <c r="HU13" s="65">
        <v>1903.5</v>
      </c>
      <c r="HV13" s="104">
        <v>2066</v>
      </c>
      <c r="HW13" s="105">
        <v>2141</v>
      </c>
      <c r="HX13" s="105">
        <v>2124</v>
      </c>
      <c r="HY13" s="9">
        <v>2328</v>
      </c>
      <c r="HZ13" s="9">
        <v>2410</v>
      </c>
      <c r="IA13" s="9">
        <v>2576</v>
      </c>
      <c r="IB13" s="9">
        <v>2783</v>
      </c>
      <c r="IC13" s="88">
        <v>2904</v>
      </c>
      <c r="ID13" s="88">
        <v>3044</v>
      </c>
      <c r="IE13" s="88">
        <v>3206</v>
      </c>
      <c r="IF13" s="88">
        <v>3546</v>
      </c>
      <c r="IG13" s="88">
        <v>3836</v>
      </c>
      <c r="IH13" s="88">
        <v>4857</v>
      </c>
      <c r="II13" s="411">
        <v>5485</v>
      </c>
      <c r="IJ13" s="410">
        <v>5918</v>
      </c>
      <c r="IK13" s="410">
        <v>5998</v>
      </c>
      <c r="IL13" s="410">
        <v>6183</v>
      </c>
      <c r="IM13" s="110">
        <v>4272</v>
      </c>
      <c r="IN13" s="58">
        <v>4423.5</v>
      </c>
      <c r="IO13" s="58">
        <v>4581</v>
      </c>
      <c r="IP13" s="104">
        <v>5037</v>
      </c>
      <c r="IQ13" s="104">
        <v>5783</v>
      </c>
      <c r="IR13" s="105">
        <v>6527</v>
      </c>
      <c r="IS13" s="105">
        <v>7361</v>
      </c>
      <c r="IT13" s="105">
        <v>7344</v>
      </c>
      <c r="IU13" s="105">
        <v>7956</v>
      </c>
      <c r="IV13" s="10">
        <v>8206</v>
      </c>
      <c r="IW13" s="9">
        <v>8606</v>
      </c>
      <c r="IX13" s="9">
        <v>9419</v>
      </c>
      <c r="IY13" s="88">
        <v>9872</v>
      </c>
      <c r="IZ13" s="88">
        <v>10360</v>
      </c>
      <c r="JA13" s="88">
        <v>10888</v>
      </c>
      <c r="JB13" s="88">
        <v>12150</v>
      </c>
      <c r="JC13" s="88">
        <v>13128</v>
      </c>
      <c r="JD13" s="88">
        <v>16471</v>
      </c>
      <c r="JE13" s="411">
        <v>17099</v>
      </c>
      <c r="JF13" s="410">
        <v>17532</v>
      </c>
      <c r="JG13" s="410">
        <v>17902</v>
      </c>
      <c r="JH13" s="410">
        <v>18385</v>
      </c>
      <c r="JI13" s="112">
        <v>1521</v>
      </c>
      <c r="JJ13" s="58">
        <v>1567.5</v>
      </c>
      <c r="JK13" s="108">
        <v>1623</v>
      </c>
      <c r="JL13" s="58">
        <v>1719</v>
      </c>
      <c r="JM13" s="65">
        <v>1836</v>
      </c>
      <c r="JN13" s="104">
        <v>2246</v>
      </c>
      <c r="JO13" s="105">
        <v>2348</v>
      </c>
      <c r="JP13" s="105">
        <v>2564</v>
      </c>
      <c r="JQ13" s="105">
        <v>2632</v>
      </c>
      <c r="JR13" s="9">
        <v>2550</v>
      </c>
      <c r="JS13" s="9">
        <v>2436</v>
      </c>
      <c r="JT13" s="88">
        <v>2670</v>
      </c>
      <c r="JU13" s="88">
        <v>2802</v>
      </c>
      <c r="JV13" s="88">
        <v>2962</v>
      </c>
      <c r="JW13" s="88">
        <v>2458</v>
      </c>
      <c r="JX13" s="88">
        <v>2821</v>
      </c>
      <c r="JY13" s="88">
        <v>3017</v>
      </c>
      <c r="JZ13" s="88">
        <v>3882.5</v>
      </c>
      <c r="KA13" s="411">
        <v>3701</v>
      </c>
      <c r="KB13" s="410">
        <v>4252</v>
      </c>
      <c r="KC13" s="410">
        <v>3732</v>
      </c>
      <c r="KD13" s="410">
        <v>3910</v>
      </c>
      <c r="KE13" s="112">
        <v>4203</v>
      </c>
      <c r="KF13" s="58">
        <v>4330.5</v>
      </c>
      <c r="KG13" s="108">
        <v>4467</v>
      </c>
      <c r="KH13" s="104">
        <v>4929</v>
      </c>
      <c r="KI13" s="104">
        <v>5715</v>
      </c>
      <c r="KJ13" s="105">
        <v>6707</v>
      </c>
      <c r="KK13" s="105">
        <v>7568</v>
      </c>
      <c r="KL13" s="105">
        <v>7784</v>
      </c>
      <c r="KM13" s="105">
        <v>8260</v>
      </c>
      <c r="KN13" s="10">
        <v>8232</v>
      </c>
      <c r="KO13" s="88">
        <v>8466</v>
      </c>
      <c r="KP13" s="88">
        <v>9306</v>
      </c>
      <c r="KQ13" s="88">
        <v>9770</v>
      </c>
      <c r="KR13" s="88">
        <v>10278</v>
      </c>
      <c r="KS13" s="88">
        <v>8703</v>
      </c>
      <c r="KT13" s="88">
        <v>9931</v>
      </c>
      <c r="KU13" s="88">
        <v>10654</v>
      </c>
      <c r="KV13" s="88">
        <v>13430.5</v>
      </c>
      <c r="KW13" s="88">
        <v>11942</v>
      </c>
      <c r="KX13" s="410">
        <v>12493</v>
      </c>
      <c r="KY13" s="410">
        <v>11400</v>
      </c>
      <c r="KZ13" s="410">
        <v>11768</v>
      </c>
    </row>
    <row r="14" spans="1:312">
      <c r="A14" s="6" t="s">
        <v>23</v>
      </c>
      <c r="B14" s="161">
        <v>905</v>
      </c>
      <c r="C14" s="58">
        <v>964</v>
      </c>
      <c r="D14" s="58">
        <v>1580</v>
      </c>
      <c r="E14" s="58">
        <v>1750</v>
      </c>
      <c r="F14" s="58">
        <v>1831</v>
      </c>
      <c r="G14" s="58">
        <v>1970</v>
      </c>
      <c r="H14" s="58">
        <v>2050</v>
      </c>
      <c r="I14" s="31">
        <v>2145</v>
      </c>
      <c r="J14" s="31">
        <v>2267</v>
      </c>
      <c r="K14" s="31">
        <v>2404</v>
      </c>
      <c r="L14" s="31">
        <v>2549</v>
      </c>
      <c r="M14" s="73">
        <v>2787</v>
      </c>
      <c r="N14" s="73">
        <v>3126</v>
      </c>
      <c r="O14" s="73">
        <v>3590</v>
      </c>
      <c r="P14" s="88">
        <v>4176</v>
      </c>
      <c r="Q14" s="88">
        <v>4814</v>
      </c>
      <c r="R14" s="88">
        <v>5320</v>
      </c>
      <c r="S14" s="88">
        <v>5817</v>
      </c>
      <c r="T14" s="88">
        <v>6304</v>
      </c>
      <c r="U14" s="88">
        <v>6552</v>
      </c>
      <c r="V14" s="410">
        <v>6876</v>
      </c>
      <c r="W14" s="410">
        <v>7272</v>
      </c>
      <c r="X14" s="410">
        <v>7692</v>
      </c>
      <c r="Y14" s="410">
        <v>7916</v>
      </c>
      <c r="Z14" s="121">
        <v>2734</v>
      </c>
      <c r="AA14" s="31">
        <v>4260</v>
      </c>
      <c r="AB14" s="34">
        <v>4750</v>
      </c>
      <c r="AC14" s="34">
        <v>4991</v>
      </c>
      <c r="AD14" s="34">
        <v>5330</v>
      </c>
      <c r="AE14" s="34">
        <v>5530</v>
      </c>
      <c r="AF14" s="34">
        <v>5745</v>
      </c>
      <c r="AG14" s="31">
        <v>6107</v>
      </c>
      <c r="AH14" s="31">
        <v>6444</v>
      </c>
      <c r="AI14" s="31">
        <v>6892</v>
      </c>
      <c r="AJ14" s="73">
        <v>7398</v>
      </c>
      <c r="AK14" s="73">
        <v>8076</v>
      </c>
      <c r="AL14" s="73">
        <v>8981</v>
      </c>
      <c r="AM14" s="88">
        <v>10650</v>
      </c>
      <c r="AN14" s="88">
        <v>12417</v>
      </c>
      <c r="AO14" s="88">
        <v>13768</v>
      </c>
      <c r="AP14" s="88">
        <v>14856.5</v>
      </c>
      <c r="AQ14" s="88">
        <v>15801</v>
      </c>
      <c r="AR14" s="88">
        <v>16513</v>
      </c>
      <c r="AS14" s="410">
        <v>17418</v>
      </c>
      <c r="AT14" s="410">
        <v>18378.5</v>
      </c>
      <c r="AU14" s="410">
        <v>18315.599999999999</v>
      </c>
      <c r="AV14" s="410">
        <v>18955</v>
      </c>
      <c r="AW14" s="112">
        <v>1998</v>
      </c>
      <c r="AX14" s="60">
        <v>2278</v>
      </c>
      <c r="AY14" s="107">
        <v>2510</v>
      </c>
      <c r="AZ14" s="60">
        <v>2594</v>
      </c>
      <c r="BA14" s="64">
        <v>2676</v>
      </c>
      <c r="BB14" s="105">
        <v>2736</v>
      </c>
      <c r="BC14" s="105">
        <v>3016</v>
      </c>
      <c r="BD14" s="105">
        <v>3296</v>
      </c>
      <c r="BE14" s="105">
        <v>3296</v>
      </c>
      <c r="BF14" s="10">
        <v>3734</v>
      </c>
      <c r="BG14" s="10">
        <v>3975</v>
      </c>
      <c r="BH14" s="10">
        <v>4546</v>
      </c>
      <c r="BI14" s="88">
        <v>5164</v>
      </c>
      <c r="BJ14" s="88">
        <v>5812</v>
      </c>
      <c r="BK14" s="88">
        <v>6510</v>
      </c>
      <c r="BL14" s="88">
        <v>7199</v>
      </c>
      <c r="BM14" s="88">
        <v>7706</v>
      </c>
      <c r="BN14" s="88">
        <v>8092.5</v>
      </c>
      <c r="BO14" s="88">
        <v>8579.5</v>
      </c>
      <c r="BP14" s="410">
        <v>9193</v>
      </c>
      <c r="BQ14" s="410">
        <v>9739</v>
      </c>
      <c r="BR14" s="410">
        <v>10028</v>
      </c>
      <c r="BS14" s="112">
        <v>5358</v>
      </c>
      <c r="BT14" s="58">
        <v>6198</v>
      </c>
      <c r="BU14" s="108">
        <v>6870</v>
      </c>
      <c r="BV14" s="104">
        <v>7114</v>
      </c>
      <c r="BW14" s="104">
        <v>7356</v>
      </c>
      <c r="BX14" s="105">
        <v>7536</v>
      </c>
      <c r="BY14" s="105">
        <v>8376</v>
      </c>
      <c r="BZ14" s="105">
        <v>9216</v>
      </c>
      <c r="CA14" s="105">
        <v>9216</v>
      </c>
      <c r="CB14" s="10">
        <v>10274</v>
      </c>
      <c r="CC14" s="10">
        <v>10526</v>
      </c>
      <c r="CD14" s="10">
        <v>11226</v>
      </c>
      <c r="CE14" s="88">
        <v>11944</v>
      </c>
      <c r="CF14" s="88">
        <v>12798</v>
      </c>
      <c r="CG14" s="88">
        <v>13970</v>
      </c>
      <c r="CH14" s="88">
        <v>14995</v>
      </c>
      <c r="CI14" s="88">
        <v>17172</v>
      </c>
      <c r="CJ14" s="88">
        <v>18031</v>
      </c>
      <c r="CK14" s="88">
        <v>19110</v>
      </c>
      <c r="CL14" s="410">
        <v>20355.5</v>
      </c>
      <c r="CM14" s="410">
        <v>21571.5</v>
      </c>
      <c r="CN14" s="410">
        <v>22513.5</v>
      </c>
      <c r="CO14" s="112">
        <v>1880</v>
      </c>
      <c r="CP14" s="58">
        <v>2170</v>
      </c>
      <c r="CQ14" s="108">
        <v>2390</v>
      </c>
      <c r="CR14" s="58">
        <v>2470</v>
      </c>
      <c r="CS14" s="65">
        <v>2570</v>
      </c>
      <c r="CT14" s="104">
        <v>2630</v>
      </c>
      <c r="CU14" s="105">
        <v>2920</v>
      </c>
      <c r="CV14" s="105">
        <v>3406</v>
      </c>
      <c r="CW14" s="105">
        <v>3406</v>
      </c>
      <c r="CX14" s="10">
        <v>3954</v>
      </c>
      <c r="CY14" s="10">
        <v>4082</v>
      </c>
      <c r="CZ14" s="10">
        <v>4450</v>
      </c>
      <c r="DA14" s="88">
        <v>5040</v>
      </c>
      <c r="DB14" s="88">
        <v>5532</v>
      </c>
      <c r="DC14" s="88">
        <v>6252</v>
      </c>
      <c r="DD14" s="88">
        <v>6870</v>
      </c>
      <c r="DE14" s="88">
        <v>6080</v>
      </c>
      <c r="DF14" s="60" t="s">
        <v>17</v>
      </c>
      <c r="DG14" s="60" t="s">
        <v>17</v>
      </c>
      <c r="DH14" s="60" t="s">
        <v>17</v>
      </c>
      <c r="DI14" s="60" t="s">
        <v>17</v>
      </c>
      <c r="DJ14" s="60" t="s">
        <v>17</v>
      </c>
      <c r="DK14" s="112">
        <v>5240</v>
      </c>
      <c r="DL14" s="58">
        <v>6090</v>
      </c>
      <c r="DM14" s="108">
        <v>6750</v>
      </c>
      <c r="DN14" s="104">
        <v>6990</v>
      </c>
      <c r="DO14" s="104">
        <v>7250</v>
      </c>
      <c r="DP14" s="105">
        <v>7430</v>
      </c>
      <c r="DQ14" s="105">
        <v>8280</v>
      </c>
      <c r="DR14" s="105">
        <v>9326</v>
      </c>
      <c r="DS14" s="105">
        <v>9326</v>
      </c>
      <c r="DT14" s="10">
        <v>10632</v>
      </c>
      <c r="DU14" s="10">
        <v>11162</v>
      </c>
      <c r="DV14" s="10">
        <v>12166</v>
      </c>
      <c r="DW14" s="88">
        <v>13752</v>
      </c>
      <c r="DX14" s="88">
        <v>15092</v>
      </c>
      <c r="DY14" s="88">
        <v>16072</v>
      </c>
      <c r="DZ14" s="88">
        <v>17664</v>
      </c>
      <c r="EA14" s="88">
        <v>16612</v>
      </c>
      <c r="EB14" s="88" t="s">
        <v>17</v>
      </c>
      <c r="EC14" s="10" t="s">
        <v>17</v>
      </c>
      <c r="ED14" s="10" t="s">
        <v>17</v>
      </c>
      <c r="EE14" s="10" t="s">
        <v>17</v>
      </c>
      <c r="EF14" s="10" t="s">
        <v>17</v>
      </c>
      <c r="EG14" s="112">
        <v>1544</v>
      </c>
      <c r="EH14" s="58">
        <v>1708</v>
      </c>
      <c r="EI14" s="108">
        <v>1802</v>
      </c>
      <c r="EJ14" s="58">
        <v>1910</v>
      </c>
      <c r="EK14" s="65">
        <v>2030</v>
      </c>
      <c r="EL14" s="104">
        <v>2120</v>
      </c>
      <c r="EM14" s="105">
        <v>2260</v>
      </c>
      <c r="EN14" s="105">
        <v>2390</v>
      </c>
      <c r="EO14" s="105">
        <v>2390</v>
      </c>
      <c r="EP14" s="10">
        <v>2754</v>
      </c>
      <c r="EQ14" s="10">
        <v>3032</v>
      </c>
      <c r="ER14" s="10">
        <v>3436</v>
      </c>
      <c r="ES14" s="88">
        <v>3984</v>
      </c>
      <c r="ET14" s="88">
        <v>4660</v>
      </c>
      <c r="EU14" s="88">
        <v>5192</v>
      </c>
      <c r="EV14" s="88">
        <v>5682</v>
      </c>
      <c r="EW14" s="88">
        <v>6099</v>
      </c>
      <c r="EX14" s="411">
        <v>6175</v>
      </c>
      <c r="EY14" s="411">
        <v>6558</v>
      </c>
      <c r="EZ14" s="410">
        <v>6951</v>
      </c>
      <c r="FA14" s="410">
        <v>7303.2</v>
      </c>
      <c r="FB14" s="410">
        <v>7517</v>
      </c>
      <c r="FC14" s="112">
        <v>4224</v>
      </c>
      <c r="FD14" s="58">
        <v>4708</v>
      </c>
      <c r="FE14" s="108">
        <v>4962</v>
      </c>
      <c r="FF14" s="104">
        <v>5270</v>
      </c>
      <c r="FG14" s="104">
        <v>5510</v>
      </c>
      <c r="FH14" s="105">
        <v>5720</v>
      </c>
      <c r="FI14" s="105">
        <v>6100</v>
      </c>
      <c r="FJ14" s="105">
        <v>6430</v>
      </c>
      <c r="FK14" s="105">
        <v>6430</v>
      </c>
      <c r="FL14" s="10">
        <v>7422</v>
      </c>
      <c r="FM14" s="10">
        <v>8040</v>
      </c>
      <c r="FN14" s="10">
        <v>8890</v>
      </c>
      <c r="FO14" s="88">
        <v>10836</v>
      </c>
      <c r="FP14" s="88">
        <v>13070</v>
      </c>
      <c r="FQ14" s="88">
        <v>14400</v>
      </c>
      <c r="FR14" s="88">
        <v>15382</v>
      </c>
      <c r="FS14" s="88">
        <v>13347</v>
      </c>
      <c r="FT14" s="411">
        <v>16758</v>
      </c>
      <c r="FU14" s="411">
        <v>17592</v>
      </c>
      <c r="FV14" s="410">
        <v>18474</v>
      </c>
      <c r="FW14" s="410">
        <v>18315.599999999999</v>
      </c>
      <c r="FX14" s="410">
        <v>18955</v>
      </c>
      <c r="FY14" s="112">
        <v>1630</v>
      </c>
      <c r="FZ14" s="58">
        <v>1800</v>
      </c>
      <c r="GA14" s="108">
        <v>1900</v>
      </c>
      <c r="GB14" s="58">
        <v>2000</v>
      </c>
      <c r="GC14" s="65">
        <v>2090</v>
      </c>
      <c r="GD14" s="104">
        <v>2150</v>
      </c>
      <c r="GE14" s="105">
        <v>2270</v>
      </c>
      <c r="GF14" s="105">
        <v>2440</v>
      </c>
      <c r="GG14" s="105">
        <v>2440</v>
      </c>
      <c r="GH14" s="10">
        <v>2765</v>
      </c>
      <c r="GI14" s="10">
        <v>3071</v>
      </c>
      <c r="GJ14" s="10">
        <v>3554</v>
      </c>
      <c r="GK14" s="88">
        <v>4104</v>
      </c>
      <c r="GL14" s="88">
        <v>4644</v>
      </c>
      <c r="GM14" s="88">
        <v>5159</v>
      </c>
      <c r="GN14" s="88">
        <v>5616</v>
      </c>
      <c r="GO14" s="88">
        <v>5692</v>
      </c>
      <c r="GP14" s="411">
        <v>6356</v>
      </c>
      <c r="GQ14" s="411">
        <v>6672</v>
      </c>
      <c r="GR14" s="410">
        <v>7058</v>
      </c>
      <c r="GS14" s="410">
        <v>7461</v>
      </c>
      <c r="GT14" s="410">
        <v>7678.25</v>
      </c>
      <c r="GU14" s="112">
        <v>4310</v>
      </c>
      <c r="GV14" s="58">
        <v>4800</v>
      </c>
      <c r="GW14" s="108">
        <v>5060</v>
      </c>
      <c r="GX14" s="104">
        <v>5360</v>
      </c>
      <c r="GY14" s="104">
        <v>5570</v>
      </c>
      <c r="GZ14" s="105">
        <v>5750</v>
      </c>
      <c r="HA14" s="105">
        <v>6110</v>
      </c>
      <c r="HB14" s="105">
        <v>6480</v>
      </c>
      <c r="HC14" s="105">
        <v>6480</v>
      </c>
      <c r="HD14" s="10">
        <v>7136</v>
      </c>
      <c r="HE14" s="10">
        <v>7622</v>
      </c>
      <c r="HF14" s="10">
        <v>8470</v>
      </c>
      <c r="HG14" s="88">
        <v>9648</v>
      </c>
      <c r="HH14" s="88">
        <v>10588</v>
      </c>
      <c r="HI14" s="88">
        <v>11575</v>
      </c>
      <c r="HJ14" s="88">
        <v>12058</v>
      </c>
      <c r="HK14" s="88">
        <v>13490</v>
      </c>
      <c r="HL14" s="411">
        <v>13500</v>
      </c>
      <c r="HM14" s="411">
        <v>14408</v>
      </c>
      <c r="HN14" s="410">
        <v>15373</v>
      </c>
      <c r="HO14" s="410">
        <v>16203</v>
      </c>
      <c r="HP14" s="410">
        <v>16710</v>
      </c>
      <c r="HQ14" s="112">
        <v>1560</v>
      </c>
      <c r="HR14" s="58">
        <v>1720</v>
      </c>
      <c r="HS14" s="108">
        <v>1800</v>
      </c>
      <c r="HT14" s="58">
        <v>1980</v>
      </c>
      <c r="HU14" s="65">
        <v>2040</v>
      </c>
      <c r="HV14" s="104">
        <v>2160</v>
      </c>
      <c r="HW14" s="105">
        <v>2264</v>
      </c>
      <c r="HX14" s="105">
        <v>2408</v>
      </c>
      <c r="HY14" s="10">
        <v>2408</v>
      </c>
      <c r="HZ14" s="60" t="s">
        <v>17</v>
      </c>
      <c r="IA14" s="60" t="s">
        <v>17</v>
      </c>
      <c r="IB14" s="10" t="s">
        <v>17</v>
      </c>
      <c r="IC14" s="88">
        <v>3834</v>
      </c>
      <c r="ID14" s="88">
        <v>4468</v>
      </c>
      <c r="IE14" s="88">
        <v>4950</v>
      </c>
      <c r="IF14" s="88">
        <v>5320</v>
      </c>
      <c r="IG14" s="88" t="s">
        <v>17</v>
      </c>
      <c r="IH14" s="88" t="s">
        <v>17</v>
      </c>
      <c r="II14" s="88" t="s">
        <v>17</v>
      </c>
      <c r="IJ14" s="88" t="s">
        <v>17</v>
      </c>
      <c r="IK14" s="88" t="s">
        <v>17</v>
      </c>
      <c r="IL14" s="88" t="s">
        <v>17</v>
      </c>
      <c r="IM14" s="112">
        <v>4240</v>
      </c>
      <c r="IN14" s="58">
        <v>4720</v>
      </c>
      <c r="IO14" s="108">
        <v>4960</v>
      </c>
      <c r="IP14" s="104">
        <v>5340</v>
      </c>
      <c r="IQ14" s="104">
        <v>5520</v>
      </c>
      <c r="IR14" s="105">
        <v>5760</v>
      </c>
      <c r="IS14" s="105">
        <v>6104</v>
      </c>
      <c r="IT14" s="105">
        <v>6448</v>
      </c>
      <c r="IU14" s="105">
        <v>6448</v>
      </c>
      <c r="IV14" s="60" t="s">
        <v>17</v>
      </c>
      <c r="IW14" s="60" t="s">
        <v>17</v>
      </c>
      <c r="IX14" s="10" t="s">
        <v>17</v>
      </c>
      <c r="IY14" s="88">
        <v>9350</v>
      </c>
      <c r="IZ14" s="88">
        <v>10910</v>
      </c>
      <c r="JA14" s="88">
        <v>11500</v>
      </c>
      <c r="JB14" s="88">
        <v>12490</v>
      </c>
      <c r="JC14" s="88" t="s">
        <v>17</v>
      </c>
      <c r="JD14" s="88" t="s">
        <v>17</v>
      </c>
      <c r="JE14" s="88" t="s">
        <v>17</v>
      </c>
      <c r="JF14" s="88" t="s">
        <v>17</v>
      </c>
      <c r="JG14" s="88" t="s">
        <v>17</v>
      </c>
      <c r="JH14" s="88" t="s">
        <v>17</v>
      </c>
      <c r="JI14" s="112">
        <v>1440</v>
      </c>
      <c r="JJ14" s="58">
        <v>1600</v>
      </c>
      <c r="JK14" s="108">
        <v>1760</v>
      </c>
      <c r="JL14" s="58">
        <v>1860</v>
      </c>
      <c r="JM14" s="65">
        <v>1950</v>
      </c>
      <c r="JN14" s="104">
        <v>2050</v>
      </c>
      <c r="JO14" s="105">
        <v>2170</v>
      </c>
      <c r="JP14" s="105">
        <v>2300</v>
      </c>
      <c r="JQ14" s="105">
        <v>2300</v>
      </c>
      <c r="JR14" s="10">
        <v>2648</v>
      </c>
      <c r="JS14" s="10">
        <v>3132</v>
      </c>
      <c r="JT14" s="73">
        <v>3370</v>
      </c>
      <c r="JU14" s="73" t="s">
        <v>17</v>
      </c>
      <c r="JV14" s="73" t="s">
        <v>17</v>
      </c>
      <c r="JW14" s="88" t="s">
        <v>17</v>
      </c>
      <c r="JX14" s="88" t="s">
        <v>17</v>
      </c>
      <c r="JY14" s="88" t="s">
        <v>17</v>
      </c>
      <c r="JZ14" s="88" t="s">
        <v>17</v>
      </c>
      <c r="KA14" s="88" t="s">
        <v>17</v>
      </c>
      <c r="KB14" s="88" t="s">
        <v>17</v>
      </c>
      <c r="KC14" s="88" t="s">
        <v>17</v>
      </c>
      <c r="KD14" s="88" t="s">
        <v>17</v>
      </c>
      <c r="KE14" s="112">
        <v>4120</v>
      </c>
      <c r="KF14" s="58">
        <v>4600</v>
      </c>
      <c r="KG14" s="108">
        <v>4920</v>
      </c>
      <c r="KH14" s="104">
        <v>5130</v>
      </c>
      <c r="KI14" s="104">
        <v>5430</v>
      </c>
      <c r="KJ14" s="105">
        <v>5650</v>
      </c>
      <c r="KK14" s="105">
        <v>6010</v>
      </c>
      <c r="KL14" s="105">
        <v>6340</v>
      </c>
      <c r="KM14" s="105">
        <v>6340</v>
      </c>
      <c r="KN14" s="10">
        <v>7208</v>
      </c>
      <c r="KO14" s="73">
        <v>8384</v>
      </c>
      <c r="KP14" s="73">
        <v>9014</v>
      </c>
      <c r="KQ14" s="73" t="s">
        <v>17</v>
      </c>
      <c r="KR14" s="73" t="s">
        <v>17</v>
      </c>
      <c r="KS14" s="73" t="s">
        <v>17</v>
      </c>
      <c r="KT14" s="73" t="s">
        <v>17</v>
      </c>
      <c r="KU14" s="73" t="s">
        <v>17</v>
      </c>
      <c r="KV14" s="73" t="s">
        <v>17</v>
      </c>
      <c r="KW14" s="73">
        <v>0</v>
      </c>
      <c r="KX14" s="410" t="s">
        <v>17</v>
      </c>
      <c r="KY14" s="410" t="s">
        <v>17</v>
      </c>
      <c r="KZ14" s="410" t="s">
        <v>17</v>
      </c>
    </row>
    <row r="15" spans="1:312" s="25" customFormat="1">
      <c r="A15" s="24" t="s">
        <v>24</v>
      </c>
      <c r="B15" s="67">
        <v>793</v>
      </c>
      <c r="C15" s="34">
        <v>1014</v>
      </c>
      <c r="D15" s="34">
        <v>1820</v>
      </c>
      <c r="E15" s="34">
        <v>1981</v>
      </c>
      <c r="F15" s="34">
        <v>1987</v>
      </c>
      <c r="G15" s="34">
        <v>2017</v>
      </c>
      <c r="H15" s="34">
        <v>2017</v>
      </c>
      <c r="I15" s="31">
        <v>2068</v>
      </c>
      <c r="J15" s="31">
        <v>2136</v>
      </c>
      <c r="K15" s="31">
        <v>2206</v>
      </c>
      <c r="L15" s="31">
        <v>2368</v>
      </c>
      <c r="M15" s="88">
        <v>2441</v>
      </c>
      <c r="N15" s="88">
        <v>2515</v>
      </c>
      <c r="O15" s="88">
        <v>2928</v>
      </c>
      <c r="P15" s="88">
        <v>3240</v>
      </c>
      <c r="Q15" s="88">
        <v>3346</v>
      </c>
      <c r="R15" s="88">
        <v>3438</v>
      </c>
      <c r="S15" s="88">
        <v>3595</v>
      </c>
      <c r="T15" s="88">
        <v>3771</v>
      </c>
      <c r="U15" s="88">
        <v>4016</v>
      </c>
      <c r="V15" s="410">
        <v>4431.5</v>
      </c>
      <c r="W15" s="410">
        <v>4884</v>
      </c>
      <c r="X15" s="410">
        <v>5417.5</v>
      </c>
      <c r="Y15" s="410">
        <v>6251</v>
      </c>
      <c r="Z15" s="121">
        <v>1966</v>
      </c>
      <c r="AA15" s="31">
        <v>3543</v>
      </c>
      <c r="AB15" s="34">
        <v>3950</v>
      </c>
      <c r="AC15" s="34">
        <v>4350</v>
      </c>
      <c r="AD15" s="34">
        <v>4609</v>
      </c>
      <c r="AE15" s="34">
        <v>4609</v>
      </c>
      <c r="AF15" s="34">
        <v>5547</v>
      </c>
      <c r="AG15" s="31">
        <v>6777</v>
      </c>
      <c r="AH15" s="31">
        <v>7358</v>
      </c>
      <c r="AI15" s="31">
        <v>8215</v>
      </c>
      <c r="AJ15" s="88">
        <v>8219</v>
      </c>
      <c r="AK15" s="88">
        <v>8433</v>
      </c>
      <c r="AL15" s="88">
        <v>8810</v>
      </c>
      <c r="AM15" s="88">
        <v>9133</v>
      </c>
      <c r="AN15" s="88">
        <v>9177</v>
      </c>
      <c r="AO15" s="88">
        <v>9298</v>
      </c>
      <c r="AP15" s="88">
        <v>9453</v>
      </c>
      <c r="AQ15" s="88">
        <v>9698</v>
      </c>
      <c r="AR15" s="88">
        <v>10668.6</v>
      </c>
      <c r="AS15" s="410">
        <v>11792</v>
      </c>
      <c r="AT15" s="410">
        <v>13034</v>
      </c>
      <c r="AU15" s="410">
        <v>14445.5</v>
      </c>
      <c r="AV15" s="410">
        <v>16132.5</v>
      </c>
      <c r="AW15" s="271">
        <v>2573</v>
      </c>
      <c r="AX15" s="31">
        <v>2625</v>
      </c>
      <c r="AY15" s="116">
        <v>2645</v>
      </c>
      <c r="AZ15" s="31">
        <v>2663</v>
      </c>
      <c r="BA15" s="63">
        <v>2663</v>
      </c>
      <c r="BB15" s="117">
        <v>2711</v>
      </c>
      <c r="BC15" s="117">
        <v>2841</v>
      </c>
      <c r="BD15" s="117">
        <v>2851</v>
      </c>
      <c r="BE15" s="117">
        <v>3395</v>
      </c>
      <c r="BF15" s="9">
        <v>3395</v>
      </c>
      <c r="BG15" s="9">
        <v>3536</v>
      </c>
      <c r="BH15" s="9">
        <v>3880</v>
      </c>
      <c r="BI15" s="88">
        <v>4292</v>
      </c>
      <c r="BJ15" s="88">
        <v>4419</v>
      </c>
      <c r="BK15" s="88">
        <v>4449</v>
      </c>
      <c r="BL15" s="88">
        <v>4688</v>
      </c>
      <c r="BM15" s="88">
        <v>5086.3999999999996</v>
      </c>
      <c r="BN15" s="88">
        <v>5233.3999999999996</v>
      </c>
      <c r="BO15" s="88">
        <v>5764</v>
      </c>
      <c r="BP15" s="410">
        <v>6354</v>
      </c>
      <c r="BQ15" s="410">
        <v>6989</v>
      </c>
      <c r="BR15" s="410">
        <v>7873</v>
      </c>
      <c r="BS15" s="271">
        <v>5873</v>
      </c>
      <c r="BT15" s="34">
        <v>5925</v>
      </c>
      <c r="BU15" s="118">
        <v>5948</v>
      </c>
      <c r="BV15" s="119">
        <v>5963</v>
      </c>
      <c r="BW15" s="119">
        <v>5963</v>
      </c>
      <c r="BX15" s="117">
        <v>6311</v>
      </c>
      <c r="BY15" s="117">
        <v>6621</v>
      </c>
      <c r="BZ15" s="117">
        <v>7051</v>
      </c>
      <c r="CA15" s="117">
        <v>8695</v>
      </c>
      <c r="CB15" s="9">
        <v>8695</v>
      </c>
      <c r="CC15" s="9">
        <v>8836</v>
      </c>
      <c r="CD15" s="9">
        <v>9180</v>
      </c>
      <c r="CE15" s="88">
        <v>11092</v>
      </c>
      <c r="CF15" s="88">
        <v>12719</v>
      </c>
      <c r="CG15" s="88">
        <v>12749</v>
      </c>
      <c r="CH15" s="88">
        <v>12988</v>
      </c>
      <c r="CI15" s="88">
        <v>13800.4</v>
      </c>
      <c r="CJ15" s="88">
        <v>14383.4</v>
      </c>
      <c r="CK15" s="88">
        <v>16549</v>
      </c>
      <c r="CL15" s="410">
        <v>19362</v>
      </c>
      <c r="CM15" s="410">
        <v>22265</v>
      </c>
      <c r="CN15" s="410">
        <v>25790</v>
      </c>
      <c r="CO15" s="271">
        <v>1698</v>
      </c>
      <c r="CP15" s="34">
        <v>1898</v>
      </c>
      <c r="CQ15" s="118">
        <v>1898</v>
      </c>
      <c r="CR15" s="34">
        <v>2140</v>
      </c>
      <c r="CS15" s="33">
        <v>2140</v>
      </c>
      <c r="CT15" s="119">
        <v>2140</v>
      </c>
      <c r="CU15" s="117">
        <v>2196</v>
      </c>
      <c r="CV15" s="117">
        <v>2200.5</v>
      </c>
      <c r="CW15" s="117">
        <v>2452</v>
      </c>
      <c r="CX15" s="9">
        <v>2453</v>
      </c>
      <c r="CY15" s="9">
        <v>2641</v>
      </c>
      <c r="CZ15" s="9">
        <v>3196</v>
      </c>
      <c r="DA15" s="88">
        <v>3459</v>
      </c>
      <c r="DB15" s="88">
        <v>3759</v>
      </c>
      <c r="DC15" s="88">
        <v>3810</v>
      </c>
      <c r="DD15" s="88">
        <v>3984</v>
      </c>
      <c r="DE15" s="88">
        <v>4306</v>
      </c>
      <c r="DF15" s="88">
        <v>4372</v>
      </c>
      <c r="DG15" s="411">
        <v>4811</v>
      </c>
      <c r="DH15" s="410">
        <v>5257</v>
      </c>
      <c r="DI15" s="410">
        <v>5922</v>
      </c>
      <c r="DJ15" s="410">
        <v>6668</v>
      </c>
      <c r="DK15" s="271">
        <v>3498</v>
      </c>
      <c r="DL15" s="34">
        <v>4298</v>
      </c>
      <c r="DM15" s="118">
        <v>4989</v>
      </c>
      <c r="DN15" s="119">
        <v>5336</v>
      </c>
      <c r="DO15" s="119">
        <v>5336</v>
      </c>
      <c r="DP15" s="117">
        <v>6547.5</v>
      </c>
      <c r="DQ15" s="117">
        <v>7575</v>
      </c>
      <c r="DR15" s="117">
        <v>7579.5</v>
      </c>
      <c r="DS15" s="117">
        <v>9449</v>
      </c>
      <c r="DT15" s="9">
        <v>9450</v>
      </c>
      <c r="DU15" s="9">
        <v>9253</v>
      </c>
      <c r="DV15" s="9">
        <v>9808</v>
      </c>
      <c r="DW15" s="88">
        <v>10071</v>
      </c>
      <c r="DX15" s="88">
        <v>9531</v>
      </c>
      <c r="DY15" s="88">
        <v>10458</v>
      </c>
      <c r="DZ15" s="88">
        <v>9888</v>
      </c>
      <c r="EA15" s="88">
        <v>10941</v>
      </c>
      <c r="EB15" s="88">
        <v>12528</v>
      </c>
      <c r="EC15" s="411">
        <v>13027</v>
      </c>
      <c r="ED15" s="410">
        <v>13504</v>
      </c>
      <c r="EE15" s="410">
        <v>15196</v>
      </c>
      <c r="EF15" s="410">
        <v>18442</v>
      </c>
      <c r="EG15" s="121">
        <v>1953</v>
      </c>
      <c r="EH15" s="34">
        <v>2098.5</v>
      </c>
      <c r="EI15" s="34">
        <v>2145</v>
      </c>
      <c r="EJ15" s="34">
        <v>2018</v>
      </c>
      <c r="EK15" s="33">
        <v>2020</v>
      </c>
      <c r="EL15" s="119">
        <v>2037</v>
      </c>
      <c r="EM15" s="117">
        <v>2208</v>
      </c>
      <c r="EN15" s="117">
        <v>2286</v>
      </c>
      <c r="EO15" s="117">
        <v>2307</v>
      </c>
      <c r="EP15" s="9">
        <v>2586</v>
      </c>
      <c r="EQ15" s="9">
        <v>2654</v>
      </c>
      <c r="ER15" s="9">
        <v>3018</v>
      </c>
      <c r="ES15" s="88">
        <v>3440</v>
      </c>
      <c r="ET15" s="88">
        <v>3385.5</v>
      </c>
      <c r="EU15" s="88">
        <v>3374.9</v>
      </c>
      <c r="EV15" s="88">
        <v>3501</v>
      </c>
      <c r="EW15" s="88">
        <v>3811.9</v>
      </c>
      <c r="EX15" s="88">
        <v>4023.9</v>
      </c>
      <c r="EY15" s="411">
        <v>4584</v>
      </c>
      <c r="EZ15" s="410">
        <v>5074</v>
      </c>
      <c r="FA15" s="410">
        <v>5443</v>
      </c>
      <c r="FB15" s="410">
        <v>6318</v>
      </c>
      <c r="FC15" s="112">
        <v>3472.5</v>
      </c>
      <c r="FD15" s="34">
        <v>3818</v>
      </c>
      <c r="FE15" s="34">
        <v>4218</v>
      </c>
      <c r="FF15" s="119">
        <v>4598.5</v>
      </c>
      <c r="FG15" s="119">
        <v>4638</v>
      </c>
      <c r="FH15" s="117">
        <v>5700</v>
      </c>
      <c r="FI15" s="117">
        <v>6996</v>
      </c>
      <c r="FJ15" s="117">
        <v>8008</v>
      </c>
      <c r="FK15" s="117">
        <v>8259</v>
      </c>
      <c r="FL15" s="9">
        <v>8297</v>
      </c>
      <c r="FM15" s="9">
        <v>8433</v>
      </c>
      <c r="FN15" s="9">
        <v>8810</v>
      </c>
      <c r="FO15" s="88">
        <v>9148</v>
      </c>
      <c r="FP15" s="88">
        <v>9257.5</v>
      </c>
      <c r="FQ15" s="88">
        <v>9298</v>
      </c>
      <c r="FR15" s="88">
        <v>9453</v>
      </c>
      <c r="FS15" s="88">
        <v>9698</v>
      </c>
      <c r="FT15" s="88">
        <v>10773.46</v>
      </c>
      <c r="FU15" s="411">
        <v>11925</v>
      </c>
      <c r="FV15" s="410">
        <v>13047</v>
      </c>
      <c r="FW15" s="410">
        <v>14263</v>
      </c>
      <c r="FX15" s="410">
        <v>16890</v>
      </c>
      <c r="FY15" s="271">
        <v>1882.5</v>
      </c>
      <c r="FZ15" s="34">
        <v>2017.5</v>
      </c>
      <c r="GA15" s="118">
        <v>2017.5</v>
      </c>
      <c r="GB15" s="34">
        <v>2067</v>
      </c>
      <c r="GC15" s="33">
        <v>2067</v>
      </c>
      <c r="GD15" s="119">
        <v>2088</v>
      </c>
      <c r="GE15" s="117">
        <v>2142.5</v>
      </c>
      <c r="GF15" s="117">
        <v>2225.5</v>
      </c>
      <c r="GG15" s="117">
        <v>2500.5</v>
      </c>
      <c r="GH15" s="9">
        <v>2495</v>
      </c>
      <c r="GI15" s="9">
        <v>2570</v>
      </c>
      <c r="GJ15" s="9">
        <v>2913</v>
      </c>
      <c r="GK15" s="88">
        <v>3090</v>
      </c>
      <c r="GL15" s="88">
        <v>3310</v>
      </c>
      <c r="GM15" s="88">
        <v>3371.6</v>
      </c>
      <c r="GN15" s="88">
        <v>3595</v>
      </c>
      <c r="GO15" s="88">
        <v>3687.36</v>
      </c>
      <c r="GP15" s="88">
        <v>3945</v>
      </c>
      <c r="GQ15" s="411">
        <v>4264.5</v>
      </c>
      <c r="GR15" s="410">
        <v>4705.5</v>
      </c>
      <c r="GS15" s="410">
        <v>5198.5</v>
      </c>
      <c r="GT15" s="410">
        <v>5810.5</v>
      </c>
      <c r="GU15" s="271">
        <v>3574</v>
      </c>
      <c r="GV15" s="34">
        <v>3851</v>
      </c>
      <c r="GW15" s="118">
        <v>4162.5</v>
      </c>
      <c r="GX15" s="119">
        <v>4238</v>
      </c>
      <c r="GY15" s="119">
        <v>4238</v>
      </c>
      <c r="GZ15" s="117">
        <v>5513</v>
      </c>
      <c r="HA15" s="117">
        <v>6875</v>
      </c>
      <c r="HB15" s="117">
        <v>7504.5</v>
      </c>
      <c r="HC15" s="117">
        <v>8077</v>
      </c>
      <c r="HD15" s="9">
        <v>8102.5</v>
      </c>
      <c r="HE15" s="9">
        <v>8282.5</v>
      </c>
      <c r="HF15" s="9">
        <v>8436</v>
      </c>
      <c r="HG15" s="88">
        <v>8760</v>
      </c>
      <c r="HH15" s="88">
        <v>8760</v>
      </c>
      <c r="HI15" s="88">
        <v>8798.5</v>
      </c>
      <c r="HJ15" s="88">
        <v>9043</v>
      </c>
      <c r="HK15" s="88">
        <v>9219</v>
      </c>
      <c r="HL15" s="88">
        <v>10080.25</v>
      </c>
      <c r="HM15" s="411">
        <v>11209</v>
      </c>
      <c r="HN15" s="410">
        <v>12393</v>
      </c>
      <c r="HO15" s="410">
        <v>14086.5</v>
      </c>
      <c r="HP15" s="410">
        <v>15508.5</v>
      </c>
      <c r="HQ15" s="121">
        <v>1762</v>
      </c>
      <c r="HR15" s="34">
        <v>1910</v>
      </c>
      <c r="HS15" s="34">
        <v>1930</v>
      </c>
      <c r="HT15" s="34">
        <v>1930</v>
      </c>
      <c r="HU15" s="33">
        <v>1930</v>
      </c>
      <c r="HV15" s="119">
        <v>2050</v>
      </c>
      <c r="HW15" s="117">
        <v>2050</v>
      </c>
      <c r="HX15" s="117">
        <v>2060</v>
      </c>
      <c r="HY15" s="9">
        <v>2300</v>
      </c>
      <c r="HZ15" s="9">
        <v>2300</v>
      </c>
      <c r="IA15" s="9">
        <v>2368</v>
      </c>
      <c r="IB15" s="9">
        <v>2747.5</v>
      </c>
      <c r="IC15" s="88">
        <v>3056</v>
      </c>
      <c r="ID15" s="88">
        <v>3142</v>
      </c>
      <c r="IE15" s="88">
        <v>3506</v>
      </c>
      <c r="IF15" s="88">
        <v>2976</v>
      </c>
      <c r="IG15" s="88">
        <v>2989</v>
      </c>
      <c r="IH15" s="88" t="s">
        <v>17</v>
      </c>
      <c r="II15" s="88" t="s">
        <v>17</v>
      </c>
      <c r="IJ15" s="88" t="s">
        <v>17</v>
      </c>
      <c r="IK15" s="88" t="s">
        <v>17</v>
      </c>
      <c r="IL15" s="88" t="s">
        <v>17</v>
      </c>
      <c r="IM15" s="121">
        <v>3562</v>
      </c>
      <c r="IN15" s="34">
        <v>3426</v>
      </c>
      <c r="IO15" s="34">
        <v>4579</v>
      </c>
      <c r="IP15" s="119">
        <v>4609</v>
      </c>
      <c r="IQ15" s="119">
        <v>4609</v>
      </c>
      <c r="IR15" s="117">
        <v>5160</v>
      </c>
      <c r="IS15" s="117">
        <v>5570</v>
      </c>
      <c r="IT15" s="117">
        <v>5980</v>
      </c>
      <c r="IU15" s="117">
        <v>6230</v>
      </c>
      <c r="IV15" s="9">
        <v>6230</v>
      </c>
      <c r="IW15" s="9">
        <v>6630</v>
      </c>
      <c r="IX15" s="9">
        <v>7340.5</v>
      </c>
      <c r="IY15" s="88">
        <v>7649</v>
      </c>
      <c r="IZ15" s="88">
        <v>7735</v>
      </c>
      <c r="JA15" s="88">
        <v>9298</v>
      </c>
      <c r="JB15" s="88">
        <v>6714</v>
      </c>
      <c r="JC15" s="88">
        <v>6663</v>
      </c>
      <c r="JD15" s="88" t="s">
        <v>17</v>
      </c>
      <c r="JE15" s="88" t="s">
        <v>17</v>
      </c>
      <c r="JF15" s="88" t="s">
        <v>17</v>
      </c>
      <c r="JG15" s="88" t="s">
        <v>17</v>
      </c>
      <c r="JH15" s="88" t="s">
        <v>17</v>
      </c>
      <c r="JI15" s="110" t="s">
        <v>17</v>
      </c>
      <c r="JJ15" s="60" t="s">
        <v>17</v>
      </c>
      <c r="JK15" s="60" t="s">
        <v>17</v>
      </c>
      <c r="JL15" s="60" t="s">
        <v>17</v>
      </c>
      <c r="JM15" s="60" t="s">
        <v>17</v>
      </c>
      <c r="JN15" s="60" t="s">
        <v>17</v>
      </c>
      <c r="JO15" s="60" t="s">
        <v>17</v>
      </c>
      <c r="JP15" s="60" t="s">
        <v>17</v>
      </c>
      <c r="JQ15" s="60" t="s">
        <v>17</v>
      </c>
      <c r="JR15" s="60" t="s">
        <v>17</v>
      </c>
      <c r="JS15" s="60" t="s">
        <v>17</v>
      </c>
      <c r="JT15" s="88" t="s">
        <v>17</v>
      </c>
      <c r="JU15" s="88" t="s">
        <v>17</v>
      </c>
      <c r="JV15" s="88" t="s">
        <v>17</v>
      </c>
      <c r="JW15" s="88" t="s">
        <v>17</v>
      </c>
      <c r="JX15" s="88" t="s">
        <v>17</v>
      </c>
      <c r="JY15" s="88" t="s">
        <v>17</v>
      </c>
      <c r="JZ15" s="88" t="s">
        <v>17</v>
      </c>
      <c r="KA15" s="88">
        <v>3817</v>
      </c>
      <c r="KB15" s="410">
        <v>4195</v>
      </c>
      <c r="KC15" s="410">
        <v>4629</v>
      </c>
      <c r="KD15" s="410">
        <v>5337</v>
      </c>
      <c r="KE15" s="110" t="s">
        <v>17</v>
      </c>
      <c r="KF15" s="60" t="s">
        <v>17</v>
      </c>
      <c r="KG15" s="60" t="s">
        <v>17</v>
      </c>
      <c r="KH15" s="60" t="s">
        <v>17</v>
      </c>
      <c r="KI15" s="60" t="s">
        <v>17</v>
      </c>
      <c r="KJ15" s="60" t="s">
        <v>17</v>
      </c>
      <c r="KK15" s="60" t="s">
        <v>17</v>
      </c>
      <c r="KL15" s="60" t="s">
        <v>17</v>
      </c>
      <c r="KM15" s="60" t="s">
        <v>17</v>
      </c>
      <c r="KN15" s="60" t="s">
        <v>17</v>
      </c>
      <c r="KO15" s="60" t="s">
        <v>17</v>
      </c>
      <c r="KP15" s="88" t="s">
        <v>17</v>
      </c>
      <c r="KQ15" s="73" t="s">
        <v>17</v>
      </c>
      <c r="KR15" s="73" t="s">
        <v>17</v>
      </c>
      <c r="KS15" s="73" t="s">
        <v>17</v>
      </c>
      <c r="KT15" s="73" t="s">
        <v>17</v>
      </c>
      <c r="KU15" s="73" t="s">
        <v>17</v>
      </c>
      <c r="KV15" s="73" t="s">
        <v>17</v>
      </c>
      <c r="KW15" s="73">
        <v>6929</v>
      </c>
      <c r="KX15" s="410">
        <v>8173</v>
      </c>
      <c r="KY15" s="410">
        <v>9412</v>
      </c>
      <c r="KZ15" s="410">
        <v>11069</v>
      </c>
    </row>
    <row r="16" spans="1:312">
      <c r="A16" s="6" t="s">
        <v>25</v>
      </c>
      <c r="B16" s="161">
        <v>1403</v>
      </c>
      <c r="C16" s="58">
        <v>1498</v>
      </c>
      <c r="D16" s="58">
        <v>2646</v>
      </c>
      <c r="E16" s="58">
        <v>2874</v>
      </c>
      <c r="F16" s="58">
        <v>3024</v>
      </c>
      <c r="G16" s="58">
        <v>3260</v>
      </c>
      <c r="H16" s="58">
        <v>3480</v>
      </c>
      <c r="I16" s="63">
        <v>3804</v>
      </c>
      <c r="J16" s="63">
        <v>3966</v>
      </c>
      <c r="K16" s="63">
        <v>4122</v>
      </c>
      <c r="L16" s="63">
        <v>4312</v>
      </c>
      <c r="M16" s="88">
        <v>4504</v>
      </c>
      <c r="N16" s="88">
        <v>4974</v>
      </c>
      <c r="O16" s="88">
        <v>5564</v>
      </c>
      <c r="P16" s="88">
        <v>5976</v>
      </c>
      <c r="Q16" s="88">
        <v>6376</v>
      </c>
      <c r="R16" s="88">
        <v>6412</v>
      </c>
      <c r="S16" s="88">
        <v>6550</v>
      </c>
      <c r="T16" s="88">
        <v>6614</v>
      </c>
      <c r="U16" s="88">
        <v>6684</v>
      </c>
      <c r="V16" s="410">
        <v>6908</v>
      </c>
      <c r="W16" s="410">
        <v>7332</v>
      </c>
      <c r="X16" s="410">
        <v>7664</v>
      </c>
      <c r="Y16" s="410">
        <v>7838</v>
      </c>
      <c r="Z16" s="121">
        <v>2851</v>
      </c>
      <c r="AA16" s="31">
        <v>5280</v>
      </c>
      <c r="AB16" s="34">
        <v>5624</v>
      </c>
      <c r="AC16" s="34">
        <v>6016</v>
      </c>
      <c r="AD16" s="34">
        <v>6660</v>
      </c>
      <c r="AE16" s="34">
        <v>7646</v>
      </c>
      <c r="AF16" s="63">
        <v>7991</v>
      </c>
      <c r="AG16" s="63">
        <v>8809</v>
      </c>
      <c r="AH16" s="63">
        <v>9457</v>
      </c>
      <c r="AI16" s="63">
        <v>10258</v>
      </c>
      <c r="AJ16" s="73">
        <v>10718</v>
      </c>
      <c r="AK16" s="88">
        <v>11118</v>
      </c>
      <c r="AL16" s="88">
        <v>12465</v>
      </c>
      <c r="AM16" s="88">
        <v>13583</v>
      </c>
      <c r="AN16" s="88">
        <v>14786</v>
      </c>
      <c r="AO16" s="88">
        <v>15442</v>
      </c>
      <c r="AP16" s="88">
        <v>16162</v>
      </c>
      <c r="AQ16" s="88">
        <v>16810</v>
      </c>
      <c r="AR16" s="88">
        <v>16880</v>
      </c>
      <c r="AS16" s="410">
        <v>16846</v>
      </c>
      <c r="AT16" s="410">
        <v>17020</v>
      </c>
      <c r="AU16" s="410">
        <v>17624</v>
      </c>
      <c r="AV16" s="410">
        <v>18376</v>
      </c>
      <c r="AW16" s="112">
        <v>2903</v>
      </c>
      <c r="AX16" s="60">
        <v>3179</v>
      </c>
      <c r="AY16" s="107">
        <v>3480</v>
      </c>
      <c r="AZ16" s="60">
        <v>3794</v>
      </c>
      <c r="BA16" s="64">
        <v>4169</v>
      </c>
      <c r="BB16" s="105">
        <v>4460</v>
      </c>
      <c r="BC16" s="105">
        <v>4699</v>
      </c>
      <c r="BD16" s="105">
        <v>4939</v>
      </c>
      <c r="BE16" s="105">
        <v>5136</v>
      </c>
      <c r="BF16" s="9">
        <v>5341</v>
      </c>
      <c r="BG16" s="9">
        <v>5898</v>
      </c>
      <c r="BH16" s="9">
        <v>6759</v>
      </c>
      <c r="BI16" s="88">
        <v>7410</v>
      </c>
      <c r="BJ16" s="88">
        <v>7821</v>
      </c>
      <c r="BK16" s="88">
        <v>7906</v>
      </c>
      <c r="BL16" s="88">
        <v>7969</v>
      </c>
      <c r="BM16" s="88">
        <v>8005</v>
      </c>
      <c r="BN16" s="88">
        <v>8053</v>
      </c>
      <c r="BO16" s="88">
        <v>8416</v>
      </c>
      <c r="BP16" s="410">
        <v>8655</v>
      </c>
      <c r="BQ16" s="410">
        <v>8908</v>
      </c>
      <c r="BR16" s="410">
        <v>9161</v>
      </c>
      <c r="BS16" s="112">
        <v>8507</v>
      </c>
      <c r="BT16" s="58">
        <v>8783</v>
      </c>
      <c r="BU16" s="108">
        <v>9284</v>
      </c>
      <c r="BV16" s="104">
        <v>9738</v>
      </c>
      <c r="BW16" s="104">
        <v>10228</v>
      </c>
      <c r="BX16" s="105">
        <v>10589</v>
      </c>
      <c r="BY16" s="105">
        <v>11221</v>
      </c>
      <c r="BZ16" s="105">
        <v>11827</v>
      </c>
      <c r="CA16" s="105">
        <v>12668</v>
      </c>
      <c r="CB16" s="10">
        <v>13413</v>
      </c>
      <c r="CC16" s="9">
        <v>15100</v>
      </c>
      <c r="CD16" s="9">
        <v>17433</v>
      </c>
      <c r="CE16" s="88">
        <v>18710</v>
      </c>
      <c r="CF16" s="88">
        <v>20145</v>
      </c>
      <c r="CG16" s="88">
        <v>21345</v>
      </c>
      <c r="CH16" s="88">
        <v>22208</v>
      </c>
      <c r="CI16" s="88">
        <v>23076</v>
      </c>
      <c r="CJ16" s="88">
        <v>23990</v>
      </c>
      <c r="CK16" s="88">
        <v>24831</v>
      </c>
      <c r="CL16" s="410">
        <v>26026</v>
      </c>
      <c r="CM16" s="410">
        <v>27287</v>
      </c>
      <c r="CN16" s="410">
        <v>28347</v>
      </c>
      <c r="CO16" s="110" t="s">
        <v>17</v>
      </c>
      <c r="CP16" s="60" t="s">
        <v>17</v>
      </c>
      <c r="CQ16" s="60" t="s">
        <v>17</v>
      </c>
      <c r="CR16" s="58">
        <v>3852</v>
      </c>
      <c r="CS16" s="65">
        <v>4136</v>
      </c>
      <c r="CT16" s="104">
        <v>4570</v>
      </c>
      <c r="CU16" s="105">
        <v>4847</v>
      </c>
      <c r="CV16" s="105">
        <v>5160</v>
      </c>
      <c r="CW16" s="105">
        <v>5490</v>
      </c>
      <c r="CX16" s="9">
        <v>5910</v>
      </c>
      <c r="CY16" s="9">
        <v>6592</v>
      </c>
      <c r="CZ16" s="9">
        <v>7388</v>
      </c>
      <c r="DA16" s="88">
        <v>8020</v>
      </c>
      <c r="DB16" s="88">
        <v>8520</v>
      </c>
      <c r="DC16" s="88">
        <v>8622</v>
      </c>
      <c r="DD16" s="88">
        <v>8707</v>
      </c>
      <c r="DE16" s="88">
        <v>8780</v>
      </c>
      <c r="DF16" s="88">
        <v>8872</v>
      </c>
      <c r="DG16" s="411">
        <v>7949</v>
      </c>
      <c r="DH16" s="410">
        <v>8197.5</v>
      </c>
      <c r="DI16" s="410">
        <v>8388</v>
      </c>
      <c r="DJ16" s="410">
        <v>8643</v>
      </c>
      <c r="DK16" s="110" t="s">
        <v>17</v>
      </c>
      <c r="DL16" s="60" t="s">
        <v>17</v>
      </c>
      <c r="DM16" s="60" t="s">
        <v>17</v>
      </c>
      <c r="DN16" s="104">
        <v>8680</v>
      </c>
      <c r="DO16" s="104">
        <v>8928</v>
      </c>
      <c r="DP16" s="105">
        <v>9022</v>
      </c>
      <c r="DQ16" s="105">
        <v>9254</v>
      </c>
      <c r="DR16" s="105">
        <v>9633</v>
      </c>
      <c r="DS16" s="105">
        <v>10258</v>
      </c>
      <c r="DT16" s="10">
        <v>11290</v>
      </c>
      <c r="DU16" s="9">
        <v>13086</v>
      </c>
      <c r="DV16" s="9">
        <v>14290</v>
      </c>
      <c r="DW16" s="88">
        <v>15620</v>
      </c>
      <c r="DX16" s="88">
        <v>16596</v>
      </c>
      <c r="DY16" s="88">
        <v>17354</v>
      </c>
      <c r="DZ16" s="88">
        <v>17439</v>
      </c>
      <c r="EA16" s="88">
        <v>17512</v>
      </c>
      <c r="EB16" s="88">
        <v>18213</v>
      </c>
      <c r="EC16" s="411">
        <v>17486</v>
      </c>
      <c r="ED16" s="410">
        <v>18002</v>
      </c>
      <c r="EE16" s="410">
        <v>18590.5</v>
      </c>
      <c r="EF16" s="410">
        <v>19137</v>
      </c>
      <c r="EG16" s="112">
        <v>2966</v>
      </c>
      <c r="EH16" s="58">
        <v>3338</v>
      </c>
      <c r="EI16" s="108">
        <v>3570</v>
      </c>
      <c r="EJ16" s="60" t="s">
        <v>17</v>
      </c>
      <c r="EK16" s="60" t="s">
        <v>17</v>
      </c>
      <c r="EL16" s="60" t="s">
        <v>17</v>
      </c>
      <c r="EM16" s="105">
        <v>4335</v>
      </c>
      <c r="EN16" s="105">
        <v>4520</v>
      </c>
      <c r="EO16" s="105">
        <v>4720</v>
      </c>
      <c r="EP16" s="9">
        <v>4984</v>
      </c>
      <c r="EQ16" s="9">
        <v>5591</v>
      </c>
      <c r="ER16" s="9">
        <v>6226</v>
      </c>
      <c r="ES16" s="88">
        <v>6672</v>
      </c>
      <c r="ET16" s="88">
        <v>7096</v>
      </c>
      <c r="EU16" s="88">
        <v>7164</v>
      </c>
      <c r="EV16" s="88">
        <v>7234</v>
      </c>
      <c r="EW16" s="88">
        <v>6876</v>
      </c>
      <c r="EX16" s="88">
        <v>6983</v>
      </c>
      <c r="EY16" s="411">
        <v>7656</v>
      </c>
      <c r="EZ16" s="410">
        <v>7906</v>
      </c>
      <c r="FA16" s="410">
        <v>8132</v>
      </c>
      <c r="FB16" s="410">
        <v>8342</v>
      </c>
      <c r="FC16" s="112">
        <v>8192</v>
      </c>
      <c r="FD16" s="58">
        <v>8594</v>
      </c>
      <c r="FE16" s="108">
        <v>8634</v>
      </c>
      <c r="FF16" s="60" t="s">
        <v>17</v>
      </c>
      <c r="FG16" s="60" t="s">
        <v>17</v>
      </c>
      <c r="FH16" s="60" t="s">
        <v>17</v>
      </c>
      <c r="FI16" s="105">
        <v>9940</v>
      </c>
      <c r="FJ16" s="105">
        <v>10524</v>
      </c>
      <c r="FK16" s="105">
        <v>11150</v>
      </c>
      <c r="FL16" s="10">
        <v>11870</v>
      </c>
      <c r="FM16" s="9">
        <v>13311</v>
      </c>
      <c r="FN16" s="9">
        <v>14298</v>
      </c>
      <c r="FO16" s="88">
        <v>15352</v>
      </c>
      <c r="FP16" s="88">
        <v>16030</v>
      </c>
      <c r="FQ16" s="88">
        <v>16522</v>
      </c>
      <c r="FR16" s="88">
        <v>17174</v>
      </c>
      <c r="FS16" s="88">
        <v>16394</v>
      </c>
      <c r="FT16" s="88">
        <v>16825</v>
      </c>
      <c r="FU16" s="411">
        <v>19144</v>
      </c>
      <c r="FV16" s="410">
        <v>19418</v>
      </c>
      <c r="FW16" s="410">
        <v>19754</v>
      </c>
      <c r="FX16" s="410">
        <v>20020</v>
      </c>
      <c r="FY16" s="110">
        <v>2580</v>
      </c>
      <c r="FZ16" s="58">
        <v>2805</v>
      </c>
      <c r="GA16" s="58">
        <v>2936.5</v>
      </c>
      <c r="GB16" s="58">
        <v>3166</v>
      </c>
      <c r="GC16" s="65">
        <v>3385</v>
      </c>
      <c r="GD16" s="104">
        <v>3674</v>
      </c>
      <c r="GE16" s="105">
        <v>3715.5</v>
      </c>
      <c r="GF16" s="105">
        <v>3961.5</v>
      </c>
      <c r="GG16" s="105">
        <v>4151</v>
      </c>
      <c r="GH16" s="9">
        <v>4371</v>
      </c>
      <c r="GI16" s="9">
        <v>4749</v>
      </c>
      <c r="GJ16" s="9">
        <v>5223.5</v>
      </c>
      <c r="GK16" s="88">
        <v>5774</v>
      </c>
      <c r="GL16" s="88">
        <v>6136.5</v>
      </c>
      <c r="GM16" s="88">
        <v>6298</v>
      </c>
      <c r="GN16" s="88">
        <v>6318</v>
      </c>
      <c r="GO16" s="88">
        <v>6267</v>
      </c>
      <c r="GP16" s="88">
        <v>6350</v>
      </c>
      <c r="GQ16" s="411">
        <v>6604.5</v>
      </c>
      <c r="GR16" s="410">
        <v>6805</v>
      </c>
      <c r="GS16" s="410">
        <v>7436</v>
      </c>
      <c r="GT16" s="410">
        <v>7728</v>
      </c>
      <c r="GU16" s="110">
        <v>4734.5</v>
      </c>
      <c r="GV16" s="58">
        <v>5212</v>
      </c>
      <c r="GW16" s="58">
        <v>5835</v>
      </c>
      <c r="GX16" s="104">
        <v>6551</v>
      </c>
      <c r="GY16" s="104">
        <v>7157</v>
      </c>
      <c r="GZ16" s="105">
        <v>7891.5</v>
      </c>
      <c r="HA16" s="105">
        <v>8258.5</v>
      </c>
      <c r="HB16" s="105">
        <v>8818.5</v>
      </c>
      <c r="HC16" s="105">
        <v>9315.5</v>
      </c>
      <c r="HD16" s="10">
        <v>9903</v>
      </c>
      <c r="HE16" s="9">
        <v>10932</v>
      </c>
      <c r="HF16" s="9">
        <v>12347</v>
      </c>
      <c r="HG16" s="88">
        <v>13464</v>
      </c>
      <c r="HH16" s="88">
        <v>14267</v>
      </c>
      <c r="HI16" s="88">
        <v>14777.5</v>
      </c>
      <c r="HJ16" s="88">
        <v>14500</v>
      </c>
      <c r="HK16" s="88">
        <v>15510</v>
      </c>
      <c r="HL16" s="88">
        <v>15796.5</v>
      </c>
      <c r="HM16" s="411">
        <v>16041</v>
      </c>
      <c r="HN16" s="410">
        <v>16283</v>
      </c>
      <c r="HO16" s="410">
        <v>17195</v>
      </c>
      <c r="HP16" s="410">
        <v>17538</v>
      </c>
      <c r="HQ16" s="112">
        <v>2533</v>
      </c>
      <c r="HR16" s="58">
        <v>2605</v>
      </c>
      <c r="HS16" s="108">
        <v>2605</v>
      </c>
      <c r="HT16" s="58">
        <v>2802</v>
      </c>
      <c r="HU16" s="65">
        <v>2951.5</v>
      </c>
      <c r="HV16" s="104">
        <v>3126</v>
      </c>
      <c r="HW16" s="105">
        <v>3164</v>
      </c>
      <c r="HX16" s="105">
        <v>3272</v>
      </c>
      <c r="HY16" s="9">
        <v>3370</v>
      </c>
      <c r="HZ16" s="9">
        <v>3477</v>
      </c>
      <c r="IA16" s="9">
        <v>3959</v>
      </c>
      <c r="IB16" s="9">
        <v>4239</v>
      </c>
      <c r="IC16" s="88">
        <v>4454</v>
      </c>
      <c r="ID16" s="88">
        <v>4714</v>
      </c>
      <c r="IE16" s="88">
        <v>4745</v>
      </c>
      <c r="IF16" s="88" t="s">
        <v>17</v>
      </c>
      <c r="IG16" s="88" t="s">
        <v>17</v>
      </c>
      <c r="IH16" s="88" t="s">
        <v>17</v>
      </c>
      <c r="II16" s="88" t="s">
        <v>17</v>
      </c>
      <c r="IJ16" s="88" t="s">
        <v>17</v>
      </c>
      <c r="IK16" s="88">
        <v>5720</v>
      </c>
      <c r="IL16" s="88">
        <v>5882</v>
      </c>
      <c r="IM16" s="112">
        <v>4527</v>
      </c>
      <c r="IN16" s="58">
        <v>4677</v>
      </c>
      <c r="IO16" s="108">
        <v>5177</v>
      </c>
      <c r="IP16" s="104">
        <v>6749.5</v>
      </c>
      <c r="IQ16" s="104">
        <v>7259</v>
      </c>
      <c r="IR16" s="105">
        <v>7584.5</v>
      </c>
      <c r="IS16" s="105">
        <v>7855</v>
      </c>
      <c r="IT16" s="105">
        <v>8104</v>
      </c>
      <c r="IU16" s="105">
        <v>8347</v>
      </c>
      <c r="IV16" s="10">
        <v>8604</v>
      </c>
      <c r="IW16" s="9">
        <v>9368</v>
      </c>
      <c r="IX16" s="9">
        <v>10061</v>
      </c>
      <c r="IY16" s="88">
        <v>10626</v>
      </c>
      <c r="IZ16" s="88">
        <v>11235</v>
      </c>
      <c r="JA16" s="88">
        <v>11768</v>
      </c>
      <c r="JB16" s="88" t="s">
        <v>17</v>
      </c>
      <c r="JC16" s="88" t="s">
        <v>17</v>
      </c>
      <c r="JD16" s="88" t="s">
        <v>17</v>
      </c>
      <c r="JE16" s="88" t="s">
        <v>17</v>
      </c>
      <c r="JF16" s="88" t="s">
        <v>17</v>
      </c>
      <c r="JG16" s="88">
        <v>10511</v>
      </c>
      <c r="JH16" s="88">
        <v>10816</v>
      </c>
      <c r="JI16" s="112">
        <v>3196</v>
      </c>
      <c r="JJ16" s="58">
        <v>3537</v>
      </c>
      <c r="JK16" s="108">
        <v>3370.5</v>
      </c>
      <c r="JL16" s="58">
        <v>5435</v>
      </c>
      <c r="JM16" s="65">
        <v>6005</v>
      </c>
      <c r="JN16" s="104">
        <v>6575</v>
      </c>
      <c r="JO16" s="105">
        <v>6875</v>
      </c>
      <c r="JP16" s="105">
        <v>7175</v>
      </c>
      <c r="JQ16" s="105">
        <v>7360</v>
      </c>
      <c r="JR16" s="9">
        <v>7609</v>
      </c>
      <c r="JS16" s="9">
        <v>8082</v>
      </c>
      <c r="JT16" s="88">
        <v>8740</v>
      </c>
      <c r="JU16" s="88">
        <v>9617</v>
      </c>
      <c r="JV16" s="88">
        <v>10896</v>
      </c>
      <c r="JW16" s="88">
        <v>11418</v>
      </c>
      <c r="JX16" s="88">
        <v>11989</v>
      </c>
      <c r="JY16" s="88">
        <v>12604</v>
      </c>
      <c r="JZ16" s="88" t="s">
        <v>17</v>
      </c>
      <c r="KA16" s="88">
        <v>13630</v>
      </c>
      <c r="KB16" s="410">
        <v>14445</v>
      </c>
      <c r="KC16" s="410">
        <v>14773</v>
      </c>
      <c r="KD16" s="410">
        <v>14864</v>
      </c>
      <c r="KE16" s="112">
        <v>6454</v>
      </c>
      <c r="KF16" s="58">
        <v>7050.5</v>
      </c>
      <c r="KG16" s="108">
        <v>7100.5</v>
      </c>
      <c r="KH16" s="104">
        <v>8735</v>
      </c>
      <c r="KI16" s="104">
        <v>9555</v>
      </c>
      <c r="KJ16" s="105">
        <v>10375</v>
      </c>
      <c r="KK16" s="105">
        <v>11125</v>
      </c>
      <c r="KL16" s="105">
        <v>11875</v>
      </c>
      <c r="KM16" s="105">
        <v>12200</v>
      </c>
      <c r="KN16" s="10">
        <v>12594</v>
      </c>
      <c r="KO16" s="88">
        <v>13417</v>
      </c>
      <c r="KP16" s="88">
        <v>15060</v>
      </c>
      <c r="KQ16" s="88">
        <v>17097</v>
      </c>
      <c r="KR16" s="88">
        <v>19773</v>
      </c>
      <c r="KS16" s="88">
        <v>21260</v>
      </c>
      <c r="KT16" s="88">
        <v>20584</v>
      </c>
      <c r="KU16" s="88">
        <v>23454</v>
      </c>
      <c r="KV16" s="73" t="s">
        <v>17</v>
      </c>
      <c r="KW16" s="73">
        <v>25023</v>
      </c>
      <c r="KX16" s="410">
        <v>26522</v>
      </c>
      <c r="KY16" s="410">
        <v>27573</v>
      </c>
      <c r="KZ16" s="410">
        <v>28573</v>
      </c>
    </row>
    <row r="17" spans="1:312">
      <c r="A17" s="6" t="s">
        <v>26</v>
      </c>
      <c r="B17" s="161">
        <v>1023.5</v>
      </c>
      <c r="C17" s="58">
        <v>1161</v>
      </c>
      <c r="D17" s="58">
        <v>2307.5</v>
      </c>
      <c r="E17" s="58">
        <v>2308</v>
      </c>
      <c r="F17" s="58">
        <v>2385</v>
      </c>
      <c r="G17" s="58">
        <v>2385</v>
      </c>
      <c r="H17" s="58">
        <v>2384.5</v>
      </c>
      <c r="I17" s="63">
        <v>2424.5</v>
      </c>
      <c r="J17" s="63">
        <v>2686.5</v>
      </c>
      <c r="K17" s="63">
        <v>2687</v>
      </c>
      <c r="L17" s="63">
        <v>2787</v>
      </c>
      <c r="M17" s="73">
        <v>3204.5</v>
      </c>
      <c r="N17" s="73">
        <v>3535.5</v>
      </c>
      <c r="O17" s="73">
        <v>3535.5</v>
      </c>
      <c r="P17" s="88">
        <v>3836.5</v>
      </c>
      <c r="Q17" s="88">
        <v>3994</v>
      </c>
      <c r="R17" s="88">
        <v>4235.5</v>
      </c>
      <c r="S17" s="88">
        <v>4447</v>
      </c>
      <c r="T17" s="88">
        <v>4604.5</v>
      </c>
      <c r="U17" s="88">
        <v>4604.5</v>
      </c>
      <c r="V17" s="410">
        <v>4954.5</v>
      </c>
      <c r="W17" s="410">
        <v>5396.5</v>
      </c>
      <c r="X17" s="410">
        <v>5856</v>
      </c>
      <c r="Y17" s="410">
        <v>6228</v>
      </c>
      <c r="Z17" s="121">
        <v>2343</v>
      </c>
      <c r="AA17" s="31">
        <v>4267.5</v>
      </c>
      <c r="AB17" s="34">
        <v>4491</v>
      </c>
      <c r="AC17" s="34">
        <v>4573</v>
      </c>
      <c r="AD17" s="34">
        <v>4933</v>
      </c>
      <c r="AE17" s="34">
        <v>4932.5</v>
      </c>
      <c r="AF17" s="63">
        <v>4980.5</v>
      </c>
      <c r="AG17" s="63">
        <v>5546</v>
      </c>
      <c r="AH17" s="63">
        <v>5546</v>
      </c>
      <c r="AI17" s="63">
        <v>6413</v>
      </c>
      <c r="AJ17" s="73">
        <v>7375.5</v>
      </c>
      <c r="AK17" s="73">
        <v>8040.5</v>
      </c>
      <c r="AL17" s="73">
        <v>8040.5</v>
      </c>
      <c r="AM17" s="88">
        <v>8545.5</v>
      </c>
      <c r="AN17" s="88">
        <v>9115</v>
      </c>
      <c r="AO17" s="88">
        <v>9712.5</v>
      </c>
      <c r="AP17" s="88">
        <v>10491</v>
      </c>
      <c r="AQ17" s="88">
        <v>11785</v>
      </c>
      <c r="AR17" s="88">
        <v>11784.95</v>
      </c>
      <c r="AS17" s="410">
        <v>12605</v>
      </c>
      <c r="AT17" s="410">
        <v>13590.5</v>
      </c>
      <c r="AU17" s="410">
        <v>14580</v>
      </c>
      <c r="AV17" s="410">
        <v>15234</v>
      </c>
      <c r="AW17" s="112">
        <v>2473</v>
      </c>
      <c r="AX17" s="60">
        <v>2473</v>
      </c>
      <c r="AY17" s="107">
        <v>2561</v>
      </c>
      <c r="AZ17" s="60">
        <v>2591</v>
      </c>
      <c r="BA17" s="64">
        <v>2631</v>
      </c>
      <c r="BB17" s="105">
        <v>2731</v>
      </c>
      <c r="BC17" s="105">
        <v>3017</v>
      </c>
      <c r="BD17" s="105">
        <v>3017</v>
      </c>
      <c r="BE17" s="105">
        <v>3117</v>
      </c>
      <c r="BF17" s="10">
        <v>3586</v>
      </c>
      <c r="BG17" s="10">
        <v>3873</v>
      </c>
      <c r="BH17" s="10">
        <v>3873</v>
      </c>
      <c r="BI17" s="88">
        <v>4105</v>
      </c>
      <c r="BJ17" s="88">
        <v>4310</v>
      </c>
      <c r="BK17" s="88">
        <v>4593</v>
      </c>
      <c r="BL17" s="88">
        <v>4946.5</v>
      </c>
      <c r="BM17" s="88">
        <v>5123</v>
      </c>
      <c r="BN17" s="88">
        <v>5123.5</v>
      </c>
      <c r="BO17" s="88">
        <v>5457</v>
      </c>
      <c r="BP17" s="410">
        <v>5819.5</v>
      </c>
      <c r="BQ17" s="410">
        <v>6300</v>
      </c>
      <c r="BR17" s="410">
        <v>6708</v>
      </c>
      <c r="BS17" s="112">
        <v>4433</v>
      </c>
      <c r="BT17" s="58">
        <v>4933</v>
      </c>
      <c r="BU17" s="108">
        <v>5021</v>
      </c>
      <c r="BV17" s="104">
        <v>5411</v>
      </c>
      <c r="BW17" s="104">
        <v>5476</v>
      </c>
      <c r="BX17" s="105">
        <v>5576</v>
      </c>
      <c r="BY17" s="105">
        <v>6119</v>
      </c>
      <c r="BZ17" s="105">
        <v>6119</v>
      </c>
      <c r="CA17" s="105">
        <v>7065</v>
      </c>
      <c r="CB17" s="10">
        <v>8128</v>
      </c>
      <c r="CC17" s="10">
        <v>8764.5</v>
      </c>
      <c r="CD17" s="10">
        <v>8751</v>
      </c>
      <c r="CE17" s="88">
        <v>9276</v>
      </c>
      <c r="CF17" s="88">
        <v>9740</v>
      </c>
      <c r="CG17" s="88">
        <v>10811</v>
      </c>
      <c r="CH17" s="88">
        <v>11581</v>
      </c>
      <c r="CI17" s="88">
        <v>13035</v>
      </c>
      <c r="CJ17" s="88">
        <v>13034.98</v>
      </c>
      <c r="CK17" s="88">
        <v>13604.5</v>
      </c>
      <c r="CL17" s="410">
        <v>14229.5</v>
      </c>
      <c r="CM17" s="410">
        <v>15138</v>
      </c>
      <c r="CN17" s="410">
        <v>15942</v>
      </c>
      <c r="CO17" s="112">
        <v>2419.5</v>
      </c>
      <c r="CP17" s="58">
        <v>2430</v>
      </c>
      <c r="CQ17" s="108">
        <v>2493</v>
      </c>
      <c r="CR17" s="58">
        <v>2507</v>
      </c>
      <c r="CS17" s="65">
        <v>2574.5</v>
      </c>
      <c r="CT17" s="104">
        <v>2661</v>
      </c>
      <c r="CU17" s="105">
        <v>2961.5</v>
      </c>
      <c r="CV17" s="105">
        <v>2961.5</v>
      </c>
      <c r="CW17" s="105">
        <v>3061.5</v>
      </c>
      <c r="CX17" s="10">
        <v>3521</v>
      </c>
      <c r="CY17" s="10">
        <v>3916</v>
      </c>
      <c r="CZ17" s="10">
        <v>3894.5</v>
      </c>
      <c r="DA17" s="88">
        <v>4107.5</v>
      </c>
      <c r="DB17" s="88">
        <v>4312</v>
      </c>
      <c r="DC17" s="88">
        <v>4595</v>
      </c>
      <c r="DD17" s="88">
        <v>4705.5</v>
      </c>
      <c r="DE17" s="88">
        <v>4870</v>
      </c>
      <c r="DF17" s="88">
        <v>4870.5</v>
      </c>
      <c r="DG17" s="411">
        <v>5245</v>
      </c>
      <c r="DH17" s="410">
        <v>5649</v>
      </c>
      <c r="DI17" s="410">
        <v>6135</v>
      </c>
      <c r="DJ17" s="410">
        <v>6504</v>
      </c>
      <c r="DK17" s="112">
        <v>4379.5</v>
      </c>
      <c r="DL17" s="58">
        <v>4890</v>
      </c>
      <c r="DM17" s="108">
        <v>4953</v>
      </c>
      <c r="DN17" s="104">
        <v>5327</v>
      </c>
      <c r="DO17" s="104">
        <v>5407</v>
      </c>
      <c r="DP17" s="105">
        <v>5493.5</v>
      </c>
      <c r="DQ17" s="105">
        <v>6063.5</v>
      </c>
      <c r="DR17" s="105">
        <v>6063.5</v>
      </c>
      <c r="DS17" s="105">
        <v>7002</v>
      </c>
      <c r="DT17" s="10">
        <v>8052.5</v>
      </c>
      <c r="DU17" s="10">
        <v>8826</v>
      </c>
      <c r="DV17" s="10">
        <v>8802</v>
      </c>
      <c r="DW17" s="88">
        <v>9284</v>
      </c>
      <c r="DX17" s="88">
        <v>9744</v>
      </c>
      <c r="DY17" s="88">
        <v>10551</v>
      </c>
      <c r="DZ17" s="88">
        <v>10755</v>
      </c>
      <c r="EA17" s="88">
        <v>12202.5</v>
      </c>
      <c r="EB17" s="88">
        <v>12202.32</v>
      </c>
      <c r="EC17" s="411">
        <v>13137.5</v>
      </c>
      <c r="ED17" s="410">
        <v>14146.5</v>
      </c>
      <c r="EE17" s="410">
        <v>15471</v>
      </c>
      <c r="EF17" s="410">
        <v>16590</v>
      </c>
      <c r="EG17" s="112">
        <v>2223</v>
      </c>
      <c r="EH17" s="58">
        <v>2230</v>
      </c>
      <c r="EI17" s="108">
        <v>2380</v>
      </c>
      <c r="EJ17" s="58">
        <v>2380</v>
      </c>
      <c r="EK17" s="65">
        <v>2380</v>
      </c>
      <c r="EL17" s="104">
        <v>2420</v>
      </c>
      <c r="EM17" s="105">
        <v>2688</v>
      </c>
      <c r="EN17" s="105">
        <v>2688</v>
      </c>
      <c r="EO17" s="105">
        <v>2788</v>
      </c>
      <c r="EP17" s="10">
        <v>3206</v>
      </c>
      <c r="EQ17" s="10">
        <v>3612</v>
      </c>
      <c r="ER17" s="10">
        <v>3612</v>
      </c>
      <c r="ES17" s="88">
        <v>3841</v>
      </c>
      <c r="ET17" s="10" t="s">
        <v>17</v>
      </c>
      <c r="EU17" s="10" t="s">
        <v>17</v>
      </c>
      <c r="EV17" s="10" t="s">
        <v>17</v>
      </c>
      <c r="EW17" s="10" t="s">
        <v>17</v>
      </c>
      <c r="EX17" s="10" t="s">
        <v>17</v>
      </c>
      <c r="EY17" s="10" t="s">
        <v>17</v>
      </c>
      <c r="EZ17" s="10" t="s">
        <v>17</v>
      </c>
      <c r="FA17" s="10" t="s">
        <v>17</v>
      </c>
      <c r="FB17" s="10" t="s">
        <v>17</v>
      </c>
      <c r="FC17" s="112">
        <v>4183</v>
      </c>
      <c r="FD17" s="58">
        <v>4464</v>
      </c>
      <c r="FE17" s="108">
        <v>4614</v>
      </c>
      <c r="FF17" s="104">
        <v>4974</v>
      </c>
      <c r="FG17" s="104">
        <v>4974</v>
      </c>
      <c r="FH17" s="105">
        <v>5014</v>
      </c>
      <c r="FI17" s="105">
        <v>5546</v>
      </c>
      <c r="FJ17" s="105">
        <v>5546</v>
      </c>
      <c r="FK17" s="105">
        <v>6413</v>
      </c>
      <c r="FL17" s="10">
        <v>7376</v>
      </c>
      <c r="FM17" s="10">
        <v>8116</v>
      </c>
      <c r="FN17" s="10">
        <v>8116</v>
      </c>
      <c r="FO17" s="73">
        <v>8570</v>
      </c>
      <c r="FP17" s="60" t="s">
        <v>17</v>
      </c>
      <c r="FQ17" s="88" t="s">
        <v>17</v>
      </c>
      <c r="FR17" s="88" t="s">
        <v>17</v>
      </c>
      <c r="FS17" s="88" t="s">
        <v>17</v>
      </c>
      <c r="FT17" s="88" t="s">
        <v>17</v>
      </c>
      <c r="FU17" s="88" t="s">
        <v>17</v>
      </c>
      <c r="FV17" s="88" t="s">
        <v>17</v>
      </c>
      <c r="FW17" s="88" t="s">
        <v>17</v>
      </c>
      <c r="FX17" s="88" t="s">
        <v>17</v>
      </c>
      <c r="FY17" s="110" t="s">
        <v>17</v>
      </c>
      <c r="FZ17" s="60" t="s">
        <v>17</v>
      </c>
      <c r="GA17" s="60" t="s">
        <v>17</v>
      </c>
      <c r="GB17" s="60" t="s">
        <v>17</v>
      </c>
      <c r="GC17" s="60" t="s">
        <v>17</v>
      </c>
      <c r="GD17" s="60" t="s">
        <v>17</v>
      </c>
      <c r="GE17" s="60" t="s">
        <v>17</v>
      </c>
      <c r="GF17" s="105">
        <v>2596</v>
      </c>
      <c r="GG17" s="105">
        <v>2740.5</v>
      </c>
      <c r="GH17" s="10">
        <v>3151.5</v>
      </c>
      <c r="GI17" s="10">
        <v>3403.5</v>
      </c>
      <c r="GJ17" s="10">
        <v>3403.5</v>
      </c>
      <c r="GK17" s="88">
        <v>3657</v>
      </c>
      <c r="GL17" s="88">
        <v>3840</v>
      </c>
      <c r="GM17" s="88">
        <v>4082</v>
      </c>
      <c r="GN17" s="88">
        <v>4285.5</v>
      </c>
      <c r="GO17" s="88">
        <v>4473.5</v>
      </c>
      <c r="GP17" s="88">
        <v>4498</v>
      </c>
      <c r="GQ17" s="411">
        <v>4851</v>
      </c>
      <c r="GR17" s="410">
        <v>5247</v>
      </c>
      <c r="GS17" s="410">
        <v>5712</v>
      </c>
      <c r="GT17" s="410">
        <v>6012</v>
      </c>
      <c r="GU17" s="110" t="s">
        <v>17</v>
      </c>
      <c r="GV17" s="60" t="s">
        <v>17</v>
      </c>
      <c r="GW17" s="60" t="s">
        <v>17</v>
      </c>
      <c r="GX17" s="60" t="s">
        <v>17</v>
      </c>
      <c r="GY17" s="60" t="s">
        <v>17</v>
      </c>
      <c r="GZ17" s="60" t="s">
        <v>17</v>
      </c>
      <c r="HA17" s="60" t="s">
        <v>17</v>
      </c>
      <c r="HB17" s="105">
        <v>5546</v>
      </c>
      <c r="HC17" s="105">
        <v>6413</v>
      </c>
      <c r="HD17" s="10">
        <v>7375</v>
      </c>
      <c r="HE17" s="10">
        <v>7965</v>
      </c>
      <c r="HF17" s="10">
        <v>7965</v>
      </c>
      <c r="HG17" s="88">
        <v>8492</v>
      </c>
      <c r="HH17" s="88">
        <v>8917</v>
      </c>
      <c r="HI17" s="88">
        <v>9453</v>
      </c>
      <c r="HJ17" s="88">
        <v>10034</v>
      </c>
      <c r="HK17" s="88">
        <v>11291.5</v>
      </c>
      <c r="HL17" s="88">
        <v>11410.345000000001</v>
      </c>
      <c r="HM17" s="411">
        <v>11949</v>
      </c>
      <c r="HN17" s="410">
        <v>13080</v>
      </c>
      <c r="HO17" s="410">
        <v>14076</v>
      </c>
      <c r="HP17" s="410">
        <v>6012</v>
      </c>
      <c r="HQ17" s="112">
        <v>2285</v>
      </c>
      <c r="HR17" s="58">
        <v>2285</v>
      </c>
      <c r="HS17" s="108">
        <v>2341.5</v>
      </c>
      <c r="HT17" s="58">
        <v>2342</v>
      </c>
      <c r="HU17" s="65">
        <v>2341.5</v>
      </c>
      <c r="HV17" s="104">
        <v>2391</v>
      </c>
      <c r="HW17" s="105">
        <v>2596</v>
      </c>
      <c r="HX17" s="105">
        <v>2620.5</v>
      </c>
      <c r="HY17" s="10">
        <v>2701</v>
      </c>
      <c r="HZ17" s="10">
        <v>3106</v>
      </c>
      <c r="IA17" s="10">
        <v>3354.5</v>
      </c>
      <c r="IB17" s="10">
        <v>3354.5</v>
      </c>
      <c r="IC17" s="88">
        <v>3663.5</v>
      </c>
      <c r="ID17" s="88">
        <v>3857.5</v>
      </c>
      <c r="IE17" s="88">
        <v>4090</v>
      </c>
      <c r="IF17" s="88">
        <v>4313</v>
      </c>
      <c r="IG17" s="88">
        <v>4499</v>
      </c>
      <c r="IH17" s="88">
        <v>4423</v>
      </c>
      <c r="II17" s="411">
        <v>4644</v>
      </c>
      <c r="IJ17" s="410">
        <v>4876</v>
      </c>
      <c r="IK17" s="410">
        <v>5316</v>
      </c>
      <c r="IL17" s="410">
        <v>5640</v>
      </c>
      <c r="IM17" s="112">
        <v>4245</v>
      </c>
      <c r="IN17" s="58">
        <v>4473</v>
      </c>
      <c r="IO17" s="108">
        <v>4529.5</v>
      </c>
      <c r="IP17" s="104">
        <v>4889.5</v>
      </c>
      <c r="IQ17" s="104">
        <v>4890</v>
      </c>
      <c r="IR17" s="105">
        <v>4939</v>
      </c>
      <c r="IS17" s="105">
        <v>5546</v>
      </c>
      <c r="IT17" s="105">
        <v>5546</v>
      </c>
      <c r="IU17" s="105">
        <v>6413</v>
      </c>
      <c r="IV17" s="10">
        <v>7375</v>
      </c>
      <c r="IW17" s="10">
        <v>7965</v>
      </c>
      <c r="IX17" s="10">
        <v>7965</v>
      </c>
      <c r="IY17" s="88">
        <v>8441.5</v>
      </c>
      <c r="IZ17" s="88">
        <v>9099</v>
      </c>
      <c r="JA17" s="88">
        <v>9712.5</v>
      </c>
      <c r="JB17" s="88">
        <v>10460.5</v>
      </c>
      <c r="JC17" s="88">
        <v>11730.5</v>
      </c>
      <c r="JD17" s="88">
        <v>12051.25</v>
      </c>
      <c r="JE17" s="411">
        <v>12654</v>
      </c>
      <c r="JF17" s="410">
        <v>13287</v>
      </c>
      <c r="JG17" s="410">
        <v>14484</v>
      </c>
      <c r="JH17" s="410">
        <v>15360</v>
      </c>
      <c r="JI17" s="112">
        <v>2201.5</v>
      </c>
      <c r="JJ17" s="58">
        <v>2201.5</v>
      </c>
      <c r="JK17" s="108">
        <v>2261</v>
      </c>
      <c r="JL17" s="58">
        <v>2261</v>
      </c>
      <c r="JM17" s="65">
        <v>2281</v>
      </c>
      <c r="JN17" s="104">
        <v>2318.5</v>
      </c>
      <c r="JO17" s="105">
        <v>2646</v>
      </c>
      <c r="JP17" s="105">
        <v>2646</v>
      </c>
      <c r="JQ17" s="60" t="s">
        <v>17</v>
      </c>
      <c r="JR17" s="60" t="s">
        <v>17</v>
      </c>
      <c r="JS17" s="60" t="s">
        <v>17</v>
      </c>
      <c r="JT17" s="73" t="s">
        <v>17</v>
      </c>
      <c r="JU17" s="88" t="s">
        <v>17</v>
      </c>
      <c r="JV17" s="88" t="s">
        <v>17</v>
      </c>
      <c r="JW17" s="88" t="s">
        <v>17</v>
      </c>
      <c r="JX17" s="88" t="s">
        <v>17</v>
      </c>
      <c r="JY17" s="88" t="s">
        <v>17</v>
      </c>
      <c r="JZ17" s="88" t="s">
        <v>17</v>
      </c>
      <c r="KA17" s="88" t="s">
        <v>17</v>
      </c>
      <c r="KB17" s="88" t="s">
        <v>17</v>
      </c>
      <c r="KC17" s="88" t="s">
        <v>17</v>
      </c>
      <c r="KD17" s="88" t="s">
        <v>17</v>
      </c>
      <c r="KE17" s="112">
        <v>4161.5</v>
      </c>
      <c r="KF17" s="58">
        <v>4343.5</v>
      </c>
      <c r="KG17" s="108">
        <v>4403</v>
      </c>
      <c r="KH17" s="104">
        <v>4763</v>
      </c>
      <c r="KI17" s="104">
        <v>4796</v>
      </c>
      <c r="KJ17" s="105">
        <v>4833</v>
      </c>
      <c r="KK17" s="105">
        <v>5546</v>
      </c>
      <c r="KL17" s="105">
        <v>5546</v>
      </c>
      <c r="KM17" s="60" t="s">
        <v>17</v>
      </c>
      <c r="KN17" s="60" t="s">
        <v>17</v>
      </c>
      <c r="KO17" s="60" t="s">
        <v>17</v>
      </c>
      <c r="KP17" s="73" t="s">
        <v>17</v>
      </c>
      <c r="KQ17" s="73" t="s">
        <v>17</v>
      </c>
      <c r="KR17" s="73" t="s">
        <v>17</v>
      </c>
      <c r="KS17" s="73" t="s">
        <v>17</v>
      </c>
      <c r="KT17" s="73" t="s">
        <v>17</v>
      </c>
      <c r="KU17" s="73" t="s">
        <v>17</v>
      </c>
      <c r="KV17" s="73" t="s">
        <v>17</v>
      </c>
      <c r="KW17" s="73" t="s">
        <v>17</v>
      </c>
      <c r="KX17" s="73" t="s">
        <v>17</v>
      </c>
      <c r="KY17" s="73" t="s">
        <v>17</v>
      </c>
      <c r="KZ17" s="73" t="s">
        <v>17</v>
      </c>
    </row>
    <row r="18" spans="1:312">
      <c r="A18" s="6" t="s">
        <v>27</v>
      </c>
      <c r="B18" s="161">
        <v>746</v>
      </c>
      <c r="C18" s="58">
        <v>780</v>
      </c>
      <c r="D18" s="58">
        <v>1246</v>
      </c>
      <c r="E18" s="58">
        <v>1383</v>
      </c>
      <c r="F18" s="58">
        <v>1457</v>
      </c>
      <c r="G18" s="58">
        <v>1618</v>
      </c>
      <c r="H18" s="58">
        <v>1664</v>
      </c>
      <c r="I18" s="122">
        <v>1737</v>
      </c>
      <c r="J18" s="122">
        <v>1793</v>
      </c>
      <c r="K18" s="122">
        <v>1889</v>
      </c>
      <c r="L18" s="122">
        <v>1993</v>
      </c>
      <c r="M18" s="73">
        <v>2350</v>
      </c>
      <c r="N18" s="73">
        <v>2795</v>
      </c>
      <c r="O18" s="73">
        <v>2927</v>
      </c>
      <c r="P18" s="88">
        <v>3273</v>
      </c>
      <c r="Q18" s="88">
        <v>3410</v>
      </c>
      <c r="R18" s="88">
        <v>3811</v>
      </c>
      <c r="S18" s="88">
        <v>4045</v>
      </c>
      <c r="T18" s="88">
        <v>4174</v>
      </c>
      <c r="U18" s="88">
        <v>4330</v>
      </c>
      <c r="V18" s="410">
        <v>4797</v>
      </c>
      <c r="W18" s="410">
        <v>5387</v>
      </c>
      <c r="X18" s="410">
        <v>5873</v>
      </c>
      <c r="Y18" s="410">
        <v>6143</v>
      </c>
      <c r="Z18" s="121">
        <v>3626</v>
      </c>
      <c r="AA18" s="31">
        <v>6918</v>
      </c>
      <c r="AB18" s="34">
        <v>7433</v>
      </c>
      <c r="AC18" s="34">
        <v>7821</v>
      </c>
      <c r="AD18" s="34">
        <v>8432</v>
      </c>
      <c r="AE18" s="34">
        <v>8817</v>
      </c>
      <c r="AF18" s="33">
        <v>8851</v>
      </c>
      <c r="AG18" s="63">
        <v>9063</v>
      </c>
      <c r="AH18" s="63">
        <v>9157</v>
      </c>
      <c r="AI18" s="63">
        <v>9258</v>
      </c>
      <c r="AJ18" s="73">
        <v>10230</v>
      </c>
      <c r="AK18" s="73">
        <v>11597</v>
      </c>
      <c r="AL18" s="73">
        <v>12171</v>
      </c>
      <c r="AM18" s="88">
        <v>12641</v>
      </c>
      <c r="AN18" s="88">
        <v>13022</v>
      </c>
      <c r="AO18" s="88">
        <v>13765</v>
      </c>
      <c r="AP18" s="88">
        <v>13983</v>
      </c>
      <c r="AQ18" s="88">
        <v>14392</v>
      </c>
      <c r="AR18" s="88">
        <v>15039</v>
      </c>
      <c r="AS18" s="410">
        <v>16185</v>
      </c>
      <c r="AT18" s="410">
        <v>17205</v>
      </c>
      <c r="AU18" s="410">
        <v>18107</v>
      </c>
      <c r="AV18" s="410">
        <v>18480</v>
      </c>
      <c r="AW18" s="112">
        <v>1267.5</v>
      </c>
      <c r="AX18" s="60">
        <v>1404</v>
      </c>
      <c r="AY18" s="107">
        <v>1536</v>
      </c>
      <c r="AZ18" s="60">
        <v>1686</v>
      </c>
      <c r="BA18" s="64">
        <v>2155</v>
      </c>
      <c r="BB18" s="105">
        <v>2221.5</v>
      </c>
      <c r="BC18" s="105">
        <v>2260.5</v>
      </c>
      <c r="BD18" s="105">
        <v>2364</v>
      </c>
      <c r="BE18" s="105">
        <v>2762</v>
      </c>
      <c r="BF18" s="10">
        <v>3260.5</v>
      </c>
      <c r="BG18" s="10">
        <v>3841.5</v>
      </c>
      <c r="BH18" s="10">
        <v>4021</v>
      </c>
      <c r="BI18" s="88">
        <v>4366.5</v>
      </c>
      <c r="BJ18" s="88">
        <v>4475.5</v>
      </c>
      <c r="BK18" s="88">
        <v>4908</v>
      </c>
      <c r="BL18" s="88">
        <v>5228.5</v>
      </c>
      <c r="BM18" s="88">
        <v>5335.5</v>
      </c>
      <c r="BN18" s="88">
        <v>5550</v>
      </c>
      <c r="BO18" s="88">
        <v>6529</v>
      </c>
      <c r="BP18" s="410">
        <v>7009</v>
      </c>
      <c r="BQ18" s="410">
        <v>7693</v>
      </c>
      <c r="BR18" s="410">
        <v>8206</v>
      </c>
      <c r="BS18" s="112">
        <v>7851.5</v>
      </c>
      <c r="BT18" s="58">
        <v>8446</v>
      </c>
      <c r="BU18" s="108">
        <v>9062</v>
      </c>
      <c r="BV18" s="104">
        <v>9802</v>
      </c>
      <c r="BW18" s="104">
        <v>10687</v>
      </c>
      <c r="BX18" s="105">
        <v>11207.5</v>
      </c>
      <c r="BY18" s="105">
        <v>11426.5</v>
      </c>
      <c r="BZ18" s="105">
        <v>11530</v>
      </c>
      <c r="CA18" s="105">
        <v>11928</v>
      </c>
      <c r="CB18" s="10">
        <v>13252.5</v>
      </c>
      <c r="CC18" s="10">
        <v>15125.5</v>
      </c>
      <c r="CD18" s="10">
        <v>15869</v>
      </c>
      <c r="CE18" s="88">
        <v>16864.5</v>
      </c>
      <c r="CF18" s="88">
        <v>17473.5</v>
      </c>
      <c r="CG18" s="88">
        <v>18331</v>
      </c>
      <c r="CH18" s="88">
        <v>19151.5</v>
      </c>
      <c r="CI18" s="88">
        <v>19933.5</v>
      </c>
      <c r="CJ18" s="88">
        <v>20736.5</v>
      </c>
      <c r="CK18" s="88">
        <v>19064</v>
      </c>
      <c r="CL18" s="410">
        <v>19853</v>
      </c>
      <c r="CM18" s="410">
        <v>20953</v>
      </c>
      <c r="CN18" s="410">
        <v>21661</v>
      </c>
      <c r="CO18" s="112">
        <v>1540</v>
      </c>
      <c r="CP18" s="58">
        <v>1717</v>
      </c>
      <c r="CQ18" s="108">
        <v>1765</v>
      </c>
      <c r="CR18" s="58">
        <v>1868</v>
      </c>
      <c r="CS18" s="65">
        <v>1943</v>
      </c>
      <c r="CT18" s="104">
        <v>2019</v>
      </c>
      <c r="CU18" s="105">
        <v>2039</v>
      </c>
      <c r="CV18" s="105">
        <v>2136</v>
      </c>
      <c r="CW18" s="105">
        <v>2309</v>
      </c>
      <c r="CX18" s="10">
        <v>2601</v>
      </c>
      <c r="CY18" s="10">
        <v>2993</v>
      </c>
      <c r="CZ18" s="10">
        <v>3124</v>
      </c>
      <c r="DA18" s="88">
        <v>3435</v>
      </c>
      <c r="DB18" s="88">
        <v>3467</v>
      </c>
      <c r="DC18" s="88">
        <v>3813</v>
      </c>
      <c r="DD18" s="88">
        <v>4091</v>
      </c>
      <c r="DE18" s="88">
        <v>4215</v>
      </c>
      <c r="DF18" s="88">
        <v>4330.5</v>
      </c>
      <c r="DG18" s="411">
        <v>5138</v>
      </c>
      <c r="DH18" s="410">
        <v>5440</v>
      </c>
      <c r="DI18" s="410">
        <v>5871</v>
      </c>
      <c r="DJ18" s="410">
        <v>6125</v>
      </c>
      <c r="DK18" s="112">
        <v>8124</v>
      </c>
      <c r="DL18" s="58">
        <v>8759</v>
      </c>
      <c r="DM18" s="108">
        <v>9291</v>
      </c>
      <c r="DN18" s="104">
        <v>9824</v>
      </c>
      <c r="DO18" s="104">
        <v>10261</v>
      </c>
      <c r="DP18" s="105">
        <v>10307</v>
      </c>
      <c r="DQ18" s="105">
        <v>10493</v>
      </c>
      <c r="DR18" s="105">
        <v>10590</v>
      </c>
      <c r="DS18" s="105">
        <v>10763</v>
      </c>
      <c r="DT18" s="10">
        <v>11815</v>
      </c>
      <c r="DU18" s="10">
        <v>13367</v>
      </c>
      <c r="DV18" s="10">
        <v>14017</v>
      </c>
      <c r="DW18" s="88">
        <v>14403</v>
      </c>
      <c r="DX18" s="88">
        <v>14735</v>
      </c>
      <c r="DY18" s="88">
        <v>15081</v>
      </c>
      <c r="DZ18" s="88">
        <v>14931</v>
      </c>
      <c r="EA18" s="88">
        <v>15168</v>
      </c>
      <c r="EB18" s="88">
        <v>15517</v>
      </c>
      <c r="EC18" s="411">
        <v>16185</v>
      </c>
      <c r="ED18" s="410">
        <v>17205</v>
      </c>
      <c r="EE18" s="410">
        <v>19042.5</v>
      </c>
      <c r="EF18" s="410">
        <v>19446</v>
      </c>
      <c r="EG18" s="112">
        <v>1255</v>
      </c>
      <c r="EH18" s="58">
        <v>1375</v>
      </c>
      <c r="EI18" s="58">
        <v>1447</v>
      </c>
      <c r="EJ18" s="58">
        <v>1604</v>
      </c>
      <c r="EK18" s="65">
        <v>1663.5</v>
      </c>
      <c r="EL18" s="104">
        <v>1730</v>
      </c>
      <c r="EM18" s="105">
        <v>1793</v>
      </c>
      <c r="EN18" s="105">
        <v>1901.5</v>
      </c>
      <c r="EO18" s="105">
        <v>2045</v>
      </c>
      <c r="EP18" s="10">
        <v>2329</v>
      </c>
      <c r="EQ18" s="10">
        <v>2734.5</v>
      </c>
      <c r="ER18" s="10">
        <v>2927</v>
      </c>
      <c r="ES18" s="88">
        <v>3273</v>
      </c>
      <c r="ET18" s="88">
        <v>3410</v>
      </c>
      <c r="EU18" s="88">
        <v>3895</v>
      </c>
      <c r="EV18" s="88">
        <v>4151</v>
      </c>
      <c r="EW18" s="88">
        <v>4191</v>
      </c>
      <c r="EX18" s="88">
        <v>4403.5</v>
      </c>
      <c r="EY18" s="411">
        <v>4960.5</v>
      </c>
      <c r="EZ18" s="410">
        <v>5375.5</v>
      </c>
      <c r="FA18" s="410">
        <v>5925</v>
      </c>
      <c r="FB18" s="410">
        <v>6265</v>
      </c>
      <c r="FC18" s="112">
        <v>6927</v>
      </c>
      <c r="FD18" s="58">
        <v>7441</v>
      </c>
      <c r="FE18" s="58">
        <v>7931</v>
      </c>
      <c r="FF18" s="104">
        <v>8446</v>
      </c>
      <c r="FG18" s="104">
        <v>8818</v>
      </c>
      <c r="FH18" s="105">
        <v>8858</v>
      </c>
      <c r="FI18" s="105">
        <v>9063</v>
      </c>
      <c r="FJ18" s="105">
        <v>9171.5</v>
      </c>
      <c r="FK18" s="105">
        <v>9315</v>
      </c>
      <c r="FL18" s="10">
        <v>10251</v>
      </c>
      <c r="FM18" s="10">
        <v>11656.5</v>
      </c>
      <c r="FN18" s="10">
        <v>12294</v>
      </c>
      <c r="FO18" s="88">
        <v>12709</v>
      </c>
      <c r="FP18" s="88">
        <v>13022</v>
      </c>
      <c r="FQ18" s="88">
        <v>13765</v>
      </c>
      <c r="FR18" s="88">
        <v>13813.5</v>
      </c>
      <c r="FS18" s="88">
        <v>14085.5</v>
      </c>
      <c r="FT18" s="88">
        <v>14551.5</v>
      </c>
      <c r="FU18" s="411">
        <v>15777.5</v>
      </c>
      <c r="FV18" s="410">
        <v>16433.5</v>
      </c>
      <c r="FW18" s="410">
        <v>15773</v>
      </c>
      <c r="FX18" s="410">
        <v>16503</v>
      </c>
      <c r="FY18" s="110">
        <v>1344</v>
      </c>
      <c r="FZ18" s="58">
        <v>1492</v>
      </c>
      <c r="GA18" s="58">
        <v>1528</v>
      </c>
      <c r="GB18" s="58">
        <v>1664</v>
      </c>
      <c r="GC18" s="65">
        <v>1561</v>
      </c>
      <c r="GD18" s="104">
        <v>1621</v>
      </c>
      <c r="GE18" s="105">
        <v>1709</v>
      </c>
      <c r="GF18" s="105">
        <v>1798</v>
      </c>
      <c r="GG18" s="105">
        <v>1990</v>
      </c>
      <c r="GH18" s="10">
        <v>2198.5</v>
      </c>
      <c r="GI18" s="10">
        <v>2563</v>
      </c>
      <c r="GJ18" s="10">
        <v>2237</v>
      </c>
      <c r="GK18" s="88">
        <v>2521</v>
      </c>
      <c r="GL18" s="88">
        <v>2521</v>
      </c>
      <c r="GM18" s="88">
        <v>2867</v>
      </c>
      <c r="GN18" s="88">
        <v>3044</v>
      </c>
      <c r="GO18" s="88">
        <v>3044</v>
      </c>
      <c r="GP18" s="88">
        <v>3177</v>
      </c>
      <c r="GQ18" s="411">
        <v>3476</v>
      </c>
      <c r="GR18" s="410">
        <v>4109</v>
      </c>
      <c r="GS18" s="410">
        <v>4324</v>
      </c>
      <c r="GT18" s="410">
        <v>4605</v>
      </c>
      <c r="GU18" s="110">
        <v>7016</v>
      </c>
      <c r="GV18" s="58">
        <v>7558</v>
      </c>
      <c r="GW18" s="58">
        <v>8012</v>
      </c>
      <c r="GX18" s="104">
        <v>8506</v>
      </c>
      <c r="GY18" s="104">
        <v>8715</v>
      </c>
      <c r="GZ18" s="105">
        <v>8749</v>
      </c>
      <c r="HA18" s="105">
        <v>8979</v>
      </c>
      <c r="HB18" s="105">
        <v>9068</v>
      </c>
      <c r="HC18" s="105">
        <v>9300</v>
      </c>
      <c r="HD18" s="10">
        <v>10207</v>
      </c>
      <c r="HE18" s="10">
        <v>11580</v>
      </c>
      <c r="HF18" s="10">
        <v>11598</v>
      </c>
      <c r="HG18" s="88">
        <v>11957</v>
      </c>
      <c r="HH18" s="88">
        <v>12257</v>
      </c>
      <c r="HI18" s="88">
        <v>12603</v>
      </c>
      <c r="HJ18" s="88">
        <v>13226</v>
      </c>
      <c r="HK18" s="88">
        <v>13226</v>
      </c>
      <c r="HL18" s="88">
        <v>13520</v>
      </c>
      <c r="HM18" s="411">
        <v>13940</v>
      </c>
      <c r="HN18" s="410">
        <v>14721</v>
      </c>
      <c r="HO18" s="410">
        <v>15028</v>
      </c>
      <c r="HP18" s="410">
        <v>15401</v>
      </c>
      <c r="HQ18" s="112">
        <v>1043</v>
      </c>
      <c r="HR18" s="58">
        <v>1119</v>
      </c>
      <c r="HS18" s="108">
        <v>1165</v>
      </c>
      <c r="HT18" s="58">
        <v>1330</v>
      </c>
      <c r="HU18" s="65">
        <v>1467</v>
      </c>
      <c r="HV18" s="104">
        <v>1536</v>
      </c>
      <c r="HW18" s="105">
        <v>1613</v>
      </c>
      <c r="HX18" s="105">
        <v>1706</v>
      </c>
      <c r="HY18" s="10">
        <v>1860</v>
      </c>
      <c r="HZ18" s="10">
        <v>2069</v>
      </c>
      <c r="IA18" s="10">
        <v>2365</v>
      </c>
      <c r="IB18" s="10">
        <v>2565</v>
      </c>
      <c r="IC18" s="88">
        <v>2825</v>
      </c>
      <c r="ID18" s="88">
        <v>2980</v>
      </c>
      <c r="IE18" s="88">
        <v>3322</v>
      </c>
      <c r="IF18" s="88">
        <v>3403.5</v>
      </c>
      <c r="IG18" s="88">
        <v>3498.5</v>
      </c>
      <c r="IH18" s="88">
        <v>3629</v>
      </c>
      <c r="II18" s="411">
        <v>4114</v>
      </c>
      <c r="IJ18" s="410">
        <v>4613.5</v>
      </c>
      <c r="IK18" s="410">
        <v>4899</v>
      </c>
      <c r="IL18" s="410">
        <v>5306</v>
      </c>
      <c r="IM18" s="112">
        <v>6388</v>
      </c>
      <c r="IN18" s="58">
        <v>6834</v>
      </c>
      <c r="IO18" s="108">
        <v>7273</v>
      </c>
      <c r="IP18" s="104">
        <v>7970.5</v>
      </c>
      <c r="IQ18" s="104">
        <v>8621</v>
      </c>
      <c r="IR18" s="105">
        <v>8664</v>
      </c>
      <c r="IS18" s="105">
        <v>8883</v>
      </c>
      <c r="IT18" s="105">
        <v>8976</v>
      </c>
      <c r="IU18" s="105">
        <v>9130</v>
      </c>
      <c r="IV18" s="10">
        <v>9991</v>
      </c>
      <c r="IW18" s="10">
        <v>11284</v>
      </c>
      <c r="IX18" s="10">
        <v>11930</v>
      </c>
      <c r="IY18" s="88">
        <v>12265</v>
      </c>
      <c r="IZ18" s="88">
        <v>12420</v>
      </c>
      <c r="JA18" s="88">
        <v>12582</v>
      </c>
      <c r="JB18" s="88">
        <v>12353.5</v>
      </c>
      <c r="JC18" s="88">
        <v>12448.5</v>
      </c>
      <c r="JD18" s="88">
        <v>12725.5</v>
      </c>
      <c r="JE18" s="411">
        <v>13290.5</v>
      </c>
      <c r="JF18" s="410">
        <v>13773.5</v>
      </c>
      <c r="JG18" s="410">
        <v>14077.5</v>
      </c>
      <c r="JH18" s="410">
        <v>14316</v>
      </c>
      <c r="JI18" s="112">
        <v>1150</v>
      </c>
      <c r="JJ18" s="58">
        <v>1242</v>
      </c>
      <c r="JK18" s="108">
        <v>1326</v>
      </c>
      <c r="JL18" s="58">
        <v>1410</v>
      </c>
      <c r="JM18" s="65">
        <v>1468</v>
      </c>
      <c r="JN18" s="104">
        <v>1522</v>
      </c>
      <c r="JO18" s="105">
        <v>1572</v>
      </c>
      <c r="JP18" s="105">
        <v>1664</v>
      </c>
      <c r="JQ18" s="105">
        <v>1805</v>
      </c>
      <c r="JR18" s="10">
        <v>2043</v>
      </c>
      <c r="JS18" s="10">
        <v>2326</v>
      </c>
      <c r="JT18" s="73">
        <v>2394</v>
      </c>
      <c r="JU18" s="88">
        <v>2675</v>
      </c>
      <c r="JV18" s="88">
        <v>2805</v>
      </c>
      <c r="JW18" s="88">
        <v>3108</v>
      </c>
      <c r="JX18" s="88">
        <v>3471.5</v>
      </c>
      <c r="JY18" s="88">
        <v>3548</v>
      </c>
      <c r="JZ18" s="88">
        <v>3681</v>
      </c>
      <c r="KA18" s="411">
        <v>4184.5</v>
      </c>
      <c r="KB18" s="410">
        <v>4603.5</v>
      </c>
      <c r="KC18" s="410">
        <v>5033</v>
      </c>
      <c r="KD18" s="410">
        <v>5335</v>
      </c>
      <c r="KE18" s="112">
        <v>6168</v>
      </c>
      <c r="KF18" s="58">
        <v>6606</v>
      </c>
      <c r="KG18" s="108">
        <v>7058</v>
      </c>
      <c r="KH18" s="104">
        <v>7450</v>
      </c>
      <c r="KI18" s="104">
        <v>7784</v>
      </c>
      <c r="KJ18" s="105">
        <v>7816</v>
      </c>
      <c r="KK18" s="105">
        <v>7990</v>
      </c>
      <c r="KL18" s="105">
        <v>8082</v>
      </c>
      <c r="KM18" s="105">
        <v>8223</v>
      </c>
      <c r="KN18" s="10">
        <v>9039</v>
      </c>
      <c r="KO18" s="73">
        <v>10197</v>
      </c>
      <c r="KP18" s="73">
        <v>10659</v>
      </c>
      <c r="KQ18" s="88">
        <v>11015</v>
      </c>
      <c r="KR18" s="88">
        <v>11445</v>
      </c>
      <c r="KS18" s="88">
        <v>11748</v>
      </c>
      <c r="KT18" s="88">
        <v>13407</v>
      </c>
      <c r="KU18" s="88">
        <v>13720</v>
      </c>
      <c r="KV18" s="88">
        <v>14064</v>
      </c>
      <c r="KW18" s="88">
        <v>15389</v>
      </c>
      <c r="KX18" s="410">
        <v>16291</v>
      </c>
      <c r="KY18" s="410">
        <v>17303</v>
      </c>
      <c r="KZ18" s="410">
        <v>17674.5</v>
      </c>
    </row>
    <row r="19" spans="1:312">
      <c r="A19" s="6" t="s">
        <v>28</v>
      </c>
      <c r="C19" s="58">
        <v>615</v>
      </c>
      <c r="D19" s="58">
        <v>1379</v>
      </c>
      <c r="E19" s="58">
        <v>1504</v>
      </c>
      <c r="F19" s="58">
        <v>1523</v>
      </c>
      <c r="G19" s="58">
        <v>1666</v>
      </c>
      <c r="H19" s="58">
        <v>1687.5</v>
      </c>
      <c r="I19" s="122">
        <v>1850.25</v>
      </c>
      <c r="J19" s="122">
        <v>1871</v>
      </c>
      <c r="K19" s="122">
        <v>1977</v>
      </c>
      <c r="L19" s="122">
        <v>1993</v>
      </c>
      <c r="M19" s="73">
        <v>2179.625</v>
      </c>
      <c r="N19" s="73">
        <v>2345.75</v>
      </c>
      <c r="O19" s="73">
        <v>2763.25</v>
      </c>
      <c r="P19" s="88">
        <v>3007</v>
      </c>
      <c r="Q19" s="88">
        <v>3270</v>
      </c>
      <c r="R19" s="88">
        <v>3492.75</v>
      </c>
      <c r="S19" s="88">
        <v>3841.2</v>
      </c>
      <c r="T19" s="88">
        <v>4221</v>
      </c>
      <c r="U19" s="88">
        <v>4221</v>
      </c>
      <c r="V19" s="410">
        <v>4431.8999999999996</v>
      </c>
      <c r="W19" s="410">
        <v>4717.5</v>
      </c>
      <c r="X19" s="410">
        <v>5046</v>
      </c>
      <c r="Y19" s="410">
        <v>5315</v>
      </c>
      <c r="Z19" s="121">
        <v>1647</v>
      </c>
      <c r="AA19" s="31">
        <v>3408</v>
      </c>
      <c r="AB19" s="34">
        <v>3669</v>
      </c>
      <c r="AC19" s="34">
        <v>3686</v>
      </c>
      <c r="AD19" s="34">
        <v>3871</v>
      </c>
      <c r="AE19" s="34">
        <v>3941</v>
      </c>
      <c r="AF19" s="33">
        <v>4333.25</v>
      </c>
      <c r="AG19" s="63">
        <v>4366</v>
      </c>
      <c r="AH19" s="63">
        <v>4632</v>
      </c>
      <c r="AI19" s="63">
        <v>4648</v>
      </c>
      <c r="AJ19" s="73">
        <v>5073.125</v>
      </c>
      <c r="AK19" s="73">
        <v>5474.5</v>
      </c>
      <c r="AL19" s="73">
        <v>6647.5</v>
      </c>
      <c r="AM19" s="88">
        <v>7380</v>
      </c>
      <c r="AN19" s="88">
        <v>8070</v>
      </c>
      <c r="AO19" s="88">
        <v>8569.5</v>
      </c>
      <c r="AP19" s="88">
        <v>9314.1</v>
      </c>
      <c r="AQ19" s="88">
        <v>10236</v>
      </c>
      <c r="AR19" s="88">
        <v>10236</v>
      </c>
      <c r="AS19" s="410">
        <v>10722</v>
      </c>
      <c r="AT19" s="410">
        <v>11197.5</v>
      </c>
      <c r="AU19" s="410">
        <v>11745</v>
      </c>
      <c r="AV19" s="410">
        <v>12495</v>
      </c>
      <c r="AW19" s="112">
        <v>1767.5</v>
      </c>
      <c r="AX19" s="60">
        <v>1891.5</v>
      </c>
      <c r="AY19" s="107">
        <v>2083</v>
      </c>
      <c r="AZ19" s="60">
        <v>2234</v>
      </c>
      <c r="BA19" s="64">
        <v>2188.4</v>
      </c>
      <c r="BB19" s="105">
        <v>2398.4</v>
      </c>
      <c r="BC19" s="105">
        <v>2513.5</v>
      </c>
      <c r="BD19" s="105">
        <v>2617</v>
      </c>
      <c r="BE19" s="105">
        <v>2764.2</v>
      </c>
      <c r="BF19" s="10">
        <v>2886.8</v>
      </c>
      <c r="BG19" s="10">
        <v>2977</v>
      </c>
      <c r="BH19" s="10">
        <v>3737.2</v>
      </c>
      <c r="BI19" s="88">
        <v>4110</v>
      </c>
      <c r="BJ19" s="88">
        <v>4386.5</v>
      </c>
      <c r="BK19" s="88">
        <v>5053.2</v>
      </c>
      <c r="BL19" s="88">
        <v>5549.1</v>
      </c>
      <c r="BM19" s="88">
        <v>6346.9500000000007</v>
      </c>
      <c r="BN19" s="88">
        <v>6347</v>
      </c>
      <c r="BO19" s="88">
        <v>6781.2</v>
      </c>
      <c r="BP19" s="410">
        <v>7115.7</v>
      </c>
      <c r="BQ19" s="410">
        <v>7391</v>
      </c>
      <c r="BR19" s="410">
        <v>7391.5</v>
      </c>
      <c r="BS19" s="112">
        <v>4958.5</v>
      </c>
      <c r="BT19" s="58">
        <v>5338</v>
      </c>
      <c r="BU19" s="108">
        <v>5539</v>
      </c>
      <c r="BV19" s="104">
        <v>5923.9</v>
      </c>
      <c r="BW19" s="104">
        <v>5766</v>
      </c>
      <c r="BX19" s="105">
        <v>6418.4</v>
      </c>
      <c r="BY19" s="105">
        <v>6533.5</v>
      </c>
      <c r="BZ19" s="105">
        <v>6952</v>
      </c>
      <c r="CA19" s="105">
        <v>7099.2</v>
      </c>
      <c r="CB19" s="10">
        <v>7611</v>
      </c>
      <c r="CC19" s="10">
        <v>8078.45</v>
      </c>
      <c r="CD19" s="10">
        <v>9774.7000000000007</v>
      </c>
      <c r="CE19" s="88">
        <v>11520</v>
      </c>
      <c r="CF19" s="88">
        <v>12345</v>
      </c>
      <c r="CG19" s="88">
        <v>13483.95</v>
      </c>
      <c r="CH19" s="88">
        <v>14818.35</v>
      </c>
      <c r="CI19" s="88">
        <v>16514.7</v>
      </c>
      <c r="CJ19" s="88">
        <v>16515</v>
      </c>
      <c r="CK19" s="88">
        <v>17407.95</v>
      </c>
      <c r="CL19" s="410">
        <v>18265.95</v>
      </c>
      <c r="CM19" s="410">
        <v>19217</v>
      </c>
      <c r="CN19" s="410">
        <v>19778.5</v>
      </c>
      <c r="CO19" s="110" t="s">
        <v>17</v>
      </c>
      <c r="CP19" s="60" t="s">
        <v>17</v>
      </c>
      <c r="CQ19" s="60" t="s">
        <v>17</v>
      </c>
      <c r="CR19" s="60" t="s">
        <v>17</v>
      </c>
      <c r="CS19" s="60" t="s">
        <v>17</v>
      </c>
      <c r="CT19" s="60" t="s">
        <v>17</v>
      </c>
      <c r="CU19" s="60" t="s">
        <v>17</v>
      </c>
      <c r="CV19" s="60" t="s">
        <v>17</v>
      </c>
      <c r="CW19" s="60" t="s">
        <v>17</v>
      </c>
      <c r="CX19" s="60" t="s">
        <v>17</v>
      </c>
      <c r="CY19" s="60" t="s">
        <v>17</v>
      </c>
      <c r="CZ19" s="60" t="s">
        <v>17</v>
      </c>
      <c r="DA19" s="60" t="s">
        <v>17</v>
      </c>
      <c r="DB19" s="60" t="s">
        <v>17</v>
      </c>
      <c r="DC19" s="60" t="s">
        <v>17</v>
      </c>
      <c r="DD19" s="60" t="s">
        <v>17</v>
      </c>
      <c r="DE19" s="60" t="s">
        <v>17</v>
      </c>
      <c r="DF19" s="60" t="s">
        <v>17</v>
      </c>
      <c r="DG19" s="60" t="s">
        <v>17</v>
      </c>
      <c r="DH19" s="60" t="s">
        <v>17</v>
      </c>
      <c r="DI19" s="60" t="s">
        <v>17</v>
      </c>
      <c r="DJ19" s="60" t="s">
        <v>17</v>
      </c>
      <c r="DK19" s="110" t="s">
        <v>17</v>
      </c>
      <c r="DL19" s="60" t="s">
        <v>17</v>
      </c>
      <c r="DM19" s="60" t="s">
        <v>17</v>
      </c>
      <c r="DN19" s="60" t="s">
        <v>17</v>
      </c>
      <c r="DO19" s="60" t="s">
        <v>17</v>
      </c>
      <c r="DP19" s="60" t="s">
        <v>17</v>
      </c>
      <c r="DQ19" s="60" t="s">
        <v>17</v>
      </c>
      <c r="DR19" s="60" t="s">
        <v>17</v>
      </c>
      <c r="DS19" s="60" t="s">
        <v>17</v>
      </c>
      <c r="DT19" s="60" t="s">
        <v>17</v>
      </c>
      <c r="DU19" s="60" t="s">
        <v>17</v>
      </c>
      <c r="DV19" s="10" t="s">
        <v>17</v>
      </c>
      <c r="DW19" s="10" t="s">
        <v>17</v>
      </c>
      <c r="DX19" s="10" t="s">
        <v>17</v>
      </c>
      <c r="DY19" s="88" t="s">
        <v>17</v>
      </c>
      <c r="DZ19" s="88" t="s">
        <v>17</v>
      </c>
      <c r="EA19" s="88" t="s">
        <v>17</v>
      </c>
      <c r="EB19" s="88" t="s">
        <v>17</v>
      </c>
      <c r="EC19" s="10" t="s">
        <v>17</v>
      </c>
      <c r="ED19" s="10" t="s">
        <v>17</v>
      </c>
      <c r="EE19" s="10" t="s">
        <v>17</v>
      </c>
      <c r="EF19" s="10" t="s">
        <v>17</v>
      </c>
      <c r="EG19" s="112">
        <v>1369</v>
      </c>
      <c r="EH19" s="58">
        <v>1509</v>
      </c>
      <c r="EI19" s="108">
        <v>1513</v>
      </c>
      <c r="EJ19" s="58">
        <v>1731</v>
      </c>
      <c r="EK19" s="65">
        <v>1716</v>
      </c>
      <c r="EL19" s="104">
        <v>1871</v>
      </c>
      <c r="EM19" s="105">
        <v>1871</v>
      </c>
      <c r="EN19" s="105">
        <v>2001</v>
      </c>
      <c r="EO19" s="105">
        <v>2036</v>
      </c>
      <c r="EP19" s="10">
        <v>2106.5</v>
      </c>
      <c r="EQ19" s="10">
        <v>2298</v>
      </c>
      <c r="ER19" s="10">
        <v>2713.5</v>
      </c>
      <c r="ES19" s="88">
        <v>3011</v>
      </c>
      <c r="ET19" s="88">
        <v>3293</v>
      </c>
      <c r="EU19" s="88">
        <v>3513.75</v>
      </c>
      <c r="EV19" s="88">
        <v>3827.25</v>
      </c>
      <c r="EW19" s="88">
        <v>4188.75</v>
      </c>
      <c r="EX19" s="88">
        <v>4189</v>
      </c>
      <c r="EY19" s="411">
        <v>4419.75</v>
      </c>
      <c r="EZ19" s="410">
        <v>4659.75</v>
      </c>
      <c r="FA19" s="410">
        <v>4974</v>
      </c>
      <c r="FB19" s="410">
        <v>5214</v>
      </c>
      <c r="FC19" s="112">
        <v>3398</v>
      </c>
      <c r="FD19" s="58">
        <v>3680</v>
      </c>
      <c r="FE19" s="108">
        <v>3684</v>
      </c>
      <c r="FF19" s="104">
        <v>3936</v>
      </c>
      <c r="FG19" s="104">
        <v>3921</v>
      </c>
      <c r="FH19" s="105">
        <v>4354</v>
      </c>
      <c r="FI19" s="105">
        <v>4354</v>
      </c>
      <c r="FJ19" s="105">
        <v>4656</v>
      </c>
      <c r="FK19" s="105">
        <v>4691</v>
      </c>
      <c r="FL19" s="10">
        <v>5000</v>
      </c>
      <c r="FM19" s="10">
        <v>5451</v>
      </c>
      <c r="FN19" s="10">
        <v>6613.5</v>
      </c>
      <c r="FO19" s="88">
        <v>7590</v>
      </c>
      <c r="FP19" s="88">
        <v>8303</v>
      </c>
      <c r="FQ19" s="88">
        <v>8756.25</v>
      </c>
      <c r="FR19" s="88">
        <v>9523.5</v>
      </c>
      <c r="FS19" s="88">
        <v>10448.25</v>
      </c>
      <c r="FT19" s="88">
        <v>10448.5</v>
      </c>
      <c r="FU19" s="411">
        <v>10981.5</v>
      </c>
      <c r="FV19" s="410">
        <v>11515.5</v>
      </c>
      <c r="FW19" s="410">
        <v>12186.75</v>
      </c>
      <c r="FX19" s="410">
        <v>12781.5</v>
      </c>
      <c r="FY19" s="112">
        <v>1331.5</v>
      </c>
      <c r="FZ19" s="58">
        <v>1409</v>
      </c>
      <c r="GA19" s="108">
        <v>1462</v>
      </c>
      <c r="GB19" s="58">
        <v>1613</v>
      </c>
      <c r="GC19" s="65">
        <v>1641.75</v>
      </c>
      <c r="GD19" s="104">
        <v>1784.25</v>
      </c>
      <c r="GE19" s="105">
        <v>1807</v>
      </c>
      <c r="GF19" s="105">
        <v>1903</v>
      </c>
      <c r="GG19" s="105">
        <v>1980.75</v>
      </c>
      <c r="GH19" s="10">
        <v>2154.8000000000002</v>
      </c>
      <c r="GI19" s="10">
        <v>2303.5</v>
      </c>
      <c r="GJ19" s="10">
        <v>2700</v>
      </c>
      <c r="GK19" s="88">
        <v>3000</v>
      </c>
      <c r="GL19" s="88">
        <v>3270</v>
      </c>
      <c r="GM19" s="88" t="s">
        <v>17</v>
      </c>
      <c r="GN19" s="88" t="s">
        <v>17</v>
      </c>
      <c r="GO19" s="88" t="s">
        <v>17</v>
      </c>
      <c r="GP19" s="88" t="s">
        <v>17</v>
      </c>
      <c r="GQ19" s="88" t="s">
        <v>17</v>
      </c>
      <c r="GR19" s="88" t="s">
        <v>17</v>
      </c>
      <c r="GS19" s="88">
        <v>5059.5</v>
      </c>
      <c r="GT19" s="88">
        <v>5315</v>
      </c>
      <c r="GU19" s="112">
        <v>3361</v>
      </c>
      <c r="GV19" s="58">
        <v>3580</v>
      </c>
      <c r="GW19" s="108">
        <v>3600</v>
      </c>
      <c r="GX19" s="104">
        <v>3818</v>
      </c>
      <c r="GY19" s="104">
        <v>3967</v>
      </c>
      <c r="GZ19" s="105">
        <v>4267.25</v>
      </c>
      <c r="HA19" s="105">
        <v>4290</v>
      </c>
      <c r="HB19" s="105">
        <v>4558</v>
      </c>
      <c r="HC19" s="105">
        <v>4635.75</v>
      </c>
      <c r="HD19" s="10">
        <v>5048.3</v>
      </c>
      <c r="HE19" s="10">
        <v>5456.5</v>
      </c>
      <c r="HF19" s="10">
        <v>6600</v>
      </c>
      <c r="HG19" s="88">
        <v>7350</v>
      </c>
      <c r="HH19" s="88">
        <v>8040</v>
      </c>
      <c r="HI19" s="88" t="s">
        <v>17</v>
      </c>
      <c r="HJ19" s="88" t="s">
        <v>17</v>
      </c>
      <c r="HK19" s="88" t="s">
        <v>17</v>
      </c>
      <c r="HL19" s="88" t="s">
        <v>17</v>
      </c>
      <c r="HM19" s="88" t="s">
        <v>17</v>
      </c>
      <c r="HN19" s="88" t="s">
        <v>17</v>
      </c>
      <c r="HO19" s="88">
        <v>12795</v>
      </c>
      <c r="HP19" s="88">
        <v>13440</v>
      </c>
      <c r="HQ19" s="110">
        <v>1340</v>
      </c>
      <c r="HR19" s="58">
        <v>1503</v>
      </c>
      <c r="HS19" s="58">
        <v>1531</v>
      </c>
      <c r="HT19" s="58">
        <v>1666</v>
      </c>
      <c r="HU19" s="65">
        <v>1658.5</v>
      </c>
      <c r="HV19" s="104">
        <v>1846.75</v>
      </c>
      <c r="HW19" s="105">
        <v>1872</v>
      </c>
      <c r="HX19" s="105">
        <v>1977</v>
      </c>
      <c r="HY19" s="10">
        <v>2000</v>
      </c>
      <c r="HZ19" s="10">
        <v>2186.9899999999998</v>
      </c>
      <c r="IA19" s="10">
        <v>2352</v>
      </c>
      <c r="IB19" s="10">
        <v>2764.5</v>
      </c>
      <c r="IC19" s="88">
        <v>3000</v>
      </c>
      <c r="ID19" s="88">
        <v>3249</v>
      </c>
      <c r="IE19" s="88">
        <v>3450</v>
      </c>
      <c r="IF19" s="88">
        <v>3753</v>
      </c>
      <c r="IG19" s="88">
        <v>4110</v>
      </c>
      <c r="IH19" s="88">
        <v>4110</v>
      </c>
      <c r="II19" s="411">
        <v>4369.5</v>
      </c>
      <c r="IJ19" s="410">
        <v>4590</v>
      </c>
      <c r="IK19" s="410">
        <v>4905</v>
      </c>
      <c r="IL19" s="410">
        <v>5190</v>
      </c>
      <c r="IM19" s="110">
        <v>3369</v>
      </c>
      <c r="IN19" s="58">
        <v>3664</v>
      </c>
      <c r="IO19" s="58">
        <v>3793</v>
      </c>
      <c r="IP19" s="104">
        <v>3871.25</v>
      </c>
      <c r="IQ19" s="104">
        <v>4004</v>
      </c>
      <c r="IR19" s="105">
        <v>4329.75</v>
      </c>
      <c r="IS19" s="105">
        <v>4355</v>
      </c>
      <c r="IT19" s="105">
        <v>4632</v>
      </c>
      <c r="IU19" s="105">
        <v>4655</v>
      </c>
      <c r="IV19" s="10">
        <v>5080.45</v>
      </c>
      <c r="IW19" s="10">
        <v>5505</v>
      </c>
      <c r="IX19" s="10">
        <v>6664.5</v>
      </c>
      <c r="IY19" s="88">
        <v>7320</v>
      </c>
      <c r="IZ19" s="88">
        <v>7859.5</v>
      </c>
      <c r="JA19" s="88">
        <v>8393.25</v>
      </c>
      <c r="JB19" s="88">
        <v>9202.5</v>
      </c>
      <c r="JC19" s="88">
        <v>10057.5</v>
      </c>
      <c r="JD19" s="88">
        <v>10057.5</v>
      </c>
      <c r="JE19" s="411">
        <v>10346.25</v>
      </c>
      <c r="JF19" s="410">
        <v>10923.75</v>
      </c>
      <c r="JG19" s="410">
        <v>11265</v>
      </c>
      <c r="JH19" s="410">
        <v>11550</v>
      </c>
      <c r="JI19" s="112">
        <v>1393.5</v>
      </c>
      <c r="JJ19" s="58">
        <v>1479.5</v>
      </c>
      <c r="JK19" s="108">
        <v>1522.5</v>
      </c>
      <c r="JL19" s="58">
        <v>1618</v>
      </c>
      <c r="JM19" s="65">
        <v>1686</v>
      </c>
      <c r="JN19" s="104">
        <v>1836</v>
      </c>
      <c r="JO19" s="105">
        <v>1907</v>
      </c>
      <c r="JP19" s="105">
        <v>1966</v>
      </c>
      <c r="JQ19" s="105">
        <v>1928</v>
      </c>
      <c r="JR19" s="10">
        <v>2185.25</v>
      </c>
      <c r="JS19" s="10">
        <v>2245</v>
      </c>
      <c r="JT19" s="73">
        <v>2762</v>
      </c>
      <c r="JU19" s="88">
        <v>3003</v>
      </c>
      <c r="JV19" s="88">
        <v>3218</v>
      </c>
      <c r="JW19" s="88">
        <v>3340.95</v>
      </c>
      <c r="JX19" s="88">
        <v>3892.5</v>
      </c>
      <c r="JY19" s="88">
        <v>4276.5</v>
      </c>
      <c r="JZ19" s="410">
        <v>4221</v>
      </c>
      <c r="KA19" s="410">
        <v>4512</v>
      </c>
      <c r="KB19" s="410">
        <v>5040</v>
      </c>
      <c r="KC19" s="410">
        <v>5400</v>
      </c>
      <c r="KD19" s="410">
        <v>5790</v>
      </c>
      <c r="KE19" s="112">
        <v>3422.5</v>
      </c>
      <c r="KF19" s="58">
        <v>3650.5</v>
      </c>
      <c r="KG19" s="108">
        <v>3619.5</v>
      </c>
      <c r="KH19" s="104">
        <v>3822.5</v>
      </c>
      <c r="KI19" s="104">
        <v>3891</v>
      </c>
      <c r="KJ19" s="105">
        <v>4319</v>
      </c>
      <c r="KK19" s="105">
        <v>4390</v>
      </c>
      <c r="KL19" s="105">
        <v>4621</v>
      </c>
      <c r="KM19" s="105">
        <v>4583</v>
      </c>
      <c r="KN19" s="10">
        <v>5078.75</v>
      </c>
      <c r="KO19" s="73">
        <v>5398</v>
      </c>
      <c r="KP19" s="73">
        <v>6374</v>
      </c>
      <c r="KQ19" s="88">
        <v>7080</v>
      </c>
      <c r="KR19" s="88">
        <v>7838</v>
      </c>
      <c r="KS19" s="88">
        <v>8140.95</v>
      </c>
      <c r="KT19" s="88">
        <v>8856.6</v>
      </c>
      <c r="KU19" s="88">
        <v>9733.5</v>
      </c>
      <c r="KV19" s="88">
        <v>9734</v>
      </c>
      <c r="KW19" s="88">
        <v>10269</v>
      </c>
      <c r="KX19" s="410">
        <v>10821</v>
      </c>
      <c r="KY19" s="410">
        <v>11571</v>
      </c>
      <c r="KZ19" s="410">
        <v>12005</v>
      </c>
    </row>
    <row r="20" spans="1:312">
      <c r="A20" s="6" t="s">
        <v>29</v>
      </c>
      <c r="B20" s="161">
        <v>1270</v>
      </c>
      <c r="C20" s="58">
        <v>1270</v>
      </c>
      <c r="D20" s="58">
        <v>2650</v>
      </c>
      <c r="E20" s="58">
        <v>2950</v>
      </c>
      <c r="F20" s="58">
        <v>3036</v>
      </c>
      <c r="G20" s="58">
        <v>3060</v>
      </c>
      <c r="H20" s="58">
        <v>3112</v>
      </c>
      <c r="I20" s="122">
        <v>3270</v>
      </c>
      <c r="J20" s="122">
        <v>3350</v>
      </c>
      <c r="K20" s="122">
        <v>3410</v>
      </c>
      <c r="L20" s="122">
        <v>3624</v>
      </c>
      <c r="M20" s="73">
        <v>3868</v>
      </c>
      <c r="N20" s="73">
        <v>4704</v>
      </c>
      <c r="O20" s="73">
        <v>5460</v>
      </c>
      <c r="P20" s="88">
        <v>6100</v>
      </c>
      <c r="Q20" s="88">
        <v>6668</v>
      </c>
      <c r="R20" s="88">
        <v>7234</v>
      </c>
      <c r="S20" s="88">
        <v>7735</v>
      </c>
      <c r="T20" s="88">
        <v>8400</v>
      </c>
      <c r="U20" s="88">
        <v>8747.5</v>
      </c>
      <c r="V20" s="88">
        <v>9267</v>
      </c>
      <c r="W20" s="88">
        <v>9560</v>
      </c>
      <c r="X20" s="88">
        <v>9776</v>
      </c>
      <c r="Y20" s="88">
        <v>10064</v>
      </c>
      <c r="Z20" s="121">
        <v>2540</v>
      </c>
      <c r="AA20" s="31">
        <v>5300</v>
      </c>
      <c r="AB20" s="34">
        <v>5900</v>
      </c>
      <c r="AC20" s="34">
        <v>6250</v>
      </c>
      <c r="AD20" s="34">
        <v>6446</v>
      </c>
      <c r="AE20" s="34">
        <v>6770</v>
      </c>
      <c r="AF20" s="33">
        <v>7284</v>
      </c>
      <c r="AG20" s="63">
        <v>7644</v>
      </c>
      <c r="AH20" s="63">
        <v>7844</v>
      </c>
      <c r="AI20" s="63">
        <v>8084</v>
      </c>
      <c r="AJ20" s="73">
        <v>8756</v>
      </c>
      <c r="AK20" s="73">
        <v>10310</v>
      </c>
      <c r="AL20" s="73">
        <v>12258</v>
      </c>
      <c r="AM20" s="88">
        <v>14140</v>
      </c>
      <c r="AN20" s="88">
        <v>15100</v>
      </c>
      <c r="AO20" s="88">
        <v>16190</v>
      </c>
      <c r="AP20" s="88">
        <v>16590</v>
      </c>
      <c r="AQ20" s="88">
        <v>18091</v>
      </c>
      <c r="AR20" s="88">
        <v>18770</v>
      </c>
      <c r="AS20" s="410">
        <v>19207</v>
      </c>
      <c r="AT20" s="88">
        <v>20206</v>
      </c>
      <c r="AU20" s="88">
        <v>20747</v>
      </c>
      <c r="AV20" s="88">
        <v>21413</v>
      </c>
      <c r="AW20" s="112">
        <v>2818</v>
      </c>
      <c r="AX20" s="60">
        <v>3090</v>
      </c>
      <c r="AY20" s="107">
        <v>3196</v>
      </c>
      <c r="AZ20" s="60">
        <v>3280</v>
      </c>
      <c r="BA20" s="64">
        <v>3362</v>
      </c>
      <c r="BB20" s="105">
        <v>3534</v>
      </c>
      <c r="BC20" s="105">
        <v>3630</v>
      </c>
      <c r="BD20" s="105">
        <v>3740</v>
      </c>
      <c r="BE20" s="105">
        <v>3729</v>
      </c>
      <c r="BF20" s="10">
        <v>4577</v>
      </c>
      <c r="BG20" s="10">
        <v>5409</v>
      </c>
      <c r="BH20" s="10">
        <v>6356</v>
      </c>
      <c r="BI20" s="88">
        <v>7128</v>
      </c>
      <c r="BJ20" s="88">
        <v>8065</v>
      </c>
      <c r="BK20" s="88">
        <v>8604</v>
      </c>
      <c r="BL20" s="88">
        <v>9108</v>
      </c>
      <c r="BM20" s="88">
        <v>9608</v>
      </c>
      <c r="BN20" s="88">
        <v>10117</v>
      </c>
      <c r="BO20" s="88">
        <v>10820</v>
      </c>
      <c r="BP20" s="88">
        <v>11236</v>
      </c>
      <c r="BQ20" s="88">
        <v>11581</v>
      </c>
      <c r="BR20" s="88">
        <v>11935</v>
      </c>
      <c r="BS20" s="112">
        <v>7046</v>
      </c>
      <c r="BT20" s="58">
        <v>7808</v>
      </c>
      <c r="BU20" s="108">
        <v>8074</v>
      </c>
      <c r="BV20" s="104">
        <v>8324</v>
      </c>
      <c r="BW20" s="104">
        <v>8574</v>
      </c>
      <c r="BX20" s="105">
        <v>8940</v>
      </c>
      <c r="BY20" s="105">
        <v>9342</v>
      </c>
      <c r="BZ20" s="105">
        <v>9814</v>
      </c>
      <c r="CA20" s="105">
        <v>9969</v>
      </c>
      <c r="CB20" s="10">
        <v>11144</v>
      </c>
      <c r="CC20" s="10">
        <v>13018</v>
      </c>
      <c r="CD20" s="10">
        <v>14824</v>
      </c>
      <c r="CE20" s="88">
        <v>16594</v>
      </c>
      <c r="CF20" s="88">
        <v>18698</v>
      </c>
      <c r="CG20" s="88">
        <v>20030</v>
      </c>
      <c r="CH20" s="88">
        <v>21716</v>
      </c>
      <c r="CI20" s="88">
        <v>23154</v>
      </c>
      <c r="CJ20" s="88">
        <v>24560</v>
      </c>
      <c r="CK20" s="88">
        <v>26391</v>
      </c>
      <c r="CL20" s="88">
        <v>27407</v>
      </c>
      <c r="CM20" s="88">
        <v>28622</v>
      </c>
      <c r="CN20" s="88">
        <v>29508</v>
      </c>
      <c r="CO20" s="112">
        <v>2762</v>
      </c>
      <c r="CP20" s="58">
        <v>2954</v>
      </c>
      <c r="CQ20" s="108">
        <v>3036</v>
      </c>
      <c r="CR20" s="58">
        <v>3112</v>
      </c>
      <c r="CS20" s="65">
        <v>3112</v>
      </c>
      <c r="CT20" s="104">
        <v>3252</v>
      </c>
      <c r="CU20" s="105">
        <v>3344</v>
      </c>
      <c r="CV20" s="105">
        <v>3470</v>
      </c>
      <c r="CW20" s="60" t="s">
        <v>17</v>
      </c>
      <c r="CX20" s="60" t="s">
        <v>17</v>
      </c>
      <c r="CY20" s="60" t="s">
        <v>17</v>
      </c>
      <c r="CZ20" s="60" t="s">
        <v>17</v>
      </c>
      <c r="DA20" s="88">
        <v>7816</v>
      </c>
      <c r="DB20" s="60" t="s">
        <v>17</v>
      </c>
      <c r="DC20" s="60" t="s">
        <v>17</v>
      </c>
      <c r="DD20" s="60" t="s">
        <v>17</v>
      </c>
      <c r="DE20" s="60" t="s">
        <v>17</v>
      </c>
      <c r="DF20" s="60" t="s">
        <v>17</v>
      </c>
      <c r="DG20" s="60" t="s">
        <v>17</v>
      </c>
      <c r="DH20" s="60" t="s">
        <v>17</v>
      </c>
      <c r="DI20" s="60" t="s">
        <v>17</v>
      </c>
      <c r="DJ20" s="60" t="s">
        <v>17</v>
      </c>
      <c r="DK20" s="112">
        <v>7380</v>
      </c>
      <c r="DL20" s="58">
        <v>7896</v>
      </c>
      <c r="DM20" s="108">
        <v>6958</v>
      </c>
      <c r="DN20" s="104">
        <v>8316</v>
      </c>
      <c r="DO20" s="104">
        <v>8316</v>
      </c>
      <c r="DP20" s="105">
        <v>8676</v>
      </c>
      <c r="DQ20" s="105">
        <v>9100</v>
      </c>
      <c r="DR20" s="105">
        <v>9456</v>
      </c>
      <c r="DS20" s="60" t="s">
        <v>17</v>
      </c>
      <c r="DT20" s="60" t="s">
        <v>17</v>
      </c>
      <c r="DU20" s="60" t="s">
        <v>17</v>
      </c>
      <c r="DV20" s="10" t="s">
        <v>17</v>
      </c>
      <c r="DW20" s="88">
        <v>14410</v>
      </c>
      <c r="DX20" s="10" t="s">
        <v>17</v>
      </c>
      <c r="DY20" s="88" t="s">
        <v>17</v>
      </c>
      <c r="DZ20" s="88" t="s">
        <v>17</v>
      </c>
      <c r="EA20" s="88" t="s">
        <v>17</v>
      </c>
      <c r="EB20" s="88" t="s">
        <v>17</v>
      </c>
      <c r="EC20" s="10" t="s">
        <v>17</v>
      </c>
      <c r="ED20" s="10" t="s">
        <v>17</v>
      </c>
      <c r="EE20" s="10" t="s">
        <v>17</v>
      </c>
      <c r="EF20" s="10" t="s">
        <v>17</v>
      </c>
      <c r="EG20" s="112">
        <v>3112</v>
      </c>
      <c r="EH20" s="58">
        <v>3470</v>
      </c>
      <c r="EI20" s="108">
        <v>3620</v>
      </c>
      <c r="EJ20" s="58">
        <v>3716</v>
      </c>
      <c r="EK20" s="65">
        <v>3818</v>
      </c>
      <c r="EL20" s="104">
        <v>3918</v>
      </c>
      <c r="EM20" s="105">
        <v>4032</v>
      </c>
      <c r="EN20" s="105">
        <v>4126</v>
      </c>
      <c r="EO20" s="105">
        <v>4262</v>
      </c>
      <c r="EP20" s="10">
        <v>4668</v>
      </c>
      <c r="EQ20" s="10">
        <v>5600</v>
      </c>
      <c r="ER20" s="10">
        <v>6652</v>
      </c>
      <c r="ES20" s="88">
        <v>6051</v>
      </c>
      <c r="ET20" s="88">
        <v>7712</v>
      </c>
      <c r="EU20" s="88">
        <v>8367</v>
      </c>
      <c r="EV20" s="88">
        <v>8994</v>
      </c>
      <c r="EW20" s="88">
        <v>9780</v>
      </c>
      <c r="EX20" s="88">
        <v>10297</v>
      </c>
      <c r="EY20" s="411">
        <v>10893</v>
      </c>
      <c r="EZ20" s="88">
        <v>11136</v>
      </c>
      <c r="FA20" s="88">
        <v>10523</v>
      </c>
      <c r="FB20" s="88">
        <v>10838</v>
      </c>
      <c r="FC20" s="112">
        <v>5512</v>
      </c>
      <c r="FD20" s="58">
        <v>6110</v>
      </c>
      <c r="FE20" s="108">
        <v>6400</v>
      </c>
      <c r="FF20" s="104">
        <v>6672</v>
      </c>
      <c r="FG20" s="104">
        <v>6860</v>
      </c>
      <c r="FH20" s="105">
        <v>7046</v>
      </c>
      <c r="FI20" s="105">
        <v>7250</v>
      </c>
      <c r="FJ20" s="105">
        <v>7434</v>
      </c>
      <c r="FK20" s="105">
        <v>7680</v>
      </c>
      <c r="FL20" s="10">
        <v>8756</v>
      </c>
      <c r="FM20" s="10">
        <v>10310</v>
      </c>
      <c r="FN20" s="10">
        <v>12258</v>
      </c>
      <c r="FO20" s="88">
        <v>14329</v>
      </c>
      <c r="FP20" s="88">
        <v>15746</v>
      </c>
      <c r="FQ20" s="88">
        <v>17182</v>
      </c>
      <c r="FR20" s="88">
        <v>18883</v>
      </c>
      <c r="FS20" s="88">
        <v>20564</v>
      </c>
      <c r="FT20" s="88">
        <v>21721</v>
      </c>
      <c r="FU20" s="411">
        <v>23032</v>
      </c>
      <c r="FV20" s="88">
        <v>24063</v>
      </c>
      <c r="FW20" s="88">
        <v>25305</v>
      </c>
      <c r="FX20" s="88">
        <v>26694</v>
      </c>
      <c r="FY20" s="110" t="s">
        <v>17</v>
      </c>
      <c r="FZ20" s="60" t="s">
        <v>17</v>
      </c>
      <c r="GA20" s="60" t="s">
        <v>17</v>
      </c>
      <c r="GB20" s="58">
        <v>3060</v>
      </c>
      <c r="GC20" s="65">
        <v>3243.5</v>
      </c>
      <c r="GD20" s="104">
        <v>3394</v>
      </c>
      <c r="GE20" s="105">
        <v>3510.5</v>
      </c>
      <c r="GF20" s="105">
        <v>3458</v>
      </c>
      <c r="GG20" s="105">
        <v>3517</v>
      </c>
      <c r="GH20" s="10">
        <v>3753.5</v>
      </c>
      <c r="GI20" s="10">
        <v>4462.5</v>
      </c>
      <c r="GJ20" s="10">
        <v>5384.5</v>
      </c>
      <c r="GK20" s="88">
        <v>6051</v>
      </c>
      <c r="GL20" s="88">
        <v>6522</v>
      </c>
      <c r="GM20" s="88">
        <v>7168</v>
      </c>
      <c r="GN20" s="88">
        <v>7735</v>
      </c>
      <c r="GO20" s="88">
        <v>8428</v>
      </c>
      <c r="GP20" s="88">
        <v>8735</v>
      </c>
      <c r="GQ20" s="411">
        <v>9871</v>
      </c>
      <c r="GR20" s="88">
        <v>10216</v>
      </c>
      <c r="GS20" s="88" t="s">
        <v>17</v>
      </c>
      <c r="GT20" s="88" t="s">
        <v>17</v>
      </c>
      <c r="GU20" s="110" t="s">
        <v>17</v>
      </c>
      <c r="GV20" s="60" t="s">
        <v>17</v>
      </c>
      <c r="GW20" s="60" t="s">
        <v>17</v>
      </c>
      <c r="GX20" s="104">
        <v>6120</v>
      </c>
      <c r="GY20" s="104">
        <v>6858</v>
      </c>
      <c r="GZ20" s="105">
        <v>7361</v>
      </c>
      <c r="HA20" s="105">
        <v>7797</v>
      </c>
      <c r="HB20" s="105">
        <v>8101.5</v>
      </c>
      <c r="HC20" s="105">
        <v>7345</v>
      </c>
      <c r="HD20" s="10">
        <v>9471</v>
      </c>
      <c r="HE20" s="10">
        <v>11256</v>
      </c>
      <c r="HF20" s="10">
        <v>13221</v>
      </c>
      <c r="HG20" s="88">
        <v>14329</v>
      </c>
      <c r="HH20" s="88">
        <v>15918</v>
      </c>
      <c r="HI20" s="88">
        <v>17487</v>
      </c>
      <c r="HJ20" s="88">
        <v>19291</v>
      </c>
      <c r="HK20" s="88">
        <v>21031</v>
      </c>
      <c r="HL20" s="88">
        <v>22545</v>
      </c>
      <c r="HM20" s="411">
        <v>24800</v>
      </c>
      <c r="HN20" s="88">
        <v>27033</v>
      </c>
      <c r="HO20" s="88" t="s">
        <v>17</v>
      </c>
      <c r="HP20" s="88" t="s">
        <v>17</v>
      </c>
      <c r="HQ20" s="110">
        <v>2545</v>
      </c>
      <c r="HR20" s="58">
        <v>2875</v>
      </c>
      <c r="HS20" s="58">
        <v>2990</v>
      </c>
      <c r="HT20" s="58">
        <v>3010</v>
      </c>
      <c r="HU20" s="65">
        <v>2870</v>
      </c>
      <c r="HV20" s="104">
        <v>3122</v>
      </c>
      <c r="HW20" s="105">
        <v>3267</v>
      </c>
      <c r="HX20" s="105">
        <v>3380</v>
      </c>
      <c r="HY20" s="10">
        <v>3724</v>
      </c>
      <c r="HZ20" s="10">
        <v>4096</v>
      </c>
      <c r="IA20" s="10">
        <v>4556</v>
      </c>
      <c r="IB20" s="10">
        <v>5400</v>
      </c>
      <c r="IC20" s="88">
        <v>5866</v>
      </c>
      <c r="ID20" s="88">
        <v>6480</v>
      </c>
      <c r="IE20" s="88">
        <v>7220</v>
      </c>
      <c r="IF20" s="88">
        <v>7459</v>
      </c>
      <c r="IG20" s="88">
        <v>8093</v>
      </c>
      <c r="IH20" s="88">
        <v>8462</v>
      </c>
      <c r="II20" s="411">
        <v>8898</v>
      </c>
      <c r="IJ20" s="88">
        <v>9258</v>
      </c>
      <c r="IK20" s="88">
        <v>9258</v>
      </c>
      <c r="IL20" s="88">
        <v>9760</v>
      </c>
      <c r="IM20" s="110">
        <v>4990</v>
      </c>
      <c r="IN20" s="58">
        <v>5750</v>
      </c>
      <c r="IO20" s="58">
        <v>5980</v>
      </c>
      <c r="IP20" s="104">
        <v>6020</v>
      </c>
      <c r="IQ20" s="104">
        <v>5705</v>
      </c>
      <c r="IR20" s="105">
        <v>6139</v>
      </c>
      <c r="IS20" s="105">
        <v>6429</v>
      </c>
      <c r="IT20" s="105">
        <v>6656</v>
      </c>
      <c r="IU20" s="105">
        <v>7262</v>
      </c>
      <c r="IV20" s="10">
        <v>7902</v>
      </c>
      <c r="IW20" s="10">
        <v>8820</v>
      </c>
      <c r="IX20" s="10">
        <v>10850</v>
      </c>
      <c r="IY20" s="88">
        <v>12034</v>
      </c>
      <c r="IZ20" s="88">
        <v>13288</v>
      </c>
      <c r="JA20" s="88">
        <v>13930</v>
      </c>
      <c r="JB20" s="88">
        <v>14489</v>
      </c>
      <c r="JC20" s="88">
        <v>15569</v>
      </c>
      <c r="JD20" s="88">
        <v>16626</v>
      </c>
      <c r="JE20" s="411">
        <v>17470</v>
      </c>
      <c r="JF20" s="88">
        <v>18170</v>
      </c>
      <c r="JG20" s="88">
        <v>18170</v>
      </c>
      <c r="JH20" s="88">
        <v>18910</v>
      </c>
      <c r="JI20" s="110">
        <v>2145</v>
      </c>
      <c r="JJ20" s="58">
        <v>2470</v>
      </c>
      <c r="JK20" s="58">
        <v>2605</v>
      </c>
      <c r="JL20" s="58">
        <v>2689</v>
      </c>
      <c r="JM20" s="65">
        <v>2809</v>
      </c>
      <c r="JN20" s="104">
        <v>3037</v>
      </c>
      <c r="JO20" s="105">
        <v>3134</v>
      </c>
      <c r="JP20" s="105">
        <v>3350</v>
      </c>
      <c r="JQ20" s="105">
        <v>3558</v>
      </c>
      <c r="JR20" s="10">
        <v>3770</v>
      </c>
      <c r="JS20" s="10">
        <v>4374</v>
      </c>
      <c r="JT20" s="73">
        <v>5190</v>
      </c>
      <c r="JU20" s="88">
        <v>6060</v>
      </c>
      <c r="JV20" s="88">
        <v>6636</v>
      </c>
      <c r="JW20" s="88">
        <v>6944</v>
      </c>
      <c r="JX20" s="88">
        <v>7383</v>
      </c>
      <c r="JY20" s="88">
        <v>7937</v>
      </c>
      <c r="JZ20" s="411">
        <v>8271</v>
      </c>
      <c r="KA20" s="411">
        <v>8723</v>
      </c>
      <c r="KB20" s="88">
        <v>9063</v>
      </c>
      <c r="KC20" s="88">
        <v>9348</v>
      </c>
      <c r="KD20" s="88">
        <v>9643</v>
      </c>
      <c r="KE20" s="112">
        <v>5300</v>
      </c>
      <c r="KF20" s="58">
        <v>5800</v>
      </c>
      <c r="KG20" s="108">
        <v>5594</v>
      </c>
      <c r="KH20" s="104">
        <v>6446</v>
      </c>
      <c r="KI20" s="104">
        <v>6770</v>
      </c>
      <c r="KJ20" s="105">
        <v>7284</v>
      </c>
      <c r="KK20" s="105">
        <v>7644</v>
      </c>
      <c r="KL20" s="105">
        <v>7865</v>
      </c>
      <c r="KM20" s="105">
        <v>8416</v>
      </c>
      <c r="KN20" s="10">
        <v>8760</v>
      </c>
      <c r="KO20" s="73">
        <v>9640</v>
      </c>
      <c r="KP20" s="73">
        <v>11086</v>
      </c>
      <c r="KQ20" s="88">
        <v>12304</v>
      </c>
      <c r="KR20" s="88">
        <v>13474</v>
      </c>
      <c r="KS20" s="88">
        <v>13953</v>
      </c>
      <c r="KT20" s="88">
        <v>14837</v>
      </c>
      <c r="KU20" s="88">
        <v>15790</v>
      </c>
      <c r="KV20" s="411">
        <v>16096</v>
      </c>
      <c r="KW20" s="411">
        <v>16923</v>
      </c>
      <c r="KX20" s="88">
        <v>17598</v>
      </c>
      <c r="KY20" s="88">
        <v>18229</v>
      </c>
      <c r="KZ20" s="88">
        <v>18955</v>
      </c>
    </row>
    <row r="21" spans="1:312">
      <c r="A21" s="6" t="s">
        <v>30</v>
      </c>
      <c r="B21" s="161">
        <v>878</v>
      </c>
      <c r="C21" s="58">
        <v>990</v>
      </c>
      <c r="D21" s="58">
        <v>1670</v>
      </c>
      <c r="E21" s="58">
        <v>1770</v>
      </c>
      <c r="F21" s="58">
        <v>1697</v>
      </c>
      <c r="G21" s="58">
        <v>1932</v>
      </c>
      <c r="H21" s="58">
        <v>2014</v>
      </c>
      <c r="I21" s="122">
        <v>2200</v>
      </c>
      <c r="J21" s="122">
        <v>2384</v>
      </c>
      <c r="K21" s="122">
        <v>2566</v>
      </c>
      <c r="L21" s="122">
        <v>2813</v>
      </c>
      <c r="M21" s="73">
        <v>3190</v>
      </c>
      <c r="N21" s="73">
        <v>3454</v>
      </c>
      <c r="O21" s="73">
        <v>3852</v>
      </c>
      <c r="P21" s="88">
        <v>4134</v>
      </c>
      <c r="Q21" s="88">
        <v>4500</v>
      </c>
      <c r="R21" s="88">
        <v>4688</v>
      </c>
      <c r="S21" s="88">
        <v>5062</v>
      </c>
      <c r="T21" s="88">
        <v>5310</v>
      </c>
      <c r="U21" s="88">
        <v>5769</v>
      </c>
      <c r="V21" s="410">
        <v>6190</v>
      </c>
      <c r="W21" s="410">
        <v>6718</v>
      </c>
      <c r="X21" s="410">
        <v>7056</v>
      </c>
      <c r="Y21" s="410">
        <v>7543</v>
      </c>
      <c r="Z21" s="121">
        <v>3138</v>
      </c>
      <c r="AA21" s="31">
        <v>5270</v>
      </c>
      <c r="AB21" s="34">
        <v>5550</v>
      </c>
      <c r="AC21" s="34">
        <v>5631</v>
      </c>
      <c r="AD21" s="34">
        <v>6062</v>
      </c>
      <c r="AE21" s="34">
        <v>6350</v>
      </c>
      <c r="AF21" s="34">
        <v>6796</v>
      </c>
      <c r="AG21" s="31">
        <v>7210</v>
      </c>
      <c r="AH21" s="31">
        <v>7682</v>
      </c>
      <c r="AI21" s="31">
        <v>8441</v>
      </c>
      <c r="AJ21" s="73">
        <v>9662</v>
      </c>
      <c r="AK21" s="73">
        <v>10412</v>
      </c>
      <c r="AL21" s="73">
        <v>11771</v>
      </c>
      <c r="AM21" s="88">
        <v>12547</v>
      </c>
      <c r="AN21" s="88">
        <v>13799</v>
      </c>
      <c r="AO21" s="88">
        <v>14331</v>
      </c>
      <c r="AP21" s="88">
        <v>15256</v>
      </c>
      <c r="AQ21" s="88">
        <v>16136</v>
      </c>
      <c r="AR21" s="88">
        <v>17671</v>
      </c>
      <c r="AS21" s="410">
        <v>19032</v>
      </c>
      <c r="AT21" s="410">
        <v>20928</v>
      </c>
      <c r="AU21" s="410">
        <v>21816</v>
      </c>
      <c r="AV21" s="410">
        <v>23133</v>
      </c>
      <c r="AW21" s="112">
        <v>1898</v>
      </c>
      <c r="AX21" s="60">
        <v>2018</v>
      </c>
      <c r="AY21" s="107">
        <v>2016</v>
      </c>
      <c r="AZ21" s="60">
        <v>2164</v>
      </c>
      <c r="BA21" s="64">
        <v>2236</v>
      </c>
      <c r="BB21" s="105">
        <v>2576</v>
      </c>
      <c r="BC21" s="105">
        <v>2744</v>
      </c>
      <c r="BD21" s="105">
        <v>3104</v>
      </c>
      <c r="BE21" s="105">
        <v>3662</v>
      </c>
      <c r="BF21" s="10">
        <v>3784</v>
      </c>
      <c r="BG21" s="10">
        <v>4056</v>
      </c>
      <c r="BH21" s="10">
        <v>4450</v>
      </c>
      <c r="BI21" s="88">
        <v>4749</v>
      </c>
      <c r="BJ21" s="88">
        <v>5290</v>
      </c>
      <c r="BK21" s="88">
        <v>5622</v>
      </c>
      <c r="BL21" s="88">
        <v>5932</v>
      </c>
      <c r="BM21" s="88">
        <v>6250</v>
      </c>
      <c r="BN21" s="88">
        <v>6687</v>
      </c>
      <c r="BO21" s="88">
        <v>7186</v>
      </c>
      <c r="BP21" s="410">
        <v>8046</v>
      </c>
      <c r="BQ21" s="410">
        <v>8663</v>
      </c>
      <c r="BR21" s="410">
        <v>9363.75</v>
      </c>
      <c r="BS21" s="112">
        <v>5498</v>
      </c>
      <c r="BT21" s="58">
        <v>5798</v>
      </c>
      <c r="BU21" s="108">
        <v>5950</v>
      </c>
      <c r="BV21" s="104">
        <v>6294</v>
      </c>
      <c r="BW21" s="104">
        <v>6572</v>
      </c>
      <c r="BX21" s="105">
        <v>7258</v>
      </c>
      <c r="BY21" s="105">
        <v>7800</v>
      </c>
      <c r="BZ21" s="105">
        <v>9172</v>
      </c>
      <c r="CA21" s="105">
        <v>10216</v>
      </c>
      <c r="CB21" s="10">
        <v>11570</v>
      </c>
      <c r="CC21" s="10">
        <v>12408</v>
      </c>
      <c r="CD21" s="10">
        <v>13532</v>
      </c>
      <c r="CE21" s="88">
        <v>14529</v>
      </c>
      <c r="CF21" s="88">
        <v>16360</v>
      </c>
      <c r="CG21" s="88">
        <v>17188</v>
      </c>
      <c r="CH21" s="88">
        <v>18174</v>
      </c>
      <c r="CI21" s="88">
        <v>19208</v>
      </c>
      <c r="CJ21" s="88">
        <v>20176</v>
      </c>
      <c r="CK21" s="88">
        <v>21788</v>
      </c>
      <c r="CL21" s="410">
        <v>24342</v>
      </c>
      <c r="CM21" s="410">
        <v>25633</v>
      </c>
      <c r="CN21" s="410">
        <v>26333.75</v>
      </c>
      <c r="CO21" s="112">
        <v>1748</v>
      </c>
      <c r="CP21" s="58">
        <v>1843</v>
      </c>
      <c r="CQ21" s="108">
        <v>1972</v>
      </c>
      <c r="CR21" s="58">
        <v>2094</v>
      </c>
      <c r="CS21" s="65">
        <v>2180</v>
      </c>
      <c r="CT21" s="104">
        <v>2412</v>
      </c>
      <c r="CU21" s="105">
        <v>2630</v>
      </c>
      <c r="CV21" s="105">
        <v>2818</v>
      </c>
      <c r="CW21" s="105">
        <v>3087</v>
      </c>
      <c r="CX21" s="10">
        <v>3472</v>
      </c>
      <c r="CY21" s="10">
        <v>3704</v>
      </c>
      <c r="CZ21" s="10">
        <v>4234</v>
      </c>
      <c r="DA21" s="88">
        <v>4480</v>
      </c>
      <c r="DB21" s="88">
        <v>5084</v>
      </c>
      <c r="DC21" s="88">
        <v>5256</v>
      </c>
      <c r="DD21" s="88">
        <v>5802</v>
      </c>
      <c r="DE21" s="88">
        <v>6128</v>
      </c>
      <c r="DF21" s="60" t="s">
        <v>17</v>
      </c>
      <c r="DG21" s="60">
        <v>5854</v>
      </c>
      <c r="DH21" s="410">
        <v>6346</v>
      </c>
      <c r="DI21" s="410">
        <v>6702</v>
      </c>
      <c r="DJ21" s="410">
        <v>6774</v>
      </c>
      <c r="DK21" s="112">
        <v>5350</v>
      </c>
      <c r="DL21" s="58">
        <v>5625</v>
      </c>
      <c r="DM21" s="108">
        <v>5906</v>
      </c>
      <c r="DN21" s="104">
        <v>6224</v>
      </c>
      <c r="DO21" s="104">
        <v>6516</v>
      </c>
      <c r="DP21" s="105">
        <v>7008</v>
      </c>
      <c r="DQ21" s="105">
        <v>7502</v>
      </c>
      <c r="DR21" s="105">
        <v>8078</v>
      </c>
      <c r="DS21" s="105">
        <v>8873</v>
      </c>
      <c r="DT21" s="10">
        <v>10126</v>
      </c>
      <c r="DU21" s="10">
        <v>10858</v>
      </c>
      <c r="DV21" s="10">
        <v>12388</v>
      </c>
      <c r="DW21" s="88">
        <v>13204</v>
      </c>
      <c r="DX21" s="88">
        <v>14898</v>
      </c>
      <c r="DY21" s="88">
        <v>15472</v>
      </c>
      <c r="DZ21" s="88">
        <v>16630</v>
      </c>
      <c r="EA21" s="88">
        <v>17714</v>
      </c>
      <c r="EB21" s="88" t="s">
        <v>17</v>
      </c>
      <c r="EC21" s="88">
        <v>18850</v>
      </c>
      <c r="ED21" s="410">
        <v>19498</v>
      </c>
      <c r="EE21" s="410">
        <v>19854</v>
      </c>
      <c r="EF21" s="410">
        <v>20130</v>
      </c>
      <c r="EG21" s="110">
        <v>1586</v>
      </c>
      <c r="EH21" s="58">
        <v>1660</v>
      </c>
      <c r="EI21" s="58">
        <v>1697</v>
      </c>
      <c r="EJ21" s="58">
        <v>1878</v>
      </c>
      <c r="EK21" s="65">
        <v>1928</v>
      </c>
      <c r="EL21" s="104">
        <v>2100</v>
      </c>
      <c r="EM21" s="105">
        <v>2376</v>
      </c>
      <c r="EN21" s="105">
        <v>2500</v>
      </c>
      <c r="EO21" s="105">
        <v>2775</v>
      </c>
      <c r="EP21" s="10">
        <v>3148.5</v>
      </c>
      <c r="EQ21" s="10">
        <v>3368.5</v>
      </c>
      <c r="ER21" s="10">
        <v>3845.5</v>
      </c>
      <c r="ES21" s="88">
        <v>4076</v>
      </c>
      <c r="ET21" s="88">
        <v>4493.5</v>
      </c>
      <c r="EU21" s="88">
        <v>4662.5</v>
      </c>
      <c r="EV21" s="88">
        <v>4974.5</v>
      </c>
      <c r="EW21" s="88">
        <v>5255.5</v>
      </c>
      <c r="EX21" s="88">
        <v>5593</v>
      </c>
      <c r="EY21" s="411">
        <v>6062</v>
      </c>
      <c r="EZ21" s="410">
        <v>6698</v>
      </c>
      <c r="FA21" s="410">
        <v>6997</v>
      </c>
      <c r="FB21" s="410">
        <v>7543</v>
      </c>
      <c r="FC21" s="112">
        <v>5188</v>
      </c>
      <c r="FD21" s="58">
        <v>5442</v>
      </c>
      <c r="FE21" s="58">
        <v>5631</v>
      </c>
      <c r="FF21" s="104">
        <v>6008</v>
      </c>
      <c r="FG21" s="104">
        <v>6264</v>
      </c>
      <c r="FH21" s="105">
        <v>6696</v>
      </c>
      <c r="FI21" s="105">
        <v>7202</v>
      </c>
      <c r="FJ21" s="105">
        <v>7616</v>
      </c>
      <c r="FK21" s="105">
        <v>8403</v>
      </c>
      <c r="FL21" s="10">
        <v>9620.5</v>
      </c>
      <c r="FM21" s="10">
        <v>10326.5</v>
      </c>
      <c r="FN21" s="10">
        <v>11745.5</v>
      </c>
      <c r="FO21" s="88">
        <v>12521.5</v>
      </c>
      <c r="FP21" s="88">
        <v>13747.5</v>
      </c>
      <c r="FQ21" s="88">
        <v>14279.5</v>
      </c>
      <c r="FR21" s="88">
        <v>15147.5</v>
      </c>
      <c r="FS21" s="88">
        <v>16043.5</v>
      </c>
      <c r="FT21" s="411">
        <v>17667.5</v>
      </c>
      <c r="FU21" s="411">
        <v>19032</v>
      </c>
      <c r="FV21" s="410">
        <v>20928</v>
      </c>
      <c r="FW21" s="410">
        <v>21816</v>
      </c>
      <c r="FX21" s="410">
        <v>23133</v>
      </c>
      <c r="FY21" s="112">
        <v>1670</v>
      </c>
      <c r="FZ21" s="58">
        <v>1770</v>
      </c>
      <c r="GA21" s="108">
        <v>1721.5</v>
      </c>
      <c r="GB21" s="58">
        <v>1928</v>
      </c>
      <c r="GC21" s="65">
        <v>2064</v>
      </c>
      <c r="GD21" s="104">
        <v>2200</v>
      </c>
      <c r="GE21" s="105">
        <v>2452</v>
      </c>
      <c r="GF21" s="105">
        <v>2566</v>
      </c>
      <c r="GG21" s="105">
        <v>2740</v>
      </c>
      <c r="GH21" s="10">
        <v>3128</v>
      </c>
      <c r="GI21" s="10">
        <v>3360</v>
      </c>
      <c r="GJ21" s="10">
        <v>3877</v>
      </c>
      <c r="GK21" s="88">
        <v>4097</v>
      </c>
      <c r="GL21" s="88">
        <v>4515.5</v>
      </c>
      <c r="GM21" s="88">
        <v>4699.5</v>
      </c>
      <c r="GN21" s="88">
        <v>5109</v>
      </c>
      <c r="GO21" s="88">
        <v>5385</v>
      </c>
      <c r="GP21" s="88">
        <v>5868</v>
      </c>
      <c r="GQ21" s="88" t="s">
        <v>17</v>
      </c>
      <c r="GR21" s="88" t="s">
        <v>17</v>
      </c>
      <c r="GS21" s="88" t="s">
        <v>17</v>
      </c>
      <c r="GT21" s="88" t="s">
        <v>17</v>
      </c>
      <c r="GU21" s="112">
        <v>5270</v>
      </c>
      <c r="GV21" s="58">
        <v>5550</v>
      </c>
      <c r="GW21" s="108">
        <v>5655.5</v>
      </c>
      <c r="GX21" s="104">
        <v>6058</v>
      </c>
      <c r="GY21" s="104">
        <v>6400</v>
      </c>
      <c r="GZ21" s="105">
        <v>6796</v>
      </c>
      <c r="HA21" s="105">
        <v>7278</v>
      </c>
      <c r="HB21" s="105">
        <v>7682</v>
      </c>
      <c r="HC21" s="105">
        <v>8368</v>
      </c>
      <c r="HD21" s="10">
        <v>9600</v>
      </c>
      <c r="HE21" s="10">
        <v>10318</v>
      </c>
      <c r="HF21" s="10">
        <v>11809</v>
      </c>
      <c r="HG21" s="88">
        <v>12585</v>
      </c>
      <c r="HH21" s="88">
        <v>13827.5</v>
      </c>
      <c r="HI21" s="88">
        <v>14393.5</v>
      </c>
      <c r="HJ21" s="88">
        <v>15385</v>
      </c>
      <c r="HK21" s="88">
        <v>16277</v>
      </c>
      <c r="HL21" s="88">
        <v>17946</v>
      </c>
      <c r="HM21" s="88" t="s">
        <v>17</v>
      </c>
      <c r="HN21" s="88" t="s">
        <v>17</v>
      </c>
      <c r="HO21" s="88" t="s">
        <v>17</v>
      </c>
      <c r="HP21" s="88" t="s">
        <v>17</v>
      </c>
      <c r="HQ21" s="112">
        <v>1728</v>
      </c>
      <c r="HR21" s="58">
        <v>1810</v>
      </c>
      <c r="HS21" s="108">
        <v>1810</v>
      </c>
      <c r="HT21" s="58">
        <v>1958</v>
      </c>
      <c r="HU21" s="65">
        <v>2014</v>
      </c>
      <c r="HV21" s="104">
        <v>2240</v>
      </c>
      <c r="HW21" s="105">
        <v>2342</v>
      </c>
      <c r="HX21" s="105">
        <v>2656</v>
      </c>
      <c r="HY21" s="10">
        <v>2830</v>
      </c>
      <c r="HZ21" s="10">
        <v>3280</v>
      </c>
      <c r="IA21" s="10">
        <v>3498</v>
      </c>
      <c r="IB21" s="10">
        <v>3830</v>
      </c>
      <c r="IC21" s="88">
        <v>4134</v>
      </c>
      <c r="ID21" s="88">
        <v>4493</v>
      </c>
      <c r="IE21" s="88">
        <v>4665</v>
      </c>
      <c r="IF21" s="88">
        <v>5005</v>
      </c>
      <c r="IG21" s="88">
        <v>5255</v>
      </c>
      <c r="IH21" s="88">
        <v>5769</v>
      </c>
      <c r="II21" s="411">
        <v>6190</v>
      </c>
      <c r="IJ21" s="410">
        <v>6718</v>
      </c>
      <c r="IK21" s="410">
        <v>7056</v>
      </c>
      <c r="IL21" s="410">
        <v>7514</v>
      </c>
      <c r="IM21" s="112">
        <v>5328</v>
      </c>
      <c r="IN21" s="58">
        <v>5590</v>
      </c>
      <c r="IO21" s="108">
        <v>5744</v>
      </c>
      <c r="IP21" s="104">
        <v>6088</v>
      </c>
      <c r="IQ21" s="104">
        <v>6350</v>
      </c>
      <c r="IR21" s="105">
        <v>6836</v>
      </c>
      <c r="IS21" s="105">
        <v>7168</v>
      </c>
      <c r="IT21" s="105">
        <v>7916</v>
      </c>
      <c r="IU21" s="105">
        <v>8510</v>
      </c>
      <c r="IV21" s="10">
        <v>9810</v>
      </c>
      <c r="IW21" s="10">
        <v>10518</v>
      </c>
      <c r="IX21" s="10">
        <v>11480</v>
      </c>
      <c r="IY21" s="88">
        <v>12388</v>
      </c>
      <c r="IZ21" s="88">
        <v>13547</v>
      </c>
      <c r="JA21" s="88">
        <v>14137</v>
      </c>
      <c r="JB21" s="88">
        <v>15045</v>
      </c>
      <c r="JC21" s="88">
        <v>15897</v>
      </c>
      <c r="JD21" s="88">
        <v>17155</v>
      </c>
      <c r="JE21" s="411">
        <v>18600</v>
      </c>
      <c r="JF21" s="410">
        <v>19128</v>
      </c>
      <c r="JG21" s="410">
        <v>20212</v>
      </c>
      <c r="JH21" s="410">
        <v>21458</v>
      </c>
      <c r="JI21" s="110" t="s">
        <v>17</v>
      </c>
      <c r="JJ21" s="60" t="s">
        <v>17</v>
      </c>
      <c r="JK21" s="60" t="s">
        <v>17</v>
      </c>
      <c r="JL21" s="60" t="s">
        <v>17</v>
      </c>
      <c r="JM21" s="60" t="s">
        <v>17</v>
      </c>
      <c r="JN21" s="60" t="s">
        <v>17</v>
      </c>
      <c r="JO21" s="60" t="s">
        <v>17</v>
      </c>
      <c r="JP21" s="60" t="s">
        <v>17</v>
      </c>
      <c r="JQ21" s="60" t="s">
        <v>17</v>
      </c>
      <c r="JR21" s="60" t="s">
        <v>17</v>
      </c>
      <c r="JS21" s="60" t="s">
        <v>17</v>
      </c>
      <c r="JT21" s="73" t="s">
        <v>17</v>
      </c>
      <c r="JU21" s="88" t="s">
        <v>17</v>
      </c>
      <c r="JV21" s="88" t="s">
        <v>17</v>
      </c>
      <c r="JW21" s="88" t="s">
        <v>17</v>
      </c>
      <c r="JX21" s="88" t="s">
        <v>17</v>
      </c>
      <c r="JY21" s="88" t="s">
        <v>17</v>
      </c>
      <c r="JZ21" s="88" t="s">
        <v>17</v>
      </c>
      <c r="KA21" s="88" t="s">
        <v>17</v>
      </c>
      <c r="KB21" s="88" t="s">
        <v>17</v>
      </c>
      <c r="KC21" s="88" t="s">
        <v>17</v>
      </c>
      <c r="KD21" s="88" t="s">
        <v>17</v>
      </c>
      <c r="KE21" s="110" t="s">
        <v>17</v>
      </c>
      <c r="KF21" s="60" t="s">
        <v>17</v>
      </c>
      <c r="KG21" s="60" t="s">
        <v>17</v>
      </c>
      <c r="KH21" s="60" t="s">
        <v>17</v>
      </c>
      <c r="KI21" s="60" t="s">
        <v>17</v>
      </c>
      <c r="KJ21" s="60" t="s">
        <v>17</v>
      </c>
      <c r="KK21" s="60" t="s">
        <v>17</v>
      </c>
      <c r="KL21" s="60" t="s">
        <v>17</v>
      </c>
      <c r="KM21" s="60" t="s">
        <v>17</v>
      </c>
      <c r="KN21" s="60" t="s">
        <v>17</v>
      </c>
      <c r="KO21" s="60" t="s">
        <v>17</v>
      </c>
      <c r="KP21" s="73" t="s">
        <v>17</v>
      </c>
      <c r="KQ21" s="73" t="s">
        <v>17</v>
      </c>
      <c r="KR21" s="73" t="s">
        <v>17</v>
      </c>
      <c r="KS21" s="73" t="s">
        <v>17</v>
      </c>
      <c r="KT21" s="73" t="s">
        <v>17</v>
      </c>
      <c r="KU21" s="73" t="s">
        <v>17</v>
      </c>
      <c r="KV21" s="73" t="s">
        <v>17</v>
      </c>
      <c r="KW21" s="73" t="s">
        <v>17</v>
      </c>
      <c r="KX21" s="73" t="s">
        <v>17</v>
      </c>
      <c r="KY21" s="73" t="s">
        <v>17</v>
      </c>
      <c r="KZ21" s="73" t="s">
        <v>17</v>
      </c>
    </row>
    <row r="22" spans="1:312">
      <c r="A22" s="6" t="s">
        <v>32</v>
      </c>
      <c r="B22" s="161">
        <v>480</v>
      </c>
      <c r="C22" s="58">
        <v>720</v>
      </c>
      <c r="D22" s="58">
        <v>1322</v>
      </c>
      <c r="E22" s="58">
        <v>1534</v>
      </c>
      <c r="F22" s="58">
        <v>1636</v>
      </c>
      <c r="G22" s="58">
        <v>1790</v>
      </c>
      <c r="H22" s="58">
        <v>1992</v>
      </c>
      <c r="I22" s="122">
        <v>2210</v>
      </c>
      <c r="J22" s="122">
        <v>2407</v>
      </c>
      <c r="K22" s="122">
        <v>2534</v>
      </c>
      <c r="L22" s="122">
        <v>2692</v>
      </c>
      <c r="M22" s="73">
        <v>2892</v>
      </c>
      <c r="N22" s="73">
        <v>3277.5</v>
      </c>
      <c r="O22" s="73">
        <v>3830</v>
      </c>
      <c r="P22" s="88">
        <v>4182</v>
      </c>
      <c r="Q22" s="88">
        <v>4788</v>
      </c>
      <c r="R22" s="88">
        <v>4914</v>
      </c>
      <c r="S22" s="88">
        <v>5428</v>
      </c>
      <c r="T22" s="88">
        <v>5992</v>
      </c>
      <c r="U22" s="88">
        <v>6308</v>
      </c>
      <c r="V22" s="410">
        <v>6806</v>
      </c>
      <c r="W22" s="410">
        <v>7198</v>
      </c>
      <c r="X22" s="410">
        <v>7494</v>
      </c>
      <c r="Y22" s="410">
        <v>7494</v>
      </c>
      <c r="Z22" s="121">
        <v>3960</v>
      </c>
      <c r="AA22" s="31">
        <v>5462</v>
      </c>
      <c r="AB22" s="34">
        <v>5614</v>
      </c>
      <c r="AC22" s="34">
        <v>5926</v>
      </c>
      <c r="AD22" s="34">
        <v>7549</v>
      </c>
      <c r="AE22" s="34">
        <v>8407</v>
      </c>
      <c r="AF22" s="34">
        <v>8630</v>
      </c>
      <c r="AG22" s="31">
        <v>8832</v>
      </c>
      <c r="AH22" s="31">
        <v>9014</v>
      </c>
      <c r="AI22" s="31">
        <v>9196</v>
      </c>
      <c r="AJ22" s="73">
        <v>9276</v>
      </c>
      <c r="AK22" s="73">
        <v>9817.5</v>
      </c>
      <c r="AL22" s="73">
        <v>10117</v>
      </c>
      <c r="AM22" s="88">
        <v>12032</v>
      </c>
      <c r="AN22" s="88">
        <v>12998</v>
      </c>
      <c r="AO22" s="88">
        <v>13266</v>
      </c>
      <c r="AP22" s="88">
        <v>13900</v>
      </c>
      <c r="AQ22" s="88">
        <v>14172</v>
      </c>
      <c r="AR22" s="88">
        <v>14711</v>
      </c>
      <c r="AS22" s="410">
        <v>15699</v>
      </c>
      <c r="AT22" s="410">
        <v>16260</v>
      </c>
      <c r="AU22" s="410">
        <v>17470</v>
      </c>
      <c r="AV22" s="410">
        <v>17560</v>
      </c>
      <c r="AW22" s="110">
        <v>1396</v>
      </c>
      <c r="AX22" s="60">
        <v>1596</v>
      </c>
      <c r="AY22" s="60">
        <v>1790.5</v>
      </c>
      <c r="AZ22" s="60">
        <v>1967</v>
      </c>
      <c r="BA22" s="64">
        <v>2379</v>
      </c>
      <c r="BB22" s="105">
        <v>2800</v>
      </c>
      <c r="BC22" s="105">
        <v>2893</v>
      </c>
      <c r="BD22" s="105">
        <v>3134</v>
      </c>
      <c r="BE22" s="105">
        <v>3420</v>
      </c>
      <c r="BF22" s="10">
        <v>3710</v>
      </c>
      <c r="BG22" s="10">
        <v>3950</v>
      </c>
      <c r="BH22" s="10">
        <v>4911.6000000000004</v>
      </c>
      <c r="BI22" s="88">
        <v>5848</v>
      </c>
      <c r="BJ22" s="88">
        <v>6465</v>
      </c>
      <c r="BK22" s="88">
        <v>6762</v>
      </c>
      <c r="BL22" s="88">
        <v>7516</v>
      </c>
      <c r="BM22" s="88">
        <v>7962</v>
      </c>
      <c r="BN22" s="88">
        <v>8186</v>
      </c>
      <c r="BO22" s="88">
        <v>8600</v>
      </c>
      <c r="BP22" s="410">
        <v>9292</v>
      </c>
      <c r="BQ22" s="410">
        <v>9352</v>
      </c>
      <c r="BR22" s="410">
        <v>9798</v>
      </c>
      <c r="BS22" s="110">
        <v>5536</v>
      </c>
      <c r="BT22" s="58">
        <v>5676</v>
      </c>
      <c r="BU22" s="58">
        <v>6080.5</v>
      </c>
      <c r="BV22" s="104">
        <v>7727</v>
      </c>
      <c r="BW22" s="104">
        <v>8799</v>
      </c>
      <c r="BX22" s="105">
        <v>9220</v>
      </c>
      <c r="BY22" s="105">
        <v>9283</v>
      </c>
      <c r="BZ22" s="105">
        <v>9614</v>
      </c>
      <c r="CA22" s="105">
        <v>9870</v>
      </c>
      <c r="CB22" s="10">
        <v>10040</v>
      </c>
      <c r="CC22" s="10">
        <v>10598</v>
      </c>
      <c r="CD22" s="10">
        <v>10532</v>
      </c>
      <c r="CE22" s="88">
        <v>13634</v>
      </c>
      <c r="CF22" s="88">
        <v>14508</v>
      </c>
      <c r="CG22" s="88">
        <v>15012</v>
      </c>
      <c r="CH22" s="88">
        <v>15856</v>
      </c>
      <c r="CI22" s="88">
        <v>16598</v>
      </c>
      <c r="CJ22" s="88">
        <v>16598</v>
      </c>
      <c r="CK22" s="88">
        <v>17860</v>
      </c>
      <c r="CL22" s="410">
        <v>18454</v>
      </c>
      <c r="CM22" s="410">
        <v>19772</v>
      </c>
      <c r="CN22" s="410">
        <v>19956</v>
      </c>
      <c r="CO22" s="112">
        <v>1243</v>
      </c>
      <c r="CP22" s="58">
        <v>1564</v>
      </c>
      <c r="CQ22" s="58">
        <v>1624</v>
      </c>
      <c r="CR22" s="58">
        <v>2004</v>
      </c>
      <c r="CS22" s="65">
        <v>2312</v>
      </c>
      <c r="CT22" s="104">
        <v>2435</v>
      </c>
      <c r="CU22" s="105">
        <v>2976</v>
      </c>
      <c r="CV22" s="105">
        <v>3576</v>
      </c>
      <c r="CW22" s="105">
        <v>3758</v>
      </c>
      <c r="CX22" s="10">
        <v>3994</v>
      </c>
      <c r="CY22" s="10">
        <v>4243</v>
      </c>
      <c r="CZ22" s="10">
        <v>4723.3999999999996</v>
      </c>
      <c r="DA22" s="88">
        <v>5300</v>
      </c>
      <c r="DB22" s="88">
        <v>5910</v>
      </c>
      <c r="DC22" s="88">
        <v>6384</v>
      </c>
      <c r="DD22" s="88">
        <v>6436</v>
      </c>
      <c r="DE22" s="88">
        <v>6202</v>
      </c>
      <c r="DF22" s="88">
        <v>6308</v>
      </c>
      <c r="DG22" s="411">
        <v>7768</v>
      </c>
      <c r="DH22" s="410">
        <v>7572</v>
      </c>
      <c r="DI22" s="410">
        <v>7688</v>
      </c>
      <c r="DJ22" s="410">
        <v>7678</v>
      </c>
      <c r="DK22" s="112">
        <v>5383</v>
      </c>
      <c r="DL22" s="58">
        <v>5644</v>
      </c>
      <c r="DM22" s="108">
        <v>5914</v>
      </c>
      <c r="DN22" s="104">
        <v>7763.5</v>
      </c>
      <c r="DO22" s="104">
        <v>8732</v>
      </c>
      <c r="DP22" s="105">
        <v>8855</v>
      </c>
      <c r="DQ22" s="105">
        <v>9369</v>
      </c>
      <c r="DR22" s="105">
        <v>10056</v>
      </c>
      <c r="DS22" s="105">
        <v>10280</v>
      </c>
      <c r="DT22" s="10">
        <v>10324</v>
      </c>
      <c r="DU22" s="10">
        <v>10783</v>
      </c>
      <c r="DV22" s="10">
        <v>10948</v>
      </c>
      <c r="DW22" s="88">
        <v>14070</v>
      </c>
      <c r="DX22" s="88">
        <v>14350</v>
      </c>
      <c r="DY22" s="88">
        <v>14650</v>
      </c>
      <c r="DZ22" s="88">
        <v>14686</v>
      </c>
      <c r="EA22" s="88">
        <v>12248</v>
      </c>
      <c r="EB22" s="88">
        <v>14970</v>
      </c>
      <c r="EC22" s="411">
        <v>16260</v>
      </c>
      <c r="ED22" s="410">
        <v>16260</v>
      </c>
      <c r="EE22" s="410">
        <v>17644</v>
      </c>
      <c r="EF22" s="410">
        <v>17910</v>
      </c>
      <c r="EG22" s="110">
        <v>1336.5</v>
      </c>
      <c r="EH22" s="58">
        <v>1542</v>
      </c>
      <c r="EI22" s="58">
        <v>1629.5</v>
      </c>
      <c r="EJ22" s="58">
        <v>1892</v>
      </c>
      <c r="EK22" s="65">
        <v>2062</v>
      </c>
      <c r="EL22" s="104">
        <v>2247</v>
      </c>
      <c r="EM22" s="105">
        <v>2399</v>
      </c>
      <c r="EN22" s="105">
        <v>2546</v>
      </c>
      <c r="EO22" s="105">
        <v>2719</v>
      </c>
      <c r="EP22" s="10">
        <v>2877</v>
      </c>
      <c r="EQ22" s="10">
        <v>3232</v>
      </c>
      <c r="ER22" s="10">
        <v>3702</v>
      </c>
      <c r="ES22" s="88">
        <v>4182</v>
      </c>
      <c r="ET22" s="88">
        <v>4671</v>
      </c>
      <c r="EU22" s="88">
        <v>4884</v>
      </c>
      <c r="EV22" s="88">
        <v>5412</v>
      </c>
      <c r="EW22" s="88">
        <v>5891</v>
      </c>
      <c r="EX22" s="411">
        <v>6134</v>
      </c>
      <c r="EY22" s="411">
        <v>6511</v>
      </c>
      <c r="EZ22" s="410">
        <v>6941</v>
      </c>
      <c r="FA22" s="410">
        <v>7168</v>
      </c>
      <c r="FB22" s="410">
        <v>7168</v>
      </c>
      <c r="FC22" s="110">
        <v>5476.5</v>
      </c>
      <c r="FD22" s="58">
        <v>5622</v>
      </c>
      <c r="FE22" s="58">
        <v>5919.5</v>
      </c>
      <c r="FF22" s="104">
        <v>7652</v>
      </c>
      <c r="FG22" s="104">
        <v>8482</v>
      </c>
      <c r="FH22" s="105">
        <v>8667</v>
      </c>
      <c r="FI22" s="105">
        <v>8823</v>
      </c>
      <c r="FJ22" s="105">
        <v>9026</v>
      </c>
      <c r="FK22" s="105">
        <v>9201</v>
      </c>
      <c r="FL22" s="10">
        <v>9221</v>
      </c>
      <c r="FM22" s="10">
        <v>9772</v>
      </c>
      <c r="FN22" s="10">
        <v>10086</v>
      </c>
      <c r="FO22" s="88">
        <v>12019</v>
      </c>
      <c r="FP22" s="88">
        <v>12942</v>
      </c>
      <c r="FQ22" s="88">
        <v>13134</v>
      </c>
      <c r="FR22" s="88">
        <v>13768</v>
      </c>
      <c r="FS22" s="88">
        <v>14169.5</v>
      </c>
      <c r="FT22" s="411">
        <v>14472</v>
      </c>
      <c r="FU22" s="411">
        <v>15479</v>
      </c>
      <c r="FV22" s="410">
        <v>15914</v>
      </c>
      <c r="FW22" s="410">
        <v>17314</v>
      </c>
      <c r="FX22" s="410">
        <v>17424.5</v>
      </c>
      <c r="FY22" s="110">
        <v>1258</v>
      </c>
      <c r="FZ22" s="58">
        <v>1447.5</v>
      </c>
      <c r="GA22" s="58">
        <v>1618</v>
      </c>
      <c r="GB22" s="58">
        <v>1701</v>
      </c>
      <c r="GC22" s="65">
        <v>1946.5</v>
      </c>
      <c r="GD22" s="104">
        <v>2140</v>
      </c>
      <c r="GE22" s="105">
        <v>2242</v>
      </c>
      <c r="GF22" s="105">
        <v>2369</v>
      </c>
      <c r="GG22" s="105">
        <v>2561.5</v>
      </c>
      <c r="GH22" s="10">
        <v>2615.6</v>
      </c>
      <c r="GI22" s="10">
        <v>3090.5</v>
      </c>
      <c r="GJ22" s="10">
        <v>3182.06</v>
      </c>
      <c r="GK22" s="88">
        <v>3633</v>
      </c>
      <c r="GL22" s="88">
        <v>4140</v>
      </c>
      <c r="GM22" s="88">
        <v>4634</v>
      </c>
      <c r="GN22" s="88">
        <v>4657.5</v>
      </c>
      <c r="GO22" s="88">
        <v>5416</v>
      </c>
      <c r="GP22" s="411">
        <v>5494</v>
      </c>
      <c r="GQ22" s="411">
        <v>5392</v>
      </c>
      <c r="GR22" s="410">
        <v>5561</v>
      </c>
      <c r="GS22" s="410">
        <v>6320</v>
      </c>
      <c r="GT22" s="410">
        <v>6540</v>
      </c>
      <c r="GU22" s="110">
        <v>5398</v>
      </c>
      <c r="GV22" s="58">
        <v>5527.5</v>
      </c>
      <c r="GW22" s="58">
        <v>5908</v>
      </c>
      <c r="GX22" s="104">
        <v>7461</v>
      </c>
      <c r="GY22" s="104">
        <v>8367</v>
      </c>
      <c r="GZ22" s="105">
        <v>8560</v>
      </c>
      <c r="HA22" s="105">
        <v>8750</v>
      </c>
      <c r="HB22" s="105">
        <v>8849</v>
      </c>
      <c r="HC22" s="105">
        <v>9026.5</v>
      </c>
      <c r="HD22" s="10">
        <v>9005.6</v>
      </c>
      <c r="HE22" s="10">
        <v>9495.5</v>
      </c>
      <c r="HF22" s="10">
        <v>9611.5</v>
      </c>
      <c r="HG22" s="88">
        <v>11383</v>
      </c>
      <c r="HH22" s="88">
        <v>12216.5</v>
      </c>
      <c r="HI22" s="88">
        <v>12924</v>
      </c>
      <c r="HJ22" s="88">
        <v>12862.5</v>
      </c>
      <c r="HK22" s="88">
        <v>13279</v>
      </c>
      <c r="HL22" s="411">
        <v>13710</v>
      </c>
      <c r="HM22" s="411">
        <v>14535</v>
      </c>
      <c r="HN22" s="410">
        <v>14733</v>
      </c>
      <c r="HO22" s="410">
        <v>15638</v>
      </c>
      <c r="HP22" s="410">
        <v>16868</v>
      </c>
      <c r="HQ22" s="110">
        <v>1261</v>
      </c>
      <c r="HR22" s="58">
        <v>1480.5</v>
      </c>
      <c r="HS22" s="58">
        <v>1550</v>
      </c>
      <c r="HT22" s="58">
        <v>1690</v>
      </c>
      <c r="HU22" s="65">
        <v>1900</v>
      </c>
      <c r="HV22" s="104">
        <v>1967</v>
      </c>
      <c r="HW22" s="105">
        <v>2032</v>
      </c>
      <c r="HX22" s="105">
        <v>2112</v>
      </c>
      <c r="HY22" s="10">
        <v>2307</v>
      </c>
      <c r="HZ22" s="10">
        <v>2406</v>
      </c>
      <c r="IA22" s="10">
        <v>2986</v>
      </c>
      <c r="IB22" s="10">
        <v>3763</v>
      </c>
      <c r="IC22" s="88">
        <v>4005</v>
      </c>
      <c r="ID22" s="88">
        <v>4833.5</v>
      </c>
      <c r="IE22" s="88">
        <v>4484</v>
      </c>
      <c r="IF22" s="88">
        <v>4934</v>
      </c>
      <c r="IG22" s="88">
        <v>5090</v>
      </c>
      <c r="IH22" s="88">
        <v>5291</v>
      </c>
      <c r="II22" s="411">
        <v>5527</v>
      </c>
      <c r="IJ22" s="410">
        <v>5786</v>
      </c>
      <c r="IK22" s="410">
        <v>6092</v>
      </c>
      <c r="IL22" s="410">
        <v>6632</v>
      </c>
      <c r="IM22" s="110">
        <v>5403</v>
      </c>
      <c r="IN22" s="58">
        <v>5560.5</v>
      </c>
      <c r="IO22" s="58">
        <v>5840</v>
      </c>
      <c r="IP22" s="104">
        <v>7450</v>
      </c>
      <c r="IQ22" s="104">
        <v>8320</v>
      </c>
      <c r="IR22" s="105">
        <v>8386</v>
      </c>
      <c r="IS22" s="105">
        <v>8422</v>
      </c>
      <c r="IT22" s="105">
        <v>8592</v>
      </c>
      <c r="IU22" s="105">
        <v>8757</v>
      </c>
      <c r="IV22" s="10">
        <v>8736</v>
      </c>
      <c r="IW22" s="10">
        <v>9526</v>
      </c>
      <c r="IX22" s="10">
        <v>10058</v>
      </c>
      <c r="IY22" s="88">
        <v>13065</v>
      </c>
      <c r="IZ22" s="88">
        <v>13732.5</v>
      </c>
      <c r="JA22" s="88">
        <v>12734</v>
      </c>
      <c r="JB22" s="88">
        <v>13184</v>
      </c>
      <c r="JC22" s="88">
        <v>13398</v>
      </c>
      <c r="JD22" s="88">
        <v>13581</v>
      </c>
      <c r="JE22" s="411">
        <v>14804</v>
      </c>
      <c r="JF22" s="410">
        <v>14926</v>
      </c>
      <c r="JG22" s="410">
        <v>16527</v>
      </c>
      <c r="JH22" s="410">
        <v>17220</v>
      </c>
      <c r="JI22" s="112">
        <v>1334</v>
      </c>
      <c r="JJ22" s="58">
        <v>1511</v>
      </c>
      <c r="JK22" s="108">
        <v>1745</v>
      </c>
      <c r="JL22" s="58">
        <v>1790</v>
      </c>
      <c r="JM22" s="65">
        <v>1413</v>
      </c>
      <c r="JN22" s="104">
        <v>2305.5</v>
      </c>
      <c r="JO22" s="105">
        <v>2416.5</v>
      </c>
      <c r="JP22" s="105">
        <v>2510.5</v>
      </c>
      <c r="JQ22" s="105">
        <v>2793.5</v>
      </c>
      <c r="JR22" s="10">
        <v>2883.3</v>
      </c>
      <c r="JS22" s="10">
        <v>3002.5</v>
      </c>
      <c r="JT22" s="73">
        <v>3639.95</v>
      </c>
      <c r="JU22" s="88">
        <v>4278.45</v>
      </c>
      <c r="JV22" s="88">
        <v>3630.5</v>
      </c>
      <c r="JW22" s="88">
        <v>5188</v>
      </c>
      <c r="JX22" s="88">
        <v>5645</v>
      </c>
      <c r="JY22" s="88">
        <v>6870</v>
      </c>
      <c r="JZ22" s="88">
        <v>7186</v>
      </c>
      <c r="KA22" s="411">
        <v>7528</v>
      </c>
      <c r="KB22" s="410">
        <v>7848</v>
      </c>
      <c r="KC22" s="410">
        <v>8142</v>
      </c>
      <c r="KD22" s="410">
        <v>8486</v>
      </c>
      <c r="KE22" s="112">
        <v>5474</v>
      </c>
      <c r="KF22" s="58">
        <v>5591</v>
      </c>
      <c r="KG22" s="108">
        <v>6035</v>
      </c>
      <c r="KH22" s="104">
        <v>7549.5</v>
      </c>
      <c r="KI22" s="104">
        <v>7833</v>
      </c>
      <c r="KJ22" s="105">
        <v>8725.5</v>
      </c>
      <c r="KK22" s="105">
        <v>8806.5</v>
      </c>
      <c r="KL22" s="105">
        <v>8945.5</v>
      </c>
      <c r="KM22" s="105">
        <v>9243.5</v>
      </c>
      <c r="KN22" s="10">
        <v>9213.2999999999993</v>
      </c>
      <c r="KO22" s="73">
        <v>9437.5</v>
      </c>
      <c r="KP22" s="73">
        <v>10093.5</v>
      </c>
      <c r="KQ22" s="88">
        <v>12773.45</v>
      </c>
      <c r="KR22" s="88">
        <v>12730.5</v>
      </c>
      <c r="KS22" s="88">
        <v>13902</v>
      </c>
      <c r="KT22" s="88">
        <v>13985</v>
      </c>
      <c r="KU22" s="88">
        <v>15148</v>
      </c>
      <c r="KV22" s="88">
        <v>15493</v>
      </c>
      <c r="KW22" s="88">
        <v>17112</v>
      </c>
      <c r="KX22" s="410">
        <v>17378</v>
      </c>
      <c r="KY22" s="410">
        <v>18608</v>
      </c>
      <c r="KZ22" s="410">
        <v>18425</v>
      </c>
    </row>
    <row r="23" spans="1:312">
      <c r="A23" s="6" t="s">
        <v>33</v>
      </c>
      <c r="B23" s="161">
        <v>1544</v>
      </c>
      <c r="C23" s="58">
        <v>1762</v>
      </c>
      <c r="D23" s="58">
        <v>3427</v>
      </c>
      <c r="E23" s="58">
        <v>3773</v>
      </c>
      <c r="F23" s="58">
        <v>3907</v>
      </c>
      <c r="G23" s="58">
        <v>4022</v>
      </c>
      <c r="H23" s="58">
        <v>4087.5</v>
      </c>
      <c r="I23" s="122">
        <v>4129</v>
      </c>
      <c r="J23" s="122">
        <v>4219</v>
      </c>
      <c r="K23" s="122">
        <v>3604</v>
      </c>
      <c r="L23" s="122">
        <v>3645</v>
      </c>
      <c r="M23" s="73">
        <v>3669.5</v>
      </c>
      <c r="N23" s="73">
        <v>4277</v>
      </c>
      <c r="O23" s="73">
        <v>4898.5</v>
      </c>
      <c r="P23" s="88">
        <v>5291</v>
      </c>
      <c r="Q23" s="88">
        <v>5730</v>
      </c>
      <c r="R23" s="88">
        <v>6194</v>
      </c>
      <c r="S23" s="88">
        <v>6597</v>
      </c>
      <c r="T23" s="88">
        <v>6941</v>
      </c>
      <c r="U23" s="88">
        <v>7281</v>
      </c>
      <c r="V23" s="410">
        <v>8273</v>
      </c>
      <c r="W23" s="410">
        <v>9036</v>
      </c>
      <c r="X23" s="410">
        <v>9433</v>
      </c>
      <c r="Y23" s="410">
        <v>9784</v>
      </c>
      <c r="Z23" s="121">
        <v>3179</v>
      </c>
      <c r="AA23" s="31">
        <v>7615</v>
      </c>
      <c r="AB23" s="34">
        <v>8545</v>
      </c>
      <c r="AC23" s="34">
        <v>8777</v>
      </c>
      <c r="AD23" s="34">
        <v>9086</v>
      </c>
      <c r="AE23" s="34">
        <v>9211</v>
      </c>
      <c r="AF23" s="33">
        <v>9352</v>
      </c>
      <c r="AG23" s="63">
        <v>9483</v>
      </c>
      <c r="AH23" s="63">
        <v>9583</v>
      </c>
      <c r="AI23" s="63">
        <v>9837</v>
      </c>
      <c r="AJ23" s="73">
        <v>10557</v>
      </c>
      <c r="AK23" s="73">
        <v>11753.5</v>
      </c>
      <c r="AL23" s="73">
        <v>13331.5</v>
      </c>
      <c r="AM23" s="88">
        <v>14337.5</v>
      </c>
      <c r="AN23" s="88">
        <v>15265.5</v>
      </c>
      <c r="AO23" s="88">
        <v>16447</v>
      </c>
      <c r="AP23" s="88">
        <v>17567</v>
      </c>
      <c r="AQ23" s="88">
        <v>18385.5</v>
      </c>
      <c r="AR23" s="88">
        <v>19326</v>
      </c>
      <c r="AS23" s="410">
        <v>20639.5</v>
      </c>
      <c r="AT23" s="410">
        <v>22059</v>
      </c>
      <c r="AU23" s="410">
        <v>23008</v>
      </c>
      <c r="AV23" s="410">
        <v>23932</v>
      </c>
      <c r="AW23" s="112">
        <v>3714</v>
      </c>
      <c r="AX23" s="60">
        <v>4081</v>
      </c>
      <c r="AY23" s="107">
        <v>4215.5</v>
      </c>
      <c r="AZ23" s="60">
        <v>4351</v>
      </c>
      <c r="BA23" s="64">
        <v>4389.5</v>
      </c>
      <c r="BB23" s="105">
        <v>4466.5</v>
      </c>
      <c r="BC23" s="105">
        <v>4585.5</v>
      </c>
      <c r="BD23" s="105">
        <v>3875</v>
      </c>
      <c r="BE23" s="105">
        <v>3900</v>
      </c>
      <c r="BF23" s="10">
        <v>3950</v>
      </c>
      <c r="BG23" s="10">
        <v>4658</v>
      </c>
      <c r="BH23" s="10">
        <v>5529.5</v>
      </c>
      <c r="BI23" s="88">
        <v>6219</v>
      </c>
      <c r="BJ23" s="88">
        <v>6779</v>
      </c>
      <c r="BK23" s="88">
        <v>7409</v>
      </c>
      <c r="BL23" s="88">
        <v>7948.5</v>
      </c>
      <c r="BM23" s="88">
        <v>8198</v>
      </c>
      <c r="BN23" s="88">
        <v>8379.5</v>
      </c>
      <c r="BO23" s="88">
        <v>9136.5</v>
      </c>
      <c r="BP23" s="410">
        <v>9887.5</v>
      </c>
      <c r="BQ23" s="410">
        <v>10271.5</v>
      </c>
      <c r="BR23" s="410">
        <v>10681.5</v>
      </c>
      <c r="BS23" s="112">
        <v>9906</v>
      </c>
      <c r="BT23" s="58">
        <v>10967</v>
      </c>
      <c r="BU23" s="108">
        <v>11728</v>
      </c>
      <c r="BV23" s="104">
        <v>12372.5</v>
      </c>
      <c r="BW23" s="104">
        <v>12609</v>
      </c>
      <c r="BX23" s="105">
        <v>13070.5</v>
      </c>
      <c r="BY23" s="105">
        <v>13667.5</v>
      </c>
      <c r="BZ23" s="105">
        <v>14223.5</v>
      </c>
      <c r="CA23" s="105">
        <v>14768.5</v>
      </c>
      <c r="CB23" s="10">
        <v>15378</v>
      </c>
      <c r="CC23" s="10">
        <v>17071</v>
      </c>
      <c r="CD23" s="10">
        <v>18506.5</v>
      </c>
      <c r="CE23" s="88">
        <v>19640.5</v>
      </c>
      <c r="CF23" s="88">
        <v>20968.5</v>
      </c>
      <c r="CG23" s="88">
        <v>22497</v>
      </c>
      <c r="CH23" s="88">
        <v>23762.5</v>
      </c>
      <c r="CI23" s="88">
        <v>21648</v>
      </c>
      <c r="CJ23" s="88">
        <v>22943</v>
      </c>
      <c r="CK23" s="88">
        <v>24332.5</v>
      </c>
      <c r="CL23" s="410">
        <v>25612</v>
      </c>
      <c r="CM23" s="410">
        <v>26839.5</v>
      </c>
      <c r="CN23" s="410">
        <v>27901.5</v>
      </c>
      <c r="CO23" s="110">
        <v>3523.5</v>
      </c>
      <c r="CP23" s="58">
        <v>3871</v>
      </c>
      <c r="CQ23" s="58">
        <v>4011.5</v>
      </c>
      <c r="CR23" s="58">
        <v>4149</v>
      </c>
      <c r="CS23" s="65">
        <v>4182</v>
      </c>
      <c r="CT23" s="104">
        <v>4273</v>
      </c>
      <c r="CU23" s="105">
        <v>4327</v>
      </c>
      <c r="CV23" s="105">
        <v>3776</v>
      </c>
      <c r="CW23" s="105">
        <v>3842</v>
      </c>
      <c r="CX23" s="10">
        <v>3907</v>
      </c>
      <c r="CY23" s="10">
        <v>4526</v>
      </c>
      <c r="CZ23" s="10">
        <v>5020</v>
      </c>
      <c r="DA23" s="88">
        <v>5358</v>
      </c>
      <c r="DB23" s="88">
        <v>5747</v>
      </c>
      <c r="DC23" s="88">
        <v>6253</v>
      </c>
      <c r="DD23" s="88">
        <v>6684</v>
      </c>
      <c r="DE23" s="88">
        <v>6918</v>
      </c>
      <c r="DF23" s="411">
        <v>9108.5</v>
      </c>
      <c r="DG23" s="411">
        <v>10502.5</v>
      </c>
      <c r="DH23" s="410">
        <v>11324.5</v>
      </c>
      <c r="DI23" s="410">
        <v>11727.5</v>
      </c>
      <c r="DJ23" s="410">
        <v>13732.5</v>
      </c>
      <c r="DK23" s="110">
        <v>9136.5</v>
      </c>
      <c r="DL23" s="58">
        <v>10180.5</v>
      </c>
      <c r="DM23" s="58">
        <v>10948.5</v>
      </c>
      <c r="DN23" s="104">
        <v>11618.5</v>
      </c>
      <c r="DO23" s="104">
        <v>11974</v>
      </c>
      <c r="DP23" s="105">
        <v>12259.5</v>
      </c>
      <c r="DQ23" s="105">
        <v>12585</v>
      </c>
      <c r="DR23" s="105">
        <v>12778.5</v>
      </c>
      <c r="DS23" s="105">
        <v>12977.5</v>
      </c>
      <c r="DT23" s="10">
        <v>13275.5</v>
      </c>
      <c r="DU23" s="10">
        <v>14548</v>
      </c>
      <c r="DV23" s="10">
        <v>16082.5</v>
      </c>
      <c r="DW23" s="88">
        <v>16559</v>
      </c>
      <c r="DX23" s="88">
        <v>17300</v>
      </c>
      <c r="DY23" s="88">
        <v>18084</v>
      </c>
      <c r="DZ23" s="88">
        <v>19234</v>
      </c>
      <c r="EA23" s="88">
        <v>19724</v>
      </c>
      <c r="EB23" s="411">
        <v>26006.5</v>
      </c>
      <c r="EC23" s="411">
        <v>27856.5</v>
      </c>
      <c r="ED23" s="410">
        <v>29455.5</v>
      </c>
      <c r="EE23" s="410">
        <v>30628</v>
      </c>
      <c r="EF23" s="410">
        <v>33956.5</v>
      </c>
      <c r="EG23" s="112">
        <v>3576</v>
      </c>
      <c r="EH23" s="60">
        <v>3798</v>
      </c>
      <c r="EI23" s="108">
        <v>3900</v>
      </c>
      <c r="EJ23" s="58">
        <v>4014</v>
      </c>
      <c r="EK23" s="65">
        <v>3625</v>
      </c>
      <c r="EL23" s="104">
        <v>3664</v>
      </c>
      <c r="EM23" s="105">
        <v>3757</v>
      </c>
      <c r="EN23" s="105">
        <v>3406.5</v>
      </c>
      <c r="EO23" s="105">
        <v>3475</v>
      </c>
      <c r="EP23" s="10">
        <v>3581.5</v>
      </c>
      <c r="EQ23" s="10">
        <v>4026</v>
      </c>
      <c r="ER23" s="10">
        <v>4599</v>
      </c>
      <c r="ES23" s="88">
        <v>5119</v>
      </c>
      <c r="ET23" s="88">
        <v>5508</v>
      </c>
      <c r="EU23" s="88">
        <v>6018</v>
      </c>
      <c r="EV23" s="88">
        <v>6421</v>
      </c>
      <c r="EW23" s="88">
        <v>6750</v>
      </c>
      <c r="EX23" s="411">
        <v>6558</v>
      </c>
      <c r="EY23" s="411">
        <v>7043.5</v>
      </c>
      <c r="EZ23" s="410">
        <v>7569</v>
      </c>
      <c r="FA23" s="410">
        <v>8699</v>
      </c>
      <c r="FB23" s="410">
        <v>9076</v>
      </c>
      <c r="FC23" s="112">
        <v>7240</v>
      </c>
      <c r="FD23" s="58">
        <v>7650</v>
      </c>
      <c r="FE23" s="108">
        <v>7994</v>
      </c>
      <c r="FF23" s="104">
        <v>8294</v>
      </c>
      <c r="FG23" s="104">
        <v>8150</v>
      </c>
      <c r="FH23" s="105">
        <v>8384</v>
      </c>
      <c r="FI23" s="105">
        <v>8830</v>
      </c>
      <c r="FJ23" s="105">
        <v>9087</v>
      </c>
      <c r="FK23" s="105">
        <v>9356.5</v>
      </c>
      <c r="FL23" s="10">
        <v>9907</v>
      </c>
      <c r="FM23" s="10">
        <v>10842</v>
      </c>
      <c r="FN23" s="10">
        <v>12241</v>
      </c>
      <c r="FO23" s="88">
        <v>13090</v>
      </c>
      <c r="FP23" s="88">
        <v>13845</v>
      </c>
      <c r="FQ23" s="88">
        <v>14865</v>
      </c>
      <c r="FR23" s="88">
        <v>15948</v>
      </c>
      <c r="FS23" s="88">
        <v>17004</v>
      </c>
      <c r="FT23" s="411">
        <v>18653.5</v>
      </c>
      <c r="FU23" s="411">
        <v>19952</v>
      </c>
      <c r="FV23" s="410">
        <v>21035.5</v>
      </c>
      <c r="FW23" s="410">
        <v>20960</v>
      </c>
      <c r="FX23" s="410">
        <v>21835.5</v>
      </c>
      <c r="FY23" s="112">
        <v>2746</v>
      </c>
      <c r="FZ23" s="58">
        <v>2924</v>
      </c>
      <c r="GA23" s="108">
        <v>3034</v>
      </c>
      <c r="GB23" s="58">
        <v>3114</v>
      </c>
      <c r="GC23" s="65">
        <v>3078</v>
      </c>
      <c r="GD23" s="104">
        <v>3153.5</v>
      </c>
      <c r="GE23" s="105">
        <v>3387</v>
      </c>
      <c r="GF23" s="105">
        <v>3054.5</v>
      </c>
      <c r="GG23" s="105">
        <v>3148.5</v>
      </c>
      <c r="GH23" s="10">
        <v>3218</v>
      </c>
      <c r="GI23" s="10">
        <v>3550</v>
      </c>
      <c r="GJ23" s="10">
        <v>4095</v>
      </c>
      <c r="GK23" s="88">
        <v>4544</v>
      </c>
      <c r="GL23" s="88">
        <v>4834</v>
      </c>
      <c r="GM23" s="88">
        <v>5440</v>
      </c>
      <c r="GN23" s="88">
        <v>5655</v>
      </c>
      <c r="GO23" s="88">
        <v>5903</v>
      </c>
      <c r="GP23" s="411">
        <v>6904</v>
      </c>
      <c r="GQ23" s="411">
        <v>7694</v>
      </c>
      <c r="GR23" s="410">
        <v>8320</v>
      </c>
      <c r="GS23" s="410" t="s">
        <v>17</v>
      </c>
      <c r="GT23" s="410" t="s">
        <v>17</v>
      </c>
      <c r="GU23" s="112">
        <v>6270</v>
      </c>
      <c r="GV23" s="58">
        <v>6684</v>
      </c>
      <c r="GW23" s="108">
        <v>7092</v>
      </c>
      <c r="GX23" s="104">
        <v>7265</v>
      </c>
      <c r="GY23" s="104">
        <v>6985</v>
      </c>
      <c r="GZ23" s="105">
        <v>7294</v>
      </c>
      <c r="HA23" s="105">
        <v>7912</v>
      </c>
      <c r="HB23" s="105">
        <v>8601.5</v>
      </c>
      <c r="HC23" s="105">
        <v>9134.5</v>
      </c>
      <c r="HD23" s="10">
        <v>9840</v>
      </c>
      <c r="HE23" s="10">
        <v>11050.5</v>
      </c>
      <c r="HF23" s="10">
        <v>12260</v>
      </c>
      <c r="HG23" s="88">
        <v>12676</v>
      </c>
      <c r="HH23" s="88">
        <v>12898</v>
      </c>
      <c r="HI23" s="88">
        <v>13532</v>
      </c>
      <c r="HJ23" s="88">
        <v>14150</v>
      </c>
      <c r="HK23" s="88">
        <v>14930</v>
      </c>
      <c r="HL23" s="411">
        <v>16568</v>
      </c>
      <c r="HM23" s="411">
        <v>18158</v>
      </c>
      <c r="HN23" s="410">
        <v>19478</v>
      </c>
      <c r="HO23" s="410" t="s">
        <v>17</v>
      </c>
      <c r="HP23" s="410" t="s">
        <v>17</v>
      </c>
      <c r="HQ23" s="110">
        <v>3664</v>
      </c>
      <c r="HR23" s="58">
        <v>4106</v>
      </c>
      <c r="HS23" s="58">
        <v>4246</v>
      </c>
      <c r="HT23" s="58">
        <v>4370</v>
      </c>
      <c r="HU23" s="65">
        <v>4370</v>
      </c>
      <c r="HV23" s="104">
        <v>4416</v>
      </c>
      <c r="HW23" s="105">
        <v>4528</v>
      </c>
      <c r="HX23" s="105">
        <v>3924</v>
      </c>
      <c r="HY23" s="10">
        <v>4003</v>
      </c>
      <c r="HZ23" s="10">
        <v>4226</v>
      </c>
      <c r="IA23" s="10">
        <v>4983</v>
      </c>
      <c r="IB23" s="10">
        <v>5238.5</v>
      </c>
      <c r="IC23" s="88">
        <v>6441</v>
      </c>
      <c r="ID23" s="88">
        <v>6327</v>
      </c>
      <c r="IE23" s="88">
        <v>6835.5</v>
      </c>
      <c r="IF23" s="10">
        <v>7276</v>
      </c>
      <c r="IG23" s="88">
        <v>7636.5</v>
      </c>
      <c r="IH23" s="411">
        <v>7731</v>
      </c>
      <c r="II23" s="411">
        <v>8556</v>
      </c>
      <c r="IJ23" s="410">
        <v>9445</v>
      </c>
      <c r="IK23" s="410">
        <v>10572</v>
      </c>
      <c r="IL23" s="410">
        <v>11092</v>
      </c>
      <c r="IM23" s="110">
        <v>7990</v>
      </c>
      <c r="IN23" s="60">
        <v>9190</v>
      </c>
      <c r="IO23" s="58">
        <v>9560</v>
      </c>
      <c r="IP23" s="104">
        <v>9842</v>
      </c>
      <c r="IQ23" s="104">
        <v>9842</v>
      </c>
      <c r="IR23" s="105">
        <v>9888</v>
      </c>
      <c r="IS23" s="105">
        <v>9710</v>
      </c>
      <c r="IT23" s="105">
        <v>9370</v>
      </c>
      <c r="IU23" s="105">
        <v>9474</v>
      </c>
      <c r="IV23" s="10">
        <v>9946</v>
      </c>
      <c r="IW23" s="10">
        <v>10909</v>
      </c>
      <c r="IX23" s="10">
        <v>12064</v>
      </c>
      <c r="IY23" s="88">
        <v>12951</v>
      </c>
      <c r="IZ23" s="88">
        <v>14265</v>
      </c>
      <c r="JA23" s="88">
        <v>15611.5</v>
      </c>
      <c r="JB23" s="88">
        <v>16673</v>
      </c>
      <c r="JC23" s="88">
        <v>17527</v>
      </c>
      <c r="JD23" s="411">
        <v>17416</v>
      </c>
      <c r="JE23" s="411">
        <v>18791</v>
      </c>
      <c r="JF23" s="410">
        <v>19920</v>
      </c>
      <c r="JG23" s="410">
        <v>20122</v>
      </c>
      <c r="JH23" s="410">
        <v>20992</v>
      </c>
      <c r="JI23" s="112">
        <v>2896</v>
      </c>
      <c r="JJ23" s="58">
        <v>3066</v>
      </c>
      <c r="JK23" s="108">
        <v>3236</v>
      </c>
      <c r="JL23" s="58">
        <v>3390</v>
      </c>
      <c r="JM23" s="65">
        <v>3366</v>
      </c>
      <c r="JN23" s="104">
        <v>3466</v>
      </c>
      <c r="JO23" s="105">
        <v>3520</v>
      </c>
      <c r="JP23" s="105">
        <v>3192</v>
      </c>
      <c r="JQ23" s="105">
        <v>3246</v>
      </c>
      <c r="JR23" s="10">
        <v>3340</v>
      </c>
      <c r="JS23" s="10">
        <v>4044</v>
      </c>
      <c r="JT23" s="73">
        <v>4592</v>
      </c>
      <c r="JU23" s="88">
        <v>4954.5</v>
      </c>
      <c r="JV23" s="88">
        <v>5081</v>
      </c>
      <c r="JW23" s="88">
        <v>5692</v>
      </c>
      <c r="JX23" s="88">
        <v>6151</v>
      </c>
      <c r="JY23" s="88">
        <v>6439</v>
      </c>
      <c r="JZ23" s="411">
        <v>6748</v>
      </c>
      <c r="KA23" s="411">
        <v>7194</v>
      </c>
      <c r="KB23" s="410">
        <v>7721</v>
      </c>
      <c r="KC23" s="410">
        <v>8107</v>
      </c>
      <c r="KD23" s="410">
        <v>8509</v>
      </c>
      <c r="KE23" s="112">
        <v>6752</v>
      </c>
      <c r="KF23" s="58">
        <v>7136</v>
      </c>
      <c r="KG23" s="108">
        <v>7810</v>
      </c>
      <c r="KH23" s="104">
        <v>7986</v>
      </c>
      <c r="KI23" s="104">
        <v>7986</v>
      </c>
      <c r="KJ23" s="105">
        <v>8216</v>
      </c>
      <c r="KK23" s="105">
        <v>8750</v>
      </c>
      <c r="KL23" s="105">
        <v>9286</v>
      </c>
      <c r="KM23" s="105">
        <v>9676</v>
      </c>
      <c r="KN23" s="10">
        <v>10010</v>
      </c>
      <c r="KO23" s="73">
        <v>11377</v>
      </c>
      <c r="KP23" s="73">
        <v>12857.5</v>
      </c>
      <c r="KQ23" s="88">
        <v>13867.5</v>
      </c>
      <c r="KR23" s="88">
        <v>15209</v>
      </c>
      <c r="KS23" s="88">
        <v>16728</v>
      </c>
      <c r="KT23" s="88">
        <v>17815</v>
      </c>
      <c r="KU23" s="88">
        <v>18313</v>
      </c>
      <c r="KV23" s="88">
        <v>19276</v>
      </c>
      <c r="KW23" s="88">
        <v>20316</v>
      </c>
      <c r="KX23" s="410">
        <v>21336</v>
      </c>
      <c r="KY23" s="410">
        <v>22475</v>
      </c>
      <c r="KZ23" s="410">
        <v>23565</v>
      </c>
    </row>
    <row r="24" spans="1:312" s="52" customFormat="1">
      <c r="A24" s="13" t="s">
        <v>34</v>
      </c>
      <c r="B24" s="162">
        <v>800</v>
      </c>
      <c r="C24" s="93">
        <v>840</v>
      </c>
      <c r="D24" s="93">
        <v>1731</v>
      </c>
      <c r="E24" s="93">
        <v>1888</v>
      </c>
      <c r="F24" s="93">
        <v>1988</v>
      </c>
      <c r="G24" s="93">
        <v>2050</v>
      </c>
      <c r="H24" s="93">
        <v>2116</v>
      </c>
      <c r="I24" s="123">
        <v>2184</v>
      </c>
      <c r="J24" s="123">
        <v>2276</v>
      </c>
      <c r="K24" s="123">
        <v>2408</v>
      </c>
      <c r="L24" s="123">
        <v>2486</v>
      </c>
      <c r="M24" s="11">
        <v>2585</v>
      </c>
      <c r="N24" s="11">
        <v>2816</v>
      </c>
      <c r="O24" s="11">
        <v>3168</v>
      </c>
      <c r="P24" s="11">
        <v>3621</v>
      </c>
      <c r="Q24" s="11">
        <v>3922</v>
      </c>
      <c r="R24" s="11">
        <v>4177</v>
      </c>
      <c r="S24" s="11">
        <v>4462</v>
      </c>
      <c r="T24" s="11">
        <v>4588</v>
      </c>
      <c r="U24" s="11">
        <v>4963</v>
      </c>
      <c r="V24" s="523">
        <v>5069</v>
      </c>
      <c r="W24" s="412">
        <v>5348</v>
      </c>
      <c r="X24" s="523">
        <v>5775</v>
      </c>
      <c r="Y24" s="523">
        <v>6109</v>
      </c>
      <c r="Z24" s="190">
        <v>2300</v>
      </c>
      <c r="AA24" s="124">
        <v>3999</v>
      </c>
      <c r="AB24" s="124">
        <v>4266</v>
      </c>
      <c r="AC24" s="124">
        <v>4557</v>
      </c>
      <c r="AD24" s="124">
        <v>4780</v>
      </c>
      <c r="AE24" s="124">
        <v>5128</v>
      </c>
      <c r="AF24" s="125">
        <v>5367</v>
      </c>
      <c r="AG24" s="125">
        <v>5487</v>
      </c>
      <c r="AH24" s="125">
        <v>5671</v>
      </c>
      <c r="AI24" s="125">
        <v>5811</v>
      </c>
      <c r="AJ24" s="22">
        <v>6118</v>
      </c>
      <c r="AK24" s="11">
        <v>6815</v>
      </c>
      <c r="AL24" s="11">
        <v>7548</v>
      </c>
      <c r="AM24" s="11">
        <v>8181</v>
      </c>
      <c r="AN24" s="11">
        <v>8870</v>
      </c>
      <c r="AO24" s="11">
        <v>9338</v>
      </c>
      <c r="AP24" s="11">
        <v>10091</v>
      </c>
      <c r="AQ24" s="11">
        <v>10817</v>
      </c>
      <c r="AR24" s="11">
        <v>11826</v>
      </c>
      <c r="AS24" s="11">
        <v>12375</v>
      </c>
      <c r="AT24" s="523">
        <v>12808</v>
      </c>
      <c r="AU24" s="523">
        <v>13682</v>
      </c>
      <c r="AV24" s="523">
        <v>13970</v>
      </c>
      <c r="AW24" s="272">
        <v>1928</v>
      </c>
      <c r="AX24" s="93">
        <v>2026</v>
      </c>
      <c r="AY24" s="126">
        <v>2128</v>
      </c>
      <c r="AZ24" s="93">
        <v>2244</v>
      </c>
      <c r="BA24" s="127">
        <v>2262</v>
      </c>
      <c r="BB24" s="128">
        <v>2336</v>
      </c>
      <c r="BC24" s="128">
        <v>2662</v>
      </c>
      <c r="BD24" s="128">
        <v>2748</v>
      </c>
      <c r="BE24" s="128">
        <v>2836</v>
      </c>
      <c r="BF24" s="11">
        <v>2948</v>
      </c>
      <c r="BG24" s="11">
        <v>3240</v>
      </c>
      <c r="BH24" s="11">
        <v>3548</v>
      </c>
      <c r="BI24" s="11">
        <v>3938</v>
      </c>
      <c r="BJ24" s="11">
        <v>4164</v>
      </c>
      <c r="BK24" s="11">
        <v>4476</v>
      </c>
      <c r="BL24" s="11">
        <v>4722</v>
      </c>
      <c r="BM24" s="11">
        <v>5100</v>
      </c>
      <c r="BN24" s="11">
        <v>5304</v>
      </c>
      <c r="BO24" s="11">
        <v>5406</v>
      </c>
      <c r="BP24" s="523">
        <v>5674</v>
      </c>
      <c r="BQ24" s="523">
        <v>6090</v>
      </c>
      <c r="BR24" s="523">
        <v>6456</v>
      </c>
      <c r="BS24" s="272">
        <v>5486</v>
      </c>
      <c r="BT24" s="93">
        <v>5870</v>
      </c>
      <c r="BU24" s="126">
        <v>6370</v>
      </c>
      <c r="BV24" s="128">
        <v>6351</v>
      </c>
      <c r="BW24" s="128">
        <v>7124</v>
      </c>
      <c r="BX24" s="128">
        <v>7356</v>
      </c>
      <c r="BY24" s="128">
        <v>7846</v>
      </c>
      <c r="BZ24" s="128">
        <v>8100</v>
      </c>
      <c r="CA24" s="128">
        <v>8362</v>
      </c>
      <c r="CB24" s="22">
        <v>8832</v>
      </c>
      <c r="CC24" s="11">
        <v>9710</v>
      </c>
      <c r="CD24" s="11">
        <v>10768</v>
      </c>
      <c r="CE24" s="11">
        <v>12060</v>
      </c>
      <c r="CF24" s="11">
        <v>12874</v>
      </c>
      <c r="CG24" s="11">
        <v>13840</v>
      </c>
      <c r="CH24" s="11">
        <v>14600</v>
      </c>
      <c r="CI24" s="11">
        <v>15770</v>
      </c>
      <c r="CJ24" s="11">
        <v>16402</v>
      </c>
      <c r="CK24" s="11">
        <v>17002</v>
      </c>
      <c r="CL24" s="523">
        <v>17002</v>
      </c>
      <c r="CM24" s="523">
        <v>18868</v>
      </c>
      <c r="CN24" s="523">
        <v>19632</v>
      </c>
      <c r="CO24" s="129" t="s">
        <v>17</v>
      </c>
      <c r="CP24" s="93" t="s">
        <v>17</v>
      </c>
      <c r="CQ24" s="93" t="s">
        <v>17</v>
      </c>
      <c r="CR24" s="93" t="s">
        <v>17</v>
      </c>
      <c r="CS24" s="93" t="s">
        <v>17</v>
      </c>
      <c r="CT24" s="93" t="s">
        <v>17</v>
      </c>
      <c r="CU24" s="93" t="s">
        <v>17</v>
      </c>
      <c r="CV24" s="93" t="s">
        <v>17</v>
      </c>
      <c r="CW24" s="93" t="s">
        <v>17</v>
      </c>
      <c r="CX24" s="93" t="s">
        <v>17</v>
      </c>
      <c r="CY24" s="93" t="s">
        <v>17</v>
      </c>
      <c r="CZ24" s="93" t="s">
        <v>17</v>
      </c>
      <c r="DA24" s="93" t="s">
        <v>17</v>
      </c>
      <c r="DB24" s="93" t="s">
        <v>17</v>
      </c>
      <c r="DC24" s="93" t="s">
        <v>17</v>
      </c>
      <c r="DD24" s="93" t="s">
        <v>17</v>
      </c>
      <c r="DE24" s="93" t="s">
        <v>17</v>
      </c>
      <c r="DF24" s="93" t="s">
        <v>17</v>
      </c>
      <c r="DG24" s="93" t="s">
        <v>17</v>
      </c>
      <c r="DH24" s="523" t="s">
        <v>17</v>
      </c>
      <c r="DI24" s="523" t="s">
        <v>17</v>
      </c>
      <c r="DJ24" s="523" t="s">
        <v>17</v>
      </c>
      <c r="DK24" s="129" t="s">
        <v>17</v>
      </c>
      <c r="DL24" s="93" t="s">
        <v>17</v>
      </c>
      <c r="DM24" s="93" t="s">
        <v>17</v>
      </c>
      <c r="DN24" s="93" t="s">
        <v>17</v>
      </c>
      <c r="DO24" s="93" t="s">
        <v>17</v>
      </c>
      <c r="DP24" s="93" t="s">
        <v>17</v>
      </c>
      <c r="DQ24" s="93" t="s">
        <v>17</v>
      </c>
      <c r="DR24" s="93" t="s">
        <v>17</v>
      </c>
      <c r="DS24" s="93" t="s">
        <v>17</v>
      </c>
      <c r="DT24" s="93" t="s">
        <v>17</v>
      </c>
      <c r="DU24" s="93" t="s">
        <v>17</v>
      </c>
      <c r="DV24" s="11" t="s">
        <v>17</v>
      </c>
      <c r="DW24" s="11" t="s">
        <v>17</v>
      </c>
      <c r="DX24" s="11" t="s">
        <v>17</v>
      </c>
      <c r="DY24" s="11" t="s">
        <v>17</v>
      </c>
      <c r="DZ24" s="11" t="s">
        <v>17</v>
      </c>
      <c r="EA24" s="11" t="s">
        <v>17</v>
      </c>
      <c r="EB24" s="11" t="s">
        <v>17</v>
      </c>
      <c r="EC24" s="11" t="s">
        <v>17</v>
      </c>
      <c r="ED24" s="523" t="s">
        <v>17</v>
      </c>
      <c r="EE24" s="523" t="s">
        <v>17</v>
      </c>
      <c r="EF24" s="523" t="s">
        <v>17</v>
      </c>
      <c r="EG24" s="272">
        <v>1992</v>
      </c>
      <c r="EH24" s="93">
        <v>1882</v>
      </c>
      <c r="EI24" s="126">
        <v>1990</v>
      </c>
      <c r="EJ24" s="93">
        <v>2004</v>
      </c>
      <c r="EK24" s="127">
        <v>2116</v>
      </c>
      <c r="EL24" s="128">
        <v>2184</v>
      </c>
      <c r="EM24" s="128">
        <v>2348</v>
      </c>
      <c r="EN24" s="128">
        <v>2440</v>
      </c>
      <c r="EO24" s="128">
        <v>2620</v>
      </c>
      <c r="EP24" s="11">
        <v>2724</v>
      </c>
      <c r="EQ24" s="11">
        <v>2984</v>
      </c>
      <c r="ER24" s="11">
        <v>3260</v>
      </c>
      <c r="ES24" s="11">
        <v>3818</v>
      </c>
      <c r="ET24" s="11">
        <v>3932</v>
      </c>
      <c r="EU24" s="11">
        <v>4150</v>
      </c>
      <c r="EV24" s="11">
        <v>4510</v>
      </c>
      <c r="EW24" s="11">
        <v>4598</v>
      </c>
      <c r="EX24" s="11">
        <v>5236</v>
      </c>
      <c r="EY24" s="415">
        <v>5285</v>
      </c>
      <c r="EZ24" s="523">
        <v>5648</v>
      </c>
      <c r="FA24" s="523">
        <v>5930</v>
      </c>
      <c r="FB24" s="523">
        <v>6216</v>
      </c>
      <c r="FC24" s="272">
        <v>5078</v>
      </c>
      <c r="FD24" s="93">
        <v>5146</v>
      </c>
      <c r="FE24" s="126">
        <v>5424</v>
      </c>
      <c r="FF24" s="128">
        <v>6134</v>
      </c>
      <c r="FG24" s="128">
        <v>5878</v>
      </c>
      <c r="FH24" s="128">
        <v>6066</v>
      </c>
      <c r="FI24" s="128">
        <v>6294</v>
      </c>
      <c r="FJ24" s="128">
        <v>6512</v>
      </c>
      <c r="FK24" s="128">
        <v>6824</v>
      </c>
      <c r="FL24" s="22">
        <v>7294</v>
      </c>
      <c r="FM24" s="11">
        <v>7986</v>
      </c>
      <c r="FN24" s="11">
        <v>8944</v>
      </c>
      <c r="FO24" s="11">
        <v>10128</v>
      </c>
      <c r="FP24" s="11">
        <v>10634</v>
      </c>
      <c r="FQ24" s="11">
        <v>11054</v>
      </c>
      <c r="FR24" s="11">
        <v>11414</v>
      </c>
      <c r="FS24" s="11">
        <v>11702</v>
      </c>
      <c r="FT24" s="11">
        <v>12482</v>
      </c>
      <c r="FU24" s="11">
        <v>12896</v>
      </c>
      <c r="FV24" s="523">
        <v>12896</v>
      </c>
      <c r="FW24" s="523">
        <v>13930</v>
      </c>
      <c r="FX24" s="523">
        <v>14446</v>
      </c>
      <c r="FY24" s="129" t="s">
        <v>17</v>
      </c>
      <c r="FZ24" s="93" t="s">
        <v>17</v>
      </c>
      <c r="GA24" s="93" t="s">
        <v>17</v>
      </c>
      <c r="GB24" s="93" t="s">
        <v>17</v>
      </c>
      <c r="GC24" s="93" t="s">
        <v>17</v>
      </c>
      <c r="GD24" s="93" t="s">
        <v>17</v>
      </c>
      <c r="GE24" s="93" t="s">
        <v>17</v>
      </c>
      <c r="GF24" s="93" t="s">
        <v>17</v>
      </c>
      <c r="GG24" s="93" t="s">
        <v>17</v>
      </c>
      <c r="GH24" s="93" t="s">
        <v>17</v>
      </c>
      <c r="GI24" s="93" t="s">
        <v>17</v>
      </c>
      <c r="GJ24" s="11" t="s">
        <v>17</v>
      </c>
      <c r="GK24" s="11" t="s">
        <v>17</v>
      </c>
      <c r="GL24" s="11" t="s">
        <v>17</v>
      </c>
      <c r="GM24" s="11" t="s">
        <v>17</v>
      </c>
      <c r="GN24" s="11" t="s">
        <v>17</v>
      </c>
      <c r="GO24" s="11" t="s">
        <v>17</v>
      </c>
      <c r="GP24" s="11" t="s">
        <v>17</v>
      </c>
      <c r="GQ24" s="11" t="s">
        <v>17</v>
      </c>
      <c r="GR24" s="523" t="s">
        <v>17</v>
      </c>
      <c r="GS24" s="523" t="s">
        <v>17</v>
      </c>
      <c r="GT24" s="523" t="s">
        <v>17</v>
      </c>
      <c r="GU24" s="129" t="s">
        <v>17</v>
      </c>
      <c r="GV24" s="93" t="s">
        <v>17</v>
      </c>
      <c r="GW24" s="93" t="s">
        <v>17</v>
      </c>
      <c r="GX24" s="93" t="s">
        <v>17</v>
      </c>
      <c r="GY24" s="93" t="s">
        <v>17</v>
      </c>
      <c r="GZ24" s="93" t="s">
        <v>17</v>
      </c>
      <c r="HA24" s="93" t="s">
        <v>17</v>
      </c>
      <c r="HB24" s="93" t="s">
        <v>17</v>
      </c>
      <c r="HC24" s="93" t="s">
        <v>17</v>
      </c>
      <c r="HD24" s="93" t="s">
        <v>17</v>
      </c>
      <c r="HE24" s="93" t="s">
        <v>17</v>
      </c>
      <c r="HF24" s="11" t="s">
        <v>17</v>
      </c>
      <c r="HG24" s="11" t="s">
        <v>17</v>
      </c>
      <c r="HH24" s="11" t="s">
        <v>17</v>
      </c>
      <c r="HI24" s="11" t="s">
        <v>17</v>
      </c>
      <c r="HJ24" s="11" t="s">
        <v>17</v>
      </c>
      <c r="HK24" s="11" t="s">
        <v>17</v>
      </c>
      <c r="HL24" s="11" t="s">
        <v>17</v>
      </c>
      <c r="HM24" s="11" t="s">
        <v>17</v>
      </c>
      <c r="HN24" s="209" t="s">
        <v>17</v>
      </c>
      <c r="HO24" s="11" t="s">
        <v>17</v>
      </c>
      <c r="HP24" s="11" t="s">
        <v>17</v>
      </c>
      <c r="HQ24" s="129" t="s">
        <v>17</v>
      </c>
      <c r="HR24" s="93" t="s">
        <v>17</v>
      </c>
      <c r="HS24" s="93" t="s">
        <v>17</v>
      </c>
      <c r="HT24" s="93" t="s">
        <v>17</v>
      </c>
      <c r="HU24" s="93" t="s">
        <v>17</v>
      </c>
      <c r="HV24" s="93" t="s">
        <v>17</v>
      </c>
      <c r="HW24" s="93" t="s">
        <v>17</v>
      </c>
      <c r="HX24" s="93" t="s">
        <v>17</v>
      </c>
      <c r="HY24" s="93" t="s">
        <v>17</v>
      </c>
      <c r="HZ24" s="93" t="s">
        <v>17</v>
      </c>
      <c r="IA24" s="93" t="s">
        <v>17</v>
      </c>
      <c r="IB24" s="11" t="s">
        <v>17</v>
      </c>
      <c r="IC24" s="11" t="s">
        <v>17</v>
      </c>
      <c r="ID24" s="11" t="s">
        <v>17</v>
      </c>
      <c r="IE24" s="11" t="s">
        <v>17</v>
      </c>
      <c r="IF24" s="11" t="s">
        <v>17</v>
      </c>
      <c r="IG24" s="11" t="s">
        <v>17</v>
      </c>
      <c r="IH24" s="416">
        <v>5093</v>
      </c>
      <c r="II24" s="416">
        <v>5203</v>
      </c>
      <c r="IJ24" s="416">
        <v>5440</v>
      </c>
      <c r="IK24" s="416">
        <v>5580</v>
      </c>
      <c r="IL24" s="416">
        <v>6040</v>
      </c>
      <c r="IM24" s="129" t="s">
        <v>17</v>
      </c>
      <c r="IN24" s="93" t="s">
        <v>17</v>
      </c>
      <c r="IO24" s="93" t="s">
        <v>17</v>
      </c>
      <c r="IP24" s="93" t="s">
        <v>17</v>
      </c>
      <c r="IQ24" s="93" t="s">
        <v>17</v>
      </c>
      <c r="IR24" s="93" t="s">
        <v>17</v>
      </c>
      <c r="IS24" s="93" t="s">
        <v>17</v>
      </c>
      <c r="IT24" s="93" t="s">
        <v>17</v>
      </c>
      <c r="IU24" s="93" t="s">
        <v>17</v>
      </c>
      <c r="IV24" s="93" t="s">
        <v>17</v>
      </c>
      <c r="IW24" s="93" t="s">
        <v>17</v>
      </c>
      <c r="IX24" s="11" t="s">
        <v>17</v>
      </c>
      <c r="IY24" s="11" t="s">
        <v>17</v>
      </c>
      <c r="IZ24" s="11" t="s">
        <v>17</v>
      </c>
      <c r="JA24" s="11" t="s">
        <v>17</v>
      </c>
      <c r="JB24" s="11" t="s">
        <v>17</v>
      </c>
      <c r="JC24" s="11" t="s">
        <v>17</v>
      </c>
      <c r="JD24" s="416">
        <v>12129</v>
      </c>
      <c r="JE24" s="416">
        <v>12476</v>
      </c>
      <c r="JF24" s="523">
        <v>12824</v>
      </c>
      <c r="JG24" s="523">
        <v>13183</v>
      </c>
      <c r="JH24" s="523">
        <v>14064</v>
      </c>
      <c r="JI24" s="272">
        <v>1719</v>
      </c>
      <c r="JJ24" s="93">
        <v>1863</v>
      </c>
      <c r="JK24" s="93">
        <v>1944</v>
      </c>
      <c r="JL24" s="93">
        <v>2005</v>
      </c>
      <c r="JM24" s="127">
        <v>2068</v>
      </c>
      <c r="JN24" s="128">
        <v>2152</v>
      </c>
      <c r="JO24" s="128">
        <v>2222</v>
      </c>
      <c r="JP24" s="128">
        <v>2353</v>
      </c>
      <c r="JQ24" s="128">
        <v>2442</v>
      </c>
      <c r="JR24" s="11">
        <v>2539</v>
      </c>
      <c r="JS24" s="11">
        <v>2760</v>
      </c>
      <c r="JT24" s="11">
        <v>3134</v>
      </c>
      <c r="JU24" s="11">
        <v>3484</v>
      </c>
      <c r="JV24" s="11">
        <v>3799</v>
      </c>
      <c r="JW24" s="11">
        <v>4000</v>
      </c>
      <c r="JX24" s="11">
        <v>4294</v>
      </c>
      <c r="JY24" s="11">
        <v>4532</v>
      </c>
      <c r="JZ24" s="416">
        <v>4884</v>
      </c>
      <c r="KA24" s="415">
        <v>4884</v>
      </c>
      <c r="KB24" s="523">
        <v>5305</v>
      </c>
      <c r="KC24" s="523">
        <v>5637</v>
      </c>
      <c r="KD24" s="523">
        <v>5967</v>
      </c>
      <c r="KE24" s="272">
        <v>3975</v>
      </c>
      <c r="KF24" s="93">
        <v>4220</v>
      </c>
      <c r="KG24" s="93">
        <v>4484</v>
      </c>
      <c r="KH24" s="128">
        <v>4672</v>
      </c>
      <c r="KI24" s="128">
        <v>4948</v>
      </c>
      <c r="KJ24" s="128">
        <v>5174</v>
      </c>
      <c r="KK24" s="128">
        <v>5353</v>
      </c>
      <c r="KL24" s="128">
        <v>5584</v>
      </c>
      <c r="KM24" s="128">
        <v>5714</v>
      </c>
      <c r="KN24" s="22">
        <v>6118</v>
      </c>
      <c r="KO24" s="11">
        <v>6564</v>
      </c>
      <c r="KP24" s="11">
        <v>7292</v>
      </c>
      <c r="KQ24" s="11">
        <v>7967</v>
      </c>
      <c r="KR24" s="11">
        <v>8663</v>
      </c>
      <c r="KS24" s="11">
        <v>9316</v>
      </c>
      <c r="KT24" s="11">
        <v>9975</v>
      </c>
      <c r="KU24" s="11">
        <v>10602</v>
      </c>
      <c r="KV24" s="416">
        <v>11376</v>
      </c>
      <c r="KW24" s="416">
        <v>11525</v>
      </c>
      <c r="KX24" s="523">
        <v>12410</v>
      </c>
      <c r="KY24" s="523">
        <v>13130</v>
      </c>
      <c r="KZ24" s="523">
        <v>13436</v>
      </c>
    </row>
    <row r="25" spans="1:312" s="18" customFormat="1">
      <c r="A25" s="248" t="s">
        <v>114</v>
      </c>
      <c r="B25" s="248"/>
      <c r="C25" s="248"/>
      <c r="D25" s="248"/>
      <c r="E25" s="248"/>
      <c r="F25" s="248"/>
      <c r="G25" s="248"/>
      <c r="H25" s="248"/>
      <c r="I25" s="248"/>
      <c r="J25" s="248"/>
      <c r="K25" s="248"/>
      <c r="L25" s="248"/>
      <c r="M25" s="248"/>
      <c r="N25" s="248"/>
      <c r="O25" s="248"/>
      <c r="P25" s="248">
        <v>3719</v>
      </c>
      <c r="Q25" s="248"/>
      <c r="R25" s="248"/>
      <c r="S25" s="248"/>
      <c r="T25" s="248"/>
      <c r="U25" s="248">
        <v>5175.5</v>
      </c>
      <c r="V25" s="248">
        <v>5519.5</v>
      </c>
      <c r="W25" s="551">
        <v>6424</v>
      </c>
      <c r="X25" s="551">
        <v>6602</v>
      </c>
      <c r="Y25" s="248">
        <v>6863</v>
      </c>
      <c r="Z25" s="273"/>
      <c r="AA25" s="248"/>
      <c r="AB25" s="248"/>
      <c r="AC25" s="248"/>
      <c r="AD25" s="248"/>
      <c r="AE25" s="248"/>
      <c r="AF25" s="248"/>
      <c r="AG25" s="248"/>
      <c r="AH25" s="248"/>
      <c r="AI25" s="248"/>
      <c r="AJ25" s="248"/>
      <c r="AK25" s="248"/>
      <c r="AL25" s="248"/>
      <c r="AM25" s="248">
        <v>12875</v>
      </c>
      <c r="AN25" s="248"/>
      <c r="AO25" s="248"/>
      <c r="AP25" s="248"/>
      <c r="AQ25" s="248"/>
      <c r="AR25" s="248">
        <v>16050.5</v>
      </c>
      <c r="AS25" s="248">
        <v>16468</v>
      </c>
      <c r="AT25" s="268">
        <v>17735.5</v>
      </c>
      <c r="AU25" s="268">
        <v>18525</v>
      </c>
      <c r="AV25" s="268">
        <v>18411</v>
      </c>
      <c r="AW25" s="273"/>
      <c r="AX25" s="248"/>
      <c r="AY25" s="248"/>
      <c r="AZ25" s="248"/>
      <c r="BA25" s="248"/>
      <c r="BB25" s="248"/>
      <c r="BC25" s="248"/>
      <c r="BD25" s="248"/>
      <c r="BE25" s="248"/>
      <c r="BF25" s="248"/>
      <c r="BG25" s="248"/>
      <c r="BH25" s="248"/>
      <c r="BI25" s="248">
        <v>5490</v>
      </c>
      <c r="BJ25" s="248"/>
      <c r="BK25" s="248"/>
      <c r="BL25" s="248"/>
      <c r="BM25" s="248"/>
      <c r="BN25" s="248">
        <v>7932</v>
      </c>
      <c r="BO25" s="248">
        <v>8511</v>
      </c>
      <c r="BP25" s="248">
        <v>10147</v>
      </c>
      <c r="BQ25" s="248">
        <v>11167.5</v>
      </c>
      <c r="BR25" s="248">
        <v>10347</v>
      </c>
      <c r="BS25" s="273"/>
      <c r="BT25" s="248"/>
      <c r="BU25" s="248"/>
      <c r="BV25" s="248"/>
      <c r="BW25" s="248"/>
      <c r="BX25" s="248"/>
      <c r="BY25" s="248"/>
      <c r="BZ25" s="248"/>
      <c r="CA25" s="248"/>
      <c r="CB25" s="248"/>
      <c r="CC25" s="248"/>
      <c r="CD25" s="248"/>
      <c r="CE25" s="248">
        <v>17916</v>
      </c>
      <c r="CF25" s="248"/>
      <c r="CG25" s="248"/>
      <c r="CH25" s="248"/>
      <c r="CI25" s="248"/>
      <c r="CJ25" s="248">
        <v>24367</v>
      </c>
      <c r="CK25" s="250">
        <v>25329</v>
      </c>
      <c r="CL25" s="248">
        <v>27855.5</v>
      </c>
      <c r="CM25" s="248">
        <v>29299</v>
      </c>
      <c r="CN25" s="248">
        <v>27472</v>
      </c>
      <c r="CO25" s="273"/>
      <c r="CP25" s="248"/>
      <c r="CQ25" s="248"/>
      <c r="CR25" s="248"/>
      <c r="CS25" s="248"/>
      <c r="CT25" s="248"/>
      <c r="CU25" s="248"/>
      <c r="CV25" s="248"/>
      <c r="CW25" s="248"/>
      <c r="CX25" s="248"/>
      <c r="CY25" s="248"/>
      <c r="CZ25" s="248"/>
      <c r="DA25" s="248">
        <v>3866</v>
      </c>
      <c r="DB25" s="248"/>
      <c r="DC25" s="248"/>
      <c r="DD25" s="248"/>
      <c r="DE25" s="248"/>
      <c r="DF25" s="248">
        <v>5014.5</v>
      </c>
      <c r="DG25" s="248">
        <v>5685</v>
      </c>
      <c r="DH25" s="248">
        <v>6253</v>
      </c>
      <c r="DI25" s="248">
        <v>6438</v>
      </c>
      <c r="DJ25" s="248">
        <v>6759</v>
      </c>
      <c r="DK25" s="273"/>
      <c r="DL25" s="248"/>
      <c r="DM25" s="248"/>
      <c r="DN25" s="248"/>
      <c r="DO25" s="248"/>
      <c r="DP25" s="248"/>
      <c r="DQ25" s="248"/>
      <c r="DR25" s="248"/>
      <c r="DS25" s="248"/>
      <c r="DT25" s="248"/>
      <c r="DU25" s="248"/>
      <c r="DV25" s="248"/>
      <c r="DW25" s="248">
        <v>12210</v>
      </c>
      <c r="DX25" s="248"/>
      <c r="DY25" s="248"/>
      <c r="DZ25" s="248"/>
      <c r="EA25" s="248"/>
      <c r="EB25" s="248">
        <v>16689.5</v>
      </c>
      <c r="EC25" s="250">
        <v>16680</v>
      </c>
      <c r="ED25" s="250">
        <v>18206.5</v>
      </c>
      <c r="EE25" s="250">
        <v>18888</v>
      </c>
      <c r="EF25" s="250">
        <v>19138</v>
      </c>
      <c r="EG25" s="273"/>
      <c r="EH25" s="250"/>
      <c r="EI25" s="248"/>
      <c r="EJ25" s="248"/>
      <c r="EK25" s="248"/>
      <c r="EL25" s="248"/>
      <c r="EM25" s="248"/>
      <c r="EN25" s="248"/>
      <c r="EO25" s="248"/>
      <c r="EP25" s="248"/>
      <c r="EQ25" s="248"/>
      <c r="ER25" s="248"/>
      <c r="ES25" s="248">
        <v>2906</v>
      </c>
      <c r="ET25" s="248"/>
      <c r="EU25" s="248"/>
      <c r="EV25" s="248"/>
      <c r="EW25" s="248"/>
      <c r="EX25" s="248">
        <v>4900</v>
      </c>
      <c r="EY25" s="250">
        <v>5247.5</v>
      </c>
      <c r="EZ25" s="248">
        <v>6488</v>
      </c>
      <c r="FA25" s="248">
        <v>6682</v>
      </c>
      <c r="FB25" s="248">
        <v>6550</v>
      </c>
      <c r="FC25" s="273"/>
      <c r="FD25" s="250"/>
      <c r="FE25" s="248"/>
      <c r="FF25" s="248"/>
      <c r="FG25" s="248"/>
      <c r="FH25" s="248"/>
      <c r="FI25" s="248"/>
      <c r="FJ25" s="248"/>
      <c r="FK25" s="248"/>
      <c r="FL25" s="248"/>
      <c r="FM25" s="248"/>
      <c r="FN25" s="248"/>
      <c r="FO25" s="248">
        <v>12974</v>
      </c>
      <c r="FP25" s="248"/>
      <c r="FQ25" s="248"/>
      <c r="FR25" s="248"/>
      <c r="FS25" s="248"/>
      <c r="FT25" s="248">
        <v>15961</v>
      </c>
      <c r="FU25" s="250">
        <v>16222.5</v>
      </c>
      <c r="FV25" s="248">
        <v>17614</v>
      </c>
      <c r="FW25" s="248">
        <v>18260</v>
      </c>
      <c r="FX25" s="248">
        <v>17809</v>
      </c>
      <c r="FY25" s="273"/>
      <c r="FZ25" s="248"/>
      <c r="GA25" s="248"/>
      <c r="GB25" s="248"/>
      <c r="GC25" s="248"/>
      <c r="GD25" s="248"/>
      <c r="GE25" s="248"/>
      <c r="GF25" s="248"/>
      <c r="GG25" s="248"/>
      <c r="GH25" s="248"/>
      <c r="GI25" s="248"/>
      <c r="GJ25" s="248"/>
      <c r="GK25" s="248">
        <v>3692</v>
      </c>
      <c r="GL25" s="248"/>
      <c r="GM25" s="248"/>
      <c r="GN25" s="248"/>
      <c r="GO25" s="248"/>
      <c r="GP25" s="248">
        <v>4840</v>
      </c>
      <c r="GQ25" s="250">
        <v>5242</v>
      </c>
      <c r="GR25" s="248">
        <v>5963</v>
      </c>
      <c r="GS25" s="248">
        <v>6184</v>
      </c>
      <c r="GT25" s="248">
        <v>6722</v>
      </c>
      <c r="GU25" s="273"/>
      <c r="GV25" s="248"/>
      <c r="GW25" s="248"/>
      <c r="GX25" s="248"/>
      <c r="GY25" s="248"/>
      <c r="GZ25" s="248"/>
      <c r="HA25" s="248"/>
      <c r="HB25" s="248"/>
      <c r="HC25" s="248"/>
      <c r="HD25" s="248"/>
      <c r="HE25" s="248"/>
      <c r="HF25" s="248"/>
      <c r="HG25" s="248">
        <v>12907.5</v>
      </c>
      <c r="HH25" s="248"/>
      <c r="HI25" s="248"/>
      <c r="HJ25" s="248"/>
      <c r="HK25" s="248"/>
      <c r="HL25" s="248">
        <v>15810</v>
      </c>
      <c r="HM25" s="250">
        <v>15904</v>
      </c>
      <c r="HN25" s="248">
        <v>17123</v>
      </c>
      <c r="HO25" s="248">
        <v>17649</v>
      </c>
      <c r="HP25" s="248">
        <v>18081</v>
      </c>
      <c r="HQ25" s="273"/>
      <c r="HR25" s="248"/>
      <c r="HS25" s="248"/>
      <c r="HT25" s="248"/>
      <c r="HU25" s="248"/>
      <c r="HV25" s="248"/>
      <c r="HW25" s="248"/>
      <c r="HX25" s="248"/>
      <c r="HY25" s="248"/>
      <c r="HZ25" s="248"/>
      <c r="IA25" s="248"/>
      <c r="IB25" s="248"/>
      <c r="IC25" s="248">
        <v>4167</v>
      </c>
      <c r="ID25" s="248"/>
      <c r="IE25" s="248"/>
      <c r="IF25" s="248"/>
      <c r="IG25" s="248"/>
      <c r="IH25" s="248">
        <v>5338</v>
      </c>
      <c r="II25" s="250">
        <v>5831</v>
      </c>
      <c r="IJ25" s="248">
        <v>6000.5</v>
      </c>
      <c r="IK25" s="248">
        <v>6430</v>
      </c>
      <c r="IL25" s="248">
        <v>7436.5</v>
      </c>
      <c r="IM25" s="273"/>
      <c r="IN25" s="250"/>
      <c r="IO25" s="248"/>
      <c r="IP25" s="248"/>
      <c r="IQ25" s="248"/>
      <c r="IR25" s="248"/>
      <c r="IS25" s="248"/>
      <c r="IT25" s="248"/>
      <c r="IU25" s="248"/>
      <c r="IV25" s="248"/>
      <c r="IW25" s="248"/>
      <c r="IX25" s="248"/>
      <c r="IY25" s="248">
        <v>9986</v>
      </c>
      <c r="IZ25" s="248"/>
      <c r="JA25" s="248"/>
      <c r="JB25" s="248"/>
      <c r="JC25" s="248"/>
      <c r="JD25" s="248">
        <v>15058</v>
      </c>
      <c r="JE25" s="250">
        <v>15331</v>
      </c>
      <c r="JF25" s="248">
        <v>15743</v>
      </c>
      <c r="JG25" s="248">
        <v>16664</v>
      </c>
      <c r="JH25" s="248">
        <v>17014</v>
      </c>
      <c r="JI25" s="273"/>
      <c r="JJ25" s="248"/>
      <c r="JK25" s="248"/>
      <c r="JL25" s="248"/>
      <c r="JM25" s="248"/>
      <c r="JN25" s="248"/>
      <c r="JO25" s="248"/>
      <c r="JP25" s="248"/>
      <c r="JQ25" s="248"/>
      <c r="JR25" s="248"/>
      <c r="JS25" s="248"/>
      <c r="JT25" s="248"/>
      <c r="JU25" s="248">
        <v>2742.5</v>
      </c>
      <c r="JV25" s="248"/>
      <c r="JW25" s="248"/>
      <c r="JX25" s="248"/>
      <c r="JY25" s="248"/>
      <c r="JZ25" s="248">
        <v>4428</v>
      </c>
      <c r="KA25" s="250">
        <v>4720.5</v>
      </c>
      <c r="KB25" s="248">
        <v>5108</v>
      </c>
      <c r="KC25" s="248">
        <v>5582</v>
      </c>
      <c r="KD25" s="248">
        <v>6060</v>
      </c>
      <c r="KE25" s="273"/>
      <c r="KF25" s="250"/>
      <c r="KG25" s="248"/>
      <c r="KH25" s="248"/>
      <c r="KI25" s="248"/>
      <c r="KJ25" s="248"/>
      <c r="KK25" s="248"/>
      <c r="KL25" s="248"/>
      <c r="KM25" s="248"/>
      <c r="KN25" s="248"/>
      <c r="KO25" s="248"/>
      <c r="KP25" s="248"/>
      <c r="KQ25" s="248">
        <v>8864</v>
      </c>
      <c r="KR25" s="248"/>
      <c r="KS25" s="248"/>
      <c r="KT25" s="248"/>
      <c r="KU25" s="248"/>
      <c r="KV25" s="248">
        <v>13197.5</v>
      </c>
      <c r="KW25" s="248">
        <v>14401</v>
      </c>
      <c r="KX25" s="248">
        <v>14983.5</v>
      </c>
      <c r="KY25" s="248">
        <v>16844</v>
      </c>
      <c r="KZ25" s="248">
        <v>17120.5</v>
      </c>
    </row>
    <row r="26" spans="1:312" s="18" customFormat="1">
      <c r="A26" s="248"/>
      <c r="B26" s="338"/>
      <c r="C26" s="339"/>
      <c r="D26" s="339">
        <f t="shared" ref="D26" si="6">(D25/D$6)*100</f>
        <v>0</v>
      </c>
      <c r="E26" s="339">
        <f t="shared" ref="E26" si="7">(E25/E$6)*100</f>
        <v>0</v>
      </c>
      <c r="F26" s="339">
        <f t="shared" ref="F26" si="8">(F25/F$6)*100</f>
        <v>0</v>
      </c>
      <c r="G26" s="339">
        <f t="shared" ref="G26" si="9">(G25/G$6)*100</f>
        <v>0</v>
      </c>
      <c r="H26" s="339">
        <f t="shared" ref="H26" si="10">(H25/H$6)*100</f>
        <v>0</v>
      </c>
      <c r="I26" s="339">
        <f t="shared" ref="I26" si="11">(I25/I$6)*100</f>
        <v>0</v>
      </c>
      <c r="J26" s="339">
        <f t="shared" ref="J26" si="12">(J25/J$6)*100</f>
        <v>0</v>
      </c>
      <c r="K26" s="339">
        <f t="shared" ref="K26" si="13">(K25/K$6)*100</f>
        <v>0</v>
      </c>
      <c r="L26" s="339">
        <f t="shared" ref="L26" si="14">(L25/L$6)*100</f>
        <v>0</v>
      </c>
      <c r="M26" s="339">
        <f t="shared" ref="M26" si="15">(M25/M$6)*100</f>
        <v>0</v>
      </c>
      <c r="N26" s="339">
        <f t="shared" ref="N26" si="16">(N25/N$6)*100</f>
        <v>0</v>
      </c>
      <c r="O26" s="339">
        <f t="shared" ref="O26" si="17">(O25/O$6)*100</f>
        <v>0</v>
      </c>
      <c r="P26" s="339">
        <f t="shared" ref="P26" si="18">(P25/P$6)*100</f>
        <v>81.218606682681809</v>
      </c>
      <c r="Q26" s="339"/>
      <c r="R26" s="339">
        <f t="shared" ref="R26" si="19">(R25/R$6)*100</f>
        <v>0</v>
      </c>
      <c r="S26" s="339">
        <f t="shared" ref="S26" si="20">(S25/S$6)*100</f>
        <v>0</v>
      </c>
      <c r="T26" s="339">
        <f t="shared" ref="T26" si="21">(T25/T$6)*100</f>
        <v>0</v>
      </c>
      <c r="U26" s="339">
        <f t="shared" ref="U26:Y26" si="22">(U25/U$6)*100</f>
        <v>82.741806554756195</v>
      </c>
      <c r="V26" s="339">
        <f t="shared" si="22"/>
        <v>84.434756004283301</v>
      </c>
      <c r="W26" s="339">
        <f t="shared" si="22"/>
        <v>92.418357070925055</v>
      </c>
      <c r="X26" s="339">
        <f t="shared" si="22"/>
        <v>90.730433587576442</v>
      </c>
      <c r="Y26" s="339">
        <f t="shared" si="22"/>
        <v>91.531074953320896</v>
      </c>
      <c r="Z26" s="408"/>
      <c r="AA26" s="339"/>
      <c r="AB26" s="339">
        <f t="shared" ref="AB26" si="23">(AB25/AB$6)*100</f>
        <v>0</v>
      </c>
      <c r="AC26" s="339">
        <f t="shared" ref="AC26" si="24">(AC25/AC$6)*100</f>
        <v>0</v>
      </c>
      <c r="AD26" s="339">
        <f t="shared" ref="AD26" si="25">(AD25/AD$6)*100</f>
        <v>0</v>
      </c>
      <c r="AE26" s="339">
        <f t="shared" ref="AE26" si="26">(AE25/AE$6)*100</f>
        <v>0</v>
      </c>
      <c r="AF26" s="339">
        <f t="shared" ref="AF26" si="27">(AF25/AF$6)*100</f>
        <v>0</v>
      </c>
      <c r="AG26" s="339">
        <f t="shared" ref="AG26" si="28">(AG25/AG$6)*100</f>
        <v>0</v>
      </c>
      <c r="AH26" s="339">
        <f t="shared" ref="AH26" si="29">(AH25/AH$6)*100</f>
        <v>0</v>
      </c>
      <c r="AI26" s="339">
        <f t="shared" ref="AI26" si="30">(AI25/AI$6)*100</f>
        <v>0</v>
      </c>
      <c r="AJ26" s="339">
        <f t="shared" ref="AJ26" si="31">(AJ25/AJ$6)*100</f>
        <v>0</v>
      </c>
      <c r="AK26" s="339">
        <f t="shared" ref="AK26" si="32">(AK25/AK$6)*100</f>
        <v>0</v>
      </c>
      <c r="AL26" s="339">
        <f t="shared" ref="AL26" si="33">(AL25/AL$6)*100</f>
        <v>0</v>
      </c>
      <c r="AM26" s="339">
        <f t="shared" ref="AM26" si="34">(AM25/AM$6)*100</f>
        <v>108.87028581092508</v>
      </c>
      <c r="AN26" s="339">
        <f t="shared" ref="AN26" si="35">(AN25/AN$6)*100</f>
        <v>0</v>
      </c>
      <c r="AO26" s="339">
        <f t="shared" ref="AO26" si="36">(AO25/AO$6)*100</f>
        <v>0</v>
      </c>
      <c r="AP26" s="339">
        <f t="shared" ref="AP26" si="37">(AP25/AP$6)*100</f>
        <v>0</v>
      </c>
      <c r="AQ26" s="339">
        <f t="shared" ref="AQ26" si="38">(AQ25/AQ$6)*100</f>
        <v>0</v>
      </c>
      <c r="AR26" s="339">
        <f t="shared" ref="AR26:AV26" si="39">(AR25/AR$6)*100</f>
        <v>105.94389438943894</v>
      </c>
      <c r="AS26" s="339">
        <f t="shared" si="39"/>
        <v>103.22499764941861</v>
      </c>
      <c r="AT26" s="339">
        <f t="shared" si="39"/>
        <v>105.15534210838373</v>
      </c>
      <c r="AU26" s="339">
        <f t="shared" si="39"/>
        <v>105.88134430727023</v>
      </c>
      <c r="AV26" s="339">
        <f t="shared" si="39"/>
        <v>104.30570505920345</v>
      </c>
      <c r="AW26" s="408">
        <f t="shared" ref="AW26" si="40">(AW25/AW$6)*100</f>
        <v>0</v>
      </c>
      <c r="AX26" s="339">
        <f t="shared" ref="AX26" si="41">(AX25/AX$6)*100</f>
        <v>0</v>
      </c>
      <c r="AY26" s="339">
        <f t="shared" ref="AY26" si="42">(AY25/AY$6)*100</f>
        <v>0</v>
      </c>
      <c r="AZ26" s="339">
        <f t="shared" ref="AZ26" si="43">(AZ25/AZ$6)*100</f>
        <v>0</v>
      </c>
      <c r="BA26" s="339">
        <f t="shared" ref="BA26" si="44">(BA25/BA$6)*100</f>
        <v>0</v>
      </c>
      <c r="BB26" s="339">
        <f t="shared" ref="BB26" si="45">(BB25/BB$6)*100</f>
        <v>0</v>
      </c>
      <c r="BC26" s="339">
        <f t="shared" ref="BC26" si="46">(BC25/BC$6)*100</f>
        <v>0</v>
      </c>
      <c r="BD26" s="339">
        <f t="shared" ref="BD26" si="47">(BD25/BD$6)*100</f>
        <v>0</v>
      </c>
      <c r="BE26" s="339">
        <f t="shared" ref="BE26" si="48">(BE25/BE$6)*100</f>
        <v>0</v>
      </c>
      <c r="BF26" s="339">
        <f t="shared" ref="BF26" si="49">(BF25/BF$6)*100</f>
        <v>0</v>
      </c>
      <c r="BG26" s="339">
        <f t="shared" ref="BG26" si="50">(BG25/BG$6)*100</f>
        <v>0</v>
      </c>
      <c r="BH26" s="339">
        <f t="shared" ref="BH26" si="51">(BH25/BH$6)*100</f>
        <v>0</v>
      </c>
      <c r="BI26" s="339">
        <f t="shared" ref="BI26" si="52">(BI25/BI$6)*100</f>
        <v>97.54797441364606</v>
      </c>
      <c r="BJ26" s="339">
        <f t="shared" ref="BJ26" si="53">(BJ25/BJ$6)*100</f>
        <v>0</v>
      </c>
      <c r="BK26" s="339">
        <f t="shared" ref="BK26" si="54">(BK25/BK$6)*100</f>
        <v>0</v>
      </c>
      <c r="BL26" s="339">
        <f t="shared" ref="BL26" si="55">(BL25/BL$6)*100</f>
        <v>0</v>
      </c>
      <c r="BM26" s="339">
        <f t="shared" ref="BM26" si="56">(BM25/BM$6)*100</f>
        <v>0</v>
      </c>
      <c r="BN26" s="339">
        <f t="shared" ref="BN26:BR26" si="57">(BN25/BN$6)*100</f>
        <v>100</v>
      </c>
      <c r="BO26" s="339">
        <f t="shared" si="57"/>
        <v>101.12880228136882</v>
      </c>
      <c r="BP26" s="339">
        <f t="shared" si="57"/>
        <v>113.96001796945193</v>
      </c>
      <c r="BQ26" s="339">
        <f t="shared" si="57"/>
        <v>118.48806366047747</v>
      </c>
      <c r="BR26" s="339">
        <f t="shared" si="57"/>
        <v>105.60318432333129</v>
      </c>
      <c r="BS26" s="408">
        <f t="shared" ref="BS26" si="58">(BS25/BS$6)*100</f>
        <v>0</v>
      </c>
      <c r="BT26" s="339">
        <f t="shared" ref="BT26" si="59">(BT25/BT$6)*100</f>
        <v>0</v>
      </c>
      <c r="BU26" s="339">
        <f t="shared" ref="BU26" si="60">(BU25/BU$6)*100</f>
        <v>0</v>
      </c>
      <c r="BV26" s="339">
        <f t="shared" ref="BV26" si="61">(BV25/BV$6)*100</f>
        <v>0</v>
      </c>
      <c r="BW26" s="339">
        <f t="shared" ref="BW26" si="62">(BW25/BW$6)*100</f>
        <v>0</v>
      </c>
      <c r="BX26" s="339">
        <f t="shared" ref="BX26" si="63">(BX25/BX$6)*100</f>
        <v>0</v>
      </c>
      <c r="BY26" s="339">
        <f t="shared" ref="BY26" si="64">(BY25/BY$6)*100</f>
        <v>0</v>
      </c>
      <c r="BZ26" s="339">
        <f t="shared" ref="BZ26" si="65">(BZ25/BZ$6)*100</f>
        <v>0</v>
      </c>
      <c r="CA26" s="339">
        <f t="shared" ref="CA26" si="66">(CA25/CA$6)*100</f>
        <v>0</v>
      </c>
      <c r="CB26" s="339">
        <f t="shared" ref="CB26" si="67">(CB25/CB$6)*100</f>
        <v>0</v>
      </c>
      <c r="CC26" s="339">
        <f t="shared" ref="CC26" si="68">(CC25/CC$6)*100</f>
        <v>0</v>
      </c>
      <c r="CD26" s="339">
        <f t="shared" ref="CD26" si="69">(CD25/CD$6)*100</f>
        <v>0</v>
      </c>
      <c r="CE26" s="339">
        <f t="shared" ref="CE26" si="70">(CE25/CE$6)*100</f>
        <v>111.69576059850374</v>
      </c>
      <c r="CF26" s="339">
        <f t="shared" ref="CF26" si="71">(CF25/CF$6)*100</f>
        <v>0</v>
      </c>
      <c r="CG26" s="339">
        <f t="shared" ref="CG26" si="72">(CG25/CG$6)*100</f>
        <v>0</v>
      </c>
      <c r="CH26" s="339">
        <f t="shared" ref="CH26" si="73">(CH25/CH$6)*100</f>
        <v>0</v>
      </c>
      <c r="CI26" s="339">
        <f t="shared" ref="CI26" si="74">(CI25/CI$6)*100</f>
        <v>0</v>
      </c>
      <c r="CJ26" s="339">
        <f t="shared" ref="CJ26:CN26" si="75">(CJ25/CJ$6)*100</f>
        <v>119.79842674532939</v>
      </c>
      <c r="CK26" s="339">
        <f t="shared" si="75"/>
        <v>121.22618933665169</v>
      </c>
      <c r="CL26" s="339">
        <f t="shared" si="75"/>
        <v>123.11551125941969</v>
      </c>
      <c r="CM26" s="339">
        <f t="shared" si="75"/>
        <v>124.57852329017582</v>
      </c>
      <c r="CN26" s="339">
        <f t="shared" si="75"/>
        <v>113.47377116893847</v>
      </c>
      <c r="CO26" s="408">
        <f t="shared" ref="CO26" si="76">(CO25/CO$6)*100</f>
        <v>0</v>
      </c>
      <c r="CP26" s="339">
        <f t="shared" ref="CP26" si="77">(CP25/CP$6)*100</f>
        <v>0</v>
      </c>
      <c r="CQ26" s="339">
        <f t="shared" ref="CQ26" si="78">(CQ25/CQ$6)*100</f>
        <v>0</v>
      </c>
      <c r="CR26" s="339">
        <f t="shared" ref="CR26" si="79">(CR25/CR$6)*100</f>
        <v>0</v>
      </c>
      <c r="CS26" s="339">
        <f t="shared" ref="CS26" si="80">(CS25/CS$6)*100</f>
        <v>0</v>
      </c>
      <c r="CT26" s="339">
        <f t="shared" ref="CT26" si="81">(CT25/CT$6)*100</f>
        <v>0</v>
      </c>
      <c r="CU26" s="339">
        <f t="shared" ref="CU26" si="82">(CU25/CU$6)*100</f>
        <v>0</v>
      </c>
      <c r="CV26" s="339">
        <f t="shared" ref="CV26" si="83">(CV25/CV$6)*100</f>
        <v>0</v>
      </c>
      <c r="CW26" s="339">
        <f t="shared" ref="CW26" si="84">(CW25/CW$6)*100</f>
        <v>0</v>
      </c>
      <c r="CX26" s="339">
        <f t="shared" ref="CX26" si="85">(CX25/CX$6)*100</f>
        <v>0</v>
      </c>
      <c r="CY26" s="339">
        <f t="shared" ref="CY26" si="86">(CY25/CY$6)*100</f>
        <v>0</v>
      </c>
      <c r="CZ26" s="339">
        <f t="shared" ref="CZ26" si="87">(CZ25/CZ$6)*100</f>
        <v>0</v>
      </c>
      <c r="DA26" s="339">
        <f t="shared" ref="DA26" si="88">(DA25/DA$6)*100</f>
        <v>75.967773629396746</v>
      </c>
      <c r="DB26" s="339">
        <f t="shared" ref="DB26" si="89">(DB25/DB$6)*100</f>
        <v>0</v>
      </c>
      <c r="DC26" s="339">
        <f t="shared" ref="DC26" si="90">(DC25/DC$6)*100</f>
        <v>0</v>
      </c>
      <c r="DD26" s="339">
        <f t="shared" ref="DD26" si="91">(DD25/DD$6)*100</f>
        <v>0</v>
      </c>
      <c r="DE26" s="339">
        <f t="shared" ref="DE26" si="92">(DE25/DE$6)*100</f>
        <v>0</v>
      </c>
      <c r="DF26" s="339">
        <f t="shared" ref="DF26:DJ26" si="93">(DF25/DF$6)*100</f>
        <v>75.610675512665864</v>
      </c>
      <c r="DG26" s="339">
        <f t="shared" si="93"/>
        <v>78.805101192126429</v>
      </c>
      <c r="DH26" s="339">
        <f t="shared" si="93"/>
        <v>82.504288164665525</v>
      </c>
      <c r="DI26" s="339">
        <f t="shared" si="93"/>
        <v>85.006932065755592</v>
      </c>
      <c r="DJ26" s="339">
        <f t="shared" si="93"/>
        <v>79.461556548318839</v>
      </c>
      <c r="DK26" s="408">
        <f t="shared" ref="DK26" si="94">(DK25/DK$6)*100</f>
        <v>0</v>
      </c>
      <c r="DL26" s="339">
        <f t="shared" ref="DL26" si="95">(DL25/DL$6)*100</f>
        <v>0</v>
      </c>
      <c r="DM26" s="339">
        <f t="shared" ref="DM26" si="96">(DM25/DM$6)*100</f>
        <v>0</v>
      </c>
      <c r="DN26" s="339">
        <f t="shared" ref="DN26" si="97">(DN25/DN$6)*100</f>
        <v>0</v>
      </c>
      <c r="DO26" s="339">
        <f t="shared" ref="DO26" si="98">(DO25/DO$6)*100</f>
        <v>0</v>
      </c>
      <c r="DP26" s="339">
        <f t="shared" ref="DP26" si="99">(DP25/DP$6)*100</f>
        <v>0</v>
      </c>
      <c r="DQ26" s="339">
        <f t="shared" ref="DQ26" si="100">(DQ25/DQ$6)*100</f>
        <v>0</v>
      </c>
      <c r="DR26" s="339">
        <f t="shared" ref="DR26" si="101">(DR25/DR$6)*100</f>
        <v>0</v>
      </c>
      <c r="DS26" s="339">
        <f t="shared" ref="DS26" si="102">(DS25/DS$6)*100</f>
        <v>0</v>
      </c>
      <c r="DT26" s="339">
        <f t="shared" ref="DT26" si="103">(DT25/DT$6)*100</f>
        <v>0</v>
      </c>
      <c r="DU26" s="339">
        <f t="shared" ref="DU26" si="104">(DU25/DU$6)*100</f>
        <v>0</v>
      </c>
      <c r="DV26" s="339">
        <f t="shared" ref="DV26" si="105">(DV25/DV$6)*100</f>
        <v>0</v>
      </c>
      <c r="DW26" s="339">
        <f t="shared" ref="DW26" si="106">(DW25/DW$6)*100</f>
        <v>88.555265448215835</v>
      </c>
      <c r="DX26" s="339">
        <f t="shared" ref="DX26" si="107">(DX25/DX$6)*100</f>
        <v>0</v>
      </c>
      <c r="DY26" s="339">
        <f t="shared" ref="DY26" si="108">(DY25/DY$6)*100</f>
        <v>0</v>
      </c>
      <c r="DZ26" s="339">
        <f t="shared" ref="DZ26" si="109">(DZ25/DZ$6)*100</f>
        <v>0</v>
      </c>
      <c r="EA26" s="339">
        <f t="shared" ref="EA26" si="110">(EA25/EA$6)*100</f>
        <v>0</v>
      </c>
      <c r="EB26" s="339">
        <f t="shared" ref="EB26:EF26" si="111">(EB25/EB$6)*100</f>
        <v>99.710240172063564</v>
      </c>
      <c r="EC26" s="339">
        <f t="shared" si="111"/>
        <v>98.152289043191715</v>
      </c>
      <c r="ED26" s="339">
        <f t="shared" si="111"/>
        <v>97.179076594609015</v>
      </c>
      <c r="EE26" s="339">
        <f t="shared" si="111"/>
        <v>97.997302064957964</v>
      </c>
      <c r="EF26" s="339">
        <f t="shared" si="111"/>
        <v>96.132208157524616</v>
      </c>
      <c r="EG26" s="408">
        <f t="shared" ref="EG26" si="112">(EG25/EG$6)*100</f>
        <v>0</v>
      </c>
      <c r="EH26" s="339">
        <f t="shared" ref="EH26" si="113">(EH25/EH$6)*100</f>
        <v>0</v>
      </c>
      <c r="EI26" s="339">
        <f t="shared" ref="EI26" si="114">(EI25/EI$6)*100</f>
        <v>0</v>
      </c>
      <c r="EJ26" s="339">
        <f t="shared" ref="EJ26" si="115">(EJ25/EJ$6)*100</f>
        <v>0</v>
      </c>
      <c r="EK26" s="339">
        <f t="shared" ref="EK26" si="116">(EK25/EK$6)*100</f>
        <v>0</v>
      </c>
      <c r="EL26" s="339">
        <f t="shared" ref="EL26" si="117">(EL25/EL$6)*100</f>
        <v>0</v>
      </c>
      <c r="EM26" s="339">
        <f t="shared" ref="EM26" si="118">(EM25/EM$6)*100</f>
        <v>0</v>
      </c>
      <c r="EN26" s="339">
        <f t="shared" ref="EN26" si="119">(EN25/EN$6)*100</f>
        <v>0</v>
      </c>
      <c r="EO26" s="339">
        <f t="shared" ref="EO26" si="120">(EO25/EO$6)*100</f>
        <v>0</v>
      </c>
      <c r="EP26" s="339">
        <f t="shared" ref="EP26" si="121">(EP25/EP$6)*100</f>
        <v>0</v>
      </c>
      <c r="EQ26" s="339">
        <f t="shared" ref="EQ26" si="122">(EQ25/EQ$6)*100</f>
        <v>0</v>
      </c>
      <c r="ER26" s="339">
        <f t="shared" ref="ER26" si="123">(ER25/ER$6)*100</f>
        <v>0</v>
      </c>
      <c r="ES26" s="339">
        <f t="shared" ref="ES26" si="124">(ES25/ES$6)*100</f>
        <v>73.681541582150103</v>
      </c>
      <c r="ET26" s="339">
        <f t="shared" ref="ET26" si="125">(ET25/ET$6)*100</f>
        <v>0</v>
      </c>
      <c r="EU26" s="339">
        <f t="shared" ref="EU26" si="126">(EU25/EU$6)*100</f>
        <v>0</v>
      </c>
      <c r="EV26" s="339">
        <f t="shared" ref="EV26" si="127">(EV25/EV$6)*100</f>
        <v>0</v>
      </c>
      <c r="EW26" s="339">
        <f t="shared" ref="EW26" si="128">(EW25/EW$6)*100</f>
        <v>0</v>
      </c>
      <c r="EX26" s="339">
        <f t="shared" ref="EX26:FB26" si="129">(EX25/EX$6)*100</f>
        <v>86.070613033549975</v>
      </c>
      <c r="EY26" s="339">
        <f t="shared" si="129"/>
        <v>84.897265814593098</v>
      </c>
      <c r="EZ26" s="339">
        <f t="shared" si="129"/>
        <v>98.377558756633803</v>
      </c>
      <c r="FA26" s="339">
        <f t="shared" si="129"/>
        <v>97.39814882297209</v>
      </c>
      <c r="FB26" s="339">
        <f t="shared" si="129"/>
        <v>91.80098107918711</v>
      </c>
      <c r="FC26" s="408">
        <f t="shared" ref="FC26" si="130">(FC25/FC$6)*100</f>
        <v>0</v>
      </c>
      <c r="FD26" s="339">
        <f t="shared" ref="FD26" si="131">(FD25/FD$6)*100</f>
        <v>0</v>
      </c>
      <c r="FE26" s="339">
        <f t="shared" ref="FE26" si="132">(FE25/FE$6)*100</f>
        <v>0</v>
      </c>
      <c r="FF26" s="339">
        <f t="shared" ref="FF26" si="133">(FF25/FF$6)*100</f>
        <v>0</v>
      </c>
      <c r="FG26" s="339">
        <f t="shared" ref="FG26" si="134">(FG25/FG$6)*100</f>
        <v>0</v>
      </c>
      <c r="FH26" s="339">
        <f t="shared" ref="FH26" si="135">(FH25/FH$6)*100</f>
        <v>0</v>
      </c>
      <c r="FI26" s="339">
        <f t="shared" ref="FI26" si="136">(FI25/FI$6)*100</f>
        <v>0</v>
      </c>
      <c r="FJ26" s="339">
        <f t="shared" ref="FJ26" si="137">(FJ25/FJ$6)*100</f>
        <v>0</v>
      </c>
      <c r="FK26" s="339">
        <f t="shared" ref="FK26" si="138">(FK25/FK$6)*100</f>
        <v>0</v>
      </c>
      <c r="FL26" s="339">
        <f t="shared" ref="FL26" si="139">(FL25/FL$6)*100</f>
        <v>0</v>
      </c>
      <c r="FM26" s="339">
        <f t="shared" ref="FM26" si="140">(FM25/FM$6)*100</f>
        <v>0</v>
      </c>
      <c r="FN26" s="339">
        <f t="shared" ref="FN26" si="141">(FN25/FN$6)*100</f>
        <v>0</v>
      </c>
      <c r="FO26" s="339">
        <f t="shared" ref="FO26" si="142">(FO25/FO$6)*100</f>
        <v>115.08915106892574</v>
      </c>
      <c r="FP26" s="339">
        <f t="shared" ref="FP26" si="143">(FP25/FP$6)*100</f>
        <v>0</v>
      </c>
      <c r="FQ26" s="339">
        <f t="shared" ref="FQ26" si="144">(FQ25/FQ$6)*100</f>
        <v>0</v>
      </c>
      <c r="FR26" s="339">
        <f t="shared" ref="FR26" si="145">(FR25/FR$6)*100</f>
        <v>0</v>
      </c>
      <c r="FS26" s="339">
        <f t="shared" ref="FS26" si="146">(FS25/FS$6)*100</f>
        <v>0</v>
      </c>
      <c r="FT26" s="339">
        <f t="shared" ref="FT26:FX26" si="147">(FT25/FT$6)*100</f>
        <v>107.85917015812947</v>
      </c>
      <c r="FU26" s="339">
        <f t="shared" si="147"/>
        <v>106.6147476340694</v>
      </c>
      <c r="FV26" s="339">
        <f t="shared" si="147"/>
        <v>109.94319955058984</v>
      </c>
      <c r="FW26" s="339">
        <f t="shared" si="147"/>
        <v>110.54941728469805</v>
      </c>
      <c r="FX26" s="339">
        <f t="shared" si="147"/>
        <v>103.62202891804615</v>
      </c>
      <c r="FY26" s="408">
        <f t="shared" ref="FY26" si="148">(FY25/FY$6)*100</f>
        <v>0</v>
      </c>
      <c r="FZ26" s="339">
        <f t="shared" ref="FZ26" si="149">(FZ25/FZ$6)*100</f>
        <v>0</v>
      </c>
      <c r="GA26" s="339">
        <f t="shared" ref="GA26" si="150">(GA25/GA$6)*100</f>
        <v>0</v>
      </c>
      <c r="GB26" s="339">
        <f t="shared" ref="GB26" si="151">(GB25/GB$6)*100</f>
        <v>0</v>
      </c>
      <c r="GC26" s="339">
        <f t="shared" ref="GC26" si="152">(GC25/GC$6)*100</f>
        <v>0</v>
      </c>
      <c r="GD26" s="339">
        <f t="shared" ref="GD26" si="153">(GD25/GD$6)*100</f>
        <v>0</v>
      </c>
      <c r="GE26" s="339">
        <f t="shared" ref="GE26" si="154">(GE25/GE$6)*100</f>
        <v>0</v>
      </c>
      <c r="GF26" s="339">
        <f t="shared" ref="GF26" si="155">(GF25/GF$6)*100</f>
        <v>0</v>
      </c>
      <c r="GG26" s="339">
        <f t="shared" ref="GG26" si="156">(GG25/GG$6)*100</f>
        <v>0</v>
      </c>
      <c r="GH26" s="339">
        <f t="shared" ref="GH26" si="157">(GH25/GH$6)*100</f>
        <v>0</v>
      </c>
      <c r="GI26" s="339">
        <f t="shared" ref="GI26" si="158">(GI25/GI$6)*100</f>
        <v>0</v>
      </c>
      <c r="GJ26" s="339">
        <f t="shared" ref="GJ26" si="159">(GJ25/GJ$6)*100</f>
        <v>0</v>
      </c>
      <c r="GK26" s="339">
        <f t="shared" ref="GK26" si="160">(GK25/GK$6)*100</f>
        <v>79.689186272393698</v>
      </c>
      <c r="GL26" s="339">
        <f t="shared" ref="GL26" si="161">(GL25/GL$6)*100</f>
        <v>0</v>
      </c>
      <c r="GM26" s="339">
        <f t="shared" ref="GM26" si="162">(GM25/GM$6)*100</f>
        <v>0</v>
      </c>
      <c r="GN26" s="339">
        <f t="shared" ref="GN26" si="163">(GN25/GN$6)*100</f>
        <v>0</v>
      </c>
      <c r="GO26" s="339">
        <f t="shared" ref="GO26" si="164">(GO25/GO$6)*100</f>
        <v>0</v>
      </c>
      <c r="GP26" s="339">
        <f t="shared" ref="GP26:GT26" si="165">(GP25/GP$6)*100</f>
        <v>79.526782780151166</v>
      </c>
      <c r="GQ26" s="339">
        <f t="shared" si="165"/>
        <v>85.125040597596623</v>
      </c>
      <c r="GR26" s="339">
        <f t="shared" si="165"/>
        <v>90.705810769698815</v>
      </c>
      <c r="GS26" s="339">
        <f t="shared" si="165"/>
        <v>89.727219965177014</v>
      </c>
      <c r="GT26" s="339">
        <f t="shared" si="165"/>
        <v>94.218235335342342</v>
      </c>
      <c r="GU26" s="408">
        <f t="shared" ref="GU26" si="166">(GU25/GU$6)*100</f>
        <v>0</v>
      </c>
      <c r="GV26" s="339">
        <f t="shared" ref="GV26" si="167">(GV25/GV$6)*100</f>
        <v>0</v>
      </c>
      <c r="GW26" s="339">
        <f t="shared" ref="GW26" si="168">(GW25/GW$6)*100</f>
        <v>0</v>
      </c>
      <c r="GX26" s="339">
        <f t="shared" ref="GX26" si="169">(GX25/GX$6)*100</f>
        <v>0</v>
      </c>
      <c r="GY26" s="339">
        <f t="shared" ref="GY26" si="170">(GY25/GY$6)*100</f>
        <v>0</v>
      </c>
      <c r="GZ26" s="339">
        <f t="shared" ref="GZ26" si="171">(GZ25/GZ$6)*100</f>
        <v>0</v>
      </c>
      <c r="HA26" s="339">
        <f t="shared" ref="HA26" si="172">(HA25/HA$6)*100</f>
        <v>0</v>
      </c>
      <c r="HB26" s="339">
        <f t="shared" ref="HB26" si="173">(HB25/HB$6)*100</f>
        <v>0</v>
      </c>
      <c r="HC26" s="339">
        <f t="shared" ref="HC26" si="174">(HC25/HC$6)*100</f>
        <v>0</v>
      </c>
      <c r="HD26" s="339">
        <f t="shared" ref="HD26" si="175">(HD25/HD$6)*100</f>
        <v>0</v>
      </c>
      <c r="HE26" s="339">
        <f t="shared" ref="HE26" si="176">(HE25/HE$6)*100</f>
        <v>0</v>
      </c>
      <c r="HF26" s="339">
        <f t="shared" ref="HF26" si="177">(HF25/HF$6)*100</f>
        <v>0</v>
      </c>
      <c r="HG26" s="339">
        <f t="shared" ref="HG26" si="178">(HG25/HG$6)*100</f>
        <v>115.58610190740575</v>
      </c>
      <c r="HH26" s="339">
        <f t="shared" ref="HH26" si="179">(HH25/HH$6)*100</f>
        <v>0</v>
      </c>
      <c r="HI26" s="339">
        <f t="shared" ref="HI26" si="180">(HI25/HI$6)*100</f>
        <v>0</v>
      </c>
      <c r="HJ26" s="339">
        <f t="shared" ref="HJ26" si="181">(HJ25/HJ$6)*100</f>
        <v>0</v>
      </c>
      <c r="HK26" s="339">
        <f t="shared" ref="HK26" si="182">(HK25/HK$6)*100</f>
        <v>0</v>
      </c>
      <c r="HL26" s="339">
        <f t="shared" ref="HL26:HP26" si="183">(HL25/HL$6)*100</f>
        <v>115.86661780872114</v>
      </c>
      <c r="HM26" s="339">
        <f t="shared" si="183"/>
        <v>109.90256374818603</v>
      </c>
      <c r="HN26" s="339">
        <f t="shared" si="183"/>
        <v>117.11237261473224</v>
      </c>
      <c r="HO26" s="339">
        <f t="shared" si="183"/>
        <v>116.60665323246673</v>
      </c>
      <c r="HP26" s="339">
        <f t="shared" si="183"/>
        <v>114.38241341135537</v>
      </c>
      <c r="HQ26" s="408">
        <f t="shared" ref="HQ26" si="184">(HQ25/HQ$6)*100</f>
        <v>0</v>
      </c>
      <c r="HR26" s="339">
        <f t="shared" ref="HR26" si="185">(HR25/HR$6)*100</f>
        <v>0</v>
      </c>
      <c r="HS26" s="339">
        <f t="shared" ref="HS26" si="186">(HS25/HS$6)*100</f>
        <v>0</v>
      </c>
      <c r="HT26" s="339">
        <f t="shared" ref="HT26" si="187">(HT25/HT$6)*100</f>
        <v>0</v>
      </c>
      <c r="HU26" s="339">
        <f t="shared" ref="HU26" si="188">(HU25/HU$6)*100</f>
        <v>0</v>
      </c>
      <c r="HV26" s="339">
        <f t="shared" ref="HV26" si="189">(HV25/HV$6)*100</f>
        <v>0</v>
      </c>
      <c r="HW26" s="339">
        <f t="shared" ref="HW26" si="190">(HW25/HW$6)*100</f>
        <v>0</v>
      </c>
      <c r="HX26" s="339">
        <f t="shared" ref="HX26" si="191">(HX25/HX$6)*100</f>
        <v>0</v>
      </c>
      <c r="HY26" s="339">
        <f t="shared" ref="HY26" si="192">(HY25/HY$6)*100</f>
        <v>0</v>
      </c>
      <c r="HZ26" s="339">
        <f t="shared" ref="HZ26" si="193">(HZ25/HZ$6)*100</f>
        <v>0</v>
      </c>
      <c r="IA26" s="339">
        <f t="shared" ref="IA26" si="194">(IA25/IA$6)*100</f>
        <v>0</v>
      </c>
      <c r="IB26" s="339">
        <f t="shared" ref="IB26" si="195">(IB25/IB$6)*100</f>
        <v>0</v>
      </c>
      <c r="IC26" s="339">
        <f t="shared" ref="IC26" si="196">(IC25/IC$6)*100</f>
        <v>92.806236080178167</v>
      </c>
      <c r="ID26" s="339">
        <f t="shared" ref="ID26" si="197">(ID25/ID$6)*100</f>
        <v>0</v>
      </c>
      <c r="IE26" s="339">
        <f t="shared" ref="IE26" si="198">(IE25/IE$6)*100</f>
        <v>0</v>
      </c>
      <c r="IF26" s="339">
        <f t="shared" ref="IF26" si="199">(IF25/IF$6)*100</f>
        <v>0</v>
      </c>
      <c r="IG26" s="339">
        <f t="shared" ref="IG26" si="200">(IG25/IG$6)*100</f>
        <v>0</v>
      </c>
      <c r="IH26" s="339">
        <f t="shared" ref="IH26:IL26" si="201">(IH25/IH$6)*100</f>
        <v>88.042223321787887</v>
      </c>
      <c r="II26" s="339">
        <f t="shared" si="201"/>
        <v>94.154690779912812</v>
      </c>
      <c r="IJ26" s="339">
        <f t="shared" si="201"/>
        <v>93.640761548064916</v>
      </c>
      <c r="IK26" s="339">
        <f t="shared" si="201"/>
        <v>94.413038690257693</v>
      </c>
      <c r="IL26" s="339">
        <f t="shared" si="201"/>
        <v>104.34264066227024</v>
      </c>
      <c r="IM26" s="408">
        <f t="shared" ref="IM26" si="202">(IM25/IM$6)*100</f>
        <v>0</v>
      </c>
      <c r="IN26" s="339">
        <f t="shared" ref="IN26" si="203">(IN25/IN$6)*100</f>
        <v>0</v>
      </c>
      <c r="IO26" s="339">
        <f t="shared" ref="IO26" si="204">(IO25/IO$6)*100</f>
        <v>0</v>
      </c>
      <c r="IP26" s="339">
        <f t="shared" ref="IP26" si="205">(IP25/IP$6)*100</f>
        <v>0</v>
      </c>
      <c r="IQ26" s="339">
        <f t="shared" ref="IQ26" si="206">(IQ25/IQ$6)*100</f>
        <v>0</v>
      </c>
      <c r="IR26" s="339">
        <f t="shared" ref="IR26" si="207">(IR25/IR$6)*100</f>
        <v>0</v>
      </c>
      <c r="IS26" s="339">
        <f t="shared" ref="IS26" si="208">(IS25/IS$6)*100</f>
        <v>0</v>
      </c>
      <c r="IT26" s="339">
        <f t="shared" ref="IT26" si="209">(IT25/IT$6)*100</f>
        <v>0</v>
      </c>
      <c r="IU26" s="339">
        <f t="shared" ref="IU26" si="210">(IU25/IU$6)*100</f>
        <v>0</v>
      </c>
      <c r="IV26" s="339">
        <f t="shared" ref="IV26" si="211">(IV25/IV$6)*100</f>
        <v>0</v>
      </c>
      <c r="IW26" s="339">
        <f t="shared" ref="IW26" si="212">(IW25/IW$6)*100</f>
        <v>0</v>
      </c>
      <c r="IX26" s="339">
        <f t="shared" ref="IX26" si="213">(IX25/IX$6)*100</f>
        <v>0</v>
      </c>
      <c r="IY26" s="339">
        <f t="shared" ref="IY26" si="214">(IY25/IY$6)*100</f>
        <v>94.394555250968907</v>
      </c>
      <c r="IZ26" s="339">
        <f t="shared" ref="IZ26" si="215">(IZ25/IZ$6)*100</f>
        <v>0</v>
      </c>
      <c r="JA26" s="339">
        <f t="shared" ref="JA26" si="216">(JA25/JA$6)*100</f>
        <v>0</v>
      </c>
      <c r="JB26" s="339">
        <f t="shared" ref="JB26" si="217">(JB25/JB$6)*100</f>
        <v>0</v>
      </c>
      <c r="JC26" s="339">
        <f t="shared" ref="JC26" si="218">(JC25/JC$6)*100</f>
        <v>0</v>
      </c>
      <c r="JD26" s="339">
        <f t="shared" ref="JD26:JH26" si="219">(JD25/JD$6)*100</f>
        <v>108.72987219293813</v>
      </c>
      <c r="JE26" s="339">
        <f t="shared" si="219"/>
        <v>106.6504347826087</v>
      </c>
      <c r="JF26" s="339">
        <f t="shared" si="219"/>
        <v>107.80661507909332</v>
      </c>
      <c r="JG26" s="339">
        <f t="shared" si="219"/>
        <v>109.98976931454408</v>
      </c>
      <c r="JH26" s="339">
        <f t="shared" si="219"/>
        <v>111.57452947734279</v>
      </c>
      <c r="JI26" s="408">
        <f t="shared" ref="JI26" si="220">(JI25/JI$6)*100</f>
        <v>0</v>
      </c>
      <c r="JJ26" s="339">
        <f t="shared" ref="JJ26" si="221">(JJ25/JJ$6)*100</f>
        <v>0</v>
      </c>
      <c r="JK26" s="339">
        <f t="shared" ref="JK26" si="222">(JK25/JK$6)*100</f>
        <v>0</v>
      </c>
      <c r="JL26" s="339">
        <f t="shared" ref="JL26" si="223">(JL25/JL$6)*100</f>
        <v>0</v>
      </c>
      <c r="JM26" s="339">
        <f t="shared" ref="JM26" si="224">(JM25/JM$6)*100</f>
        <v>0</v>
      </c>
      <c r="JN26" s="339">
        <f t="shared" ref="JN26" si="225">(JN25/JN$6)*100</f>
        <v>0</v>
      </c>
      <c r="JO26" s="339">
        <f t="shared" ref="JO26" si="226">(JO25/JO$6)*100</f>
        <v>0</v>
      </c>
      <c r="JP26" s="339">
        <f t="shared" ref="JP26" si="227">(JP25/JP$6)*100</f>
        <v>0</v>
      </c>
      <c r="JQ26" s="339">
        <f t="shared" ref="JQ26" si="228">(JQ25/JQ$6)*100</f>
        <v>0</v>
      </c>
      <c r="JR26" s="339">
        <f t="shared" ref="JR26" si="229">(JR25/JR$6)*100</f>
        <v>0</v>
      </c>
      <c r="JS26" s="339">
        <f t="shared" ref="JS26" si="230">(JS25/JS$6)*100</f>
        <v>0</v>
      </c>
      <c r="JT26" s="339">
        <f t="shared" ref="JT26" si="231">(JT25/JT$6)*100</f>
        <v>0</v>
      </c>
      <c r="JU26" s="339">
        <f t="shared" ref="JU26" si="232">(JU25/JU$6)*100</f>
        <v>60.741971207087488</v>
      </c>
      <c r="JV26" s="339">
        <f t="shared" ref="JV26" si="233">(JV25/JV$6)*100</f>
        <v>0</v>
      </c>
      <c r="JW26" s="339">
        <f t="shared" ref="JW26" si="234">(JW25/JW$6)*100</f>
        <v>0</v>
      </c>
      <c r="JX26" s="339">
        <f t="shared" ref="JX26" si="235">(JX25/JX$6)*100</f>
        <v>0</v>
      </c>
      <c r="JY26" s="339">
        <f t="shared" ref="JY26" si="236">(JY25/JY$6)*100</f>
        <v>0</v>
      </c>
      <c r="JZ26" s="339">
        <f t="shared" ref="JZ26:KD26" si="237">(JZ25/JZ$6)*100</f>
        <v>76.017167381974247</v>
      </c>
      <c r="KA26" s="339">
        <f t="shared" si="237"/>
        <v>79.316138788540698</v>
      </c>
      <c r="KB26" s="339">
        <f t="shared" si="237"/>
        <v>80.73336494389126</v>
      </c>
      <c r="KC26" s="339">
        <f t="shared" si="237"/>
        <v>80.536719088154669</v>
      </c>
      <c r="KD26" s="339">
        <f t="shared" si="237"/>
        <v>87.534305936732622</v>
      </c>
      <c r="KE26" s="408">
        <f t="shared" ref="KE26" si="238">(KE25/KE$6)*100</f>
        <v>0</v>
      </c>
      <c r="KF26" s="339">
        <f t="shared" ref="KF26" si="239">(KF25/KF$6)*100</f>
        <v>0</v>
      </c>
      <c r="KG26" s="339">
        <f t="shared" ref="KG26" si="240">(KG25/KG$6)*100</f>
        <v>0</v>
      </c>
      <c r="KH26" s="339">
        <f t="shared" ref="KH26" si="241">(KH25/KH$6)*100</f>
        <v>0</v>
      </c>
      <c r="KI26" s="339">
        <f t="shared" ref="KI26" si="242">(KI25/KI$6)*100</f>
        <v>0</v>
      </c>
      <c r="KJ26" s="339">
        <f t="shared" ref="KJ26" si="243">(KJ25/KJ$6)*100</f>
        <v>0</v>
      </c>
      <c r="KK26" s="339">
        <f t="shared" ref="KK26" si="244">(KK25/KK$6)*100</f>
        <v>0</v>
      </c>
      <c r="KL26" s="339">
        <f t="shared" ref="KL26" si="245">(KL25/KL$6)*100</f>
        <v>0</v>
      </c>
      <c r="KM26" s="339">
        <f t="shared" ref="KM26" si="246">(KM25/KM$6)*100</f>
        <v>0</v>
      </c>
      <c r="KN26" s="339">
        <f t="shared" ref="KN26" si="247">(KN25/KN$6)*100</f>
        <v>0</v>
      </c>
      <c r="KO26" s="339">
        <f t="shared" ref="KO26" si="248">(KO25/KO$6)*100</f>
        <v>0</v>
      </c>
      <c r="KP26" s="339">
        <f t="shared" ref="KP26" si="249">(KP25/KP$6)*100</f>
        <v>0</v>
      </c>
      <c r="KQ26" s="339">
        <f t="shared" ref="KQ26" si="250">(KQ25/KQ$6)*100</f>
        <v>88.199004975124367</v>
      </c>
      <c r="KR26" s="339">
        <f t="shared" ref="KR26" si="251">(KR25/KR$6)*100</f>
        <v>0</v>
      </c>
      <c r="KS26" s="339">
        <f t="shared" ref="KS26" si="252">(KS25/KS$6)*100</f>
        <v>0</v>
      </c>
      <c r="KT26" s="339">
        <f t="shared" ref="KT26" si="253">(KT25/KT$6)*100</f>
        <v>0</v>
      </c>
      <c r="KU26" s="339">
        <f t="shared" ref="KU26" si="254">(KU25/KU$6)*100</f>
        <v>0</v>
      </c>
      <c r="KV26" s="339">
        <f t="shared" ref="KV26:KZ26" si="255">(KV25/KV$6)*100</f>
        <v>95.357658959537574</v>
      </c>
      <c r="KW26" s="339">
        <f t="shared" si="255"/>
        <v>99.951415880066634</v>
      </c>
      <c r="KX26" s="339">
        <f t="shared" si="255"/>
        <v>96.115850920520884</v>
      </c>
      <c r="KY26" s="339">
        <f t="shared" si="255"/>
        <v>98.713628505289066</v>
      </c>
      <c r="KZ26" s="339">
        <f t="shared" si="255"/>
        <v>102.27299880525686</v>
      </c>
    </row>
    <row r="27" spans="1:312" s="18" customFormat="1">
      <c r="A27" s="249" t="s">
        <v>115</v>
      </c>
      <c r="B27" s="249"/>
      <c r="C27" s="249"/>
      <c r="D27" s="249"/>
      <c r="E27" s="249"/>
      <c r="F27" s="249"/>
      <c r="G27" s="249"/>
      <c r="H27" s="249"/>
      <c r="I27" s="249"/>
      <c r="J27" s="249"/>
      <c r="K27" s="249"/>
      <c r="L27" s="249"/>
      <c r="M27" s="249"/>
      <c r="N27" s="249"/>
      <c r="O27" s="249"/>
      <c r="P27" s="268">
        <v>3633</v>
      </c>
      <c r="Q27" s="268"/>
      <c r="R27" s="249"/>
      <c r="S27" s="249"/>
      <c r="T27" s="249"/>
      <c r="U27" s="268">
        <v>5180</v>
      </c>
      <c r="V27" s="268">
        <v>5531</v>
      </c>
      <c r="W27" s="268">
        <v>5890</v>
      </c>
      <c r="X27" s="268">
        <v>6266</v>
      </c>
      <c r="Y27" s="268">
        <v>6184</v>
      </c>
      <c r="Z27" s="274"/>
      <c r="AA27" s="249"/>
      <c r="AB27" s="249"/>
      <c r="AC27" s="249"/>
      <c r="AD27" s="249"/>
      <c r="AE27" s="249"/>
      <c r="AF27" s="249"/>
      <c r="AG27" s="249"/>
      <c r="AH27" s="249"/>
      <c r="AI27" s="249"/>
      <c r="AJ27" s="249"/>
      <c r="AK27" s="249"/>
      <c r="AL27" s="249"/>
      <c r="AM27" s="268">
        <v>10563</v>
      </c>
      <c r="AN27" s="249"/>
      <c r="AO27" s="249"/>
      <c r="AP27" s="249"/>
      <c r="AQ27" s="249"/>
      <c r="AR27" s="268">
        <v>15080</v>
      </c>
      <c r="AS27" s="268">
        <v>16121</v>
      </c>
      <c r="AT27" s="268">
        <v>17546</v>
      </c>
      <c r="AU27" s="268">
        <v>18716</v>
      </c>
      <c r="AV27" s="268">
        <v>18522</v>
      </c>
      <c r="AW27" s="274"/>
      <c r="AX27" s="249"/>
      <c r="AY27" s="249"/>
      <c r="AZ27" s="249"/>
      <c r="BA27" s="249"/>
      <c r="BB27" s="249"/>
      <c r="BC27" s="249"/>
      <c r="BD27" s="249"/>
      <c r="BE27" s="249"/>
      <c r="BF27" s="249"/>
      <c r="BG27" s="249"/>
      <c r="BH27" s="249"/>
      <c r="BI27" s="10" t="s">
        <v>17</v>
      </c>
      <c r="BJ27" s="249"/>
      <c r="BK27" s="249"/>
      <c r="BL27" s="249"/>
      <c r="BM27" s="249"/>
      <c r="BN27" s="60" t="s">
        <v>17</v>
      </c>
      <c r="BO27" s="60" t="s">
        <v>17</v>
      </c>
      <c r="BP27" s="60" t="s">
        <v>17</v>
      </c>
      <c r="BQ27" s="60" t="s">
        <v>17</v>
      </c>
      <c r="BR27" s="60" t="s">
        <v>17</v>
      </c>
      <c r="BS27" s="274"/>
      <c r="BT27" s="249"/>
      <c r="BU27" s="249"/>
      <c r="BV27" s="249"/>
      <c r="BW27" s="249"/>
      <c r="BX27" s="249"/>
      <c r="BY27" s="249"/>
      <c r="BZ27" s="249"/>
      <c r="CA27" s="249"/>
      <c r="CB27" s="249"/>
      <c r="CC27" s="249"/>
      <c r="CD27" s="249"/>
      <c r="CE27" s="10" t="s">
        <v>17</v>
      </c>
      <c r="CF27" s="249"/>
      <c r="CG27" s="249"/>
      <c r="CH27" s="249"/>
      <c r="CI27" s="249"/>
      <c r="CJ27" s="60" t="s">
        <v>17</v>
      </c>
      <c r="CK27" s="60" t="s">
        <v>17</v>
      </c>
      <c r="CL27" s="60" t="s">
        <v>17</v>
      </c>
      <c r="CM27" s="60" t="s">
        <v>17</v>
      </c>
      <c r="CN27" s="60" t="s">
        <v>17</v>
      </c>
      <c r="CO27" s="274"/>
      <c r="CP27" s="249"/>
      <c r="CQ27" s="249"/>
      <c r="CR27" s="249"/>
      <c r="CS27" s="249"/>
      <c r="CT27" s="249"/>
      <c r="CU27" s="249"/>
      <c r="CV27" s="249"/>
      <c r="CW27" s="249"/>
      <c r="CX27" s="249"/>
      <c r="CY27" s="249"/>
      <c r="CZ27" s="249"/>
      <c r="DA27" s="268">
        <v>4355</v>
      </c>
      <c r="DB27" s="249"/>
      <c r="DC27" s="249"/>
      <c r="DD27" s="249"/>
      <c r="DE27" s="249"/>
      <c r="DF27" s="60" t="s">
        <v>17</v>
      </c>
      <c r="DG27" s="60">
        <v>5703</v>
      </c>
      <c r="DH27" s="268">
        <v>6078</v>
      </c>
      <c r="DI27" s="268">
        <v>6438</v>
      </c>
      <c r="DJ27" s="268">
        <v>6184</v>
      </c>
      <c r="DK27" s="274"/>
      <c r="DL27" s="249"/>
      <c r="DM27" s="249"/>
      <c r="DN27" s="249"/>
      <c r="DO27" s="249"/>
      <c r="DP27" s="249"/>
      <c r="DQ27" s="249"/>
      <c r="DR27" s="249"/>
      <c r="DS27" s="249"/>
      <c r="DT27" s="249"/>
      <c r="DU27" s="249"/>
      <c r="DV27" s="249"/>
      <c r="DW27" s="268">
        <v>11285</v>
      </c>
      <c r="DX27" s="249"/>
      <c r="DY27" s="249"/>
      <c r="DZ27" s="249"/>
      <c r="EA27" s="249"/>
      <c r="EB27" s="60" t="s">
        <v>17</v>
      </c>
      <c r="EC27" s="18">
        <v>16293</v>
      </c>
      <c r="ED27" s="269">
        <v>17718</v>
      </c>
      <c r="EE27" s="269">
        <v>18888</v>
      </c>
      <c r="EF27" s="269">
        <v>18522</v>
      </c>
      <c r="EG27" s="274"/>
      <c r="EH27" s="277"/>
      <c r="EI27" s="249"/>
      <c r="EJ27" s="249"/>
      <c r="EK27" s="249"/>
      <c r="EL27" s="249"/>
      <c r="EM27" s="249"/>
      <c r="EN27" s="249"/>
      <c r="EO27" s="249"/>
      <c r="EP27" s="249"/>
      <c r="EQ27" s="249"/>
      <c r="ER27" s="249"/>
      <c r="ES27" s="268">
        <v>3517</v>
      </c>
      <c r="ET27" s="249"/>
      <c r="EU27" s="249"/>
      <c r="EV27" s="249"/>
      <c r="EW27" s="249"/>
      <c r="EX27" s="268">
        <v>5294</v>
      </c>
      <c r="EY27" s="269">
        <v>5531</v>
      </c>
      <c r="EZ27" s="268">
        <v>5906</v>
      </c>
      <c r="FA27" s="268">
        <v>6266</v>
      </c>
      <c r="FB27" s="268">
        <v>6079</v>
      </c>
      <c r="FC27" s="274"/>
      <c r="FD27" s="277"/>
      <c r="FE27" s="249"/>
      <c r="FF27" s="249"/>
      <c r="FG27" s="249"/>
      <c r="FH27" s="249"/>
      <c r="FI27" s="249"/>
      <c r="FJ27" s="249"/>
      <c r="FK27" s="249"/>
      <c r="FL27" s="249"/>
      <c r="FM27" s="249"/>
      <c r="FN27" s="249"/>
      <c r="FO27" s="268">
        <v>10447</v>
      </c>
      <c r="FP27" s="249"/>
      <c r="FQ27" s="249"/>
      <c r="FR27" s="249"/>
      <c r="FS27" s="249"/>
      <c r="FT27" s="268">
        <v>15284</v>
      </c>
      <c r="FU27" s="269">
        <v>16121</v>
      </c>
      <c r="FV27" s="268">
        <v>17546</v>
      </c>
      <c r="FW27" s="268">
        <v>18716</v>
      </c>
      <c r="FX27" s="268">
        <v>18329</v>
      </c>
      <c r="FY27" s="274"/>
      <c r="FZ27" s="249"/>
      <c r="GA27" s="249"/>
      <c r="GB27" s="249"/>
      <c r="GC27" s="249"/>
      <c r="GD27" s="249"/>
      <c r="GE27" s="249"/>
      <c r="GF27" s="249"/>
      <c r="GG27" s="249"/>
      <c r="GH27" s="249"/>
      <c r="GI27" s="249"/>
      <c r="GJ27" s="249"/>
      <c r="GK27" s="88" t="s">
        <v>17</v>
      </c>
      <c r="GL27" s="249"/>
      <c r="GM27" s="249"/>
      <c r="GN27" s="249"/>
      <c r="GO27" s="249"/>
      <c r="GP27" s="88" t="s">
        <v>17</v>
      </c>
      <c r="GQ27" s="88" t="s">
        <v>17</v>
      </c>
      <c r="GR27" s="88" t="s">
        <v>17</v>
      </c>
      <c r="GS27" s="88" t="s">
        <v>17</v>
      </c>
      <c r="GT27" s="88" t="s">
        <v>17</v>
      </c>
      <c r="GU27" s="274"/>
      <c r="GV27" s="249"/>
      <c r="GW27" s="249"/>
      <c r="GX27" s="249"/>
      <c r="GY27" s="249"/>
      <c r="GZ27" s="249"/>
      <c r="HA27" s="249"/>
      <c r="HB27" s="249"/>
      <c r="HC27" s="249"/>
      <c r="HD27" s="249"/>
      <c r="HE27" s="249"/>
      <c r="HF27" s="249"/>
      <c r="HG27" s="88" t="s">
        <v>17</v>
      </c>
      <c r="HH27" s="249"/>
      <c r="HI27" s="249"/>
      <c r="HJ27" s="249"/>
      <c r="HK27" s="249"/>
      <c r="HL27" s="88" t="s">
        <v>17</v>
      </c>
      <c r="HM27" s="88" t="s">
        <v>17</v>
      </c>
      <c r="HN27" s="88" t="s">
        <v>17</v>
      </c>
      <c r="HO27" s="88" t="s">
        <v>17</v>
      </c>
      <c r="HP27" s="88" t="s">
        <v>17</v>
      </c>
      <c r="HQ27" s="274"/>
      <c r="HR27" s="249"/>
      <c r="HS27" s="249"/>
      <c r="HT27" s="249"/>
      <c r="HU27" s="249"/>
      <c r="HV27" s="249"/>
      <c r="HW27" s="249"/>
      <c r="HX27" s="249"/>
      <c r="HY27" s="249"/>
      <c r="HZ27" s="249"/>
      <c r="IA27" s="249"/>
      <c r="IB27" s="249"/>
      <c r="IC27" s="268">
        <v>3633</v>
      </c>
      <c r="ID27" s="249"/>
      <c r="IE27" s="249"/>
      <c r="IF27" s="249"/>
      <c r="IG27" s="249"/>
      <c r="IH27" s="268">
        <v>5158</v>
      </c>
      <c r="II27" s="269">
        <v>5475</v>
      </c>
      <c r="IJ27" s="268">
        <v>5890</v>
      </c>
      <c r="IK27" s="268">
        <v>6265</v>
      </c>
      <c r="IL27" s="268">
        <v>6437</v>
      </c>
      <c r="IM27" s="274"/>
      <c r="IN27" s="277"/>
      <c r="IO27" s="249"/>
      <c r="IP27" s="249"/>
      <c r="IQ27" s="249"/>
      <c r="IR27" s="249"/>
      <c r="IS27" s="249"/>
      <c r="IT27" s="249"/>
      <c r="IU27" s="249"/>
      <c r="IV27" s="249"/>
      <c r="IW27" s="249"/>
      <c r="IX27" s="249"/>
      <c r="IY27" s="268">
        <v>10563</v>
      </c>
      <c r="IZ27" s="249"/>
      <c r="JA27" s="249"/>
      <c r="JB27" s="249"/>
      <c r="JC27" s="249"/>
      <c r="JD27" s="268">
        <v>15058</v>
      </c>
      <c r="JE27" s="269">
        <v>16065</v>
      </c>
      <c r="JF27" s="268">
        <v>17530</v>
      </c>
      <c r="JG27" s="268">
        <v>18715</v>
      </c>
      <c r="JH27" s="268">
        <v>18741</v>
      </c>
      <c r="JI27" s="274"/>
      <c r="JJ27" s="249"/>
      <c r="JK27" s="249"/>
      <c r="JL27" s="249"/>
      <c r="JM27" s="249"/>
      <c r="JN27" s="249"/>
      <c r="JO27" s="249"/>
      <c r="JP27" s="249"/>
      <c r="JQ27" s="249"/>
      <c r="JR27" s="249"/>
      <c r="JS27" s="249"/>
      <c r="JT27" s="249"/>
      <c r="JU27" s="88" t="s">
        <v>17</v>
      </c>
      <c r="JV27" s="249"/>
      <c r="JW27" s="249"/>
      <c r="JX27" s="249"/>
      <c r="JY27" s="249"/>
      <c r="JZ27" s="88" t="s">
        <v>17</v>
      </c>
      <c r="KA27" s="88" t="s">
        <v>17</v>
      </c>
      <c r="KB27" s="88" t="s">
        <v>17</v>
      </c>
      <c r="KC27" s="88" t="s">
        <v>17</v>
      </c>
      <c r="KD27" s="88" t="s">
        <v>17</v>
      </c>
      <c r="KE27" s="274"/>
      <c r="KF27" s="277"/>
      <c r="KG27" s="249"/>
      <c r="KH27" s="249"/>
      <c r="KI27" s="249"/>
      <c r="KJ27" s="249"/>
      <c r="KK27" s="249"/>
      <c r="KL27" s="249"/>
      <c r="KM27" s="249"/>
      <c r="KN27" s="249"/>
      <c r="KO27" s="249"/>
      <c r="KP27" s="249"/>
      <c r="KQ27" s="73" t="s">
        <v>17</v>
      </c>
      <c r="KR27" s="249"/>
      <c r="KS27" s="249"/>
      <c r="KT27" s="249"/>
      <c r="KU27" s="249"/>
      <c r="KV27" s="73" t="s">
        <v>17</v>
      </c>
      <c r="KW27" s="73" t="s">
        <v>17</v>
      </c>
      <c r="KX27" s="73" t="s">
        <v>17</v>
      </c>
      <c r="KY27" s="73" t="s">
        <v>17</v>
      </c>
      <c r="KZ27" s="73" t="s">
        <v>17</v>
      </c>
    </row>
    <row r="28" spans="1:312" s="18" customFormat="1">
      <c r="A28" s="248" t="s">
        <v>116</v>
      </c>
      <c r="B28" s="248"/>
      <c r="C28" s="248"/>
      <c r="D28" s="248"/>
      <c r="E28" s="248"/>
      <c r="F28" s="248"/>
      <c r="G28" s="248"/>
      <c r="H28" s="248"/>
      <c r="I28" s="248"/>
      <c r="J28" s="248"/>
      <c r="K28" s="248"/>
      <c r="L28" s="248"/>
      <c r="M28" s="248"/>
      <c r="N28" s="248"/>
      <c r="O28" s="248"/>
      <c r="P28" s="268">
        <v>4068.5</v>
      </c>
      <c r="Q28" s="268"/>
      <c r="R28" s="248"/>
      <c r="S28" s="248"/>
      <c r="T28" s="248"/>
      <c r="U28" s="268">
        <v>6844</v>
      </c>
      <c r="V28" s="268">
        <v>8132</v>
      </c>
      <c r="W28" s="268">
        <v>9286</v>
      </c>
      <c r="X28" s="268">
        <v>9769</v>
      </c>
      <c r="Y28" s="268">
        <v>9861</v>
      </c>
      <c r="Z28" s="273"/>
      <c r="AA28" s="248"/>
      <c r="AB28" s="248"/>
      <c r="AC28" s="248"/>
      <c r="AD28" s="248"/>
      <c r="AE28" s="248"/>
      <c r="AF28" s="248"/>
      <c r="AG28" s="248"/>
      <c r="AH28" s="248"/>
      <c r="AI28" s="248"/>
      <c r="AJ28" s="248"/>
      <c r="AK28" s="248"/>
      <c r="AL28" s="248"/>
      <c r="AM28" s="248">
        <v>12894</v>
      </c>
      <c r="AN28" s="248"/>
      <c r="AO28" s="248"/>
      <c r="AP28" s="248"/>
      <c r="AQ28" s="248"/>
      <c r="AR28" s="268">
        <v>19629</v>
      </c>
      <c r="AS28" s="268">
        <v>20596</v>
      </c>
      <c r="AT28" s="268">
        <v>22319</v>
      </c>
      <c r="AU28" s="268">
        <v>22977</v>
      </c>
      <c r="AV28" s="268">
        <v>22497</v>
      </c>
      <c r="AW28" s="273"/>
      <c r="AX28" s="248"/>
      <c r="AY28" s="248"/>
      <c r="AZ28" s="248"/>
      <c r="BA28" s="248"/>
      <c r="BB28" s="248"/>
      <c r="BC28" s="248"/>
      <c r="BD28" s="248"/>
      <c r="BE28" s="248"/>
      <c r="BF28" s="248"/>
      <c r="BG28" s="248"/>
      <c r="BH28" s="248"/>
      <c r="BI28" s="248">
        <v>4081</v>
      </c>
      <c r="BJ28" s="248"/>
      <c r="BK28" s="248"/>
      <c r="BL28" s="248"/>
      <c r="BM28" s="248"/>
      <c r="BN28" s="268">
        <v>6849.5</v>
      </c>
      <c r="BO28" s="268">
        <v>8184.5</v>
      </c>
      <c r="BP28" s="268">
        <v>9503</v>
      </c>
      <c r="BQ28" s="268">
        <v>9879.5</v>
      </c>
      <c r="BR28" s="268">
        <v>10126</v>
      </c>
      <c r="BS28" s="273"/>
      <c r="BT28" s="248"/>
      <c r="BU28" s="248"/>
      <c r="BV28" s="248"/>
      <c r="BW28" s="248"/>
      <c r="BX28" s="248"/>
      <c r="BY28" s="248"/>
      <c r="BZ28" s="248"/>
      <c r="CA28" s="248"/>
      <c r="CB28" s="248"/>
      <c r="CC28" s="248"/>
      <c r="CD28" s="248"/>
      <c r="CE28" s="248">
        <v>12998.5</v>
      </c>
      <c r="CF28" s="248"/>
      <c r="CG28" s="248"/>
      <c r="CH28" s="248"/>
      <c r="CI28" s="248"/>
      <c r="CJ28" s="268">
        <v>20946.5</v>
      </c>
      <c r="CK28" s="269">
        <v>22596.5</v>
      </c>
      <c r="CL28" s="268">
        <v>23907.5</v>
      </c>
      <c r="CM28" s="268">
        <v>24604</v>
      </c>
      <c r="CN28" s="268">
        <v>25363.5</v>
      </c>
      <c r="CO28" s="273"/>
      <c r="CP28" s="248"/>
      <c r="CQ28" s="248"/>
      <c r="CR28" s="248"/>
      <c r="CS28" s="248"/>
      <c r="CT28" s="248"/>
      <c r="CU28" s="248"/>
      <c r="CV28" s="248"/>
      <c r="CW28" s="248"/>
      <c r="CX28" s="248"/>
      <c r="CY28" s="248"/>
      <c r="CZ28" s="248"/>
      <c r="DA28" s="248">
        <v>4073</v>
      </c>
      <c r="DB28" s="248"/>
      <c r="DC28" s="248"/>
      <c r="DD28" s="248"/>
      <c r="DE28" s="248"/>
      <c r="DF28" s="248">
        <v>6632</v>
      </c>
      <c r="DG28" s="268">
        <v>6139</v>
      </c>
      <c r="DH28" s="268">
        <v>7332</v>
      </c>
      <c r="DI28" s="268">
        <v>9769</v>
      </c>
      <c r="DJ28" s="268">
        <v>10184</v>
      </c>
      <c r="DK28" s="273"/>
      <c r="DL28" s="248"/>
      <c r="DM28" s="248"/>
      <c r="DN28" s="248"/>
      <c r="DO28" s="248"/>
      <c r="DP28" s="248"/>
      <c r="DQ28" s="248"/>
      <c r="DR28" s="248"/>
      <c r="DS28" s="248"/>
      <c r="DT28" s="248"/>
      <c r="DU28" s="248"/>
      <c r="DV28" s="248"/>
      <c r="DW28" s="268">
        <v>12593</v>
      </c>
      <c r="DX28" s="248"/>
      <c r="DY28" s="248"/>
      <c r="DZ28" s="248"/>
      <c r="EA28" s="248"/>
      <c r="EB28" s="248">
        <v>17858</v>
      </c>
      <c r="EC28" s="269">
        <v>12399</v>
      </c>
      <c r="ED28" s="269">
        <v>13657</v>
      </c>
      <c r="EE28" s="269">
        <v>9769</v>
      </c>
      <c r="EF28" s="269">
        <v>19375</v>
      </c>
      <c r="EG28" s="273"/>
      <c r="EH28" s="250"/>
      <c r="EI28" s="248"/>
      <c r="EJ28" s="248"/>
      <c r="EK28" s="248"/>
      <c r="EL28" s="248"/>
      <c r="EM28" s="248"/>
      <c r="EN28" s="248"/>
      <c r="EO28" s="248"/>
      <c r="EP28" s="248"/>
      <c r="EQ28" s="248"/>
      <c r="ER28" s="248"/>
      <c r="ES28" s="10" t="s">
        <v>17</v>
      </c>
      <c r="ET28" s="248"/>
      <c r="EU28" s="248"/>
      <c r="EV28" s="248"/>
      <c r="EW28" s="248"/>
      <c r="EX28" s="60" t="s">
        <v>17</v>
      </c>
      <c r="EY28" s="60" t="s">
        <v>17</v>
      </c>
      <c r="EZ28" s="60" t="s">
        <v>17</v>
      </c>
      <c r="FA28" s="60" t="s">
        <v>17</v>
      </c>
      <c r="FB28" s="60" t="s">
        <v>17</v>
      </c>
      <c r="FC28" s="273"/>
      <c r="FD28" s="250"/>
      <c r="FE28" s="248"/>
      <c r="FF28" s="248"/>
      <c r="FG28" s="248"/>
      <c r="FH28" s="248"/>
      <c r="FI28" s="248"/>
      <c r="FJ28" s="248"/>
      <c r="FK28" s="248"/>
      <c r="FL28" s="248"/>
      <c r="FM28" s="248"/>
      <c r="FN28" s="248"/>
      <c r="FO28" s="60" t="s">
        <v>17</v>
      </c>
      <c r="FP28" s="248"/>
      <c r="FQ28" s="248"/>
      <c r="FR28" s="248"/>
      <c r="FS28" s="248"/>
      <c r="FT28" s="60" t="s">
        <v>17</v>
      </c>
      <c r="FU28" s="60" t="s">
        <v>17</v>
      </c>
      <c r="FV28" s="60" t="s">
        <v>17</v>
      </c>
      <c r="FW28" s="60" t="s">
        <v>17</v>
      </c>
      <c r="FX28" s="60" t="s">
        <v>17</v>
      </c>
      <c r="FY28" s="273"/>
      <c r="FZ28" s="248"/>
      <c r="GA28" s="248"/>
      <c r="GB28" s="248"/>
      <c r="GC28" s="248"/>
      <c r="GD28" s="248"/>
      <c r="GE28" s="248"/>
      <c r="GF28" s="248"/>
      <c r="GG28" s="248"/>
      <c r="GH28" s="248"/>
      <c r="GI28" s="248"/>
      <c r="GJ28" s="248"/>
      <c r="GK28" s="248">
        <v>4014</v>
      </c>
      <c r="GL28" s="248"/>
      <c r="GM28" s="248"/>
      <c r="GN28" s="248"/>
      <c r="GO28" s="248"/>
      <c r="GP28" s="88" t="s">
        <v>17</v>
      </c>
      <c r="GQ28" s="88" t="s">
        <v>17</v>
      </c>
      <c r="GR28" s="88" t="s">
        <v>17</v>
      </c>
      <c r="GS28" s="88" t="s">
        <v>17</v>
      </c>
      <c r="GT28" s="88">
        <v>9545</v>
      </c>
      <c r="GU28" s="273"/>
      <c r="GV28" s="248"/>
      <c r="GW28" s="248"/>
      <c r="GX28" s="248"/>
      <c r="GY28" s="248"/>
      <c r="GZ28" s="248"/>
      <c r="HA28" s="248"/>
      <c r="HB28" s="248"/>
      <c r="HC28" s="248"/>
      <c r="HD28" s="248"/>
      <c r="HE28" s="248"/>
      <c r="HF28" s="248"/>
      <c r="HG28" s="248">
        <v>12869</v>
      </c>
      <c r="HH28" s="248"/>
      <c r="HI28" s="248"/>
      <c r="HJ28" s="248"/>
      <c r="HK28" s="248"/>
      <c r="HL28" s="88" t="s">
        <v>17</v>
      </c>
      <c r="HM28" s="88" t="s">
        <v>17</v>
      </c>
      <c r="HN28" s="88" t="s">
        <v>17</v>
      </c>
      <c r="HO28" s="88" t="s">
        <v>17</v>
      </c>
      <c r="HP28" s="88">
        <v>22497</v>
      </c>
      <c r="HQ28" s="273"/>
      <c r="HR28" s="248"/>
      <c r="HS28" s="248"/>
      <c r="HT28" s="248"/>
      <c r="HU28" s="248"/>
      <c r="HV28" s="248"/>
      <c r="HW28" s="248"/>
      <c r="HX28" s="248"/>
      <c r="HY28" s="248"/>
      <c r="HZ28" s="248"/>
      <c r="IA28" s="248"/>
      <c r="IB28" s="248"/>
      <c r="IC28" s="88" t="s">
        <v>17</v>
      </c>
      <c r="ID28" s="248"/>
      <c r="IE28" s="248"/>
      <c r="IF28" s="248"/>
      <c r="IG28" s="248"/>
      <c r="IH28" s="88" t="s">
        <v>17</v>
      </c>
      <c r="II28" s="88" t="s">
        <v>17</v>
      </c>
      <c r="IJ28" s="88" t="s">
        <v>17</v>
      </c>
      <c r="IK28" s="88" t="s">
        <v>17</v>
      </c>
      <c r="IL28" s="88">
        <v>7866</v>
      </c>
      <c r="IM28" s="273"/>
      <c r="IN28" s="250"/>
      <c r="IO28" s="248"/>
      <c r="IP28" s="248"/>
      <c r="IQ28" s="248"/>
      <c r="IR28" s="248"/>
      <c r="IS28" s="248"/>
      <c r="IT28" s="248"/>
      <c r="IU28" s="248"/>
      <c r="IV28" s="248"/>
      <c r="IW28" s="248"/>
      <c r="IX28" s="248"/>
      <c r="IY28" s="88" t="s">
        <v>17</v>
      </c>
      <c r="IZ28" s="248"/>
      <c r="JA28" s="248"/>
      <c r="JB28" s="248"/>
      <c r="JC28" s="248"/>
      <c r="JD28" s="88" t="s">
        <v>17</v>
      </c>
      <c r="JE28" s="88" t="s">
        <v>17</v>
      </c>
      <c r="JF28" s="88" t="s">
        <v>17</v>
      </c>
      <c r="JG28" s="88" t="s">
        <v>17</v>
      </c>
      <c r="JH28" s="88">
        <v>11209</v>
      </c>
      <c r="JI28" s="273"/>
      <c r="JJ28" s="248"/>
      <c r="JK28" s="248"/>
      <c r="JL28" s="248"/>
      <c r="JM28" s="248"/>
      <c r="JN28" s="248"/>
      <c r="JO28" s="248"/>
      <c r="JP28" s="248"/>
      <c r="JQ28" s="248"/>
      <c r="JR28" s="248"/>
      <c r="JS28" s="248"/>
      <c r="JT28" s="248"/>
      <c r="JU28" s="88" t="s">
        <v>17</v>
      </c>
      <c r="JV28" s="248"/>
      <c r="JW28" s="248"/>
      <c r="JX28" s="248"/>
      <c r="JY28" s="248"/>
      <c r="JZ28" s="88" t="s">
        <v>17</v>
      </c>
      <c r="KA28" s="88" t="s">
        <v>17</v>
      </c>
      <c r="KB28" s="88" t="s">
        <v>17</v>
      </c>
      <c r="KC28" s="88" t="s">
        <v>17</v>
      </c>
      <c r="KD28" s="88" t="s">
        <v>17</v>
      </c>
      <c r="KE28" s="273"/>
      <c r="KF28" s="250"/>
      <c r="KG28" s="248"/>
      <c r="KH28" s="248"/>
      <c r="KI28" s="248"/>
      <c r="KJ28" s="248"/>
      <c r="KK28" s="248"/>
      <c r="KL28" s="248"/>
      <c r="KM28" s="248"/>
      <c r="KN28" s="248"/>
      <c r="KO28" s="248"/>
      <c r="KP28" s="248"/>
      <c r="KQ28" s="73" t="s">
        <v>17</v>
      </c>
      <c r="KR28" s="248"/>
      <c r="KS28" s="248"/>
      <c r="KT28" s="248"/>
      <c r="KU28" s="248"/>
      <c r="KV28" s="73" t="s">
        <v>17</v>
      </c>
      <c r="KW28" s="73" t="s">
        <v>17</v>
      </c>
      <c r="KX28" s="73" t="s">
        <v>17</v>
      </c>
      <c r="KY28" s="73" t="s">
        <v>17</v>
      </c>
      <c r="KZ28" s="73" t="s">
        <v>17</v>
      </c>
    </row>
    <row r="29" spans="1:312" s="18" customFormat="1">
      <c r="A29" s="248" t="s">
        <v>117</v>
      </c>
      <c r="B29" s="248"/>
      <c r="C29" s="248"/>
      <c r="D29" s="248"/>
      <c r="E29" s="248"/>
      <c r="F29" s="248"/>
      <c r="G29" s="248"/>
      <c r="H29" s="248"/>
      <c r="I29" s="248"/>
      <c r="J29" s="248"/>
      <c r="K29" s="248"/>
      <c r="L29" s="248"/>
      <c r="M29" s="248"/>
      <c r="N29" s="248"/>
      <c r="O29" s="248"/>
      <c r="P29" s="268">
        <v>2880</v>
      </c>
      <c r="Q29" s="268"/>
      <c r="R29" s="248"/>
      <c r="S29" s="248"/>
      <c r="T29" s="248"/>
      <c r="U29" s="268">
        <v>4901</v>
      </c>
      <c r="V29" s="268">
        <v>5254</v>
      </c>
      <c r="W29" s="268">
        <v>6589</v>
      </c>
      <c r="X29" s="268">
        <v>6682</v>
      </c>
      <c r="Y29" s="268">
        <v>6649</v>
      </c>
      <c r="Z29" s="273"/>
      <c r="AA29" s="248"/>
      <c r="AB29" s="248"/>
      <c r="AC29" s="248"/>
      <c r="AD29" s="248"/>
      <c r="AE29" s="248"/>
      <c r="AF29" s="248"/>
      <c r="AG29" s="248"/>
      <c r="AH29" s="248"/>
      <c r="AI29" s="248"/>
      <c r="AJ29" s="248"/>
      <c r="AK29" s="248"/>
      <c r="AL29" s="248"/>
      <c r="AM29" s="248">
        <v>13050</v>
      </c>
      <c r="AN29" s="248"/>
      <c r="AO29" s="248"/>
      <c r="AP29" s="248"/>
      <c r="AQ29" s="248"/>
      <c r="AR29" s="268">
        <v>16061</v>
      </c>
      <c r="AS29" s="268">
        <v>16414</v>
      </c>
      <c r="AT29" s="268">
        <v>17749</v>
      </c>
      <c r="AU29" s="268">
        <v>18284</v>
      </c>
      <c r="AV29" s="268">
        <v>17809</v>
      </c>
      <c r="AW29" s="273"/>
      <c r="AX29" s="248"/>
      <c r="AY29" s="248"/>
      <c r="AZ29" s="248"/>
      <c r="BA29" s="248"/>
      <c r="BB29" s="248"/>
      <c r="BC29" s="248"/>
      <c r="BD29" s="248"/>
      <c r="BE29" s="248"/>
      <c r="BF29" s="248"/>
      <c r="BG29" s="248"/>
      <c r="BH29" s="248"/>
      <c r="BI29" s="248">
        <v>6873</v>
      </c>
      <c r="BJ29" s="248"/>
      <c r="BK29" s="248"/>
      <c r="BL29" s="248"/>
      <c r="BM29" s="248"/>
      <c r="BN29" s="268">
        <v>8755</v>
      </c>
      <c r="BO29" s="268">
        <v>11269</v>
      </c>
      <c r="BP29" s="268">
        <v>13161</v>
      </c>
      <c r="BQ29" s="268">
        <v>13169.5</v>
      </c>
      <c r="BR29" s="268">
        <v>13210</v>
      </c>
      <c r="BS29" s="273"/>
      <c r="BT29" s="248"/>
      <c r="BU29" s="248"/>
      <c r="BV29" s="248"/>
      <c r="BW29" s="248"/>
      <c r="BX29" s="248"/>
      <c r="BY29" s="248"/>
      <c r="BZ29" s="248"/>
      <c r="CA29" s="248"/>
      <c r="CB29" s="248"/>
      <c r="CC29" s="248"/>
      <c r="CD29" s="248"/>
      <c r="CE29" s="248">
        <v>23829</v>
      </c>
      <c r="CF29" s="248"/>
      <c r="CG29" s="248"/>
      <c r="CH29" s="248"/>
      <c r="CI29" s="248"/>
      <c r="CJ29" s="268">
        <v>31424</v>
      </c>
      <c r="CK29" s="269">
        <v>34148</v>
      </c>
      <c r="CL29" s="268">
        <v>36039</v>
      </c>
      <c r="CM29" s="268">
        <v>36047.5</v>
      </c>
      <c r="CN29" s="268">
        <v>36088</v>
      </c>
      <c r="CO29" s="273"/>
      <c r="CP29" s="248"/>
      <c r="CQ29" s="248"/>
      <c r="CR29" s="248"/>
      <c r="CS29" s="248"/>
      <c r="CT29" s="248"/>
      <c r="CU29" s="248"/>
      <c r="CV29" s="248"/>
      <c r="CW29" s="248"/>
      <c r="CX29" s="248"/>
      <c r="CY29" s="248"/>
      <c r="CZ29" s="248"/>
      <c r="DA29" s="248">
        <v>5251</v>
      </c>
      <c r="DB29" s="248"/>
      <c r="DC29" s="248"/>
      <c r="DD29" s="248"/>
      <c r="DE29" s="248"/>
      <c r="DF29" s="248">
        <v>4902</v>
      </c>
      <c r="DG29" s="268">
        <v>5206</v>
      </c>
      <c r="DH29" s="268">
        <v>6578</v>
      </c>
      <c r="DI29" s="268">
        <v>6578</v>
      </c>
      <c r="DJ29" s="268">
        <v>6766</v>
      </c>
      <c r="DK29" s="273"/>
      <c r="DL29" s="248"/>
      <c r="DM29" s="248"/>
      <c r="DN29" s="248"/>
      <c r="DO29" s="248"/>
      <c r="DP29" s="248"/>
      <c r="DQ29" s="248"/>
      <c r="DR29" s="248"/>
      <c r="DS29" s="248"/>
      <c r="DT29" s="248"/>
      <c r="DU29" s="248"/>
      <c r="DV29" s="248"/>
      <c r="DW29" s="268">
        <v>18814</v>
      </c>
      <c r="DX29" s="248"/>
      <c r="DY29" s="248"/>
      <c r="DZ29" s="248"/>
      <c r="EA29" s="248"/>
      <c r="EB29" s="248">
        <v>16062</v>
      </c>
      <c r="EC29" s="269">
        <v>16366</v>
      </c>
      <c r="ED29" s="269">
        <v>17738</v>
      </c>
      <c r="EE29" s="269">
        <v>18236</v>
      </c>
      <c r="EF29" s="269">
        <v>17926</v>
      </c>
      <c r="EG29" s="273"/>
      <c r="EH29" s="250"/>
      <c r="EI29" s="248"/>
      <c r="EJ29" s="248"/>
      <c r="EK29" s="248"/>
      <c r="EL29" s="248"/>
      <c r="EM29" s="248"/>
      <c r="EN29" s="248"/>
      <c r="EO29" s="248"/>
      <c r="EP29" s="248"/>
      <c r="EQ29" s="248"/>
      <c r="ER29" s="248"/>
      <c r="ES29" s="268">
        <v>2817.5</v>
      </c>
      <c r="ET29" s="248"/>
      <c r="EU29" s="248"/>
      <c r="EV29" s="248"/>
      <c r="EW29" s="248"/>
      <c r="EX29" s="248">
        <v>4857</v>
      </c>
      <c r="EY29" s="269">
        <v>5076</v>
      </c>
      <c r="EZ29" s="268">
        <v>6471</v>
      </c>
      <c r="FA29" s="268">
        <v>6576</v>
      </c>
      <c r="FB29" s="268">
        <v>6550</v>
      </c>
      <c r="FC29" s="273"/>
      <c r="FD29" s="250"/>
      <c r="FE29" s="248"/>
      <c r="FF29" s="248"/>
      <c r="FG29" s="248"/>
      <c r="FH29" s="248"/>
      <c r="FI29" s="248"/>
      <c r="FJ29" s="248"/>
      <c r="FK29" s="248"/>
      <c r="FL29" s="248"/>
      <c r="FM29" s="248"/>
      <c r="FN29" s="248"/>
      <c r="FO29" s="268">
        <v>12987.5</v>
      </c>
      <c r="FP29" s="248"/>
      <c r="FQ29" s="248"/>
      <c r="FR29" s="248"/>
      <c r="FS29" s="248"/>
      <c r="FT29" s="248">
        <v>16017</v>
      </c>
      <c r="FU29" s="269">
        <v>16236</v>
      </c>
      <c r="FV29" s="268">
        <v>17631</v>
      </c>
      <c r="FW29" s="268">
        <v>18177.5</v>
      </c>
      <c r="FX29" s="268">
        <v>17710</v>
      </c>
      <c r="FY29" s="273"/>
      <c r="FZ29" s="248"/>
      <c r="GA29" s="248"/>
      <c r="GB29" s="248"/>
      <c r="GC29" s="248"/>
      <c r="GD29" s="248"/>
      <c r="GE29" s="248"/>
      <c r="GF29" s="248"/>
      <c r="GG29" s="248"/>
      <c r="GH29" s="248"/>
      <c r="GI29" s="248"/>
      <c r="GJ29" s="248"/>
      <c r="GK29" s="248">
        <v>2807</v>
      </c>
      <c r="GL29" s="248"/>
      <c r="GM29" s="248"/>
      <c r="GN29" s="248"/>
      <c r="GO29" s="248"/>
      <c r="GP29" s="248">
        <v>4745</v>
      </c>
      <c r="GQ29" s="269">
        <v>5057</v>
      </c>
      <c r="GR29" s="268">
        <v>6449</v>
      </c>
      <c r="GS29" s="268">
        <v>6471</v>
      </c>
      <c r="GT29" s="268">
        <v>6471</v>
      </c>
      <c r="GU29" s="273"/>
      <c r="GV29" s="248"/>
      <c r="GW29" s="248"/>
      <c r="GX29" s="248"/>
      <c r="GY29" s="248"/>
      <c r="GZ29" s="248"/>
      <c r="HA29" s="248"/>
      <c r="HB29" s="248"/>
      <c r="HC29" s="248"/>
      <c r="HD29" s="248"/>
      <c r="HE29" s="248"/>
      <c r="HF29" s="248"/>
      <c r="HG29" s="248">
        <v>12977</v>
      </c>
      <c r="HH29" s="248"/>
      <c r="HI29" s="248"/>
      <c r="HJ29" s="248"/>
      <c r="HK29" s="248"/>
      <c r="HL29" s="248">
        <v>15905</v>
      </c>
      <c r="HM29" s="269">
        <v>16217</v>
      </c>
      <c r="HN29" s="268">
        <v>17609</v>
      </c>
      <c r="HO29" s="268">
        <v>18129</v>
      </c>
      <c r="HP29" s="268">
        <v>17631</v>
      </c>
      <c r="HQ29" s="273"/>
      <c r="HR29" s="248"/>
      <c r="HS29" s="248"/>
      <c r="HT29" s="248"/>
      <c r="HU29" s="248"/>
      <c r="HV29" s="248"/>
      <c r="HW29" s="248"/>
      <c r="HX29" s="248"/>
      <c r="HY29" s="248"/>
      <c r="HZ29" s="248"/>
      <c r="IA29" s="248"/>
      <c r="IB29" s="248"/>
      <c r="IC29" s="268">
        <v>2180</v>
      </c>
      <c r="ID29" s="248"/>
      <c r="IE29" s="248"/>
      <c r="IF29" s="248"/>
      <c r="IG29" s="248"/>
      <c r="IH29" s="88" t="s">
        <v>17</v>
      </c>
      <c r="II29" s="88" t="s">
        <v>17</v>
      </c>
      <c r="IJ29" s="88" t="s">
        <v>17</v>
      </c>
      <c r="IK29" s="88" t="s">
        <v>17</v>
      </c>
      <c r="IL29" s="88" t="s">
        <v>17</v>
      </c>
      <c r="IM29" s="273"/>
      <c r="IN29" s="250"/>
      <c r="IO29" s="248"/>
      <c r="IP29" s="248"/>
      <c r="IQ29" s="248"/>
      <c r="IR29" s="248"/>
      <c r="IS29" s="248"/>
      <c r="IT29" s="248"/>
      <c r="IU29" s="248"/>
      <c r="IV29" s="248"/>
      <c r="IW29" s="248"/>
      <c r="IX29" s="248"/>
      <c r="IY29" s="268">
        <v>10640</v>
      </c>
      <c r="IZ29" s="248"/>
      <c r="JA29" s="248"/>
      <c r="JB29" s="248"/>
      <c r="JC29" s="248"/>
      <c r="JD29" s="88" t="s">
        <v>17</v>
      </c>
      <c r="JE29" s="88" t="s">
        <v>17</v>
      </c>
      <c r="JF29" s="88" t="s">
        <v>17</v>
      </c>
      <c r="JG29" s="88" t="s">
        <v>17</v>
      </c>
      <c r="JH29" s="88" t="s">
        <v>17</v>
      </c>
      <c r="JI29" s="273"/>
      <c r="JJ29" s="248"/>
      <c r="JK29" s="248"/>
      <c r="JL29" s="248"/>
      <c r="JM29" s="248"/>
      <c r="JN29" s="248"/>
      <c r="JO29" s="248"/>
      <c r="JP29" s="248"/>
      <c r="JQ29" s="248"/>
      <c r="JR29" s="248"/>
      <c r="JS29" s="248"/>
      <c r="JT29" s="248"/>
      <c r="JU29" s="248">
        <v>2761</v>
      </c>
      <c r="JV29" s="248"/>
      <c r="JW29" s="248"/>
      <c r="JX29" s="248"/>
      <c r="JY29" s="248"/>
      <c r="JZ29" s="248">
        <v>6388</v>
      </c>
      <c r="KA29" s="269">
        <v>7747</v>
      </c>
      <c r="KB29" s="268">
        <v>5706</v>
      </c>
      <c r="KC29" s="268">
        <v>5706</v>
      </c>
      <c r="KD29" s="268">
        <v>6121</v>
      </c>
      <c r="KE29" s="273"/>
      <c r="KF29" s="250"/>
      <c r="KG29" s="248"/>
      <c r="KH29" s="248"/>
      <c r="KI29" s="248"/>
      <c r="KJ29" s="248"/>
      <c r="KK29" s="248"/>
      <c r="KL29" s="248"/>
      <c r="KM29" s="248"/>
      <c r="KN29" s="248"/>
      <c r="KO29" s="248"/>
      <c r="KP29" s="248"/>
      <c r="KQ29" s="248">
        <v>12931</v>
      </c>
      <c r="KR29" s="248"/>
      <c r="KS29" s="248"/>
      <c r="KT29" s="248"/>
      <c r="KU29" s="248"/>
      <c r="KV29" s="248">
        <v>23302.5</v>
      </c>
      <c r="KW29" s="248">
        <v>24766.5</v>
      </c>
      <c r="KX29" s="268">
        <v>16866</v>
      </c>
      <c r="KY29" s="268">
        <v>17364</v>
      </c>
      <c r="KZ29" s="268">
        <v>17281</v>
      </c>
    </row>
    <row r="30" spans="1:312" s="18" customFormat="1">
      <c r="A30" s="248" t="s">
        <v>118</v>
      </c>
      <c r="B30" s="248"/>
      <c r="C30" s="248"/>
      <c r="D30" s="248"/>
      <c r="E30" s="248"/>
      <c r="F30" s="248"/>
      <c r="G30" s="248"/>
      <c r="H30" s="248"/>
      <c r="I30" s="248"/>
      <c r="J30" s="248"/>
      <c r="K30" s="248"/>
      <c r="L30" s="248"/>
      <c r="M30" s="248"/>
      <c r="N30" s="248"/>
      <c r="O30" s="248"/>
      <c r="P30" s="268">
        <v>3279.5</v>
      </c>
      <c r="Q30" s="268"/>
      <c r="R30" s="248"/>
      <c r="S30" s="248"/>
      <c r="T30" s="248"/>
      <c r="U30" s="268">
        <v>5451</v>
      </c>
      <c r="V30" s="268">
        <v>5831</v>
      </c>
      <c r="W30" s="268">
        <v>6270</v>
      </c>
      <c r="X30" s="268">
        <v>6514</v>
      </c>
      <c r="Y30" s="268">
        <v>7335</v>
      </c>
      <c r="Z30" s="273"/>
      <c r="AA30" s="248"/>
      <c r="AB30" s="248"/>
      <c r="AC30" s="248"/>
      <c r="AD30" s="248"/>
      <c r="AE30" s="248"/>
      <c r="AF30" s="248"/>
      <c r="AG30" s="248"/>
      <c r="AH30" s="248"/>
      <c r="AI30" s="248"/>
      <c r="AJ30" s="248"/>
      <c r="AK30" s="248"/>
      <c r="AL30" s="248"/>
      <c r="AM30" s="248">
        <v>12456</v>
      </c>
      <c r="AN30" s="248"/>
      <c r="AO30" s="248"/>
      <c r="AP30" s="248"/>
      <c r="AQ30" s="248"/>
      <c r="AR30" s="268">
        <v>15602</v>
      </c>
      <c r="AS30" s="268">
        <v>16933</v>
      </c>
      <c r="AT30" s="268">
        <v>15875</v>
      </c>
      <c r="AU30" s="268">
        <v>17734</v>
      </c>
      <c r="AV30" s="268">
        <v>17959</v>
      </c>
      <c r="AW30" s="273"/>
      <c r="AX30" s="248"/>
      <c r="AY30" s="248"/>
      <c r="AZ30" s="248"/>
      <c r="BA30" s="248"/>
      <c r="BB30" s="248"/>
      <c r="BC30" s="248"/>
      <c r="BD30" s="248"/>
      <c r="BE30" s="248"/>
      <c r="BF30" s="248"/>
      <c r="BG30" s="248"/>
      <c r="BH30" s="248"/>
      <c r="BI30" s="248">
        <v>4065.5</v>
      </c>
      <c r="BJ30" s="248"/>
      <c r="BK30" s="248"/>
      <c r="BL30" s="248"/>
      <c r="BM30" s="248"/>
      <c r="BN30" s="268">
        <v>7125</v>
      </c>
      <c r="BO30" s="268">
        <v>7748</v>
      </c>
      <c r="BP30" s="268">
        <v>8552</v>
      </c>
      <c r="BQ30" s="268">
        <v>9065.5</v>
      </c>
      <c r="BR30" s="268">
        <v>9830</v>
      </c>
      <c r="BS30" s="273"/>
      <c r="BT30" s="248"/>
      <c r="BU30" s="248"/>
      <c r="BV30" s="248"/>
      <c r="BW30" s="248"/>
      <c r="BX30" s="248"/>
      <c r="BY30" s="248"/>
      <c r="BZ30" s="248"/>
      <c r="CA30" s="248"/>
      <c r="CB30" s="248"/>
      <c r="CC30" s="248"/>
      <c r="CD30" s="248"/>
      <c r="CE30" s="248">
        <v>17915</v>
      </c>
      <c r="CF30" s="248"/>
      <c r="CG30" s="248"/>
      <c r="CH30" s="248"/>
      <c r="CI30" s="248"/>
      <c r="CJ30" s="268">
        <v>25213</v>
      </c>
      <c r="CK30" s="269">
        <v>26294</v>
      </c>
      <c r="CL30" s="268">
        <v>26991</v>
      </c>
      <c r="CM30" s="268">
        <v>27909.5</v>
      </c>
      <c r="CN30" s="268">
        <v>28640.5</v>
      </c>
      <c r="CO30" s="273"/>
      <c r="CP30" s="248"/>
      <c r="CQ30" s="248"/>
      <c r="CR30" s="248"/>
      <c r="CS30" s="248"/>
      <c r="CT30" s="248"/>
      <c r="CU30" s="248"/>
      <c r="CV30" s="248"/>
      <c r="CW30" s="248"/>
      <c r="CX30" s="248"/>
      <c r="CY30" s="248"/>
      <c r="CZ30" s="248"/>
      <c r="DA30" s="248">
        <v>4093</v>
      </c>
      <c r="DB30" s="248"/>
      <c r="DC30" s="248"/>
      <c r="DD30" s="248"/>
      <c r="DE30" s="248"/>
      <c r="DF30" s="248">
        <v>6054</v>
      </c>
      <c r="DG30" s="268">
        <v>6605.5</v>
      </c>
      <c r="DH30" s="268">
        <v>7008.5</v>
      </c>
      <c r="DI30" s="268">
        <v>7004</v>
      </c>
      <c r="DJ30" s="268">
        <v>7450.5</v>
      </c>
      <c r="DK30" s="273"/>
      <c r="DL30" s="248"/>
      <c r="DM30" s="248"/>
      <c r="DN30" s="248"/>
      <c r="DO30" s="248"/>
      <c r="DP30" s="248"/>
      <c r="DQ30" s="248"/>
      <c r="DR30" s="248"/>
      <c r="DS30" s="248"/>
      <c r="DT30" s="248"/>
      <c r="DU30" s="248"/>
      <c r="DV30" s="248"/>
      <c r="DW30" s="268">
        <v>16035</v>
      </c>
      <c r="DX30" s="248"/>
      <c r="DY30" s="248"/>
      <c r="DZ30" s="248"/>
      <c r="EA30" s="248"/>
      <c r="EB30" s="248">
        <v>17094</v>
      </c>
      <c r="EC30" s="269">
        <v>18653.5</v>
      </c>
      <c r="ED30" s="269">
        <v>19357.5</v>
      </c>
      <c r="EE30" s="269">
        <v>19397</v>
      </c>
      <c r="EF30" s="269">
        <v>20234</v>
      </c>
      <c r="EG30" s="273"/>
      <c r="EH30" s="250"/>
      <c r="EI30" s="248"/>
      <c r="EJ30" s="248"/>
      <c r="EK30" s="248"/>
      <c r="EL30" s="248"/>
      <c r="EM30" s="248"/>
      <c r="EN30" s="248"/>
      <c r="EO30" s="248"/>
      <c r="EP30" s="248"/>
      <c r="EQ30" s="248"/>
      <c r="ER30" s="248"/>
      <c r="ES30" s="268">
        <v>4036</v>
      </c>
      <c r="ET30" s="248"/>
      <c r="EU30" s="248"/>
      <c r="EV30" s="248"/>
      <c r="EW30" s="248"/>
      <c r="EX30" s="248">
        <v>5693</v>
      </c>
      <c r="EY30" s="269">
        <v>6029</v>
      </c>
      <c r="EZ30" s="268">
        <v>6412</v>
      </c>
      <c r="FA30" s="268">
        <v>6688</v>
      </c>
      <c r="FB30" s="268">
        <v>7024</v>
      </c>
      <c r="FC30" s="273"/>
      <c r="FD30" s="250"/>
      <c r="FE30" s="248"/>
      <c r="FF30" s="248"/>
      <c r="FG30" s="248"/>
      <c r="FH30" s="248"/>
      <c r="FI30" s="248"/>
      <c r="FJ30" s="248"/>
      <c r="FK30" s="248"/>
      <c r="FL30" s="248"/>
      <c r="FM30" s="248"/>
      <c r="FN30" s="248"/>
      <c r="FO30" s="268">
        <v>16004</v>
      </c>
      <c r="FP30" s="248"/>
      <c r="FQ30" s="248"/>
      <c r="FR30" s="248"/>
      <c r="FS30" s="248"/>
      <c r="FT30" s="248">
        <v>16613</v>
      </c>
      <c r="FU30" s="269">
        <v>16933</v>
      </c>
      <c r="FV30" s="268">
        <v>17276</v>
      </c>
      <c r="FW30" s="268">
        <v>17768</v>
      </c>
      <c r="FX30" s="268">
        <v>18437</v>
      </c>
      <c r="FY30" s="273"/>
      <c r="FZ30" s="248"/>
      <c r="GA30" s="248"/>
      <c r="GB30" s="248"/>
      <c r="GC30" s="248"/>
      <c r="GD30" s="248"/>
      <c r="GE30" s="248"/>
      <c r="GF30" s="248"/>
      <c r="GG30" s="248"/>
      <c r="GH30" s="248"/>
      <c r="GI30" s="248"/>
      <c r="GJ30" s="248"/>
      <c r="GK30" s="248">
        <v>3370</v>
      </c>
      <c r="GL30" s="248"/>
      <c r="GM30" s="248"/>
      <c r="GN30" s="248"/>
      <c r="GO30" s="248"/>
      <c r="GP30" s="88" t="s">
        <v>17</v>
      </c>
      <c r="GQ30" s="88">
        <v>5615</v>
      </c>
      <c r="GR30" s="268">
        <v>6270</v>
      </c>
      <c r="GS30" s="268">
        <v>7327</v>
      </c>
      <c r="GT30" s="268">
        <v>7388</v>
      </c>
      <c r="GU30" s="273"/>
      <c r="GV30" s="248"/>
      <c r="GW30" s="248"/>
      <c r="GX30" s="248"/>
      <c r="GY30" s="248"/>
      <c r="GZ30" s="248"/>
      <c r="HA30" s="248"/>
      <c r="HB30" s="248"/>
      <c r="HC30" s="248"/>
      <c r="HD30" s="248"/>
      <c r="HE30" s="248"/>
      <c r="HF30" s="248"/>
      <c r="HG30" s="248">
        <v>12260</v>
      </c>
      <c r="HH30" s="248"/>
      <c r="HI30" s="248"/>
      <c r="HJ30" s="248"/>
      <c r="HK30" s="248"/>
      <c r="HL30" s="88" t="s">
        <v>17</v>
      </c>
      <c r="HM30" s="88">
        <v>15688</v>
      </c>
      <c r="HN30" s="268">
        <v>12970</v>
      </c>
      <c r="HO30" s="268">
        <v>17649</v>
      </c>
      <c r="HP30" s="268">
        <v>17865</v>
      </c>
      <c r="HQ30" s="273"/>
      <c r="HR30" s="248"/>
      <c r="HS30" s="248"/>
      <c r="HT30" s="248"/>
      <c r="HU30" s="248"/>
      <c r="HV30" s="248"/>
      <c r="HW30" s="248"/>
      <c r="HX30" s="248"/>
      <c r="HY30" s="248"/>
      <c r="HZ30" s="248"/>
      <c r="IA30" s="248"/>
      <c r="IB30" s="248"/>
      <c r="IC30" s="268">
        <v>3189</v>
      </c>
      <c r="ID30" s="248"/>
      <c r="IE30" s="248"/>
      <c r="IF30" s="248"/>
      <c r="IG30" s="248"/>
      <c r="IH30" s="248">
        <v>5210</v>
      </c>
      <c r="II30" s="269">
        <v>5401</v>
      </c>
      <c r="IJ30" s="268">
        <v>5869</v>
      </c>
      <c r="IK30" s="268">
        <v>6430</v>
      </c>
      <c r="IL30" s="268">
        <v>7343</v>
      </c>
      <c r="IM30" s="273"/>
      <c r="IN30" s="250"/>
      <c r="IO30" s="248"/>
      <c r="IP30" s="248"/>
      <c r="IQ30" s="248"/>
      <c r="IR30" s="248"/>
      <c r="IS30" s="248"/>
      <c r="IT30" s="248"/>
      <c r="IU30" s="248"/>
      <c r="IV30" s="248"/>
      <c r="IW30" s="248"/>
      <c r="IX30" s="248"/>
      <c r="IY30" s="268">
        <v>8294</v>
      </c>
      <c r="IZ30" s="248"/>
      <c r="JA30" s="248"/>
      <c r="JB30" s="248"/>
      <c r="JC30" s="248"/>
      <c r="JD30" s="268">
        <v>13598</v>
      </c>
      <c r="JE30" s="269">
        <v>15131</v>
      </c>
      <c r="JF30" s="268">
        <v>15743</v>
      </c>
      <c r="JG30" s="268">
        <v>16664</v>
      </c>
      <c r="JH30" s="268">
        <v>17284</v>
      </c>
      <c r="JI30" s="273"/>
      <c r="JJ30" s="248"/>
      <c r="JK30" s="248"/>
      <c r="JL30" s="248"/>
      <c r="JM30" s="248"/>
      <c r="JN30" s="248"/>
      <c r="JO30" s="248"/>
      <c r="JP30" s="248"/>
      <c r="JQ30" s="248"/>
      <c r="JR30" s="248"/>
      <c r="JS30" s="248"/>
      <c r="JT30" s="248"/>
      <c r="JU30" s="248">
        <v>2744</v>
      </c>
      <c r="JV30" s="248"/>
      <c r="JW30" s="248"/>
      <c r="JX30" s="248"/>
      <c r="JY30" s="248"/>
      <c r="JZ30" s="248">
        <v>4646</v>
      </c>
      <c r="KA30" s="269">
        <v>4775</v>
      </c>
      <c r="KB30" s="268">
        <v>5473</v>
      </c>
      <c r="KC30" s="268">
        <v>6449</v>
      </c>
      <c r="KD30" s="268">
        <v>6824</v>
      </c>
      <c r="KE30" s="273"/>
      <c r="KF30" s="250"/>
      <c r="KG30" s="248"/>
      <c r="KH30" s="248"/>
      <c r="KI30" s="248"/>
      <c r="KJ30" s="248"/>
      <c r="KK30" s="248"/>
      <c r="KL30" s="248"/>
      <c r="KM30" s="248"/>
      <c r="KN30" s="248"/>
      <c r="KO30" s="248"/>
      <c r="KP30" s="248"/>
      <c r="KQ30" s="248">
        <v>9176</v>
      </c>
      <c r="KR30" s="248"/>
      <c r="KS30" s="248"/>
      <c r="KT30" s="248"/>
      <c r="KU30" s="248"/>
      <c r="KV30" s="248">
        <v>13263</v>
      </c>
      <c r="KW30" s="248">
        <v>14440</v>
      </c>
      <c r="KX30" s="268">
        <v>15087</v>
      </c>
      <c r="KY30" s="268">
        <v>17022</v>
      </c>
      <c r="KZ30" s="268">
        <v>17255.5</v>
      </c>
    </row>
    <row r="31" spans="1:312" s="18" customFormat="1">
      <c r="A31" s="248" t="s">
        <v>119</v>
      </c>
      <c r="B31" s="248"/>
      <c r="C31" s="248"/>
      <c r="D31" s="248"/>
      <c r="E31" s="248"/>
      <c r="F31" s="248"/>
      <c r="G31" s="248"/>
      <c r="H31" s="248"/>
      <c r="I31" s="248"/>
      <c r="J31" s="248"/>
      <c r="K31" s="248"/>
      <c r="L31" s="248"/>
      <c r="M31" s="248"/>
      <c r="N31" s="248"/>
      <c r="O31" s="248"/>
      <c r="P31" s="268">
        <v>2543</v>
      </c>
      <c r="Q31" s="268"/>
      <c r="R31" s="248"/>
      <c r="S31" s="248"/>
      <c r="T31" s="248"/>
      <c r="U31" s="268">
        <v>4888</v>
      </c>
      <c r="V31" s="268">
        <v>5416</v>
      </c>
      <c r="W31" s="268">
        <v>5944</v>
      </c>
      <c r="X31" s="268">
        <v>6184</v>
      </c>
      <c r="Y31" s="268">
        <v>6536</v>
      </c>
      <c r="Z31" s="273"/>
      <c r="AA31" s="248"/>
      <c r="AB31" s="248"/>
      <c r="AC31" s="248"/>
      <c r="AD31" s="248"/>
      <c r="AE31" s="248"/>
      <c r="AF31" s="248"/>
      <c r="AG31" s="248"/>
      <c r="AH31" s="248"/>
      <c r="AI31" s="248"/>
      <c r="AJ31" s="248"/>
      <c r="AK31" s="248"/>
      <c r="AL31" s="248"/>
      <c r="AM31" s="248">
        <v>8111</v>
      </c>
      <c r="AN31" s="248"/>
      <c r="AO31" s="248"/>
      <c r="AP31" s="248"/>
      <c r="AQ31" s="248"/>
      <c r="AR31" s="268">
        <v>14392</v>
      </c>
      <c r="AS31" s="268">
        <v>15904</v>
      </c>
      <c r="AT31" s="268">
        <v>17416</v>
      </c>
      <c r="AU31" s="268">
        <v>17776</v>
      </c>
      <c r="AV31" s="268">
        <v>18296</v>
      </c>
      <c r="AW31" s="273"/>
      <c r="AX31" s="248"/>
      <c r="AY31" s="248"/>
      <c r="AZ31" s="248"/>
      <c r="BA31" s="248"/>
      <c r="BB31" s="248"/>
      <c r="BC31" s="248"/>
      <c r="BD31" s="248"/>
      <c r="BE31" s="248"/>
      <c r="BF31" s="248"/>
      <c r="BG31" s="248"/>
      <c r="BH31" s="248"/>
      <c r="BI31" s="248">
        <v>3580</v>
      </c>
      <c r="BJ31" s="248"/>
      <c r="BK31" s="248"/>
      <c r="BL31" s="248"/>
      <c r="BM31" s="248"/>
      <c r="BN31" s="268">
        <v>7167</v>
      </c>
      <c r="BO31" s="268">
        <v>8095</v>
      </c>
      <c r="BP31" s="268">
        <v>9100</v>
      </c>
      <c r="BQ31" s="268">
        <v>9404</v>
      </c>
      <c r="BR31" s="268">
        <v>9904</v>
      </c>
      <c r="BS31" s="273"/>
      <c r="BT31" s="248"/>
      <c r="BU31" s="248"/>
      <c r="BV31" s="248"/>
      <c r="BW31" s="248"/>
      <c r="BX31" s="248"/>
      <c r="BY31" s="248"/>
      <c r="BZ31" s="248"/>
      <c r="CA31" s="248"/>
      <c r="CB31" s="248"/>
      <c r="CC31" s="248"/>
      <c r="CD31" s="248"/>
      <c r="CE31" s="248">
        <v>10060</v>
      </c>
      <c r="CF31" s="248"/>
      <c r="CG31" s="248"/>
      <c r="CH31" s="248"/>
      <c r="CI31" s="248"/>
      <c r="CJ31" s="268">
        <v>19215</v>
      </c>
      <c r="CK31" s="269">
        <v>21535</v>
      </c>
      <c r="CL31" s="268">
        <v>23932</v>
      </c>
      <c r="CM31" s="268">
        <v>25652</v>
      </c>
      <c r="CN31" s="268">
        <v>27472</v>
      </c>
      <c r="CO31" s="273"/>
      <c r="CP31" s="248"/>
      <c r="CQ31" s="248"/>
      <c r="CR31" s="248"/>
      <c r="CS31" s="248"/>
      <c r="CT31" s="248"/>
      <c r="CU31" s="248"/>
      <c r="CV31" s="248"/>
      <c r="CW31" s="248"/>
      <c r="CX31" s="248"/>
      <c r="CY31" s="248"/>
      <c r="CZ31" s="248"/>
      <c r="DA31" s="60" t="s">
        <v>17</v>
      </c>
      <c r="DB31" s="248"/>
      <c r="DC31" s="248"/>
      <c r="DD31" s="248"/>
      <c r="DE31" s="248"/>
      <c r="DF31" s="60" t="s">
        <v>17</v>
      </c>
      <c r="DG31" s="60" t="s">
        <v>17</v>
      </c>
      <c r="DH31" s="60" t="s">
        <v>17</v>
      </c>
      <c r="DI31" s="60" t="s">
        <v>17</v>
      </c>
      <c r="DJ31" s="60" t="s">
        <v>17</v>
      </c>
      <c r="DK31" s="273"/>
      <c r="DL31" s="248"/>
      <c r="DM31" s="248"/>
      <c r="DN31" s="248"/>
      <c r="DO31" s="248"/>
      <c r="DP31" s="248"/>
      <c r="DQ31" s="248"/>
      <c r="DR31" s="248"/>
      <c r="DS31" s="248"/>
      <c r="DT31" s="248"/>
      <c r="DU31" s="248"/>
      <c r="DV31" s="248"/>
      <c r="DW31" s="10" t="s">
        <v>17</v>
      </c>
      <c r="DX31" s="248"/>
      <c r="DY31" s="248"/>
      <c r="DZ31" s="248"/>
      <c r="EA31" s="248"/>
      <c r="EB31" s="60" t="s">
        <v>17</v>
      </c>
      <c r="EC31" s="60" t="s">
        <v>17</v>
      </c>
      <c r="ED31" s="60" t="s">
        <v>17</v>
      </c>
      <c r="EE31" s="60" t="s">
        <v>17</v>
      </c>
      <c r="EF31" s="60" t="s">
        <v>17</v>
      </c>
      <c r="EG31" s="273"/>
      <c r="EH31" s="250"/>
      <c r="EI31" s="248"/>
      <c r="EJ31" s="248"/>
      <c r="EK31" s="248"/>
      <c r="EL31" s="248"/>
      <c r="EM31" s="248"/>
      <c r="EN31" s="248"/>
      <c r="EO31" s="248"/>
      <c r="EP31" s="248"/>
      <c r="EQ31" s="248"/>
      <c r="ER31" s="248"/>
      <c r="ES31" s="10" t="s">
        <v>17</v>
      </c>
      <c r="ET31" s="248"/>
      <c r="EU31" s="248"/>
      <c r="EV31" s="248"/>
      <c r="EW31" s="248"/>
      <c r="EX31" s="60" t="s">
        <v>17</v>
      </c>
      <c r="EY31" s="60" t="s">
        <v>17</v>
      </c>
      <c r="EZ31" s="60" t="s">
        <v>17</v>
      </c>
      <c r="FA31" s="60" t="s">
        <v>17</v>
      </c>
      <c r="FB31" s="60" t="s">
        <v>17</v>
      </c>
      <c r="FC31" s="273"/>
      <c r="FD31" s="250"/>
      <c r="FE31" s="248"/>
      <c r="FF31" s="248"/>
      <c r="FG31" s="248"/>
      <c r="FH31" s="248"/>
      <c r="FI31" s="248"/>
      <c r="FJ31" s="248"/>
      <c r="FK31" s="248"/>
      <c r="FL31" s="248"/>
      <c r="FM31" s="248"/>
      <c r="FN31" s="248"/>
      <c r="FO31" s="60" t="s">
        <v>17</v>
      </c>
      <c r="FP31" s="248"/>
      <c r="FQ31" s="248"/>
      <c r="FR31" s="248"/>
      <c r="FS31" s="248"/>
      <c r="FT31" s="60" t="s">
        <v>17</v>
      </c>
      <c r="FU31" s="60" t="s">
        <v>17</v>
      </c>
      <c r="FV31" s="60" t="s">
        <v>17</v>
      </c>
      <c r="FW31" s="60" t="s">
        <v>17</v>
      </c>
      <c r="FX31" s="60" t="s">
        <v>17</v>
      </c>
      <c r="FY31" s="273"/>
      <c r="FZ31" s="248"/>
      <c r="GA31" s="248"/>
      <c r="GB31" s="248"/>
      <c r="GC31" s="248"/>
      <c r="GD31" s="248"/>
      <c r="GE31" s="248"/>
      <c r="GF31" s="248"/>
      <c r="GG31" s="248"/>
      <c r="GH31" s="248"/>
      <c r="GI31" s="248"/>
      <c r="GJ31" s="248"/>
      <c r="GK31" s="88" t="s">
        <v>17</v>
      </c>
      <c r="GL31" s="248"/>
      <c r="GM31" s="248"/>
      <c r="GN31" s="248"/>
      <c r="GO31" s="248"/>
      <c r="GP31" s="88" t="s">
        <v>17</v>
      </c>
      <c r="GQ31" s="88">
        <v>5416</v>
      </c>
      <c r="GR31" s="268">
        <v>5944</v>
      </c>
      <c r="GS31" s="268">
        <v>6184</v>
      </c>
      <c r="GT31" s="268">
        <v>6536</v>
      </c>
      <c r="GU31" s="273"/>
      <c r="GV31" s="248"/>
      <c r="GW31" s="248"/>
      <c r="GX31" s="248"/>
      <c r="GY31" s="248"/>
      <c r="GZ31" s="248"/>
      <c r="HA31" s="248"/>
      <c r="HB31" s="248"/>
      <c r="HC31" s="248"/>
      <c r="HD31" s="248"/>
      <c r="HE31" s="248"/>
      <c r="HF31" s="248"/>
      <c r="HG31" s="88" t="s">
        <v>17</v>
      </c>
      <c r="HH31" s="248"/>
      <c r="HI31" s="248"/>
      <c r="HJ31" s="248"/>
      <c r="HK31" s="248"/>
      <c r="HL31" s="88" t="s">
        <v>17</v>
      </c>
      <c r="HM31" s="88">
        <v>15904</v>
      </c>
      <c r="HN31" s="268">
        <v>17416</v>
      </c>
      <c r="HO31" s="268">
        <v>17776</v>
      </c>
      <c r="HP31" s="268">
        <v>18296</v>
      </c>
      <c r="HQ31" s="273"/>
      <c r="HR31" s="248"/>
      <c r="HS31" s="248"/>
      <c r="HT31" s="248"/>
      <c r="HU31" s="248"/>
      <c r="HV31" s="248"/>
      <c r="HW31" s="248"/>
      <c r="HX31" s="248"/>
      <c r="HY31" s="248"/>
      <c r="HZ31" s="248"/>
      <c r="IA31" s="248"/>
      <c r="IB31" s="248"/>
      <c r="IC31" s="88" t="s">
        <v>17</v>
      </c>
      <c r="ID31" s="248"/>
      <c r="IE31" s="248"/>
      <c r="IF31" s="248"/>
      <c r="IG31" s="248"/>
      <c r="IH31" s="88" t="s">
        <v>17</v>
      </c>
      <c r="II31" s="88" t="s">
        <v>17</v>
      </c>
      <c r="IJ31" s="88" t="s">
        <v>17</v>
      </c>
      <c r="IK31" s="88" t="s">
        <v>17</v>
      </c>
      <c r="IL31" s="88" t="s">
        <v>17</v>
      </c>
      <c r="IM31" s="273"/>
      <c r="IN31" s="250"/>
      <c r="IO31" s="248"/>
      <c r="IP31" s="248"/>
      <c r="IQ31" s="248"/>
      <c r="IR31" s="248"/>
      <c r="IS31" s="248"/>
      <c r="IT31" s="248"/>
      <c r="IU31" s="248"/>
      <c r="IV31" s="248"/>
      <c r="IW31" s="248"/>
      <c r="IX31" s="248"/>
      <c r="IY31" s="88" t="s">
        <v>17</v>
      </c>
      <c r="IZ31" s="248"/>
      <c r="JA31" s="248"/>
      <c r="JB31" s="248"/>
      <c r="JC31" s="248"/>
      <c r="JD31" s="88" t="s">
        <v>17</v>
      </c>
      <c r="JE31" s="88" t="s">
        <v>17</v>
      </c>
      <c r="JF31" s="88" t="s">
        <v>17</v>
      </c>
      <c r="JG31" s="88" t="s">
        <v>17</v>
      </c>
      <c r="JH31" s="88" t="s">
        <v>17</v>
      </c>
      <c r="JI31" s="273"/>
      <c r="JJ31" s="248"/>
      <c r="JK31" s="248"/>
      <c r="JL31" s="248"/>
      <c r="JM31" s="248"/>
      <c r="JN31" s="248"/>
      <c r="JO31" s="248"/>
      <c r="JP31" s="248"/>
      <c r="JQ31" s="248"/>
      <c r="JR31" s="248"/>
      <c r="JS31" s="248"/>
      <c r="JT31" s="248"/>
      <c r="JU31" s="248">
        <v>2368.5</v>
      </c>
      <c r="JV31" s="248"/>
      <c r="JW31" s="248"/>
      <c r="JX31" s="248"/>
      <c r="JY31" s="248"/>
      <c r="JZ31" s="248">
        <v>4537</v>
      </c>
      <c r="KA31" s="269">
        <v>4666</v>
      </c>
      <c r="KB31" s="268">
        <v>5146</v>
      </c>
      <c r="KC31" s="268">
        <v>5602</v>
      </c>
      <c r="KD31" s="268">
        <v>6336</v>
      </c>
      <c r="KE31" s="273"/>
      <c r="KF31" s="250"/>
      <c r="KG31" s="248"/>
      <c r="KH31" s="248"/>
      <c r="KI31" s="248"/>
      <c r="KJ31" s="248"/>
      <c r="KK31" s="248"/>
      <c r="KL31" s="248"/>
      <c r="KM31" s="248"/>
      <c r="KN31" s="248"/>
      <c r="KO31" s="248"/>
      <c r="KP31" s="248"/>
      <c r="KQ31" s="248">
        <v>7720.5</v>
      </c>
      <c r="KR31" s="248"/>
      <c r="KS31" s="248"/>
      <c r="KT31" s="248"/>
      <c r="KU31" s="248"/>
      <c r="KV31" s="248">
        <v>13681</v>
      </c>
      <c r="KW31" s="248">
        <v>14362</v>
      </c>
      <c r="KX31" s="268">
        <v>15754</v>
      </c>
      <c r="KY31" s="268">
        <v>16666</v>
      </c>
      <c r="KZ31" s="268">
        <v>17856</v>
      </c>
    </row>
    <row r="32" spans="1:312" s="18" customFormat="1">
      <c r="A32" s="248" t="s">
        <v>120</v>
      </c>
      <c r="B32" s="248"/>
      <c r="C32" s="248"/>
      <c r="D32" s="248"/>
      <c r="E32" s="248"/>
      <c r="F32" s="248"/>
      <c r="G32" s="248"/>
      <c r="H32" s="248"/>
      <c r="I32" s="248"/>
      <c r="J32" s="248"/>
      <c r="K32" s="248"/>
      <c r="L32" s="248"/>
      <c r="M32" s="248"/>
      <c r="N32" s="248"/>
      <c r="O32" s="248"/>
      <c r="P32" s="268">
        <v>3576</v>
      </c>
      <c r="Q32" s="268"/>
      <c r="R32" s="248"/>
      <c r="S32" s="248"/>
      <c r="T32" s="248"/>
      <c r="U32" s="268">
        <v>4898</v>
      </c>
      <c r="V32" s="268">
        <v>5351</v>
      </c>
      <c r="W32" s="248">
        <v>5681</v>
      </c>
      <c r="X32" s="248">
        <v>5977</v>
      </c>
      <c r="Y32" s="248">
        <v>6318</v>
      </c>
      <c r="Z32" s="273"/>
      <c r="AA32" s="248"/>
      <c r="AB32" s="248"/>
      <c r="AC32" s="248"/>
      <c r="AD32" s="248"/>
      <c r="AE32" s="248"/>
      <c r="AF32" s="248"/>
      <c r="AG32" s="248"/>
      <c r="AH32" s="248"/>
      <c r="AI32" s="248"/>
      <c r="AJ32" s="248"/>
      <c r="AK32" s="248"/>
      <c r="AL32" s="248"/>
      <c r="AM32" s="248">
        <v>10678</v>
      </c>
      <c r="AN32" s="248"/>
      <c r="AO32" s="248"/>
      <c r="AP32" s="248"/>
      <c r="AQ32" s="248"/>
      <c r="AR32" s="268">
        <v>14319</v>
      </c>
      <c r="AS32" s="268">
        <v>15336</v>
      </c>
      <c r="AT32" s="268">
        <v>16499</v>
      </c>
      <c r="AU32" s="268">
        <v>17597</v>
      </c>
      <c r="AV32" s="268">
        <v>18784</v>
      </c>
      <c r="AW32" s="273"/>
      <c r="AX32" s="248"/>
      <c r="AY32" s="248"/>
      <c r="AZ32" s="248"/>
      <c r="BA32" s="248"/>
      <c r="BB32" s="248"/>
      <c r="BC32" s="248"/>
      <c r="BD32" s="248"/>
      <c r="BE32" s="248"/>
      <c r="BF32" s="248"/>
      <c r="BG32" s="248"/>
      <c r="BH32" s="248"/>
      <c r="BI32" s="10" t="s">
        <v>17</v>
      </c>
      <c r="BJ32" s="248"/>
      <c r="BK32" s="248"/>
      <c r="BL32" s="248"/>
      <c r="BM32" s="248"/>
      <c r="BN32" s="60" t="s">
        <v>17</v>
      </c>
      <c r="BO32" s="60" t="s">
        <v>17</v>
      </c>
      <c r="BP32" s="60" t="s">
        <v>17</v>
      </c>
      <c r="BQ32" s="60" t="s">
        <v>17</v>
      </c>
      <c r="BR32" s="60" t="s">
        <v>17</v>
      </c>
      <c r="BS32" s="273"/>
      <c r="BT32" s="248"/>
      <c r="BU32" s="248"/>
      <c r="BV32" s="248"/>
      <c r="BW32" s="248"/>
      <c r="BX32" s="248"/>
      <c r="BY32" s="248"/>
      <c r="BZ32" s="248"/>
      <c r="CA32" s="248"/>
      <c r="CB32" s="248"/>
      <c r="CC32" s="248"/>
      <c r="CD32" s="248"/>
      <c r="CE32" s="10" t="s">
        <v>17</v>
      </c>
      <c r="CF32" s="248"/>
      <c r="CG32" s="248"/>
      <c r="CH32" s="248"/>
      <c r="CI32" s="248"/>
      <c r="CJ32" s="60" t="s">
        <v>17</v>
      </c>
      <c r="CK32" s="60" t="s">
        <v>17</v>
      </c>
      <c r="CL32" s="60" t="s">
        <v>17</v>
      </c>
      <c r="CM32" s="60" t="s">
        <v>17</v>
      </c>
      <c r="CN32" s="60" t="s">
        <v>17</v>
      </c>
      <c r="CO32" s="273"/>
      <c r="CP32" s="248"/>
      <c r="CQ32" s="248"/>
      <c r="CR32" s="248"/>
      <c r="CS32" s="248"/>
      <c r="CT32" s="248"/>
      <c r="CU32" s="248"/>
      <c r="CV32" s="248"/>
      <c r="CW32" s="248"/>
      <c r="CX32" s="248"/>
      <c r="CY32" s="248"/>
      <c r="CZ32" s="248"/>
      <c r="DA32" s="248">
        <v>3666</v>
      </c>
      <c r="DB32" s="248"/>
      <c r="DC32" s="248"/>
      <c r="DD32" s="248"/>
      <c r="DE32" s="248"/>
      <c r="DF32" s="248">
        <v>4950</v>
      </c>
      <c r="DG32" s="268">
        <v>5409</v>
      </c>
      <c r="DH32" s="268">
        <v>5826</v>
      </c>
      <c r="DI32" s="268">
        <v>6141</v>
      </c>
      <c r="DJ32" s="268">
        <v>6434</v>
      </c>
      <c r="DK32" s="273"/>
      <c r="DL32" s="248"/>
      <c r="DM32" s="248"/>
      <c r="DN32" s="248"/>
      <c r="DO32" s="248"/>
      <c r="DP32" s="248"/>
      <c r="DQ32" s="248"/>
      <c r="DR32" s="248"/>
      <c r="DS32" s="248"/>
      <c r="DT32" s="248"/>
      <c r="DU32" s="248"/>
      <c r="DV32" s="248"/>
      <c r="DW32" s="268">
        <v>11216</v>
      </c>
      <c r="DX32" s="248"/>
      <c r="DY32" s="248"/>
      <c r="DZ32" s="248"/>
      <c r="EA32" s="248"/>
      <c r="EB32" s="248">
        <v>14891</v>
      </c>
      <c r="EC32" s="269">
        <v>16455</v>
      </c>
      <c r="ED32" s="269">
        <v>17704</v>
      </c>
      <c r="EE32" s="269">
        <v>18435</v>
      </c>
      <c r="EF32" s="269">
        <v>19138</v>
      </c>
      <c r="EG32" s="273"/>
      <c r="EH32" s="250"/>
      <c r="EI32" s="248"/>
      <c r="EJ32" s="248"/>
      <c r="EK32" s="248"/>
      <c r="EL32" s="248"/>
      <c r="EM32" s="248"/>
      <c r="EN32" s="248"/>
      <c r="EO32" s="248"/>
      <c r="EP32" s="248"/>
      <c r="EQ32" s="248"/>
      <c r="ER32" s="248"/>
      <c r="ES32" s="268">
        <v>3520</v>
      </c>
      <c r="ET32" s="248"/>
      <c r="EU32" s="248"/>
      <c r="EV32" s="248"/>
      <c r="EW32" s="248"/>
      <c r="EX32" s="248">
        <v>4864</v>
      </c>
      <c r="EY32" s="269">
        <v>5300</v>
      </c>
      <c r="EZ32" s="60">
        <v>5566</v>
      </c>
      <c r="FA32" s="60">
        <v>5884</v>
      </c>
      <c r="FB32" s="60">
        <v>6292</v>
      </c>
      <c r="FC32" s="273"/>
      <c r="FD32" s="250"/>
      <c r="FE32" s="248"/>
      <c r="FF32" s="248"/>
      <c r="FG32" s="248"/>
      <c r="FH32" s="248"/>
      <c r="FI32" s="248"/>
      <c r="FJ32" s="248"/>
      <c r="FK32" s="248"/>
      <c r="FL32" s="248"/>
      <c r="FM32" s="248"/>
      <c r="FN32" s="248"/>
      <c r="FO32" s="268">
        <v>10576</v>
      </c>
      <c r="FP32" s="248"/>
      <c r="FQ32" s="248"/>
      <c r="FR32" s="248"/>
      <c r="FS32" s="248"/>
      <c r="FT32" s="248">
        <v>13868</v>
      </c>
      <c r="FU32" s="269">
        <v>14756</v>
      </c>
      <c r="FV32" s="268">
        <v>15966</v>
      </c>
      <c r="FW32" s="268">
        <v>17324</v>
      </c>
      <c r="FX32" s="268">
        <v>18892</v>
      </c>
      <c r="FY32" s="273"/>
      <c r="FZ32" s="248"/>
      <c r="GA32" s="248"/>
      <c r="GB32" s="248"/>
      <c r="GC32" s="248"/>
      <c r="GD32" s="248"/>
      <c r="GE32" s="248"/>
      <c r="GF32" s="248"/>
      <c r="GG32" s="248"/>
      <c r="GH32" s="248"/>
      <c r="GI32" s="248"/>
      <c r="GJ32" s="248"/>
      <c r="GK32" s="88" t="s">
        <v>17</v>
      </c>
      <c r="GL32" s="248"/>
      <c r="GM32" s="248"/>
      <c r="GN32" s="248"/>
      <c r="GO32" s="248"/>
      <c r="GP32" s="88" t="s">
        <v>17</v>
      </c>
      <c r="GQ32" s="88" t="s">
        <v>17</v>
      </c>
      <c r="GR32" s="88" t="s">
        <v>17</v>
      </c>
      <c r="GS32" s="88" t="s">
        <v>17</v>
      </c>
      <c r="GT32" s="88" t="s">
        <v>17</v>
      </c>
      <c r="GU32" s="273"/>
      <c r="GV32" s="248"/>
      <c r="GW32" s="248"/>
      <c r="GX32" s="248"/>
      <c r="GY32" s="248"/>
      <c r="GZ32" s="248"/>
      <c r="HA32" s="248"/>
      <c r="HB32" s="248"/>
      <c r="HC32" s="248"/>
      <c r="HD32" s="248"/>
      <c r="HE32" s="248"/>
      <c r="HF32" s="248"/>
      <c r="HG32" s="88" t="s">
        <v>17</v>
      </c>
      <c r="HH32" s="248"/>
      <c r="HI32" s="248"/>
      <c r="HJ32" s="248"/>
      <c r="HK32" s="248"/>
      <c r="HL32" s="88" t="s">
        <v>17</v>
      </c>
      <c r="HM32" s="88" t="s">
        <v>17</v>
      </c>
      <c r="HN32" s="88" t="s">
        <v>17</v>
      </c>
      <c r="HO32" s="88" t="s">
        <v>17</v>
      </c>
      <c r="HP32" s="88" t="s">
        <v>17</v>
      </c>
      <c r="HQ32" s="273"/>
      <c r="HR32" s="248"/>
      <c r="HS32" s="248"/>
      <c r="HT32" s="248"/>
      <c r="HU32" s="248"/>
      <c r="HV32" s="248"/>
      <c r="HW32" s="248"/>
      <c r="HX32" s="248"/>
      <c r="HY32" s="248"/>
      <c r="HZ32" s="248"/>
      <c r="IA32" s="248"/>
      <c r="IB32" s="248"/>
      <c r="IC32" s="88" t="s">
        <v>17</v>
      </c>
      <c r="ID32" s="248"/>
      <c r="IE32" s="248"/>
      <c r="IF32" s="248"/>
      <c r="IG32" s="248"/>
      <c r="IH32" s="88" t="s">
        <v>17</v>
      </c>
      <c r="II32" s="88" t="s">
        <v>17</v>
      </c>
      <c r="IJ32" s="88" t="s">
        <v>17</v>
      </c>
      <c r="IK32" s="88" t="s">
        <v>17</v>
      </c>
      <c r="IL32" s="88" t="s">
        <v>17</v>
      </c>
      <c r="IM32" s="273"/>
      <c r="IN32" s="250"/>
      <c r="IO32" s="248"/>
      <c r="IP32" s="248"/>
      <c r="IQ32" s="248"/>
      <c r="IR32" s="248"/>
      <c r="IS32" s="248"/>
      <c r="IT32" s="248"/>
      <c r="IU32" s="248"/>
      <c r="IV32" s="248"/>
      <c r="IW32" s="248"/>
      <c r="IX32" s="248"/>
      <c r="IY32" s="88" t="s">
        <v>17</v>
      </c>
      <c r="IZ32" s="248"/>
      <c r="JA32" s="248"/>
      <c r="JB32" s="248"/>
      <c r="JC32" s="248"/>
      <c r="JD32" s="88" t="s">
        <v>17</v>
      </c>
      <c r="JE32" s="88" t="s">
        <v>17</v>
      </c>
      <c r="JF32" s="88" t="s">
        <v>17</v>
      </c>
      <c r="JG32" s="88" t="s">
        <v>17</v>
      </c>
      <c r="JH32" s="88" t="s">
        <v>17</v>
      </c>
      <c r="JI32" s="273"/>
      <c r="JJ32" s="248"/>
      <c r="JK32" s="248"/>
      <c r="JL32" s="248"/>
      <c r="JM32" s="248"/>
      <c r="JN32" s="248"/>
      <c r="JO32" s="248"/>
      <c r="JP32" s="248"/>
      <c r="JQ32" s="248"/>
      <c r="JR32" s="248"/>
      <c r="JS32" s="248"/>
      <c r="JT32" s="248"/>
      <c r="JU32" s="248">
        <v>3392</v>
      </c>
      <c r="JV32" s="248"/>
      <c r="JW32" s="248"/>
      <c r="JX32" s="248"/>
      <c r="JY32" s="248"/>
      <c r="JZ32" s="248">
        <v>4596</v>
      </c>
      <c r="KA32" s="269">
        <v>4998</v>
      </c>
      <c r="KB32" s="268">
        <v>5348</v>
      </c>
      <c r="KC32" s="268">
        <v>5562</v>
      </c>
      <c r="KD32" s="268">
        <v>5784</v>
      </c>
      <c r="KE32" s="273"/>
      <c r="KF32" s="250"/>
      <c r="KG32" s="248"/>
      <c r="KH32" s="248"/>
      <c r="KI32" s="248"/>
      <c r="KJ32" s="248"/>
      <c r="KK32" s="248"/>
      <c r="KL32" s="248"/>
      <c r="KM32" s="248"/>
      <c r="KN32" s="248"/>
      <c r="KO32" s="248"/>
      <c r="KP32" s="248"/>
      <c r="KQ32" s="248">
        <v>9632</v>
      </c>
      <c r="KR32" s="248"/>
      <c r="KS32" s="248"/>
      <c r="KT32" s="248"/>
      <c r="KU32" s="248"/>
      <c r="KV32" s="248">
        <v>12786</v>
      </c>
      <c r="KW32" s="248">
        <v>13906</v>
      </c>
      <c r="KX32" s="268">
        <v>14880</v>
      </c>
      <c r="KY32" s="268">
        <v>15476</v>
      </c>
      <c r="KZ32" s="268">
        <v>16096</v>
      </c>
    </row>
    <row r="33" spans="1:312" s="18" customFormat="1">
      <c r="A33" s="248" t="s">
        <v>121</v>
      </c>
      <c r="B33" s="248"/>
      <c r="C33" s="248"/>
      <c r="D33" s="248"/>
      <c r="E33" s="248"/>
      <c r="F33" s="248"/>
      <c r="G33" s="248"/>
      <c r="H33" s="248"/>
      <c r="I33" s="248"/>
      <c r="J33" s="248"/>
      <c r="K33" s="248"/>
      <c r="L33" s="248"/>
      <c r="M33" s="248"/>
      <c r="N33" s="248"/>
      <c r="O33" s="248"/>
      <c r="P33" s="268">
        <v>4538.5</v>
      </c>
      <c r="Q33" s="268"/>
      <c r="R33" s="248"/>
      <c r="S33" s="248"/>
      <c r="T33" s="248"/>
      <c r="U33" s="268">
        <v>5370</v>
      </c>
      <c r="V33" s="268">
        <v>5463.5</v>
      </c>
      <c r="W33" s="268">
        <v>5706</v>
      </c>
      <c r="X33" s="268">
        <v>5963</v>
      </c>
      <c r="Y33" s="268">
        <v>6010</v>
      </c>
      <c r="Z33" s="273"/>
      <c r="AA33" s="248"/>
      <c r="AB33" s="248"/>
      <c r="AC33" s="248"/>
      <c r="AD33" s="248"/>
      <c r="AE33" s="248"/>
      <c r="AF33" s="248"/>
      <c r="AG33" s="248"/>
      <c r="AH33" s="248"/>
      <c r="AI33" s="248"/>
      <c r="AJ33" s="248"/>
      <c r="AK33" s="248"/>
      <c r="AL33" s="248"/>
      <c r="AM33" s="248">
        <v>12896</v>
      </c>
      <c r="AN33" s="248"/>
      <c r="AO33" s="248"/>
      <c r="AP33" s="248"/>
      <c r="AQ33" s="248"/>
      <c r="AR33" s="268">
        <v>16053.5</v>
      </c>
      <c r="AS33" s="268">
        <v>16328.5</v>
      </c>
      <c r="AT33" s="268">
        <v>17223.5</v>
      </c>
      <c r="AU33" s="268">
        <v>18026.5</v>
      </c>
      <c r="AV33" s="268">
        <v>18437.5</v>
      </c>
      <c r="AW33" s="273"/>
      <c r="AX33" s="248"/>
      <c r="AY33" s="248"/>
      <c r="AZ33" s="248"/>
      <c r="BA33" s="248"/>
      <c r="BB33" s="248"/>
      <c r="BC33" s="248"/>
      <c r="BD33" s="248"/>
      <c r="BE33" s="248"/>
      <c r="BF33" s="248"/>
      <c r="BG33" s="248"/>
      <c r="BH33" s="248"/>
      <c r="BI33" s="10" t="s">
        <v>17</v>
      </c>
      <c r="BJ33" s="248"/>
      <c r="BK33" s="248"/>
      <c r="BL33" s="248"/>
      <c r="BM33" s="248"/>
      <c r="BN33" s="60" t="s">
        <v>17</v>
      </c>
      <c r="BO33" s="60" t="s">
        <v>17</v>
      </c>
      <c r="BP33" s="60" t="s">
        <v>17</v>
      </c>
      <c r="BQ33" s="60" t="s">
        <v>17</v>
      </c>
      <c r="BR33" s="60" t="s">
        <v>17</v>
      </c>
      <c r="BS33" s="273"/>
      <c r="BT33" s="248"/>
      <c r="BU33" s="248"/>
      <c r="BV33" s="248"/>
      <c r="BW33" s="248"/>
      <c r="BX33" s="248"/>
      <c r="BY33" s="248"/>
      <c r="BZ33" s="248"/>
      <c r="CA33" s="248"/>
      <c r="CB33" s="248"/>
      <c r="CC33" s="248"/>
      <c r="CD33" s="248"/>
      <c r="CE33" s="10" t="s">
        <v>17</v>
      </c>
      <c r="CF33" s="248"/>
      <c r="CG33" s="248"/>
      <c r="CH33" s="248"/>
      <c r="CI33" s="248"/>
      <c r="CJ33" s="60" t="s">
        <v>17</v>
      </c>
      <c r="CK33" s="60" t="s">
        <v>17</v>
      </c>
      <c r="CL33" s="60" t="s">
        <v>17</v>
      </c>
      <c r="CM33" s="60" t="s">
        <v>17</v>
      </c>
      <c r="CN33" s="60" t="s">
        <v>17</v>
      </c>
      <c r="CO33" s="273"/>
      <c r="CP33" s="248"/>
      <c r="CQ33" s="248"/>
      <c r="CR33" s="248"/>
      <c r="CS33" s="248"/>
      <c r="CT33" s="248"/>
      <c r="CU33" s="248"/>
      <c r="CV33" s="248"/>
      <c r="CW33" s="248"/>
      <c r="CX33" s="248"/>
      <c r="CY33" s="248"/>
      <c r="CZ33" s="248"/>
      <c r="DA33" s="248">
        <v>4561.5</v>
      </c>
      <c r="DB33" s="248"/>
      <c r="DC33" s="248"/>
      <c r="DD33" s="248"/>
      <c r="DE33" s="248"/>
      <c r="DF33" s="248">
        <v>5760.5</v>
      </c>
      <c r="DG33" s="268">
        <v>5926.5</v>
      </c>
      <c r="DH33" s="268">
        <v>6185</v>
      </c>
      <c r="DI33" s="268">
        <v>6460</v>
      </c>
      <c r="DJ33" s="268">
        <v>6513.5</v>
      </c>
      <c r="DK33" s="273"/>
      <c r="DL33" s="248"/>
      <c r="DM33" s="248"/>
      <c r="DN33" s="248"/>
      <c r="DO33" s="248"/>
      <c r="DP33" s="248"/>
      <c r="DQ33" s="248"/>
      <c r="DR33" s="248"/>
      <c r="DS33" s="248"/>
      <c r="DT33" s="248"/>
      <c r="DU33" s="248"/>
      <c r="DV33" s="248"/>
      <c r="DW33" s="268">
        <v>13481.5</v>
      </c>
      <c r="DX33" s="248"/>
      <c r="DY33" s="248"/>
      <c r="DZ33" s="248"/>
      <c r="EA33" s="248"/>
      <c r="EB33" s="248">
        <v>18012</v>
      </c>
      <c r="EC33" s="269">
        <v>19062</v>
      </c>
      <c r="ED33" s="269">
        <v>19973</v>
      </c>
      <c r="EE33" s="269">
        <v>20934</v>
      </c>
      <c r="EF33" s="269">
        <v>21593</v>
      </c>
      <c r="EG33" s="273"/>
      <c r="EH33" s="250"/>
      <c r="EI33" s="248"/>
      <c r="EJ33" s="248"/>
      <c r="EK33" s="248"/>
      <c r="EL33" s="248"/>
      <c r="EM33" s="248"/>
      <c r="EN33" s="248"/>
      <c r="EO33" s="248"/>
      <c r="EP33" s="248"/>
      <c r="EQ33" s="248"/>
      <c r="ER33" s="248"/>
      <c r="ES33" s="10" t="s">
        <v>17</v>
      </c>
      <c r="ET33" s="248"/>
      <c r="EU33" s="248"/>
      <c r="EV33" s="248"/>
      <c r="EW33" s="248"/>
      <c r="EX33" s="60" t="s">
        <v>17</v>
      </c>
      <c r="EY33" s="60" t="s">
        <v>17</v>
      </c>
      <c r="EZ33" s="60" t="s">
        <v>17</v>
      </c>
      <c r="FA33" s="60" t="s">
        <v>17</v>
      </c>
      <c r="FB33" s="60" t="s">
        <v>17</v>
      </c>
      <c r="FC33" s="273"/>
      <c r="FD33" s="250"/>
      <c r="FE33" s="248"/>
      <c r="FF33" s="248"/>
      <c r="FG33" s="248"/>
      <c r="FH33" s="248"/>
      <c r="FI33" s="248"/>
      <c r="FJ33" s="248"/>
      <c r="FK33" s="248"/>
      <c r="FL33" s="248"/>
      <c r="FM33" s="248"/>
      <c r="FN33" s="248"/>
      <c r="FO33" s="60" t="s">
        <v>17</v>
      </c>
      <c r="FP33" s="248"/>
      <c r="FQ33" s="248"/>
      <c r="FR33" s="248"/>
      <c r="FS33" s="248"/>
      <c r="FT33" s="60" t="s">
        <v>17</v>
      </c>
      <c r="FU33" s="60" t="s">
        <v>17</v>
      </c>
      <c r="FV33" s="60" t="s">
        <v>17</v>
      </c>
      <c r="FW33" s="60" t="s">
        <v>17</v>
      </c>
      <c r="FX33" s="60" t="s">
        <v>17</v>
      </c>
      <c r="FY33" s="273"/>
      <c r="FZ33" s="248"/>
      <c r="GA33" s="248"/>
      <c r="GB33" s="248"/>
      <c r="GC33" s="248"/>
      <c r="GD33" s="248"/>
      <c r="GE33" s="248"/>
      <c r="GF33" s="248"/>
      <c r="GG33" s="248"/>
      <c r="GH33" s="248"/>
      <c r="GI33" s="248"/>
      <c r="GJ33" s="248"/>
      <c r="GK33" s="248">
        <v>4550</v>
      </c>
      <c r="GL33" s="248"/>
      <c r="GM33" s="248"/>
      <c r="GN33" s="248"/>
      <c r="GO33" s="248"/>
      <c r="GP33" s="248">
        <v>5207</v>
      </c>
      <c r="GQ33" s="269">
        <v>5702</v>
      </c>
      <c r="GR33" s="268">
        <v>5470</v>
      </c>
      <c r="GS33" s="268">
        <v>5711</v>
      </c>
      <c r="GT33" s="268">
        <v>6233.5</v>
      </c>
      <c r="GU33" s="273"/>
      <c r="GV33" s="248"/>
      <c r="GW33" s="248"/>
      <c r="GX33" s="248"/>
      <c r="GY33" s="248"/>
      <c r="GZ33" s="248"/>
      <c r="HA33" s="248"/>
      <c r="HB33" s="248"/>
      <c r="HC33" s="248"/>
      <c r="HD33" s="248"/>
      <c r="HE33" s="248"/>
      <c r="HF33" s="248"/>
      <c r="HG33" s="248">
        <v>12831</v>
      </c>
      <c r="HH33" s="248"/>
      <c r="HI33" s="248"/>
      <c r="HJ33" s="248"/>
      <c r="HK33" s="248"/>
      <c r="HL33" s="248">
        <v>14648</v>
      </c>
      <c r="HM33" s="269">
        <v>16260</v>
      </c>
      <c r="HN33" s="268">
        <v>15961</v>
      </c>
      <c r="HO33" s="268">
        <v>16726</v>
      </c>
      <c r="HP33" s="268">
        <v>18296</v>
      </c>
      <c r="HQ33" s="273"/>
      <c r="HR33" s="248"/>
      <c r="HS33" s="248"/>
      <c r="HT33" s="248"/>
      <c r="HU33" s="248"/>
      <c r="HV33" s="248"/>
      <c r="HW33" s="248"/>
      <c r="HX33" s="248"/>
      <c r="HY33" s="248"/>
      <c r="HZ33" s="248"/>
      <c r="IA33" s="248"/>
      <c r="IB33" s="248"/>
      <c r="IC33" s="268">
        <v>4349</v>
      </c>
      <c r="ID33" s="248"/>
      <c r="IE33" s="248"/>
      <c r="IF33" s="248"/>
      <c r="IG33" s="248"/>
      <c r="IH33" s="248">
        <v>6006</v>
      </c>
      <c r="II33" s="88" t="s">
        <v>17</v>
      </c>
      <c r="IJ33" s="88" t="s">
        <v>17</v>
      </c>
      <c r="IK33" s="88" t="s">
        <v>17</v>
      </c>
      <c r="IL33" s="88" t="s">
        <v>17</v>
      </c>
      <c r="IM33" s="273"/>
      <c r="IN33" s="250"/>
      <c r="IO33" s="248"/>
      <c r="IP33" s="248"/>
      <c r="IQ33" s="248"/>
      <c r="IR33" s="248"/>
      <c r="IS33" s="248"/>
      <c r="IT33" s="248"/>
      <c r="IU33" s="248"/>
      <c r="IV33" s="248"/>
      <c r="IW33" s="248"/>
      <c r="IX33" s="248"/>
      <c r="IY33" s="268">
        <v>13148</v>
      </c>
      <c r="IZ33" s="248"/>
      <c r="JA33" s="248"/>
      <c r="JB33" s="248"/>
      <c r="JC33" s="248"/>
      <c r="JD33" s="268">
        <v>16820</v>
      </c>
      <c r="JE33" s="88" t="s">
        <v>17</v>
      </c>
      <c r="JF33" s="88" t="s">
        <v>17</v>
      </c>
      <c r="JG33" s="88" t="s">
        <v>17</v>
      </c>
      <c r="JH33" s="88" t="s">
        <v>17</v>
      </c>
      <c r="JI33" s="273"/>
      <c r="JJ33" s="248"/>
      <c r="JK33" s="248"/>
      <c r="JL33" s="248"/>
      <c r="JM33" s="248"/>
      <c r="JN33" s="248"/>
      <c r="JO33" s="248"/>
      <c r="JP33" s="248"/>
      <c r="JQ33" s="248"/>
      <c r="JR33" s="248"/>
      <c r="JS33" s="248"/>
      <c r="JT33" s="248"/>
      <c r="JU33" s="248">
        <v>3740</v>
      </c>
      <c r="JV33" s="248"/>
      <c r="JW33" s="248"/>
      <c r="JX33" s="248"/>
      <c r="JY33" s="248"/>
      <c r="JZ33" s="248">
        <v>4523</v>
      </c>
      <c r="KA33" s="269">
        <v>4566.5</v>
      </c>
      <c r="KB33" s="268">
        <v>5070</v>
      </c>
      <c r="KC33" s="268">
        <v>5266</v>
      </c>
      <c r="KD33" s="268">
        <v>5007.5</v>
      </c>
      <c r="KE33" s="273"/>
      <c r="KF33" s="250"/>
      <c r="KG33" s="248"/>
      <c r="KH33" s="248"/>
      <c r="KI33" s="248"/>
      <c r="KJ33" s="248"/>
      <c r="KK33" s="248"/>
      <c r="KL33" s="248"/>
      <c r="KM33" s="248"/>
      <c r="KN33" s="248"/>
      <c r="KO33" s="248"/>
      <c r="KP33" s="248"/>
      <c r="KQ33" s="248">
        <v>11570</v>
      </c>
      <c r="KR33" s="248"/>
      <c r="KS33" s="248"/>
      <c r="KT33" s="248"/>
      <c r="KU33" s="248"/>
      <c r="KV33" s="248">
        <v>14141</v>
      </c>
      <c r="KW33" s="248">
        <v>14306.5</v>
      </c>
      <c r="KX33" s="268">
        <v>16351</v>
      </c>
      <c r="KY33" s="268">
        <v>17105</v>
      </c>
      <c r="KZ33" s="268">
        <v>16217.5</v>
      </c>
    </row>
    <row r="34" spans="1:312" s="18" customFormat="1">
      <c r="A34" s="248" t="s">
        <v>122</v>
      </c>
      <c r="B34" s="248"/>
      <c r="C34" s="248"/>
      <c r="D34" s="248"/>
      <c r="E34" s="248"/>
      <c r="F34" s="248"/>
      <c r="G34" s="248"/>
      <c r="H34" s="248"/>
      <c r="I34" s="248"/>
      <c r="J34" s="248"/>
      <c r="K34" s="248"/>
      <c r="L34" s="248"/>
      <c r="M34" s="248"/>
      <c r="N34" s="248"/>
      <c r="O34" s="248"/>
      <c r="P34" s="268">
        <v>3037</v>
      </c>
      <c r="Q34" s="268"/>
      <c r="R34" s="248"/>
      <c r="S34" s="248"/>
      <c r="T34" s="248"/>
      <c r="U34" s="268">
        <v>4977</v>
      </c>
      <c r="V34" s="268">
        <v>5561</v>
      </c>
      <c r="W34" s="268">
        <v>6308</v>
      </c>
      <c r="X34" s="268">
        <v>6585</v>
      </c>
      <c r="Y34" s="268">
        <v>6570</v>
      </c>
      <c r="Z34" s="273"/>
      <c r="AA34" s="248"/>
      <c r="AB34" s="248"/>
      <c r="AC34" s="248"/>
      <c r="AD34" s="248"/>
      <c r="AE34" s="248"/>
      <c r="AF34" s="248"/>
      <c r="AG34" s="248"/>
      <c r="AH34" s="248"/>
      <c r="AI34" s="248"/>
      <c r="AJ34" s="248"/>
      <c r="AK34" s="248"/>
      <c r="AL34" s="248"/>
      <c r="AM34" s="248">
        <v>11711</v>
      </c>
      <c r="AN34" s="248"/>
      <c r="AO34" s="248"/>
      <c r="AP34" s="248"/>
      <c r="AQ34" s="248"/>
      <c r="AR34" s="268">
        <v>17317</v>
      </c>
      <c r="AS34" s="268">
        <v>18851</v>
      </c>
      <c r="AT34" s="268">
        <v>16553.5</v>
      </c>
      <c r="AU34" s="268">
        <v>19798</v>
      </c>
      <c r="AV34" s="268">
        <v>20480</v>
      </c>
      <c r="AW34" s="273"/>
      <c r="AX34" s="248"/>
      <c r="AY34" s="248"/>
      <c r="AZ34" s="248"/>
      <c r="BA34" s="248"/>
      <c r="BB34" s="248"/>
      <c r="BC34" s="248"/>
      <c r="BD34" s="248"/>
      <c r="BE34" s="248"/>
      <c r="BF34" s="248"/>
      <c r="BG34" s="248"/>
      <c r="BH34" s="248"/>
      <c r="BI34" s="10" t="s">
        <v>17</v>
      </c>
      <c r="BJ34" s="248"/>
      <c r="BK34" s="248"/>
      <c r="BL34" s="248"/>
      <c r="BM34" s="248"/>
      <c r="BN34" s="60" t="s">
        <v>17</v>
      </c>
      <c r="BO34" s="60">
        <v>5624.5</v>
      </c>
      <c r="BP34" s="268">
        <v>6308</v>
      </c>
      <c r="BQ34" s="268">
        <v>6585</v>
      </c>
      <c r="BR34" s="268">
        <v>6716.5</v>
      </c>
      <c r="BS34" s="273"/>
      <c r="BT34" s="248"/>
      <c r="BU34" s="248"/>
      <c r="BV34" s="248"/>
      <c r="BW34" s="248"/>
      <c r="BX34" s="248"/>
      <c r="BY34" s="248"/>
      <c r="BZ34" s="248"/>
      <c r="CA34" s="248"/>
      <c r="CB34" s="248"/>
      <c r="CC34" s="248"/>
      <c r="CD34" s="248"/>
      <c r="CE34" s="10" t="s">
        <v>17</v>
      </c>
      <c r="CF34" s="248"/>
      <c r="CG34" s="248"/>
      <c r="CH34" s="248"/>
      <c r="CI34" s="248"/>
      <c r="CJ34" s="60" t="s">
        <v>17</v>
      </c>
      <c r="CK34" s="60">
        <v>18914.5</v>
      </c>
      <c r="CL34" s="268">
        <v>19903</v>
      </c>
      <c r="CM34" s="268">
        <v>20495</v>
      </c>
      <c r="CN34" s="268">
        <v>20626.5</v>
      </c>
      <c r="CO34" s="273"/>
      <c r="CP34" s="248"/>
      <c r="CQ34" s="248"/>
      <c r="CR34" s="248"/>
      <c r="CS34" s="248"/>
      <c r="CT34" s="248"/>
      <c r="CU34" s="248"/>
      <c r="CV34" s="248"/>
      <c r="CW34" s="248"/>
      <c r="CX34" s="248"/>
      <c r="CY34" s="248"/>
      <c r="CZ34" s="248"/>
      <c r="DA34" s="248">
        <v>3123.5</v>
      </c>
      <c r="DB34" s="248"/>
      <c r="DC34" s="248"/>
      <c r="DD34" s="248"/>
      <c r="DE34" s="248"/>
      <c r="DF34" s="248">
        <v>5004</v>
      </c>
      <c r="DG34" s="60" t="s">
        <v>17</v>
      </c>
      <c r="DH34" s="268">
        <v>6436</v>
      </c>
      <c r="DI34" s="268">
        <v>6863</v>
      </c>
      <c r="DJ34" s="268" t="s">
        <v>17</v>
      </c>
      <c r="DK34" s="273"/>
      <c r="DL34" s="248"/>
      <c r="DM34" s="248"/>
      <c r="DN34" s="248"/>
      <c r="DO34" s="248"/>
      <c r="DP34" s="248"/>
      <c r="DQ34" s="248"/>
      <c r="DR34" s="248"/>
      <c r="DS34" s="248"/>
      <c r="DT34" s="248"/>
      <c r="DU34" s="248"/>
      <c r="DV34" s="248"/>
      <c r="DW34" s="268">
        <v>11797.5</v>
      </c>
      <c r="DX34" s="248"/>
      <c r="DY34" s="248"/>
      <c r="DZ34" s="248"/>
      <c r="EA34" s="248"/>
      <c r="EB34" s="248">
        <v>17344</v>
      </c>
      <c r="EC34" s="60" t="s">
        <v>17</v>
      </c>
      <c r="ED34" s="269">
        <v>19056</v>
      </c>
      <c r="EE34" s="269">
        <v>19798</v>
      </c>
      <c r="EF34" s="269" t="s">
        <v>17</v>
      </c>
      <c r="EG34" s="273"/>
      <c r="EH34" s="250"/>
      <c r="EI34" s="248"/>
      <c r="EJ34" s="248"/>
      <c r="EK34" s="248"/>
      <c r="EL34" s="248"/>
      <c r="EM34" s="248"/>
      <c r="EN34" s="248"/>
      <c r="EO34" s="248"/>
      <c r="EP34" s="248"/>
      <c r="EQ34" s="248"/>
      <c r="ER34" s="248"/>
      <c r="ES34" s="10" t="s">
        <v>17</v>
      </c>
      <c r="ET34" s="248"/>
      <c r="EU34" s="248"/>
      <c r="EV34" s="248"/>
      <c r="EW34" s="248"/>
      <c r="EX34" s="60" t="s">
        <v>17</v>
      </c>
      <c r="EY34" s="60" t="s">
        <v>17</v>
      </c>
      <c r="EZ34" s="60" t="s">
        <v>17</v>
      </c>
      <c r="FA34" s="60" t="s">
        <v>17</v>
      </c>
      <c r="FB34" s="60" t="s">
        <v>17</v>
      </c>
      <c r="FC34" s="273"/>
      <c r="FD34" s="250"/>
      <c r="FE34" s="248"/>
      <c r="FF34" s="248"/>
      <c r="FG34" s="248"/>
      <c r="FH34" s="248"/>
      <c r="FI34" s="248"/>
      <c r="FJ34" s="248"/>
      <c r="FK34" s="248"/>
      <c r="FL34" s="248"/>
      <c r="FM34" s="248"/>
      <c r="FN34" s="248"/>
      <c r="FO34" s="60" t="s">
        <v>17</v>
      </c>
      <c r="FP34" s="248"/>
      <c r="FQ34" s="248"/>
      <c r="FR34" s="248"/>
      <c r="FS34" s="248"/>
      <c r="FT34" s="60" t="s">
        <v>17</v>
      </c>
      <c r="FU34" s="60" t="s">
        <v>17</v>
      </c>
      <c r="FV34" s="60" t="s">
        <v>17</v>
      </c>
      <c r="FW34" s="60" t="s">
        <v>17</v>
      </c>
      <c r="FX34" s="60" t="s">
        <v>17</v>
      </c>
      <c r="FY34" s="273"/>
      <c r="FZ34" s="248"/>
      <c r="GA34" s="248"/>
      <c r="GB34" s="248"/>
      <c r="GC34" s="248"/>
      <c r="GD34" s="248"/>
      <c r="GE34" s="248"/>
      <c r="GF34" s="248"/>
      <c r="GG34" s="248"/>
      <c r="GH34" s="248"/>
      <c r="GI34" s="248"/>
      <c r="GJ34" s="248"/>
      <c r="GK34" s="88" t="s">
        <v>17</v>
      </c>
      <c r="GL34" s="248"/>
      <c r="GM34" s="248"/>
      <c r="GN34" s="248"/>
      <c r="GO34" s="248"/>
      <c r="GP34" s="88" t="s">
        <v>17</v>
      </c>
      <c r="GQ34" s="88" t="s">
        <v>17</v>
      </c>
      <c r="GR34" s="88" t="s">
        <v>17</v>
      </c>
      <c r="GS34" s="88" t="s">
        <v>17</v>
      </c>
      <c r="GT34" s="88" t="s">
        <v>17</v>
      </c>
      <c r="GU34" s="273"/>
      <c r="GV34" s="248"/>
      <c r="GW34" s="248"/>
      <c r="GX34" s="248"/>
      <c r="GY34" s="248"/>
      <c r="GZ34" s="248"/>
      <c r="HA34" s="248"/>
      <c r="HB34" s="248"/>
      <c r="HC34" s="248"/>
      <c r="HD34" s="248"/>
      <c r="HE34" s="248"/>
      <c r="HF34" s="248"/>
      <c r="HG34" s="88" t="s">
        <v>17</v>
      </c>
      <c r="HH34" s="248"/>
      <c r="HI34" s="248"/>
      <c r="HJ34" s="248"/>
      <c r="HK34" s="248"/>
      <c r="HL34" s="88" t="s">
        <v>17</v>
      </c>
      <c r="HM34" s="88" t="s">
        <v>17</v>
      </c>
      <c r="HN34" s="88" t="s">
        <v>17</v>
      </c>
      <c r="HO34" s="88" t="s">
        <v>17</v>
      </c>
      <c r="HP34" s="88" t="s">
        <v>17</v>
      </c>
      <c r="HQ34" s="273"/>
      <c r="HR34" s="248"/>
      <c r="HS34" s="248"/>
      <c r="HT34" s="248"/>
      <c r="HU34" s="248"/>
      <c r="HV34" s="248"/>
      <c r="HW34" s="248"/>
      <c r="HX34" s="248"/>
      <c r="HY34" s="248"/>
      <c r="HZ34" s="248"/>
      <c r="IA34" s="248"/>
      <c r="IB34" s="248"/>
      <c r="IC34" s="88" t="s">
        <v>17</v>
      </c>
      <c r="ID34" s="248"/>
      <c r="IE34" s="248"/>
      <c r="IF34" s="248"/>
      <c r="IG34" s="248"/>
      <c r="IH34" s="88" t="s">
        <v>17</v>
      </c>
      <c r="II34" s="88" t="s">
        <v>17</v>
      </c>
      <c r="IJ34" s="88" t="s">
        <v>17</v>
      </c>
      <c r="IK34" s="88" t="s">
        <v>17</v>
      </c>
      <c r="IL34" s="88" t="s">
        <v>17</v>
      </c>
      <c r="IM34" s="273"/>
      <c r="IN34" s="250"/>
      <c r="IO34" s="248"/>
      <c r="IP34" s="248"/>
      <c r="IQ34" s="248"/>
      <c r="IR34" s="248"/>
      <c r="IS34" s="248"/>
      <c r="IT34" s="248"/>
      <c r="IU34" s="248"/>
      <c r="IV34" s="248"/>
      <c r="IW34" s="248"/>
      <c r="IX34" s="248"/>
      <c r="IY34" s="88" t="s">
        <v>17</v>
      </c>
      <c r="IZ34" s="248"/>
      <c r="JA34" s="248"/>
      <c r="JB34" s="248"/>
      <c r="JC34" s="248"/>
      <c r="JD34" s="88" t="s">
        <v>17</v>
      </c>
      <c r="JE34" s="88" t="s">
        <v>17</v>
      </c>
      <c r="JF34" s="88" t="s">
        <v>17</v>
      </c>
      <c r="JG34" s="88" t="s">
        <v>17</v>
      </c>
      <c r="JH34" s="88" t="s">
        <v>17</v>
      </c>
      <c r="JI34" s="273"/>
      <c r="JJ34" s="248"/>
      <c r="JK34" s="248"/>
      <c r="JL34" s="248"/>
      <c r="JM34" s="248"/>
      <c r="JN34" s="248"/>
      <c r="JO34" s="248"/>
      <c r="JP34" s="248"/>
      <c r="JQ34" s="248"/>
      <c r="JR34" s="248"/>
      <c r="JS34" s="248"/>
      <c r="JT34" s="248"/>
      <c r="JU34" s="248">
        <v>1590</v>
      </c>
      <c r="JV34" s="248"/>
      <c r="JW34" s="248"/>
      <c r="JX34" s="248"/>
      <c r="JY34" s="248"/>
      <c r="JZ34" s="248">
        <v>3248</v>
      </c>
      <c r="KA34" s="269">
        <v>3563</v>
      </c>
      <c r="KB34" s="268">
        <v>3259.5</v>
      </c>
      <c r="KC34" s="268">
        <v>4498</v>
      </c>
      <c r="KD34" s="268">
        <v>4482</v>
      </c>
      <c r="KE34" s="273"/>
      <c r="KF34" s="250"/>
      <c r="KG34" s="248"/>
      <c r="KH34" s="248"/>
      <c r="KI34" s="248"/>
      <c r="KJ34" s="248"/>
      <c r="KK34" s="248"/>
      <c r="KL34" s="248"/>
      <c r="KM34" s="248"/>
      <c r="KN34" s="248"/>
      <c r="KO34" s="248"/>
      <c r="KP34" s="248"/>
      <c r="KQ34" s="248">
        <v>6282</v>
      </c>
      <c r="KR34" s="248"/>
      <c r="KS34" s="248"/>
      <c r="KT34" s="248"/>
      <c r="KU34" s="248"/>
      <c r="KV34" s="248">
        <v>12512</v>
      </c>
      <c r="KW34" s="248">
        <v>13381</v>
      </c>
      <c r="KX34" s="268">
        <v>11529.5</v>
      </c>
      <c r="KY34" s="268">
        <v>14773</v>
      </c>
      <c r="KZ34" s="268">
        <v>14758</v>
      </c>
    </row>
    <row r="35" spans="1:312" s="18" customFormat="1">
      <c r="A35" s="250" t="s">
        <v>123</v>
      </c>
      <c r="B35" s="250"/>
      <c r="C35" s="250"/>
      <c r="D35" s="250"/>
      <c r="E35" s="250"/>
      <c r="F35" s="250"/>
      <c r="G35" s="250"/>
      <c r="H35" s="250"/>
      <c r="I35" s="250"/>
      <c r="J35" s="250"/>
      <c r="K35" s="250"/>
      <c r="L35" s="250"/>
      <c r="M35" s="250"/>
      <c r="N35" s="250"/>
      <c r="O35" s="250"/>
      <c r="P35" s="269">
        <v>2983.5</v>
      </c>
      <c r="Q35" s="269"/>
      <c r="R35" s="250"/>
      <c r="S35" s="250"/>
      <c r="T35" s="250"/>
      <c r="U35" s="269">
        <v>3589</v>
      </c>
      <c r="V35" s="269">
        <v>4420.5</v>
      </c>
      <c r="W35" s="269">
        <v>4724</v>
      </c>
      <c r="X35" s="269">
        <v>4923</v>
      </c>
      <c r="Y35" s="269">
        <v>4723</v>
      </c>
      <c r="Z35" s="273"/>
      <c r="AA35" s="250"/>
      <c r="AB35" s="250"/>
      <c r="AC35" s="250"/>
      <c r="AD35" s="250"/>
      <c r="AE35" s="250"/>
      <c r="AF35" s="250"/>
      <c r="AG35" s="250"/>
      <c r="AH35" s="250"/>
      <c r="AI35" s="250"/>
      <c r="AJ35" s="250"/>
      <c r="AK35" s="250"/>
      <c r="AL35" s="250"/>
      <c r="AM35" s="250">
        <v>9803</v>
      </c>
      <c r="AN35" s="250"/>
      <c r="AO35" s="250"/>
      <c r="AP35" s="250"/>
      <c r="AQ35" s="250"/>
      <c r="AR35" s="269">
        <v>12825</v>
      </c>
      <c r="AS35" s="269">
        <v>14015</v>
      </c>
      <c r="AT35" s="269">
        <v>14583.5</v>
      </c>
      <c r="AU35" s="269">
        <v>14440.5</v>
      </c>
      <c r="AV35" s="269">
        <v>12763</v>
      </c>
      <c r="AW35" s="273"/>
      <c r="AX35" s="250"/>
      <c r="AY35" s="250"/>
      <c r="AZ35" s="250"/>
      <c r="BA35" s="250"/>
      <c r="BB35" s="250"/>
      <c r="BC35" s="250"/>
      <c r="BD35" s="250"/>
      <c r="BE35" s="250"/>
      <c r="BF35" s="250"/>
      <c r="BG35" s="250"/>
      <c r="BH35" s="250"/>
      <c r="BI35" s="250">
        <v>3738</v>
      </c>
      <c r="BJ35" s="250"/>
      <c r="BK35" s="250"/>
      <c r="BL35" s="250"/>
      <c r="BM35" s="250"/>
      <c r="BN35" s="269">
        <v>5101</v>
      </c>
      <c r="BO35" s="269">
        <v>5506</v>
      </c>
      <c r="BP35" s="269">
        <v>5809</v>
      </c>
      <c r="BQ35" s="269">
        <v>6050</v>
      </c>
      <c r="BR35" s="269">
        <v>6533</v>
      </c>
      <c r="BS35" s="273"/>
      <c r="BT35" s="250"/>
      <c r="BU35" s="250"/>
      <c r="BV35" s="250"/>
      <c r="BW35" s="250"/>
      <c r="BX35" s="250"/>
      <c r="BY35" s="250"/>
      <c r="BZ35" s="250"/>
      <c r="CA35" s="250"/>
      <c r="CB35" s="250"/>
      <c r="CC35" s="250"/>
      <c r="CD35" s="250"/>
      <c r="CE35" s="250">
        <v>12500</v>
      </c>
      <c r="CF35" s="250"/>
      <c r="CG35" s="250"/>
      <c r="CH35" s="250"/>
      <c r="CI35" s="250"/>
      <c r="CJ35" s="269">
        <v>17254</v>
      </c>
      <c r="CK35" s="269">
        <v>18691</v>
      </c>
      <c r="CL35" s="269">
        <v>19919</v>
      </c>
      <c r="CM35" s="269">
        <v>20688</v>
      </c>
      <c r="CN35" s="269">
        <v>20166</v>
      </c>
      <c r="CO35" s="273"/>
      <c r="CP35" s="250"/>
      <c r="CQ35" s="250"/>
      <c r="CR35" s="250"/>
      <c r="CS35" s="250"/>
      <c r="CT35" s="250"/>
      <c r="CU35" s="250"/>
      <c r="CV35" s="250"/>
      <c r="CW35" s="250"/>
      <c r="CX35" s="250"/>
      <c r="CY35" s="250"/>
      <c r="CZ35" s="250"/>
      <c r="DA35" s="250">
        <v>3866</v>
      </c>
      <c r="DB35" s="250"/>
      <c r="DC35" s="250"/>
      <c r="DD35" s="250"/>
      <c r="DE35" s="250"/>
      <c r="DF35" s="250">
        <v>4998</v>
      </c>
      <c r="DG35" s="269">
        <v>5400</v>
      </c>
      <c r="DH35" s="269">
        <v>5827</v>
      </c>
      <c r="DI35" s="269">
        <v>6040</v>
      </c>
      <c r="DJ35" s="269" t="s">
        <v>17</v>
      </c>
      <c r="DK35" s="273"/>
      <c r="DL35" s="250"/>
      <c r="DM35" s="250"/>
      <c r="DN35" s="250"/>
      <c r="DO35" s="250"/>
      <c r="DP35" s="250"/>
      <c r="DQ35" s="250"/>
      <c r="DR35" s="250"/>
      <c r="DS35" s="250"/>
      <c r="DT35" s="250"/>
      <c r="DU35" s="250"/>
      <c r="DV35" s="250"/>
      <c r="DW35" s="269">
        <v>12210</v>
      </c>
      <c r="DX35" s="250"/>
      <c r="DY35" s="250"/>
      <c r="DZ35" s="250"/>
      <c r="EA35" s="250"/>
      <c r="EB35" s="250">
        <v>15150</v>
      </c>
      <c r="EC35" s="269">
        <v>16680</v>
      </c>
      <c r="ED35" s="269">
        <v>18268</v>
      </c>
      <c r="EE35" s="269">
        <v>19068</v>
      </c>
      <c r="EF35" s="269" t="s">
        <v>17</v>
      </c>
      <c r="EG35" s="273"/>
      <c r="EH35" s="250"/>
      <c r="EI35" s="250"/>
      <c r="EJ35" s="250"/>
      <c r="EK35" s="250"/>
      <c r="EL35" s="250"/>
      <c r="EM35" s="250"/>
      <c r="EN35" s="250"/>
      <c r="EO35" s="250"/>
      <c r="EP35" s="250"/>
      <c r="EQ35" s="250"/>
      <c r="ER35" s="250"/>
      <c r="ES35" s="269">
        <v>2300</v>
      </c>
      <c r="ET35" s="250"/>
      <c r="EU35" s="250"/>
      <c r="EV35" s="250"/>
      <c r="EW35" s="250"/>
      <c r="EX35" s="250">
        <v>3552</v>
      </c>
      <c r="EY35" s="269">
        <v>2952</v>
      </c>
      <c r="EZ35" s="60" t="s">
        <v>17</v>
      </c>
      <c r="FA35" s="60" t="s">
        <v>17</v>
      </c>
      <c r="FB35" s="269">
        <v>4000</v>
      </c>
      <c r="FC35" s="273"/>
      <c r="FD35" s="250"/>
      <c r="FE35" s="250"/>
      <c r="FF35" s="250"/>
      <c r="FG35" s="250"/>
      <c r="FH35" s="250"/>
      <c r="FI35" s="250"/>
      <c r="FJ35" s="250"/>
      <c r="FK35" s="250"/>
      <c r="FL35" s="250"/>
      <c r="FM35" s="250"/>
      <c r="FN35" s="250"/>
      <c r="FO35" s="269">
        <v>9644</v>
      </c>
      <c r="FP35" s="250"/>
      <c r="FQ35" s="250"/>
      <c r="FR35" s="250"/>
      <c r="FS35" s="250"/>
      <c r="FT35" s="250">
        <v>9102</v>
      </c>
      <c r="FU35" s="269">
        <v>4632</v>
      </c>
      <c r="FV35" s="60" t="s">
        <v>17</v>
      </c>
      <c r="FW35" s="60" t="s">
        <v>17</v>
      </c>
      <c r="FX35" s="269">
        <v>6382</v>
      </c>
      <c r="FY35" s="273"/>
      <c r="FZ35" s="250"/>
      <c r="GA35" s="250"/>
      <c r="GB35" s="250"/>
      <c r="GC35" s="250"/>
      <c r="GD35" s="250"/>
      <c r="GE35" s="250"/>
      <c r="GF35" s="250"/>
      <c r="GG35" s="250"/>
      <c r="GH35" s="250"/>
      <c r="GI35" s="250"/>
      <c r="GJ35" s="250"/>
      <c r="GK35" s="250">
        <v>2948</v>
      </c>
      <c r="GL35" s="250"/>
      <c r="GM35" s="250"/>
      <c r="GN35" s="250"/>
      <c r="GO35" s="250"/>
      <c r="GP35" s="250">
        <v>2761</v>
      </c>
      <c r="GQ35" s="269">
        <v>4420.5</v>
      </c>
      <c r="GR35" s="269">
        <v>4147</v>
      </c>
      <c r="GS35" s="269">
        <v>4350</v>
      </c>
      <c r="GT35" s="269">
        <v>4640.5</v>
      </c>
      <c r="GU35" s="273"/>
      <c r="GV35" s="250"/>
      <c r="GW35" s="250"/>
      <c r="GX35" s="250"/>
      <c r="GY35" s="250"/>
      <c r="GZ35" s="250"/>
      <c r="HA35" s="250"/>
      <c r="HB35" s="250"/>
      <c r="HC35" s="250"/>
      <c r="HD35" s="250"/>
      <c r="HE35" s="250"/>
      <c r="HF35" s="250"/>
      <c r="HG35" s="250">
        <v>9041.5</v>
      </c>
      <c r="HH35" s="250"/>
      <c r="HI35" s="250"/>
      <c r="HJ35" s="250"/>
      <c r="HK35" s="250"/>
      <c r="HL35" s="250">
        <v>4328</v>
      </c>
      <c r="HM35" s="269">
        <v>12025.5</v>
      </c>
      <c r="HN35" s="269">
        <v>9658</v>
      </c>
      <c r="HO35" s="269">
        <v>9861</v>
      </c>
      <c r="HP35" s="269">
        <v>11416</v>
      </c>
      <c r="HQ35" s="273"/>
      <c r="HR35" s="250"/>
      <c r="HS35" s="250"/>
      <c r="HT35" s="250"/>
      <c r="HU35" s="250"/>
      <c r="HV35" s="250"/>
      <c r="HW35" s="250"/>
      <c r="HX35" s="250"/>
      <c r="HY35" s="250"/>
      <c r="HZ35" s="250"/>
      <c r="IA35" s="250"/>
      <c r="IB35" s="250"/>
      <c r="IC35" s="269">
        <v>2687</v>
      </c>
      <c r="ID35" s="250"/>
      <c r="IE35" s="250"/>
      <c r="IF35" s="250"/>
      <c r="IG35" s="250"/>
      <c r="IH35" s="250">
        <v>3589</v>
      </c>
      <c r="II35" s="269">
        <v>3811</v>
      </c>
      <c r="IJ35" s="269">
        <v>4030</v>
      </c>
      <c r="IK35" s="269">
        <v>4314</v>
      </c>
      <c r="IL35" s="88" t="s">
        <v>17</v>
      </c>
      <c r="IM35" s="273"/>
      <c r="IN35" s="250"/>
      <c r="IO35" s="250"/>
      <c r="IP35" s="250"/>
      <c r="IQ35" s="250"/>
      <c r="IR35" s="250"/>
      <c r="IS35" s="250"/>
      <c r="IT35" s="250"/>
      <c r="IU35" s="250"/>
      <c r="IV35" s="250"/>
      <c r="IW35" s="250"/>
      <c r="IX35" s="250"/>
      <c r="IY35" s="269">
        <v>9695</v>
      </c>
      <c r="IZ35" s="250"/>
      <c r="JA35" s="250"/>
      <c r="JB35" s="250"/>
      <c r="JC35" s="250"/>
      <c r="JD35" s="269">
        <v>12825</v>
      </c>
      <c r="JE35" s="269">
        <v>13411</v>
      </c>
      <c r="JF35" s="269">
        <v>13414</v>
      </c>
      <c r="JG35" s="269">
        <v>12514</v>
      </c>
      <c r="JH35" s="269" t="s">
        <v>17</v>
      </c>
      <c r="JI35" s="273"/>
      <c r="JJ35" s="250"/>
      <c r="JK35" s="250"/>
      <c r="JL35" s="250"/>
      <c r="JM35" s="250"/>
      <c r="JN35" s="250"/>
      <c r="JO35" s="250"/>
      <c r="JP35" s="250"/>
      <c r="JQ35" s="250"/>
      <c r="JR35" s="250"/>
      <c r="JS35" s="250"/>
      <c r="JT35" s="250"/>
      <c r="JU35" s="88" t="s">
        <v>17</v>
      </c>
      <c r="JV35" s="250"/>
      <c r="JW35" s="250"/>
      <c r="JX35" s="250"/>
      <c r="JY35" s="250"/>
      <c r="JZ35" s="88" t="s">
        <v>17</v>
      </c>
      <c r="KA35" s="88" t="s">
        <v>17</v>
      </c>
      <c r="KB35" s="88" t="s">
        <v>17</v>
      </c>
      <c r="KC35" s="88" t="s">
        <v>17</v>
      </c>
      <c r="KD35" s="88" t="s">
        <v>17</v>
      </c>
      <c r="KE35" s="273"/>
      <c r="KF35" s="250"/>
      <c r="KG35" s="250"/>
      <c r="KH35" s="250"/>
      <c r="KI35" s="250"/>
      <c r="KJ35" s="250"/>
      <c r="KK35" s="250"/>
      <c r="KL35" s="250"/>
      <c r="KM35" s="250"/>
      <c r="KN35" s="250"/>
      <c r="KO35" s="250"/>
      <c r="KP35" s="250"/>
      <c r="KQ35" s="73" t="s">
        <v>17</v>
      </c>
      <c r="KR35" s="250"/>
      <c r="KS35" s="250"/>
      <c r="KT35" s="250"/>
      <c r="KU35" s="250"/>
      <c r="KV35" s="73" t="s">
        <v>17</v>
      </c>
      <c r="KW35" s="73" t="s">
        <v>17</v>
      </c>
      <c r="KX35" s="73" t="s">
        <v>17</v>
      </c>
      <c r="KY35" s="73" t="s">
        <v>17</v>
      </c>
      <c r="KZ35" s="73" t="s">
        <v>17</v>
      </c>
    </row>
    <row r="36" spans="1:312" s="18" customFormat="1">
      <c r="A36" s="250" t="s">
        <v>124</v>
      </c>
      <c r="B36" s="250"/>
      <c r="C36" s="250"/>
      <c r="D36" s="250"/>
      <c r="E36" s="250"/>
      <c r="F36" s="250"/>
      <c r="G36" s="250"/>
      <c r="H36" s="250"/>
      <c r="I36" s="250"/>
      <c r="J36" s="250"/>
      <c r="K36" s="250"/>
      <c r="L36" s="250"/>
      <c r="M36" s="250"/>
      <c r="N36" s="250"/>
      <c r="O36" s="250"/>
      <c r="P36" s="269">
        <v>4948.5</v>
      </c>
      <c r="Q36" s="269"/>
      <c r="R36" s="250"/>
      <c r="S36" s="250"/>
      <c r="T36" s="250"/>
      <c r="U36" s="269">
        <v>6727</v>
      </c>
      <c r="V36" s="269">
        <v>7130</v>
      </c>
      <c r="W36" s="269">
        <v>7764</v>
      </c>
      <c r="X36" s="269">
        <v>7752.5</v>
      </c>
      <c r="Y36" s="269">
        <v>8322</v>
      </c>
      <c r="Z36" s="273"/>
      <c r="AA36" s="250"/>
      <c r="AB36" s="250"/>
      <c r="AC36" s="250"/>
      <c r="AD36" s="250"/>
      <c r="AE36" s="250"/>
      <c r="AF36" s="250"/>
      <c r="AG36" s="250"/>
      <c r="AH36" s="250"/>
      <c r="AI36" s="250"/>
      <c r="AJ36" s="250"/>
      <c r="AK36" s="250"/>
      <c r="AL36" s="250"/>
      <c r="AM36" s="250">
        <v>16006</v>
      </c>
      <c r="AN36" s="250"/>
      <c r="AO36" s="250"/>
      <c r="AP36" s="250"/>
      <c r="AQ36" s="250"/>
      <c r="AR36" s="269">
        <v>19651</v>
      </c>
      <c r="AS36" s="269">
        <v>20430</v>
      </c>
      <c r="AT36" s="269">
        <v>21316</v>
      </c>
      <c r="AU36" s="269">
        <v>21793.5</v>
      </c>
      <c r="AV36" s="269">
        <v>22188</v>
      </c>
      <c r="AW36" s="273"/>
      <c r="AX36" s="250"/>
      <c r="AY36" s="250"/>
      <c r="AZ36" s="250"/>
      <c r="BA36" s="250"/>
      <c r="BB36" s="250"/>
      <c r="BC36" s="250"/>
      <c r="BD36" s="250"/>
      <c r="BE36" s="250"/>
      <c r="BF36" s="250"/>
      <c r="BG36" s="250"/>
      <c r="BH36" s="250"/>
      <c r="BI36" s="250">
        <v>5404.5</v>
      </c>
      <c r="BJ36" s="250"/>
      <c r="BK36" s="250"/>
      <c r="BL36" s="250"/>
      <c r="BM36" s="250"/>
      <c r="BN36" s="269">
        <v>7078.5</v>
      </c>
      <c r="BO36" s="269">
        <v>7652.5</v>
      </c>
      <c r="BP36" s="269">
        <v>8194.5</v>
      </c>
      <c r="BQ36" s="269">
        <v>8724</v>
      </c>
      <c r="BR36" s="269">
        <v>9042.5</v>
      </c>
      <c r="BS36" s="273"/>
      <c r="BT36" s="250"/>
      <c r="BU36" s="250"/>
      <c r="BV36" s="250"/>
      <c r="BW36" s="250"/>
      <c r="BX36" s="250"/>
      <c r="BY36" s="250"/>
      <c r="BZ36" s="250"/>
      <c r="CA36" s="250"/>
      <c r="CB36" s="250"/>
      <c r="CC36" s="250"/>
      <c r="CD36" s="250"/>
      <c r="CE36" s="250">
        <v>17290.5</v>
      </c>
      <c r="CF36" s="250"/>
      <c r="CG36" s="250"/>
      <c r="CH36" s="250"/>
      <c r="CI36" s="250"/>
      <c r="CJ36" s="269">
        <v>21685.5</v>
      </c>
      <c r="CK36" s="269">
        <v>23132.5</v>
      </c>
      <c r="CL36" s="269">
        <v>24484.5</v>
      </c>
      <c r="CM36" s="269">
        <v>25491</v>
      </c>
      <c r="CN36" s="269">
        <v>26651</v>
      </c>
      <c r="CO36" s="273"/>
      <c r="CP36" s="250"/>
      <c r="CQ36" s="250"/>
      <c r="CR36" s="250"/>
      <c r="CS36" s="250"/>
      <c r="CT36" s="250"/>
      <c r="CU36" s="250"/>
      <c r="CV36" s="250"/>
      <c r="CW36" s="250"/>
      <c r="CX36" s="250"/>
      <c r="CY36" s="250"/>
      <c r="CZ36" s="250"/>
      <c r="DA36" s="250">
        <v>4761</v>
      </c>
      <c r="DB36" s="250"/>
      <c r="DC36" s="250"/>
      <c r="DD36" s="250"/>
      <c r="DE36" s="250"/>
      <c r="DF36" s="250">
        <v>6764</v>
      </c>
      <c r="DG36" s="269">
        <v>7130</v>
      </c>
      <c r="DH36" s="269">
        <v>7764</v>
      </c>
      <c r="DI36" s="269">
        <v>7653</v>
      </c>
      <c r="DJ36" s="269">
        <v>7878</v>
      </c>
      <c r="DK36" s="273"/>
      <c r="DL36" s="250"/>
      <c r="DM36" s="250"/>
      <c r="DN36" s="250"/>
      <c r="DO36" s="250"/>
      <c r="DP36" s="250"/>
      <c r="DQ36" s="250"/>
      <c r="DR36" s="250"/>
      <c r="DS36" s="250"/>
      <c r="DT36" s="250"/>
      <c r="DU36" s="250"/>
      <c r="DV36" s="250"/>
      <c r="DW36" s="269">
        <v>16866</v>
      </c>
      <c r="DX36" s="250"/>
      <c r="DY36" s="250"/>
      <c r="DZ36" s="250"/>
      <c r="EA36" s="250"/>
      <c r="EB36" s="250">
        <v>21198</v>
      </c>
      <c r="EC36" s="269">
        <v>21642</v>
      </c>
      <c r="ED36" s="269">
        <v>22983</v>
      </c>
      <c r="EE36" s="269">
        <v>22863</v>
      </c>
      <c r="EF36" s="269">
        <v>23088</v>
      </c>
      <c r="EG36" s="273"/>
      <c r="EH36" s="250"/>
      <c r="EI36" s="250"/>
      <c r="EJ36" s="250"/>
      <c r="EK36" s="250"/>
      <c r="EL36" s="250"/>
      <c r="EM36" s="250"/>
      <c r="EN36" s="250"/>
      <c r="EO36" s="250"/>
      <c r="EP36" s="250"/>
      <c r="EQ36" s="250"/>
      <c r="ER36" s="250"/>
      <c r="ES36" s="10" t="s">
        <v>17</v>
      </c>
      <c r="ET36" s="250"/>
      <c r="EU36" s="250"/>
      <c r="EV36" s="250"/>
      <c r="EW36" s="250"/>
      <c r="EX36" s="60" t="s">
        <v>17</v>
      </c>
      <c r="EY36" s="60" t="s">
        <v>17</v>
      </c>
      <c r="EZ36" s="269">
        <v>8076</v>
      </c>
      <c r="FA36" s="269">
        <v>8529</v>
      </c>
      <c r="FB36" s="269">
        <v>8634</v>
      </c>
      <c r="FC36" s="273"/>
      <c r="FD36" s="250"/>
      <c r="FE36" s="250"/>
      <c r="FF36" s="250"/>
      <c r="FG36" s="250"/>
      <c r="FH36" s="250"/>
      <c r="FI36" s="250"/>
      <c r="FJ36" s="250"/>
      <c r="FK36" s="250"/>
      <c r="FL36" s="250"/>
      <c r="FM36" s="250"/>
      <c r="FN36" s="250"/>
      <c r="FO36" s="60" t="s">
        <v>17</v>
      </c>
      <c r="FP36" s="250"/>
      <c r="FQ36" s="250"/>
      <c r="FR36" s="250"/>
      <c r="FS36" s="250"/>
      <c r="FT36" s="60" t="s">
        <v>17</v>
      </c>
      <c r="FU36" s="60" t="s">
        <v>17</v>
      </c>
      <c r="FV36" s="269">
        <v>19986</v>
      </c>
      <c r="FW36" s="269">
        <v>21114</v>
      </c>
      <c r="FX36" s="269">
        <v>21759</v>
      </c>
      <c r="FY36" s="273"/>
      <c r="FZ36" s="250"/>
      <c r="GA36" s="250"/>
      <c r="GB36" s="250"/>
      <c r="GC36" s="250"/>
      <c r="GD36" s="250"/>
      <c r="GE36" s="250"/>
      <c r="GF36" s="250"/>
      <c r="GG36" s="250"/>
      <c r="GH36" s="250"/>
      <c r="GI36" s="250"/>
      <c r="GJ36" s="250"/>
      <c r="GK36" s="250">
        <v>4697</v>
      </c>
      <c r="GL36" s="250"/>
      <c r="GM36" s="250"/>
      <c r="GN36" s="250"/>
      <c r="GO36" s="250"/>
      <c r="GP36" s="250">
        <v>6532.5</v>
      </c>
      <c r="GQ36" s="269">
        <v>6927</v>
      </c>
      <c r="GR36" s="269">
        <v>6840</v>
      </c>
      <c r="GS36" s="269">
        <v>7109</v>
      </c>
      <c r="GT36" s="269">
        <v>7794</v>
      </c>
      <c r="GU36" s="273"/>
      <c r="GV36" s="250"/>
      <c r="GW36" s="250"/>
      <c r="GX36" s="250"/>
      <c r="GY36" s="250"/>
      <c r="GZ36" s="250"/>
      <c r="HA36" s="250"/>
      <c r="HB36" s="250"/>
      <c r="HC36" s="250"/>
      <c r="HD36" s="250"/>
      <c r="HE36" s="250"/>
      <c r="HF36" s="250"/>
      <c r="HG36" s="250">
        <v>15146</v>
      </c>
      <c r="HH36" s="250"/>
      <c r="HI36" s="250"/>
      <c r="HJ36" s="250"/>
      <c r="HK36" s="250"/>
      <c r="HL36" s="250">
        <v>18891</v>
      </c>
      <c r="HM36" s="269">
        <v>19627.5</v>
      </c>
      <c r="HN36" s="269">
        <v>19230</v>
      </c>
      <c r="HO36" s="269">
        <v>18978</v>
      </c>
      <c r="HP36" s="269">
        <v>21276</v>
      </c>
      <c r="HQ36" s="273"/>
      <c r="HR36" s="250"/>
      <c r="HS36" s="250"/>
      <c r="HT36" s="250"/>
      <c r="HU36" s="250"/>
      <c r="HV36" s="250"/>
      <c r="HW36" s="250"/>
      <c r="HX36" s="250"/>
      <c r="HY36" s="250"/>
      <c r="HZ36" s="250"/>
      <c r="IA36" s="250"/>
      <c r="IB36" s="250"/>
      <c r="IC36" s="269">
        <v>5508</v>
      </c>
      <c r="ID36" s="250"/>
      <c r="IE36" s="250"/>
      <c r="IF36" s="250"/>
      <c r="IG36" s="250"/>
      <c r="IH36" s="250">
        <v>6456</v>
      </c>
      <c r="II36" s="269">
        <v>6639</v>
      </c>
      <c r="IJ36" s="269">
        <v>7046</v>
      </c>
      <c r="IK36" s="269">
        <v>7238</v>
      </c>
      <c r="IL36" s="269">
        <v>7530</v>
      </c>
      <c r="IM36" s="273"/>
      <c r="IN36" s="250"/>
      <c r="IO36" s="250"/>
      <c r="IP36" s="250"/>
      <c r="IQ36" s="250"/>
      <c r="IR36" s="250"/>
      <c r="IS36" s="250"/>
      <c r="IT36" s="250"/>
      <c r="IU36" s="250"/>
      <c r="IV36" s="250"/>
      <c r="IW36" s="250"/>
      <c r="IX36" s="250"/>
      <c r="IY36" s="269">
        <v>5508</v>
      </c>
      <c r="IZ36" s="250"/>
      <c r="JA36" s="250"/>
      <c r="JB36" s="250"/>
      <c r="JC36" s="250"/>
      <c r="JD36" s="269">
        <v>6456</v>
      </c>
      <c r="JE36" s="269">
        <v>6639</v>
      </c>
      <c r="JF36" s="269">
        <v>7046</v>
      </c>
      <c r="JG36" s="269">
        <v>15720</v>
      </c>
      <c r="JH36" s="269">
        <v>16744</v>
      </c>
      <c r="JI36" s="273"/>
      <c r="JJ36" s="250"/>
      <c r="JK36" s="250"/>
      <c r="JL36" s="250"/>
      <c r="JM36" s="250"/>
      <c r="JN36" s="250"/>
      <c r="JO36" s="250"/>
      <c r="JP36" s="250"/>
      <c r="JQ36" s="250"/>
      <c r="JR36" s="250"/>
      <c r="JS36" s="250"/>
      <c r="JT36" s="250"/>
      <c r="JU36" s="250">
        <v>4974</v>
      </c>
      <c r="JV36" s="250"/>
      <c r="JW36" s="250"/>
      <c r="JX36" s="250"/>
      <c r="JY36" s="250"/>
      <c r="JZ36" s="250">
        <v>6570</v>
      </c>
      <c r="KA36" s="269">
        <v>7260</v>
      </c>
      <c r="KB36" s="269">
        <v>7889</v>
      </c>
      <c r="KC36" s="269">
        <v>7353.5</v>
      </c>
      <c r="KD36" s="269">
        <v>8548</v>
      </c>
      <c r="KE36" s="273"/>
      <c r="KF36" s="250"/>
      <c r="KG36" s="250"/>
      <c r="KH36" s="250"/>
      <c r="KI36" s="250"/>
      <c r="KJ36" s="250"/>
      <c r="KK36" s="250"/>
      <c r="KL36" s="250"/>
      <c r="KM36" s="250"/>
      <c r="KN36" s="250"/>
      <c r="KO36" s="250"/>
      <c r="KP36" s="250"/>
      <c r="KQ36" s="250">
        <v>15075</v>
      </c>
      <c r="KR36" s="250"/>
      <c r="KS36" s="250"/>
      <c r="KT36" s="250"/>
      <c r="KU36" s="250"/>
      <c r="KV36" s="250">
        <v>18090</v>
      </c>
      <c r="KW36" s="250">
        <v>20400</v>
      </c>
      <c r="KX36" s="269">
        <v>22212</v>
      </c>
      <c r="KY36" s="269">
        <v>21793.5</v>
      </c>
      <c r="KZ36" s="269">
        <v>22188</v>
      </c>
    </row>
    <row r="37" spans="1:312" s="18" customFormat="1">
      <c r="A37" s="250" t="s">
        <v>125</v>
      </c>
      <c r="B37" s="250"/>
      <c r="C37" s="250"/>
      <c r="D37" s="250"/>
      <c r="E37" s="250"/>
      <c r="F37" s="250"/>
      <c r="G37" s="250"/>
      <c r="H37" s="250"/>
      <c r="I37" s="250"/>
      <c r="J37" s="250"/>
      <c r="K37" s="250"/>
      <c r="L37" s="250"/>
      <c r="M37" s="250"/>
      <c r="N37" s="250"/>
      <c r="O37" s="250"/>
      <c r="P37" s="269">
        <v>2965</v>
      </c>
      <c r="Q37" s="269"/>
      <c r="R37" s="250"/>
      <c r="S37" s="250"/>
      <c r="T37" s="250"/>
      <c r="U37" s="269">
        <v>4178.5</v>
      </c>
      <c r="V37" s="269">
        <v>4736</v>
      </c>
      <c r="W37" s="269">
        <v>4891</v>
      </c>
      <c r="X37" s="269">
        <v>5173</v>
      </c>
      <c r="Y37" s="269">
        <v>5796</v>
      </c>
      <c r="Z37" s="273"/>
      <c r="AA37" s="250"/>
      <c r="AB37" s="250"/>
      <c r="AC37" s="250"/>
      <c r="AD37" s="250"/>
      <c r="AE37" s="250"/>
      <c r="AF37" s="250"/>
      <c r="AG37" s="250"/>
      <c r="AH37" s="250"/>
      <c r="AI37" s="250"/>
      <c r="AJ37" s="250"/>
      <c r="AK37" s="250"/>
      <c r="AL37" s="250"/>
      <c r="AM37" s="250">
        <v>8872</v>
      </c>
      <c r="AN37" s="250"/>
      <c r="AO37" s="250"/>
      <c r="AP37" s="250"/>
      <c r="AQ37" s="250"/>
      <c r="AR37" s="269">
        <v>12367.5</v>
      </c>
      <c r="AS37" s="269">
        <v>13812</v>
      </c>
      <c r="AT37" s="269">
        <v>14271</v>
      </c>
      <c r="AU37" s="269">
        <v>14729.5</v>
      </c>
      <c r="AV37" s="269">
        <v>16695</v>
      </c>
      <c r="AW37" s="273"/>
      <c r="AX37" s="250"/>
      <c r="AY37" s="250"/>
      <c r="AZ37" s="250"/>
      <c r="BA37" s="250"/>
      <c r="BB37" s="250"/>
      <c r="BC37" s="250"/>
      <c r="BD37" s="250"/>
      <c r="BE37" s="250"/>
      <c r="BF37" s="250"/>
      <c r="BG37" s="250"/>
      <c r="BH37" s="250"/>
      <c r="BI37" s="250">
        <v>4000</v>
      </c>
      <c r="BJ37" s="250"/>
      <c r="BK37" s="250"/>
      <c r="BL37" s="250"/>
      <c r="BM37" s="250"/>
      <c r="BN37" s="269">
        <v>5746</v>
      </c>
      <c r="BO37" s="269">
        <v>6272</v>
      </c>
      <c r="BP37" s="269">
        <v>6762</v>
      </c>
      <c r="BQ37" s="269">
        <v>7139</v>
      </c>
      <c r="BR37" s="269">
        <v>6626.5</v>
      </c>
      <c r="BS37" s="273"/>
      <c r="BT37" s="250"/>
      <c r="BU37" s="250"/>
      <c r="BV37" s="250"/>
      <c r="BW37" s="250"/>
      <c r="BX37" s="250"/>
      <c r="BY37" s="250"/>
      <c r="BZ37" s="250"/>
      <c r="CA37" s="250"/>
      <c r="CB37" s="250"/>
      <c r="CC37" s="250"/>
      <c r="CD37" s="250"/>
      <c r="CE37" s="250">
        <v>12410</v>
      </c>
      <c r="CF37" s="250"/>
      <c r="CG37" s="250"/>
      <c r="CH37" s="250"/>
      <c r="CI37" s="250"/>
      <c r="CJ37" s="269">
        <v>18136</v>
      </c>
      <c r="CK37" s="269">
        <v>19840</v>
      </c>
      <c r="CL37" s="269">
        <v>21388</v>
      </c>
      <c r="CM37" s="269">
        <v>22642</v>
      </c>
      <c r="CN37" s="269">
        <v>20215.5</v>
      </c>
      <c r="CO37" s="273"/>
      <c r="CP37" s="250"/>
      <c r="CQ37" s="250"/>
      <c r="CR37" s="250"/>
      <c r="CS37" s="250"/>
      <c r="CT37" s="250"/>
      <c r="CU37" s="250"/>
      <c r="CV37" s="250"/>
      <c r="CW37" s="250"/>
      <c r="CX37" s="250"/>
      <c r="CY37" s="250"/>
      <c r="CZ37" s="250"/>
      <c r="DA37" s="250">
        <v>3374</v>
      </c>
      <c r="DB37" s="250"/>
      <c r="DC37" s="250"/>
      <c r="DD37" s="250"/>
      <c r="DE37" s="250"/>
      <c r="DF37" s="250">
        <v>4828</v>
      </c>
      <c r="DG37" s="269">
        <v>4828</v>
      </c>
      <c r="DH37" s="269">
        <v>5214</v>
      </c>
      <c r="DI37" s="269">
        <v>5560</v>
      </c>
      <c r="DJ37" s="269" t="s">
        <v>17</v>
      </c>
      <c r="DK37" s="273"/>
      <c r="DL37" s="250"/>
      <c r="DM37" s="250"/>
      <c r="DN37" s="250"/>
      <c r="DO37" s="250"/>
      <c r="DP37" s="250"/>
      <c r="DQ37" s="250"/>
      <c r="DR37" s="250"/>
      <c r="DS37" s="250"/>
      <c r="DT37" s="250"/>
      <c r="DU37" s="250"/>
      <c r="DV37" s="250"/>
      <c r="DW37" s="269">
        <v>9702</v>
      </c>
      <c r="DX37" s="250"/>
      <c r="DY37" s="250"/>
      <c r="DZ37" s="250"/>
      <c r="EA37" s="250"/>
      <c r="EB37" s="250">
        <v>13802</v>
      </c>
      <c r="EC37" s="269">
        <v>13812</v>
      </c>
      <c r="ED37" s="269">
        <v>15006</v>
      </c>
      <c r="EE37" s="269">
        <v>15941</v>
      </c>
      <c r="EF37" s="269" t="s">
        <v>17</v>
      </c>
      <c r="EG37" s="273"/>
      <c r="EH37" s="250"/>
      <c r="EI37" s="250"/>
      <c r="EJ37" s="250"/>
      <c r="EK37" s="250"/>
      <c r="EL37" s="250"/>
      <c r="EM37" s="250"/>
      <c r="EN37" s="250"/>
      <c r="EO37" s="250"/>
      <c r="EP37" s="250"/>
      <c r="EQ37" s="250"/>
      <c r="ER37" s="250"/>
      <c r="ES37" s="10" t="s">
        <v>17</v>
      </c>
      <c r="ET37" s="250"/>
      <c r="EU37" s="250"/>
      <c r="EV37" s="250"/>
      <c r="EW37" s="250"/>
      <c r="EX37" s="60" t="s">
        <v>17</v>
      </c>
      <c r="EY37" s="60" t="s">
        <v>17</v>
      </c>
      <c r="EZ37" s="269">
        <v>7574</v>
      </c>
      <c r="FA37" s="269" t="s">
        <v>17</v>
      </c>
      <c r="FB37" s="269" t="s">
        <v>17</v>
      </c>
      <c r="FC37" s="273"/>
      <c r="FD37" s="250"/>
      <c r="FE37" s="250"/>
      <c r="FF37" s="250"/>
      <c r="FG37" s="250"/>
      <c r="FH37" s="250"/>
      <c r="FI37" s="250"/>
      <c r="FJ37" s="250"/>
      <c r="FK37" s="250"/>
      <c r="FL37" s="250"/>
      <c r="FM37" s="250"/>
      <c r="FN37" s="250"/>
      <c r="FO37" s="60" t="s">
        <v>17</v>
      </c>
      <c r="FP37" s="250"/>
      <c r="FQ37" s="250"/>
      <c r="FR37" s="250"/>
      <c r="FS37" s="250"/>
      <c r="FT37" s="60" t="s">
        <v>17</v>
      </c>
      <c r="FU37" s="60" t="s">
        <v>17</v>
      </c>
      <c r="FV37" s="60" t="s">
        <v>17</v>
      </c>
      <c r="FW37" s="60" t="s">
        <v>17</v>
      </c>
      <c r="FX37" s="60" t="s">
        <v>17</v>
      </c>
      <c r="FY37" s="273"/>
      <c r="FZ37" s="250"/>
      <c r="GA37" s="250"/>
      <c r="GB37" s="250"/>
      <c r="GC37" s="250"/>
      <c r="GD37" s="250"/>
      <c r="GE37" s="250"/>
      <c r="GF37" s="250"/>
      <c r="GG37" s="250"/>
      <c r="GH37" s="250"/>
      <c r="GI37" s="250"/>
      <c r="GJ37" s="250"/>
      <c r="GK37" s="88" t="s">
        <v>17</v>
      </c>
      <c r="GL37" s="250"/>
      <c r="GM37" s="250"/>
      <c r="GN37" s="250"/>
      <c r="GO37" s="250"/>
      <c r="GP37" s="250">
        <v>4178.5</v>
      </c>
      <c r="GQ37" s="269">
        <v>4523.5</v>
      </c>
      <c r="GR37" s="269">
        <v>4873</v>
      </c>
      <c r="GS37" s="269">
        <v>5168.5</v>
      </c>
      <c r="GT37" s="269">
        <v>5457</v>
      </c>
      <c r="GU37" s="273"/>
      <c r="GV37" s="250"/>
      <c r="GW37" s="250"/>
      <c r="GX37" s="250"/>
      <c r="GY37" s="250"/>
      <c r="GZ37" s="250"/>
      <c r="HA37" s="250"/>
      <c r="HB37" s="250"/>
      <c r="HC37" s="250"/>
      <c r="HD37" s="250"/>
      <c r="HE37" s="250"/>
      <c r="HF37" s="250"/>
      <c r="HG37" s="88" t="s">
        <v>17</v>
      </c>
      <c r="HH37" s="250"/>
      <c r="HI37" s="250"/>
      <c r="HJ37" s="250"/>
      <c r="HK37" s="250"/>
      <c r="HL37" s="250">
        <v>12200.5</v>
      </c>
      <c r="HM37" s="269">
        <v>13519.5</v>
      </c>
      <c r="HN37" s="269">
        <v>14085</v>
      </c>
      <c r="HO37" s="269">
        <v>14921</v>
      </c>
      <c r="HP37" s="269">
        <v>15606.5</v>
      </c>
      <c r="HQ37" s="273"/>
      <c r="HR37" s="250"/>
      <c r="HS37" s="250"/>
      <c r="HT37" s="250"/>
      <c r="HU37" s="250"/>
      <c r="HV37" s="250"/>
      <c r="HW37" s="250"/>
      <c r="HX37" s="250"/>
      <c r="HY37" s="250"/>
      <c r="HZ37" s="250"/>
      <c r="IA37" s="250"/>
      <c r="IB37" s="250"/>
      <c r="IC37" s="269">
        <v>2965</v>
      </c>
      <c r="ID37" s="250"/>
      <c r="IE37" s="250"/>
      <c r="IF37" s="250"/>
      <c r="IG37" s="250"/>
      <c r="IH37" s="88" t="s">
        <v>17</v>
      </c>
      <c r="II37" s="88" t="s">
        <v>17</v>
      </c>
      <c r="IJ37" s="88" t="s">
        <v>17</v>
      </c>
      <c r="IK37" s="88" t="s">
        <v>17</v>
      </c>
      <c r="IL37" s="88">
        <v>5086</v>
      </c>
      <c r="IM37" s="273"/>
      <c r="IN37" s="250"/>
      <c r="IO37" s="250"/>
      <c r="IP37" s="250"/>
      <c r="IQ37" s="250"/>
      <c r="IR37" s="250"/>
      <c r="IS37" s="250"/>
      <c r="IT37" s="250"/>
      <c r="IU37" s="250"/>
      <c r="IV37" s="250"/>
      <c r="IW37" s="250"/>
      <c r="IX37" s="250"/>
      <c r="IY37" s="269">
        <v>8872</v>
      </c>
      <c r="IZ37" s="250"/>
      <c r="JA37" s="250"/>
      <c r="JB37" s="250"/>
      <c r="JC37" s="250"/>
      <c r="JD37" s="88" t="s">
        <v>17</v>
      </c>
      <c r="JE37" s="88" t="s">
        <v>17</v>
      </c>
      <c r="JF37" s="88" t="s">
        <v>17</v>
      </c>
      <c r="JG37" s="88" t="s">
        <v>17</v>
      </c>
      <c r="JH37" s="88">
        <v>14256</v>
      </c>
      <c r="JI37" s="273"/>
      <c r="JJ37" s="250"/>
      <c r="JK37" s="250"/>
      <c r="JL37" s="250"/>
      <c r="JM37" s="250"/>
      <c r="JN37" s="250"/>
      <c r="JO37" s="250"/>
      <c r="JP37" s="250"/>
      <c r="JQ37" s="250"/>
      <c r="JR37" s="250"/>
      <c r="JS37" s="250"/>
      <c r="JT37" s="250"/>
      <c r="JU37" s="250">
        <v>2337</v>
      </c>
      <c r="JV37" s="250"/>
      <c r="JW37" s="250"/>
      <c r="JX37" s="250"/>
      <c r="JY37" s="250"/>
      <c r="JZ37" s="250">
        <v>3596.5</v>
      </c>
      <c r="KA37" s="269">
        <v>4288</v>
      </c>
      <c r="KB37" s="269">
        <v>4236</v>
      </c>
      <c r="KC37" s="269">
        <v>4437.5</v>
      </c>
      <c r="KD37" s="88" t="s">
        <v>17</v>
      </c>
      <c r="KE37" s="273"/>
      <c r="KF37" s="250"/>
      <c r="KG37" s="250"/>
      <c r="KH37" s="250"/>
      <c r="KI37" s="250"/>
      <c r="KJ37" s="250"/>
      <c r="KK37" s="250"/>
      <c r="KL37" s="250"/>
      <c r="KM37" s="250"/>
      <c r="KN37" s="250"/>
      <c r="KO37" s="250"/>
      <c r="KP37" s="250"/>
      <c r="KQ37" s="250">
        <v>7876</v>
      </c>
      <c r="KR37" s="250"/>
      <c r="KS37" s="250"/>
      <c r="KT37" s="250"/>
      <c r="KU37" s="250"/>
      <c r="KV37" s="250">
        <v>11392.5</v>
      </c>
      <c r="KW37" s="250">
        <v>12246</v>
      </c>
      <c r="KX37" s="269">
        <v>13238</v>
      </c>
      <c r="KY37" s="269">
        <v>12619.5</v>
      </c>
      <c r="KZ37" s="73" t="s">
        <v>17</v>
      </c>
    </row>
    <row r="38" spans="1:312" s="18" customFormat="1">
      <c r="A38" s="250" t="s">
        <v>126</v>
      </c>
      <c r="B38" s="250"/>
      <c r="C38" s="250"/>
      <c r="D38" s="250"/>
      <c r="E38" s="250"/>
      <c r="F38" s="250"/>
      <c r="G38" s="250"/>
      <c r="H38" s="250"/>
      <c r="I38" s="250"/>
      <c r="J38" s="250"/>
      <c r="K38" s="250"/>
      <c r="L38" s="250"/>
      <c r="M38" s="250"/>
      <c r="N38" s="250"/>
      <c r="O38" s="250"/>
      <c r="P38" s="269">
        <v>4804.5</v>
      </c>
      <c r="Q38" s="269"/>
      <c r="R38" s="250"/>
      <c r="S38" s="250"/>
      <c r="T38" s="250"/>
      <c r="U38" s="269">
        <v>6998.5</v>
      </c>
      <c r="V38" s="269">
        <v>7863.5</v>
      </c>
      <c r="W38" s="269">
        <v>9123.5</v>
      </c>
      <c r="X38" s="269">
        <v>10413.5</v>
      </c>
      <c r="Y38" s="269">
        <v>10439</v>
      </c>
      <c r="Z38" s="273"/>
      <c r="AA38" s="250"/>
      <c r="AB38" s="250"/>
      <c r="AC38" s="250"/>
      <c r="AD38" s="250"/>
      <c r="AE38" s="250"/>
      <c r="AF38" s="250"/>
      <c r="AG38" s="250"/>
      <c r="AH38" s="250"/>
      <c r="AI38" s="250"/>
      <c r="AJ38" s="250"/>
      <c r="AK38" s="250"/>
      <c r="AL38" s="250"/>
      <c r="AM38" s="250">
        <v>14358</v>
      </c>
      <c r="AN38" s="250"/>
      <c r="AO38" s="250"/>
      <c r="AP38" s="250"/>
      <c r="AQ38" s="250"/>
      <c r="AR38" s="269">
        <v>18377.5</v>
      </c>
      <c r="AS38" s="269">
        <v>19168.5</v>
      </c>
      <c r="AT38" s="269">
        <v>20377</v>
      </c>
      <c r="AU38" s="269">
        <v>22471.5</v>
      </c>
      <c r="AV38" s="269">
        <v>23035</v>
      </c>
      <c r="AW38" s="273"/>
      <c r="AX38" s="250"/>
      <c r="AY38" s="250"/>
      <c r="AZ38" s="250"/>
      <c r="BA38" s="250"/>
      <c r="BB38" s="250"/>
      <c r="BC38" s="250"/>
      <c r="BD38" s="250"/>
      <c r="BE38" s="250"/>
      <c r="BF38" s="250"/>
      <c r="BG38" s="250"/>
      <c r="BH38" s="250"/>
      <c r="BI38" s="250">
        <v>5457</v>
      </c>
      <c r="BJ38" s="250"/>
      <c r="BK38" s="250"/>
      <c r="BL38" s="250"/>
      <c r="BM38" s="250"/>
      <c r="BN38" s="269">
        <v>8090.5</v>
      </c>
      <c r="BO38" s="269">
        <v>9095</v>
      </c>
      <c r="BP38" s="269">
        <v>10686.5</v>
      </c>
      <c r="BQ38" s="269">
        <v>12341.5</v>
      </c>
      <c r="BR38" s="269">
        <v>12362</v>
      </c>
      <c r="BS38" s="273"/>
      <c r="BT38" s="250"/>
      <c r="BU38" s="250"/>
      <c r="BV38" s="250"/>
      <c r="BW38" s="250"/>
      <c r="BX38" s="250"/>
      <c r="BY38" s="250"/>
      <c r="BZ38" s="250"/>
      <c r="CA38" s="250"/>
      <c r="CB38" s="250"/>
      <c r="CC38" s="250"/>
      <c r="CD38" s="250"/>
      <c r="CE38" s="250">
        <v>15981</v>
      </c>
      <c r="CF38" s="250"/>
      <c r="CG38" s="250"/>
      <c r="CH38" s="250"/>
      <c r="CI38" s="250"/>
      <c r="CJ38" s="269">
        <v>21966</v>
      </c>
      <c r="CK38" s="269">
        <v>22930</v>
      </c>
      <c r="CL38" s="269">
        <v>25067.5</v>
      </c>
      <c r="CM38" s="269">
        <v>27660</v>
      </c>
      <c r="CN38" s="269">
        <v>28690</v>
      </c>
      <c r="CO38" s="273"/>
      <c r="CP38" s="250"/>
      <c r="CQ38" s="250"/>
      <c r="CR38" s="250"/>
      <c r="CS38" s="250"/>
      <c r="CT38" s="250"/>
      <c r="CU38" s="250"/>
      <c r="CV38" s="250"/>
      <c r="CW38" s="250"/>
      <c r="CX38" s="250"/>
      <c r="CY38" s="250"/>
      <c r="CZ38" s="250"/>
      <c r="DA38" s="60" t="s">
        <v>17</v>
      </c>
      <c r="DB38" s="250"/>
      <c r="DC38" s="250"/>
      <c r="DD38" s="250"/>
      <c r="DE38" s="250"/>
      <c r="DF38" s="60" t="s">
        <v>17</v>
      </c>
      <c r="DG38" s="60" t="s">
        <v>17</v>
      </c>
      <c r="DH38" s="60" t="s">
        <v>17</v>
      </c>
      <c r="DI38" s="60" t="s">
        <v>17</v>
      </c>
      <c r="DJ38" s="60" t="s">
        <v>17</v>
      </c>
      <c r="DK38" s="273"/>
      <c r="DL38" s="250"/>
      <c r="DM38" s="250"/>
      <c r="DN38" s="250"/>
      <c r="DO38" s="250"/>
      <c r="DP38" s="250"/>
      <c r="DQ38" s="250"/>
      <c r="DR38" s="250"/>
      <c r="DS38" s="250"/>
      <c r="DT38" s="250"/>
      <c r="DU38" s="250"/>
      <c r="DV38" s="250"/>
      <c r="DW38" s="10" t="s">
        <v>17</v>
      </c>
      <c r="DX38" s="250"/>
      <c r="DY38" s="250"/>
      <c r="DZ38" s="250"/>
      <c r="EA38" s="250"/>
      <c r="EB38" s="60" t="s">
        <v>17</v>
      </c>
      <c r="EC38" s="60" t="s">
        <v>17</v>
      </c>
      <c r="ED38" s="60" t="s">
        <v>17</v>
      </c>
      <c r="EE38" s="60" t="s">
        <v>17</v>
      </c>
      <c r="EF38" s="60" t="s">
        <v>17</v>
      </c>
      <c r="EG38" s="273"/>
      <c r="EH38" s="250"/>
      <c r="EI38" s="250"/>
      <c r="EJ38" s="250"/>
      <c r="EK38" s="250"/>
      <c r="EL38" s="250"/>
      <c r="EM38" s="250"/>
      <c r="EN38" s="250"/>
      <c r="EO38" s="250"/>
      <c r="EP38" s="250"/>
      <c r="EQ38" s="250"/>
      <c r="ER38" s="250"/>
      <c r="ES38" s="269">
        <v>4278</v>
      </c>
      <c r="ET38" s="250"/>
      <c r="EU38" s="250"/>
      <c r="EV38" s="250"/>
      <c r="EW38" s="250"/>
      <c r="EX38" s="250">
        <v>6159</v>
      </c>
      <c r="EY38" s="269">
        <v>6858</v>
      </c>
      <c r="EZ38" s="269">
        <v>7756</v>
      </c>
      <c r="FA38" s="269">
        <v>8805</v>
      </c>
      <c r="FB38" s="269">
        <v>8863</v>
      </c>
      <c r="FC38" s="273"/>
      <c r="FD38" s="250"/>
      <c r="FE38" s="250"/>
      <c r="FF38" s="250"/>
      <c r="FG38" s="250"/>
      <c r="FH38" s="250"/>
      <c r="FI38" s="250"/>
      <c r="FJ38" s="250"/>
      <c r="FK38" s="250"/>
      <c r="FL38" s="250"/>
      <c r="FM38" s="250"/>
      <c r="FN38" s="250"/>
      <c r="FO38" s="269">
        <v>13532</v>
      </c>
      <c r="FP38" s="250"/>
      <c r="FQ38" s="250"/>
      <c r="FR38" s="250"/>
      <c r="FS38" s="250"/>
      <c r="FT38" s="250">
        <v>16685</v>
      </c>
      <c r="FU38" s="269">
        <v>17205</v>
      </c>
      <c r="FV38" s="269">
        <v>18103</v>
      </c>
      <c r="FW38" s="269">
        <v>19152</v>
      </c>
      <c r="FX38" s="269">
        <v>19931</v>
      </c>
      <c r="FY38" s="273"/>
      <c r="FZ38" s="250"/>
      <c r="GA38" s="250"/>
      <c r="GB38" s="250"/>
      <c r="GC38" s="250"/>
      <c r="GD38" s="250"/>
      <c r="GE38" s="250"/>
      <c r="GF38" s="250"/>
      <c r="GG38" s="250"/>
      <c r="GH38" s="250"/>
      <c r="GI38" s="250"/>
      <c r="GJ38" s="250"/>
      <c r="GK38" s="250">
        <v>5190</v>
      </c>
      <c r="GL38" s="250"/>
      <c r="GM38" s="250"/>
      <c r="GN38" s="250"/>
      <c r="GO38" s="250"/>
      <c r="GP38" s="250">
        <v>7653</v>
      </c>
      <c r="GQ38" s="269">
        <v>8689</v>
      </c>
      <c r="GR38" s="269">
        <v>10292</v>
      </c>
      <c r="GS38" s="269">
        <v>11906.5</v>
      </c>
      <c r="GT38" s="269">
        <v>11906.5</v>
      </c>
      <c r="GU38" s="273"/>
      <c r="GV38" s="250"/>
      <c r="GW38" s="250"/>
      <c r="GX38" s="250"/>
      <c r="GY38" s="250"/>
      <c r="GZ38" s="250"/>
      <c r="HA38" s="250"/>
      <c r="HB38" s="250"/>
      <c r="HC38" s="250"/>
      <c r="HD38" s="250"/>
      <c r="HE38" s="250"/>
      <c r="HF38" s="250"/>
      <c r="HG38" s="250">
        <v>17820</v>
      </c>
      <c r="HH38" s="250"/>
      <c r="HI38" s="250"/>
      <c r="HJ38" s="250"/>
      <c r="HK38" s="250"/>
      <c r="HL38" s="250">
        <v>24328</v>
      </c>
      <c r="HM38" s="269">
        <v>25317</v>
      </c>
      <c r="HN38" s="269">
        <v>27776</v>
      </c>
      <c r="HO38" s="269">
        <v>29461.5</v>
      </c>
      <c r="HP38" s="269">
        <v>31480.5</v>
      </c>
      <c r="HQ38" s="273"/>
      <c r="HR38" s="250"/>
      <c r="HS38" s="250"/>
      <c r="HT38" s="250"/>
      <c r="HU38" s="250"/>
      <c r="HV38" s="250"/>
      <c r="HW38" s="250"/>
      <c r="HX38" s="250"/>
      <c r="HY38" s="250"/>
      <c r="HZ38" s="250"/>
      <c r="IA38" s="250"/>
      <c r="IB38" s="250"/>
      <c r="IC38" s="269">
        <v>4606.5</v>
      </c>
      <c r="ID38" s="250"/>
      <c r="IE38" s="250"/>
      <c r="IF38" s="250"/>
      <c r="IG38" s="250"/>
      <c r="IH38" s="250">
        <v>6767</v>
      </c>
      <c r="II38" s="269">
        <v>7648</v>
      </c>
      <c r="IJ38" s="269">
        <v>7486</v>
      </c>
      <c r="IK38" s="269">
        <v>8395</v>
      </c>
      <c r="IL38" s="269">
        <v>8574</v>
      </c>
      <c r="IM38" s="273"/>
      <c r="IN38" s="250"/>
      <c r="IO38" s="250"/>
      <c r="IP38" s="250"/>
      <c r="IQ38" s="250"/>
      <c r="IR38" s="250"/>
      <c r="IS38" s="250"/>
      <c r="IT38" s="250"/>
      <c r="IU38" s="250"/>
      <c r="IV38" s="250"/>
      <c r="IW38" s="250"/>
      <c r="IX38" s="250"/>
      <c r="IY38" s="269">
        <v>16228.5</v>
      </c>
      <c r="IZ38" s="250"/>
      <c r="JA38" s="250"/>
      <c r="JB38" s="250"/>
      <c r="JC38" s="250"/>
      <c r="JD38" s="269">
        <v>20618.5</v>
      </c>
      <c r="JE38" s="269">
        <v>21525.5</v>
      </c>
      <c r="JF38" s="269">
        <v>18667</v>
      </c>
      <c r="JG38" s="269">
        <v>19561</v>
      </c>
      <c r="JH38" s="269">
        <v>20661</v>
      </c>
      <c r="JI38" s="273"/>
      <c r="JJ38" s="250"/>
      <c r="JK38" s="250"/>
      <c r="JL38" s="250"/>
      <c r="JM38" s="250"/>
      <c r="JN38" s="250"/>
      <c r="JO38" s="250"/>
      <c r="JP38" s="250"/>
      <c r="JQ38" s="250"/>
      <c r="JR38" s="250"/>
      <c r="JS38" s="250"/>
      <c r="JT38" s="250"/>
      <c r="JU38" s="88" t="s">
        <v>17</v>
      </c>
      <c r="JV38" s="250"/>
      <c r="JW38" s="250"/>
      <c r="JX38" s="250"/>
      <c r="JY38" s="250"/>
      <c r="JZ38" s="88" t="s">
        <v>17</v>
      </c>
      <c r="KA38" s="88" t="s">
        <v>17</v>
      </c>
      <c r="KB38" s="88" t="s">
        <v>17</v>
      </c>
      <c r="KC38" s="88" t="s">
        <v>17</v>
      </c>
      <c r="KD38" s="88" t="s">
        <v>17</v>
      </c>
      <c r="KE38" s="273"/>
      <c r="KF38" s="250"/>
      <c r="KG38" s="250"/>
      <c r="KH38" s="250"/>
      <c r="KI38" s="250"/>
      <c r="KJ38" s="250"/>
      <c r="KK38" s="250"/>
      <c r="KL38" s="250"/>
      <c r="KM38" s="250"/>
      <c r="KN38" s="250"/>
      <c r="KO38" s="250"/>
      <c r="KP38" s="250"/>
      <c r="KQ38" s="73" t="s">
        <v>17</v>
      </c>
      <c r="KR38" s="250"/>
      <c r="KS38" s="250"/>
      <c r="KT38" s="250"/>
      <c r="KU38" s="250"/>
      <c r="KV38" s="73" t="s">
        <v>17</v>
      </c>
      <c r="KW38" s="73" t="s">
        <v>17</v>
      </c>
      <c r="KX38" s="73" t="s">
        <v>17</v>
      </c>
      <c r="KY38" s="73" t="s">
        <v>17</v>
      </c>
      <c r="KZ38" s="73" t="s">
        <v>17</v>
      </c>
    </row>
    <row r="39" spans="1:312" s="18" customFormat="1">
      <c r="A39" s="251" t="s">
        <v>127</v>
      </c>
      <c r="B39" s="251"/>
      <c r="C39" s="251"/>
      <c r="D39" s="251"/>
      <c r="E39" s="251"/>
      <c r="F39" s="251"/>
      <c r="G39" s="251"/>
      <c r="H39" s="251"/>
      <c r="I39" s="251"/>
      <c r="J39" s="251"/>
      <c r="K39" s="251"/>
      <c r="L39" s="251"/>
      <c r="M39" s="251"/>
      <c r="N39" s="251"/>
      <c r="O39" s="251"/>
      <c r="P39" s="270">
        <v>2721</v>
      </c>
      <c r="Q39" s="270"/>
      <c r="R39" s="251"/>
      <c r="S39" s="251"/>
      <c r="T39" s="251"/>
      <c r="U39" s="270">
        <v>3162</v>
      </c>
      <c r="V39" s="270">
        <v>3333</v>
      </c>
      <c r="W39" s="270">
        <v>3501</v>
      </c>
      <c r="X39" s="270">
        <v>3642</v>
      </c>
      <c r="Y39" s="270">
        <v>3756</v>
      </c>
      <c r="Z39" s="275"/>
      <c r="AA39" s="251"/>
      <c r="AB39" s="251"/>
      <c r="AC39" s="251"/>
      <c r="AD39" s="251"/>
      <c r="AE39" s="251"/>
      <c r="AF39" s="251"/>
      <c r="AG39" s="251"/>
      <c r="AH39" s="251"/>
      <c r="AI39" s="251"/>
      <c r="AJ39" s="251"/>
      <c r="AK39" s="251"/>
      <c r="AL39" s="251"/>
      <c r="AM39" s="251">
        <v>7545</v>
      </c>
      <c r="AN39" s="251"/>
      <c r="AO39" s="251"/>
      <c r="AP39" s="251"/>
      <c r="AQ39" s="251"/>
      <c r="AR39" s="270">
        <v>9498</v>
      </c>
      <c r="AS39" s="270">
        <v>9981</v>
      </c>
      <c r="AT39" s="270">
        <v>10485</v>
      </c>
      <c r="AU39" s="270">
        <v>10962</v>
      </c>
      <c r="AV39" s="270">
        <v>11532</v>
      </c>
      <c r="AW39" s="275"/>
      <c r="AX39" s="251"/>
      <c r="AY39" s="251"/>
      <c r="AZ39" s="251"/>
      <c r="BA39" s="251"/>
      <c r="BB39" s="251"/>
      <c r="BC39" s="251"/>
      <c r="BD39" s="251"/>
      <c r="BE39" s="251"/>
      <c r="BF39" s="251"/>
      <c r="BG39" s="251"/>
      <c r="BH39" s="251"/>
      <c r="BI39" s="22" t="s">
        <v>17</v>
      </c>
      <c r="BJ39" s="251"/>
      <c r="BK39" s="251"/>
      <c r="BL39" s="251"/>
      <c r="BM39" s="251"/>
      <c r="BN39" s="93" t="s">
        <v>17</v>
      </c>
      <c r="BO39" s="93" t="s">
        <v>17</v>
      </c>
      <c r="BP39" s="93" t="s">
        <v>17</v>
      </c>
      <c r="BQ39" s="93" t="s">
        <v>17</v>
      </c>
      <c r="BR39" s="93" t="s">
        <v>17</v>
      </c>
      <c r="BS39" s="275"/>
      <c r="BT39" s="251"/>
      <c r="BU39" s="251"/>
      <c r="BV39" s="251"/>
      <c r="BW39" s="251"/>
      <c r="BX39" s="251"/>
      <c r="BY39" s="251"/>
      <c r="BZ39" s="251"/>
      <c r="CA39" s="251"/>
      <c r="CB39" s="251"/>
      <c r="CC39" s="251"/>
      <c r="CD39" s="251"/>
      <c r="CE39" s="22" t="s">
        <v>17</v>
      </c>
      <c r="CF39" s="251"/>
      <c r="CG39" s="251"/>
      <c r="CH39" s="251"/>
      <c r="CI39" s="251"/>
      <c r="CJ39" s="93" t="s">
        <v>17</v>
      </c>
      <c r="CK39" s="93" t="s">
        <v>17</v>
      </c>
      <c r="CL39" s="93" t="s">
        <v>17</v>
      </c>
      <c r="CM39" s="93" t="s">
        <v>17</v>
      </c>
      <c r="CN39" s="93" t="s">
        <v>17</v>
      </c>
      <c r="CO39" s="275"/>
      <c r="CP39" s="251"/>
      <c r="CQ39" s="251"/>
      <c r="CR39" s="251"/>
      <c r="CS39" s="251"/>
      <c r="CT39" s="251"/>
      <c r="CU39" s="251"/>
      <c r="CV39" s="251"/>
      <c r="CW39" s="251"/>
      <c r="CX39" s="251"/>
      <c r="CY39" s="251"/>
      <c r="CZ39" s="251"/>
      <c r="DA39" s="251">
        <v>2721</v>
      </c>
      <c r="DB39" s="251"/>
      <c r="DC39" s="251"/>
      <c r="DD39" s="251"/>
      <c r="DE39" s="251"/>
      <c r="DF39" s="251">
        <v>3162</v>
      </c>
      <c r="DG39" s="270">
        <v>3333</v>
      </c>
      <c r="DH39" s="270">
        <v>3501</v>
      </c>
      <c r="DI39" s="270">
        <v>3642</v>
      </c>
      <c r="DJ39" s="270">
        <v>3756</v>
      </c>
      <c r="DK39" s="275"/>
      <c r="DL39" s="251"/>
      <c r="DM39" s="251"/>
      <c r="DN39" s="251"/>
      <c r="DO39" s="251"/>
      <c r="DP39" s="251"/>
      <c r="DQ39" s="251"/>
      <c r="DR39" s="251"/>
      <c r="DS39" s="251"/>
      <c r="DT39" s="251"/>
      <c r="DU39" s="251"/>
      <c r="DV39" s="251"/>
      <c r="DW39" s="270">
        <v>7545</v>
      </c>
      <c r="DX39" s="251"/>
      <c r="DY39" s="251"/>
      <c r="DZ39" s="251"/>
      <c r="EA39" s="251"/>
      <c r="EB39" s="251">
        <v>9498</v>
      </c>
      <c r="EC39" s="270">
        <v>9981</v>
      </c>
      <c r="ED39" s="270">
        <v>10485</v>
      </c>
      <c r="EE39" s="270">
        <v>10962</v>
      </c>
      <c r="EF39" s="270">
        <v>11532</v>
      </c>
      <c r="EG39" s="275"/>
      <c r="EH39" s="251"/>
      <c r="EI39" s="251"/>
      <c r="EJ39" s="251"/>
      <c r="EK39" s="251"/>
      <c r="EL39" s="251"/>
      <c r="EM39" s="251"/>
      <c r="EN39" s="251"/>
      <c r="EO39" s="251"/>
      <c r="EP39" s="251"/>
      <c r="EQ39" s="251"/>
      <c r="ER39" s="251"/>
      <c r="ES39" s="22" t="s">
        <v>17</v>
      </c>
      <c r="ET39" s="251"/>
      <c r="EU39" s="251"/>
      <c r="EV39" s="251"/>
      <c r="EW39" s="251"/>
      <c r="EX39" s="93" t="s">
        <v>17</v>
      </c>
      <c r="EY39" s="93" t="s">
        <v>17</v>
      </c>
      <c r="EZ39" s="93" t="s">
        <v>17</v>
      </c>
      <c r="FA39" s="93" t="s">
        <v>17</v>
      </c>
      <c r="FB39" s="93" t="s">
        <v>17</v>
      </c>
      <c r="FC39" s="275"/>
      <c r="FD39" s="251"/>
      <c r="FE39" s="251"/>
      <c r="FF39" s="251"/>
      <c r="FG39" s="251"/>
      <c r="FH39" s="251"/>
      <c r="FI39" s="251"/>
      <c r="FJ39" s="251"/>
      <c r="FK39" s="251"/>
      <c r="FL39" s="251"/>
      <c r="FM39" s="251"/>
      <c r="FN39" s="251"/>
      <c r="FO39" s="93" t="s">
        <v>17</v>
      </c>
      <c r="FP39" s="251"/>
      <c r="FQ39" s="251"/>
      <c r="FR39" s="251"/>
      <c r="FS39" s="251"/>
      <c r="FT39" s="93" t="s">
        <v>17</v>
      </c>
      <c r="FU39" s="93" t="s">
        <v>17</v>
      </c>
      <c r="FV39" s="93" t="s">
        <v>17</v>
      </c>
      <c r="FW39" s="93" t="s">
        <v>17</v>
      </c>
      <c r="FX39" s="93" t="s">
        <v>17</v>
      </c>
      <c r="FY39" s="275"/>
      <c r="FZ39" s="251"/>
      <c r="GA39" s="251"/>
      <c r="GB39" s="251"/>
      <c r="GC39" s="251"/>
      <c r="GD39" s="251"/>
      <c r="GE39" s="251"/>
      <c r="GF39" s="251"/>
      <c r="GG39" s="251"/>
      <c r="GH39" s="251"/>
      <c r="GI39" s="251"/>
      <c r="GJ39" s="251"/>
      <c r="GK39" s="11" t="s">
        <v>17</v>
      </c>
      <c r="GL39" s="251"/>
      <c r="GM39" s="251"/>
      <c r="GN39" s="251"/>
      <c r="GO39" s="251"/>
      <c r="GP39" s="11" t="s">
        <v>17</v>
      </c>
      <c r="GQ39" s="11" t="s">
        <v>17</v>
      </c>
      <c r="GR39" s="11" t="s">
        <v>17</v>
      </c>
      <c r="GS39" s="11" t="s">
        <v>17</v>
      </c>
      <c r="GT39" s="11" t="s">
        <v>17</v>
      </c>
      <c r="GU39" s="275"/>
      <c r="GV39" s="251"/>
      <c r="GW39" s="251"/>
      <c r="GX39" s="251"/>
      <c r="GY39" s="251"/>
      <c r="GZ39" s="251"/>
      <c r="HA39" s="251"/>
      <c r="HB39" s="251"/>
      <c r="HC39" s="251"/>
      <c r="HD39" s="251"/>
      <c r="HE39" s="251"/>
      <c r="HF39" s="251"/>
      <c r="HG39" s="11" t="s">
        <v>17</v>
      </c>
      <c r="HH39" s="251"/>
      <c r="HI39" s="251"/>
      <c r="HJ39" s="251"/>
      <c r="HK39" s="251"/>
      <c r="HL39" s="11" t="s">
        <v>17</v>
      </c>
      <c r="HM39" s="11" t="s">
        <v>17</v>
      </c>
      <c r="HN39" s="11" t="s">
        <v>17</v>
      </c>
      <c r="HO39" s="11" t="s">
        <v>17</v>
      </c>
      <c r="HP39" s="11" t="s">
        <v>17</v>
      </c>
      <c r="HQ39" s="275"/>
      <c r="HR39" s="251"/>
      <c r="HS39" s="251"/>
      <c r="HT39" s="251"/>
      <c r="HU39" s="251"/>
      <c r="HV39" s="251"/>
      <c r="HW39" s="251"/>
      <c r="HX39" s="251"/>
      <c r="HY39" s="251"/>
      <c r="HZ39" s="251"/>
      <c r="IA39" s="251"/>
      <c r="IB39" s="251"/>
      <c r="IC39" s="11" t="s">
        <v>17</v>
      </c>
      <c r="ID39" s="251"/>
      <c r="IE39" s="251"/>
      <c r="IF39" s="251"/>
      <c r="IG39" s="251"/>
      <c r="IH39" s="11" t="s">
        <v>17</v>
      </c>
      <c r="II39" s="11" t="s">
        <v>17</v>
      </c>
      <c r="IJ39" s="11" t="s">
        <v>17</v>
      </c>
      <c r="IK39" s="11" t="s">
        <v>17</v>
      </c>
      <c r="IL39" s="11" t="s">
        <v>17</v>
      </c>
      <c r="IM39" s="275"/>
      <c r="IN39" s="251"/>
      <c r="IO39" s="251"/>
      <c r="IP39" s="251"/>
      <c r="IQ39" s="251"/>
      <c r="IR39" s="251"/>
      <c r="IS39" s="251"/>
      <c r="IT39" s="251"/>
      <c r="IU39" s="251"/>
      <c r="IV39" s="251"/>
      <c r="IW39" s="251"/>
      <c r="IX39" s="251"/>
      <c r="IY39" s="11" t="s">
        <v>17</v>
      </c>
      <c r="IZ39" s="251"/>
      <c r="JA39" s="251"/>
      <c r="JB39" s="251"/>
      <c r="JC39" s="251"/>
      <c r="JD39" s="11" t="s">
        <v>17</v>
      </c>
      <c r="JE39" s="11" t="s">
        <v>17</v>
      </c>
      <c r="JF39" s="11" t="s">
        <v>17</v>
      </c>
      <c r="JG39" s="11" t="s">
        <v>17</v>
      </c>
      <c r="JH39" s="11" t="s">
        <v>17</v>
      </c>
      <c r="JI39" s="275"/>
      <c r="JJ39" s="251"/>
      <c r="JK39" s="251"/>
      <c r="JL39" s="251"/>
      <c r="JM39" s="251"/>
      <c r="JN39" s="251"/>
      <c r="JO39" s="251"/>
      <c r="JP39" s="251"/>
      <c r="JQ39" s="251"/>
      <c r="JR39" s="251"/>
      <c r="JS39" s="251"/>
      <c r="JT39" s="251"/>
      <c r="JU39" s="22" t="s">
        <v>17</v>
      </c>
      <c r="JV39" s="251"/>
      <c r="JW39" s="251"/>
      <c r="JX39" s="251"/>
      <c r="JY39" s="251"/>
      <c r="JZ39" s="11" t="s">
        <v>17</v>
      </c>
      <c r="KA39" s="11" t="s">
        <v>17</v>
      </c>
      <c r="KB39" s="11" t="s">
        <v>17</v>
      </c>
      <c r="KC39" s="11" t="s">
        <v>17</v>
      </c>
      <c r="KD39" s="11" t="s">
        <v>17</v>
      </c>
      <c r="KE39" s="275"/>
      <c r="KF39" s="251"/>
      <c r="KG39" s="251"/>
      <c r="KH39" s="251"/>
      <c r="KI39" s="251"/>
      <c r="KJ39" s="251"/>
      <c r="KK39" s="251"/>
      <c r="KL39" s="251"/>
      <c r="KM39" s="251"/>
      <c r="KN39" s="251"/>
      <c r="KO39" s="251"/>
      <c r="KP39" s="251"/>
      <c r="KQ39" s="22" t="s">
        <v>17</v>
      </c>
      <c r="KR39" s="251"/>
      <c r="KS39" s="251"/>
      <c r="KT39" s="251"/>
      <c r="KU39" s="251"/>
      <c r="KV39" s="22" t="s">
        <v>17</v>
      </c>
      <c r="KW39" s="22" t="s">
        <v>17</v>
      </c>
      <c r="KX39" s="22" t="s">
        <v>17</v>
      </c>
      <c r="KY39" s="22" t="s">
        <v>17</v>
      </c>
      <c r="KZ39" s="22" t="s">
        <v>17</v>
      </c>
    </row>
    <row r="40" spans="1:312" s="18" customFormat="1">
      <c r="A40" s="248" t="s">
        <v>128</v>
      </c>
      <c r="B40" s="248"/>
      <c r="C40" s="248"/>
      <c r="D40" s="248"/>
      <c r="E40" s="248"/>
      <c r="F40" s="248"/>
      <c r="G40" s="248"/>
      <c r="H40" s="248"/>
      <c r="I40" s="248"/>
      <c r="J40" s="248"/>
      <c r="K40" s="248"/>
      <c r="L40" s="248"/>
      <c r="M40" s="248"/>
      <c r="N40" s="248"/>
      <c r="O40" s="248"/>
      <c r="P40" s="248">
        <v>5165</v>
      </c>
      <c r="Q40" s="248"/>
      <c r="R40" s="248"/>
      <c r="S40" s="248"/>
      <c r="T40" s="248"/>
      <c r="U40" s="248">
        <v>6840.5</v>
      </c>
      <c r="V40" s="248">
        <v>7244</v>
      </c>
      <c r="W40" s="248">
        <v>7536</v>
      </c>
      <c r="X40" s="248">
        <v>7798.5</v>
      </c>
      <c r="Y40" s="248">
        <v>8126.5</v>
      </c>
      <c r="Z40" s="273"/>
      <c r="AA40" s="248"/>
      <c r="AB40" s="248"/>
      <c r="AC40" s="248"/>
      <c r="AD40" s="248"/>
      <c r="AE40" s="248"/>
      <c r="AF40" s="248"/>
      <c r="AG40" s="248"/>
      <c r="AH40" s="248"/>
      <c r="AI40" s="248"/>
      <c r="AJ40" s="248"/>
      <c r="AK40" s="248"/>
      <c r="AL40" s="248"/>
      <c r="AM40" s="248">
        <v>11349.5</v>
      </c>
      <c r="AN40" s="248"/>
      <c r="AO40" s="248"/>
      <c r="AP40" s="248"/>
      <c r="AQ40" s="248"/>
      <c r="AR40" s="248">
        <v>14552.5</v>
      </c>
      <c r="AS40" s="248">
        <v>14933</v>
      </c>
      <c r="AT40" s="248">
        <v>15344</v>
      </c>
      <c r="AU40" s="248">
        <v>15479.5</v>
      </c>
      <c r="AV40" s="248">
        <v>15471.5</v>
      </c>
      <c r="AW40" s="273"/>
      <c r="AX40" s="248"/>
      <c r="AY40" s="248"/>
      <c r="AZ40" s="248"/>
      <c r="BA40" s="248"/>
      <c r="BB40" s="248"/>
      <c r="BC40" s="248"/>
      <c r="BD40" s="248"/>
      <c r="BE40" s="248"/>
      <c r="BF40" s="248"/>
      <c r="BG40" s="248"/>
      <c r="BH40" s="248"/>
      <c r="BI40" s="248">
        <v>6938.5</v>
      </c>
      <c r="BJ40" s="248"/>
      <c r="BK40" s="248"/>
      <c r="BL40" s="248"/>
      <c r="BM40" s="248"/>
      <c r="BN40" s="248">
        <v>8658.5</v>
      </c>
      <c r="BO40" s="248">
        <v>9030</v>
      </c>
      <c r="BP40" s="248">
        <v>9635.5</v>
      </c>
      <c r="BQ40" s="248">
        <v>10033</v>
      </c>
      <c r="BR40" s="248">
        <v>10209</v>
      </c>
      <c r="BS40" s="273"/>
      <c r="BT40" s="248"/>
      <c r="BU40" s="248"/>
      <c r="BV40" s="248"/>
      <c r="BW40" s="248"/>
      <c r="BX40" s="248"/>
      <c r="BY40" s="248"/>
      <c r="BZ40" s="248"/>
      <c r="CA40" s="248"/>
      <c r="CB40" s="248"/>
      <c r="CC40" s="248"/>
      <c r="CD40" s="248"/>
      <c r="CE40" s="248">
        <v>17431.5</v>
      </c>
      <c r="CF40" s="248"/>
      <c r="CG40" s="248"/>
      <c r="CH40" s="248"/>
      <c r="CI40" s="248"/>
      <c r="CJ40" s="248">
        <v>20674.5</v>
      </c>
      <c r="CK40" s="250">
        <v>20886</v>
      </c>
      <c r="CL40" s="248">
        <v>22534</v>
      </c>
      <c r="CM40" s="248">
        <v>23366</v>
      </c>
      <c r="CN40" s="248">
        <v>24109</v>
      </c>
      <c r="CO40" s="273"/>
      <c r="CP40" s="248"/>
      <c r="CQ40" s="248"/>
      <c r="CR40" s="248"/>
      <c r="CS40" s="248"/>
      <c r="CT40" s="248"/>
      <c r="CU40" s="248"/>
      <c r="CV40" s="248"/>
      <c r="CW40" s="248"/>
      <c r="CX40" s="248"/>
      <c r="CY40" s="248"/>
      <c r="CZ40" s="248"/>
      <c r="DA40" s="248">
        <v>6792</v>
      </c>
      <c r="DB40" s="248"/>
      <c r="DC40" s="248"/>
      <c r="DD40" s="248"/>
      <c r="DE40" s="248"/>
      <c r="DF40" s="248">
        <v>7948</v>
      </c>
      <c r="DG40" s="248">
        <v>8559</v>
      </c>
      <c r="DH40" s="248">
        <v>9033.5</v>
      </c>
      <c r="DI40" s="248">
        <v>9314</v>
      </c>
      <c r="DJ40" s="248">
        <v>9486.5</v>
      </c>
      <c r="DK40" s="273"/>
      <c r="DL40" s="248"/>
      <c r="DM40" s="248"/>
      <c r="DN40" s="248"/>
      <c r="DO40" s="248"/>
      <c r="DP40" s="248"/>
      <c r="DQ40" s="248"/>
      <c r="DR40" s="248"/>
      <c r="DS40" s="248"/>
      <c r="DT40" s="248"/>
      <c r="DU40" s="248"/>
      <c r="DV40" s="248"/>
      <c r="DW40" s="248">
        <v>15132</v>
      </c>
      <c r="DX40" s="248"/>
      <c r="DY40" s="248"/>
      <c r="DZ40" s="248"/>
      <c r="EA40" s="248"/>
      <c r="EB40" s="248">
        <v>17089</v>
      </c>
      <c r="EC40" s="250">
        <v>17998.5</v>
      </c>
      <c r="ED40" s="250">
        <v>20777</v>
      </c>
      <c r="EE40" s="250">
        <v>21600</v>
      </c>
      <c r="EF40" s="250">
        <v>20387.5</v>
      </c>
      <c r="EG40" s="273"/>
      <c r="EH40" s="250"/>
      <c r="EI40" s="248"/>
      <c r="EJ40" s="248"/>
      <c r="EK40" s="248"/>
      <c r="EL40" s="248"/>
      <c r="EM40" s="248"/>
      <c r="EN40" s="248"/>
      <c r="EO40" s="248"/>
      <c r="EP40" s="248"/>
      <c r="EQ40" s="248"/>
      <c r="ER40" s="248"/>
      <c r="ES40" s="248">
        <v>5128</v>
      </c>
      <c r="ET40" s="248"/>
      <c r="EU40" s="248"/>
      <c r="EV40" s="248"/>
      <c r="EW40" s="248"/>
      <c r="EX40" s="248">
        <v>6796</v>
      </c>
      <c r="EY40" s="250">
        <v>7103.5</v>
      </c>
      <c r="EZ40" s="248">
        <v>7451</v>
      </c>
      <c r="FA40" s="248">
        <v>7635</v>
      </c>
      <c r="FB40" s="248">
        <v>7685</v>
      </c>
      <c r="FC40" s="273"/>
      <c r="FD40" s="250"/>
      <c r="FE40" s="248"/>
      <c r="FF40" s="248"/>
      <c r="FG40" s="248"/>
      <c r="FH40" s="248"/>
      <c r="FI40" s="248"/>
      <c r="FJ40" s="248"/>
      <c r="FK40" s="248"/>
      <c r="FL40" s="248"/>
      <c r="FM40" s="248"/>
      <c r="FN40" s="248"/>
      <c r="FO40" s="248">
        <v>10889</v>
      </c>
      <c r="FP40" s="248"/>
      <c r="FQ40" s="248"/>
      <c r="FR40" s="248"/>
      <c r="FS40" s="248"/>
      <c r="FT40" s="248">
        <v>13711.5</v>
      </c>
      <c r="FU40" s="250">
        <v>13698</v>
      </c>
      <c r="FV40" s="248">
        <v>14270</v>
      </c>
      <c r="FW40" s="248">
        <v>14654</v>
      </c>
      <c r="FX40" s="248">
        <v>15156</v>
      </c>
      <c r="FY40" s="273"/>
      <c r="FZ40" s="248"/>
      <c r="GA40" s="248"/>
      <c r="GB40" s="248"/>
      <c r="GC40" s="248"/>
      <c r="GD40" s="248"/>
      <c r="GE40" s="248"/>
      <c r="GF40" s="248"/>
      <c r="GG40" s="248"/>
      <c r="GH40" s="248"/>
      <c r="GI40" s="248"/>
      <c r="GJ40" s="248"/>
      <c r="GK40" s="248">
        <v>4884.5</v>
      </c>
      <c r="GL40" s="248"/>
      <c r="GM40" s="248"/>
      <c r="GN40" s="248"/>
      <c r="GO40" s="248"/>
      <c r="GP40" s="248">
        <v>6598</v>
      </c>
      <c r="GQ40" s="250">
        <v>6732</v>
      </c>
      <c r="GR40" s="248">
        <v>7146</v>
      </c>
      <c r="GS40" s="248">
        <v>7505</v>
      </c>
      <c r="GT40" s="248">
        <v>7401</v>
      </c>
      <c r="GU40" s="273"/>
      <c r="GV40" s="248"/>
      <c r="GW40" s="248"/>
      <c r="GX40" s="248"/>
      <c r="GY40" s="248"/>
      <c r="GZ40" s="248"/>
      <c r="HA40" s="248"/>
      <c r="HB40" s="248"/>
      <c r="HC40" s="248"/>
      <c r="HD40" s="248"/>
      <c r="HE40" s="248"/>
      <c r="HF40" s="248"/>
      <c r="HG40" s="248">
        <v>10783.5</v>
      </c>
      <c r="HH40" s="248"/>
      <c r="HI40" s="248"/>
      <c r="HJ40" s="248"/>
      <c r="HK40" s="248"/>
      <c r="HL40" s="248">
        <v>14029</v>
      </c>
      <c r="HM40" s="250">
        <v>14299</v>
      </c>
      <c r="HN40" s="248">
        <v>14568</v>
      </c>
      <c r="HO40" s="248">
        <v>14924</v>
      </c>
      <c r="HP40" s="248">
        <v>15057</v>
      </c>
      <c r="HQ40" s="273"/>
      <c r="HR40" s="248"/>
      <c r="HS40" s="248"/>
      <c r="HT40" s="248"/>
      <c r="HU40" s="248"/>
      <c r="HV40" s="248"/>
      <c r="HW40" s="248"/>
      <c r="HX40" s="248"/>
      <c r="HY40" s="248"/>
      <c r="HZ40" s="248"/>
      <c r="IA40" s="248"/>
      <c r="IB40" s="248"/>
      <c r="IC40" s="248">
        <v>4700</v>
      </c>
      <c r="ID40" s="248"/>
      <c r="IE40" s="248"/>
      <c r="IF40" s="248"/>
      <c r="IG40" s="248"/>
      <c r="IH40" s="248">
        <v>6114</v>
      </c>
      <c r="II40" s="250">
        <v>6619</v>
      </c>
      <c r="IJ40" s="248">
        <v>6687.5</v>
      </c>
      <c r="IK40" s="248">
        <v>6968.5</v>
      </c>
      <c r="IL40" s="248">
        <v>7534.5</v>
      </c>
      <c r="IM40" s="273"/>
      <c r="IN40" s="250"/>
      <c r="IO40" s="248"/>
      <c r="IP40" s="248"/>
      <c r="IQ40" s="248"/>
      <c r="IR40" s="248"/>
      <c r="IS40" s="248"/>
      <c r="IT40" s="248"/>
      <c r="IU40" s="248"/>
      <c r="IV40" s="248"/>
      <c r="IW40" s="248"/>
      <c r="IX40" s="248"/>
      <c r="IY40" s="248">
        <v>11063</v>
      </c>
      <c r="IZ40" s="248"/>
      <c r="JA40" s="248"/>
      <c r="JB40" s="248"/>
      <c r="JC40" s="248"/>
      <c r="JD40" s="248">
        <v>12294.5</v>
      </c>
      <c r="JE40" s="250">
        <v>14192</v>
      </c>
      <c r="JF40" s="248">
        <v>13722</v>
      </c>
      <c r="JG40" s="248">
        <v>14210</v>
      </c>
      <c r="JH40" s="248">
        <v>12574</v>
      </c>
      <c r="JI40" s="273"/>
      <c r="JJ40" s="248"/>
      <c r="JK40" s="248"/>
      <c r="JL40" s="248"/>
      <c r="JM40" s="248"/>
      <c r="JN40" s="248"/>
      <c r="JO40" s="248"/>
      <c r="JP40" s="248"/>
      <c r="JQ40" s="248"/>
      <c r="JR40" s="248"/>
      <c r="JS40" s="248"/>
      <c r="JT40" s="248"/>
      <c r="JU40" s="248">
        <v>4326</v>
      </c>
      <c r="JV40" s="248"/>
      <c r="JW40" s="248"/>
      <c r="JX40" s="248"/>
      <c r="JY40" s="248"/>
      <c r="JZ40" s="248">
        <v>5677</v>
      </c>
      <c r="KA40" s="250">
        <v>6069</v>
      </c>
      <c r="KB40" s="248">
        <v>6182</v>
      </c>
      <c r="KC40" s="248">
        <v>6496</v>
      </c>
      <c r="KD40" s="248">
        <v>6639</v>
      </c>
      <c r="KE40" s="273"/>
      <c r="KF40" s="250"/>
      <c r="KG40" s="248"/>
      <c r="KH40" s="248"/>
      <c r="KI40" s="248"/>
      <c r="KJ40" s="248"/>
      <c r="KK40" s="248"/>
      <c r="KL40" s="248"/>
      <c r="KM40" s="248"/>
      <c r="KN40" s="248"/>
      <c r="KO40" s="248"/>
      <c r="KP40" s="248"/>
      <c r="KQ40" s="248">
        <v>8875</v>
      </c>
      <c r="KR40" s="248"/>
      <c r="KS40" s="248"/>
      <c r="KT40" s="248"/>
      <c r="KU40" s="248"/>
      <c r="KV40" s="248">
        <v>11806</v>
      </c>
      <c r="KW40" s="248">
        <v>11532</v>
      </c>
      <c r="KX40" s="248">
        <v>11829.5</v>
      </c>
      <c r="KY40" s="248">
        <v>11963</v>
      </c>
      <c r="KZ40" s="248">
        <v>12584</v>
      </c>
    </row>
    <row r="41" spans="1:312" s="18" customFormat="1">
      <c r="A41" s="248"/>
      <c r="B41" s="338"/>
      <c r="C41" s="339"/>
      <c r="D41" s="339">
        <f t="shared" ref="D41" si="256">(D40/D$6)*100</f>
        <v>0</v>
      </c>
      <c r="E41" s="339">
        <f t="shared" ref="E41" si="257">(E40/E$6)*100</f>
        <v>0</v>
      </c>
      <c r="F41" s="339">
        <f t="shared" ref="F41" si="258">(F40/F$6)*100</f>
        <v>0</v>
      </c>
      <c r="G41" s="339">
        <f t="shared" ref="G41" si="259">(G40/G$6)*100</f>
        <v>0</v>
      </c>
      <c r="H41" s="339">
        <f t="shared" ref="H41" si="260">(H40/H$6)*100</f>
        <v>0</v>
      </c>
      <c r="I41" s="339">
        <f t="shared" ref="I41" si="261">(I40/I$6)*100</f>
        <v>0</v>
      </c>
      <c r="J41" s="339">
        <f t="shared" ref="J41" si="262">(J40/J$6)*100</f>
        <v>0</v>
      </c>
      <c r="K41" s="339">
        <f t="shared" ref="K41" si="263">(K40/K$6)*100</f>
        <v>0</v>
      </c>
      <c r="L41" s="339">
        <f t="shared" ref="L41" si="264">(L40/L$6)*100</f>
        <v>0</v>
      </c>
      <c r="M41" s="339">
        <f t="shared" ref="M41" si="265">(M40/M$6)*100</f>
        <v>0</v>
      </c>
      <c r="N41" s="339">
        <f t="shared" ref="N41" si="266">(N40/N$6)*100</f>
        <v>0</v>
      </c>
      <c r="O41" s="339">
        <f t="shared" ref="O41" si="267">(O40/O$6)*100</f>
        <v>0</v>
      </c>
      <c r="P41" s="339">
        <f t="shared" ref="P41" si="268">(P40/P$6)*100</f>
        <v>112.79755405110285</v>
      </c>
      <c r="Q41" s="339"/>
      <c r="R41" s="339">
        <f t="shared" ref="R41" si="269">(R40/R$6)*100</f>
        <v>0</v>
      </c>
      <c r="S41" s="339">
        <f t="shared" ref="S41" si="270">(S40/S$6)*100</f>
        <v>0</v>
      </c>
      <c r="T41" s="339">
        <f t="shared" ref="T41" si="271">(T40/T$6)*100</f>
        <v>0</v>
      </c>
      <c r="U41" s="339">
        <f t="shared" ref="U41:Y41" si="272">(U40/U$6)*100</f>
        <v>109.36051159072741</v>
      </c>
      <c r="V41" s="339">
        <f t="shared" si="272"/>
        <v>110.8153587272449</v>
      </c>
      <c r="W41" s="339">
        <f t="shared" si="272"/>
        <v>108.41605524384981</v>
      </c>
      <c r="X41" s="339">
        <f t="shared" si="272"/>
        <v>107.17377860235003</v>
      </c>
      <c r="Y41" s="339">
        <f t="shared" si="272"/>
        <v>108.38223526273674</v>
      </c>
      <c r="Z41" s="408"/>
      <c r="AA41" s="339"/>
      <c r="AB41" s="339">
        <f t="shared" ref="AB41" si="273">(AB40/AB$6)*100</f>
        <v>0</v>
      </c>
      <c r="AC41" s="339">
        <f t="shared" ref="AC41" si="274">(AC40/AC$6)*100</f>
        <v>0</v>
      </c>
      <c r="AD41" s="339">
        <f t="shared" ref="AD41" si="275">(AD40/AD$6)*100</f>
        <v>0</v>
      </c>
      <c r="AE41" s="339">
        <f t="shared" ref="AE41" si="276">(AE40/AE$6)*100</f>
        <v>0</v>
      </c>
      <c r="AF41" s="339">
        <f t="shared" ref="AF41" si="277">(AF40/AF$6)*100</f>
        <v>0</v>
      </c>
      <c r="AG41" s="339">
        <f t="shared" ref="AG41" si="278">(AG40/AG$6)*100</f>
        <v>0</v>
      </c>
      <c r="AH41" s="339">
        <f t="shared" ref="AH41" si="279">(AH40/AH$6)*100</f>
        <v>0</v>
      </c>
      <c r="AI41" s="339">
        <f t="shared" ref="AI41" si="280">(AI40/AI$6)*100</f>
        <v>0</v>
      </c>
      <c r="AJ41" s="339">
        <f t="shared" ref="AJ41" si="281">(AJ40/AJ$6)*100</f>
        <v>0</v>
      </c>
      <c r="AK41" s="339">
        <f t="shared" ref="AK41" si="282">(AK40/AK$6)*100</f>
        <v>0</v>
      </c>
      <c r="AL41" s="339">
        <f t="shared" ref="AL41" si="283">(AL40/AL$6)*100</f>
        <v>0</v>
      </c>
      <c r="AM41" s="339">
        <f t="shared" ref="AM41" si="284">(AM40/AM$6)*100</f>
        <v>95.970742431929651</v>
      </c>
      <c r="AN41" s="339">
        <f t="shared" ref="AN41" si="285">(AN40/AN$6)*100</f>
        <v>0</v>
      </c>
      <c r="AO41" s="339">
        <f t="shared" ref="AO41" si="286">(AO40/AO$6)*100</f>
        <v>0</v>
      </c>
      <c r="AP41" s="339">
        <f t="shared" ref="AP41" si="287">(AP40/AP$6)*100</f>
        <v>0</v>
      </c>
      <c r="AQ41" s="339">
        <f t="shared" ref="AQ41" si="288">(AQ40/AQ$6)*100</f>
        <v>0</v>
      </c>
      <c r="AR41" s="339">
        <f t="shared" ref="AR41:AV41" si="289">(AR40/AR$6)*100</f>
        <v>96.056105610561062</v>
      </c>
      <c r="AS41" s="339">
        <f t="shared" si="289"/>
        <v>93.603284545710977</v>
      </c>
      <c r="AT41" s="339">
        <f t="shared" si="289"/>
        <v>90.975927902288618</v>
      </c>
      <c r="AU41" s="339">
        <f t="shared" si="289"/>
        <v>88.474508459076361</v>
      </c>
      <c r="AV41" s="339">
        <f t="shared" si="289"/>
        <v>87.652257662455384</v>
      </c>
      <c r="AW41" s="408">
        <f t="shared" ref="AW41" si="290">(AW40/AW$6)*100</f>
        <v>0</v>
      </c>
      <c r="AX41" s="339">
        <f t="shared" ref="AX41" si="291">(AX40/AX$6)*100</f>
        <v>0</v>
      </c>
      <c r="AY41" s="339">
        <f t="shared" ref="AY41" si="292">(AY40/AY$6)*100</f>
        <v>0</v>
      </c>
      <c r="AZ41" s="339">
        <f t="shared" ref="AZ41" si="293">(AZ40/AZ$6)*100</f>
        <v>0</v>
      </c>
      <c r="BA41" s="339">
        <f t="shared" ref="BA41" si="294">(BA40/BA$6)*100</f>
        <v>0</v>
      </c>
      <c r="BB41" s="339">
        <f t="shared" ref="BB41" si="295">(BB40/BB$6)*100</f>
        <v>0</v>
      </c>
      <c r="BC41" s="339">
        <f t="shared" ref="BC41" si="296">(BC40/BC$6)*100</f>
        <v>0</v>
      </c>
      <c r="BD41" s="339">
        <f t="shared" ref="BD41" si="297">(BD40/BD$6)*100</f>
        <v>0</v>
      </c>
      <c r="BE41" s="339">
        <f t="shared" ref="BE41" si="298">(BE40/BE$6)*100</f>
        <v>0</v>
      </c>
      <c r="BF41" s="339">
        <f t="shared" ref="BF41" si="299">(BF40/BF$6)*100</f>
        <v>0</v>
      </c>
      <c r="BG41" s="339">
        <f t="shared" ref="BG41" si="300">(BG40/BG$6)*100</f>
        <v>0</v>
      </c>
      <c r="BH41" s="339">
        <f t="shared" ref="BH41" si="301">(BH40/BH$6)*100</f>
        <v>0</v>
      </c>
      <c r="BI41" s="339">
        <f t="shared" ref="BI41" si="302">(BI40/BI$6)*100</f>
        <v>123.28535891968728</v>
      </c>
      <c r="BJ41" s="339">
        <f t="shared" ref="BJ41" si="303">(BJ40/BJ$6)*100</f>
        <v>0</v>
      </c>
      <c r="BK41" s="339">
        <f t="shared" ref="BK41" si="304">(BK40/BK$6)*100</f>
        <v>0</v>
      </c>
      <c r="BL41" s="339">
        <f t="shared" ref="BL41" si="305">(BL40/BL$6)*100</f>
        <v>0</v>
      </c>
      <c r="BM41" s="339">
        <f t="shared" ref="BM41" si="306">(BM40/BM$6)*100</f>
        <v>0</v>
      </c>
      <c r="BN41" s="339">
        <f t="shared" ref="BN41:BR41" si="307">(BN40/BN$6)*100</f>
        <v>109.15910237014623</v>
      </c>
      <c r="BO41" s="339">
        <f t="shared" si="307"/>
        <v>107.29562737642586</v>
      </c>
      <c r="BP41" s="339">
        <f t="shared" si="307"/>
        <v>108.21540880503144</v>
      </c>
      <c r="BQ41" s="339">
        <f t="shared" si="307"/>
        <v>106.45092838196287</v>
      </c>
      <c r="BR41" s="339">
        <f t="shared" si="307"/>
        <v>104.19473361910593</v>
      </c>
      <c r="BS41" s="408">
        <f t="shared" ref="BS41" si="308">(BS40/BS$6)*100</f>
        <v>0</v>
      </c>
      <c r="BT41" s="339">
        <f t="shared" ref="BT41" si="309">(BT40/BT$6)*100</f>
        <v>0</v>
      </c>
      <c r="BU41" s="339">
        <f t="shared" ref="BU41" si="310">(BU40/BU$6)*100</f>
        <v>0</v>
      </c>
      <c r="BV41" s="339">
        <f t="shared" ref="BV41" si="311">(BV40/BV$6)*100</f>
        <v>0</v>
      </c>
      <c r="BW41" s="339">
        <f t="shared" ref="BW41" si="312">(BW40/BW$6)*100</f>
        <v>0</v>
      </c>
      <c r="BX41" s="339">
        <f t="shared" ref="BX41" si="313">(BX40/BX$6)*100</f>
        <v>0</v>
      </c>
      <c r="BY41" s="339">
        <f t="shared" ref="BY41" si="314">(BY40/BY$6)*100</f>
        <v>0</v>
      </c>
      <c r="BZ41" s="339">
        <f t="shared" ref="BZ41" si="315">(BZ40/BZ$6)*100</f>
        <v>0</v>
      </c>
      <c r="CA41" s="339">
        <f t="shared" ref="CA41" si="316">(CA40/CA$6)*100</f>
        <v>0</v>
      </c>
      <c r="CB41" s="339">
        <f t="shared" ref="CB41" si="317">(CB40/CB$6)*100</f>
        <v>0</v>
      </c>
      <c r="CC41" s="339">
        <f t="shared" ref="CC41" si="318">(CC40/CC$6)*100</f>
        <v>0</v>
      </c>
      <c r="CD41" s="339">
        <f t="shared" ref="CD41" si="319">(CD40/CD$6)*100</f>
        <v>0</v>
      </c>
      <c r="CE41" s="339">
        <f t="shared" ref="CE41" si="320">(CE40/CE$6)*100</f>
        <v>108.67518703241896</v>
      </c>
      <c r="CF41" s="339">
        <f t="shared" ref="CF41" si="321">(CF40/CF$6)*100</f>
        <v>0</v>
      </c>
      <c r="CG41" s="339">
        <f t="shared" ref="CG41" si="322">(CG40/CG$6)*100</f>
        <v>0</v>
      </c>
      <c r="CH41" s="339">
        <f t="shared" ref="CH41" si="323">(CH40/CH$6)*100</f>
        <v>0</v>
      </c>
      <c r="CI41" s="339">
        <f t="shared" ref="CI41" si="324">(CI40/CI$6)*100</f>
        <v>0</v>
      </c>
      <c r="CJ41" s="339">
        <f t="shared" ref="CJ41:CN41" si="325">(CJ40/CJ$6)*100</f>
        <v>101.64454277286134</v>
      </c>
      <c r="CK41" s="339">
        <f t="shared" si="325"/>
        <v>99.961711496123286</v>
      </c>
      <c r="CL41" s="339">
        <f t="shared" si="325"/>
        <v>99.595589047755851</v>
      </c>
      <c r="CM41" s="339">
        <f t="shared" si="325"/>
        <v>99.351574292578178</v>
      </c>
      <c r="CN41" s="339">
        <f t="shared" si="325"/>
        <v>99.582817017761258</v>
      </c>
      <c r="CO41" s="408">
        <f t="shared" ref="CO41" si="326">(CO40/CO$6)*100</f>
        <v>0</v>
      </c>
      <c r="CP41" s="339">
        <f t="shared" ref="CP41" si="327">(CP40/CP$6)*100</f>
        <v>0</v>
      </c>
      <c r="CQ41" s="339">
        <f t="shared" ref="CQ41" si="328">(CQ40/CQ$6)*100</f>
        <v>0</v>
      </c>
      <c r="CR41" s="339">
        <f t="shared" ref="CR41" si="329">(CR40/CR$6)*100</f>
        <v>0</v>
      </c>
      <c r="CS41" s="339">
        <f t="shared" ref="CS41" si="330">(CS40/CS$6)*100</f>
        <v>0</v>
      </c>
      <c r="CT41" s="339">
        <f t="shared" ref="CT41" si="331">(CT40/CT$6)*100</f>
        <v>0</v>
      </c>
      <c r="CU41" s="339">
        <f t="shared" ref="CU41" si="332">(CU40/CU$6)*100</f>
        <v>0</v>
      </c>
      <c r="CV41" s="339">
        <f t="shared" ref="CV41" si="333">(CV40/CV$6)*100</f>
        <v>0</v>
      </c>
      <c r="CW41" s="339">
        <f t="shared" ref="CW41" si="334">(CW40/CW$6)*100</f>
        <v>0</v>
      </c>
      <c r="CX41" s="339">
        <f t="shared" ref="CX41" si="335">(CX40/CX$6)*100</f>
        <v>0</v>
      </c>
      <c r="CY41" s="339">
        <f t="shared" ref="CY41" si="336">(CY40/CY$6)*100</f>
        <v>0</v>
      </c>
      <c r="CZ41" s="339">
        <f t="shared" ref="CZ41" si="337">(CZ40/CZ$6)*100</f>
        <v>0</v>
      </c>
      <c r="DA41" s="339">
        <f t="shared" ref="DA41" si="338">(DA40/DA$6)*100</f>
        <v>133.46433483985066</v>
      </c>
      <c r="DB41" s="339">
        <f t="shared" ref="DB41" si="339">(DB40/DB$6)*100</f>
        <v>0</v>
      </c>
      <c r="DC41" s="339">
        <f t="shared" ref="DC41" si="340">(DC40/DC$6)*100</f>
        <v>0</v>
      </c>
      <c r="DD41" s="339">
        <f t="shared" ref="DD41" si="341">(DD40/DD$6)*100</f>
        <v>0</v>
      </c>
      <c r="DE41" s="339">
        <f t="shared" ref="DE41" si="342">(DE40/DE$6)*100</f>
        <v>0</v>
      </c>
      <c r="DF41" s="339">
        <f t="shared" ref="DF41:DJ41" si="343">(DF40/DF$6)*100</f>
        <v>119.84318455971051</v>
      </c>
      <c r="DG41" s="339">
        <f t="shared" si="343"/>
        <v>118.64430274466315</v>
      </c>
      <c r="DH41" s="339">
        <f t="shared" si="343"/>
        <v>119.19118617231825</v>
      </c>
      <c r="DI41" s="339">
        <f t="shared" si="343"/>
        <v>122.98144847164455</v>
      </c>
      <c r="DJ41" s="339">
        <f t="shared" si="343"/>
        <v>111.5271573007289</v>
      </c>
      <c r="DK41" s="408">
        <f t="shared" ref="DK41" si="344">(DK40/DK$6)*100</f>
        <v>0</v>
      </c>
      <c r="DL41" s="339">
        <f t="shared" ref="DL41" si="345">(DL40/DL$6)*100</f>
        <v>0</v>
      </c>
      <c r="DM41" s="339">
        <f t="shared" ref="DM41" si="346">(DM40/DM$6)*100</f>
        <v>0</v>
      </c>
      <c r="DN41" s="339">
        <f t="shared" ref="DN41" si="347">(DN40/DN$6)*100</f>
        <v>0</v>
      </c>
      <c r="DO41" s="339">
        <f t="shared" ref="DO41" si="348">(DO40/DO$6)*100</f>
        <v>0</v>
      </c>
      <c r="DP41" s="339">
        <f t="shared" ref="DP41" si="349">(DP40/DP$6)*100</f>
        <v>0</v>
      </c>
      <c r="DQ41" s="339">
        <f t="shared" ref="DQ41" si="350">(DQ40/DQ$6)*100</f>
        <v>0</v>
      </c>
      <c r="DR41" s="339">
        <f t="shared" ref="DR41" si="351">(DR40/DR$6)*100</f>
        <v>0</v>
      </c>
      <c r="DS41" s="339">
        <f t="shared" ref="DS41" si="352">(DS40/DS$6)*100</f>
        <v>0</v>
      </c>
      <c r="DT41" s="339">
        <f t="shared" ref="DT41" si="353">(DT40/DT$6)*100</f>
        <v>0</v>
      </c>
      <c r="DU41" s="339">
        <f t="shared" ref="DU41" si="354">(DU40/DU$6)*100</f>
        <v>0</v>
      </c>
      <c r="DV41" s="339">
        <f t="shared" ref="DV41" si="355">(DV40/DV$6)*100</f>
        <v>0</v>
      </c>
      <c r="DW41" s="339">
        <f t="shared" ref="DW41" si="356">(DW40/DW$6)*100</f>
        <v>109.74760661444734</v>
      </c>
      <c r="DX41" s="339">
        <f t="shared" ref="DX41" si="357">(DX40/DX$6)*100</f>
        <v>0</v>
      </c>
      <c r="DY41" s="339">
        <f t="shared" ref="DY41" si="358">(DY40/DY$6)*100</f>
        <v>0</v>
      </c>
      <c r="DZ41" s="339">
        <f t="shared" ref="DZ41" si="359">(DZ40/DZ$6)*100</f>
        <v>0</v>
      </c>
      <c r="EA41" s="339">
        <f t="shared" ref="EA41" si="360">(EA40/EA$6)*100</f>
        <v>0</v>
      </c>
      <c r="EB41" s="339">
        <f t="shared" ref="EB41:EF41" si="361">(EB40/EB$6)*100</f>
        <v>102.09702473413789</v>
      </c>
      <c r="EC41" s="339">
        <f t="shared" si="361"/>
        <v>105.91090973284689</v>
      </c>
      <c r="ED41" s="339">
        <f t="shared" si="361"/>
        <v>110.89938617560715</v>
      </c>
      <c r="EE41" s="339">
        <f t="shared" si="361"/>
        <v>112.06807097644496</v>
      </c>
      <c r="EF41" s="339">
        <f t="shared" si="361"/>
        <v>102.40857946554149</v>
      </c>
      <c r="EG41" s="408">
        <f t="shared" ref="EG41" si="362">(EG40/EG$6)*100</f>
        <v>0</v>
      </c>
      <c r="EH41" s="339">
        <f t="shared" ref="EH41" si="363">(EH40/EH$6)*100</f>
        <v>0</v>
      </c>
      <c r="EI41" s="339">
        <f t="shared" ref="EI41" si="364">(EI40/EI$6)*100</f>
        <v>0</v>
      </c>
      <c r="EJ41" s="339">
        <f t="shared" ref="EJ41" si="365">(EJ40/EJ$6)*100</f>
        <v>0</v>
      </c>
      <c r="EK41" s="339">
        <f t="shared" ref="EK41" si="366">(EK40/EK$6)*100</f>
        <v>0</v>
      </c>
      <c r="EL41" s="339">
        <f t="shared" ref="EL41" si="367">(EL40/EL$6)*100</f>
        <v>0</v>
      </c>
      <c r="EM41" s="339">
        <f t="shared" ref="EM41" si="368">(EM40/EM$6)*100</f>
        <v>0</v>
      </c>
      <c r="EN41" s="339">
        <f t="shared" ref="EN41" si="369">(EN40/EN$6)*100</f>
        <v>0</v>
      </c>
      <c r="EO41" s="339">
        <f t="shared" ref="EO41" si="370">(EO40/EO$6)*100</f>
        <v>0</v>
      </c>
      <c r="EP41" s="339">
        <f t="shared" ref="EP41" si="371">(EP40/EP$6)*100</f>
        <v>0</v>
      </c>
      <c r="EQ41" s="339">
        <f t="shared" ref="EQ41" si="372">(EQ40/EQ$6)*100</f>
        <v>0</v>
      </c>
      <c r="ER41" s="339">
        <f t="shared" ref="ER41" si="373">(ER40/ER$6)*100</f>
        <v>0</v>
      </c>
      <c r="ES41" s="339">
        <f t="shared" ref="ES41" si="374">(ES40/ES$6)*100</f>
        <v>130.02028397565923</v>
      </c>
      <c r="ET41" s="339">
        <f t="shared" ref="ET41" si="375">(ET40/ET$6)*100</f>
        <v>0</v>
      </c>
      <c r="EU41" s="339">
        <f t="shared" ref="EU41" si="376">(EU40/EU$6)*100</f>
        <v>0</v>
      </c>
      <c r="EV41" s="339">
        <f t="shared" ref="EV41" si="377">(EV40/EV$6)*100</f>
        <v>0</v>
      </c>
      <c r="EW41" s="339">
        <f t="shared" ref="EW41" si="378">(EW40/EW$6)*100</f>
        <v>0</v>
      </c>
      <c r="EX41" s="339">
        <f t="shared" ref="EX41:FB41" si="379">(EX40/EX$6)*100</f>
        <v>119.37467064816441</v>
      </c>
      <c r="EY41" s="339">
        <f t="shared" si="379"/>
        <v>114.92476945478079</v>
      </c>
      <c r="EZ41" s="339">
        <f t="shared" si="379"/>
        <v>112.9795299469295</v>
      </c>
      <c r="FA41" s="339">
        <f t="shared" si="379"/>
        <v>111.2892646308578</v>
      </c>
      <c r="FB41" s="339">
        <f t="shared" si="379"/>
        <v>107.70847932725998</v>
      </c>
      <c r="FC41" s="408">
        <f t="shared" ref="FC41" si="380">(FC40/FC$6)*100</f>
        <v>0</v>
      </c>
      <c r="FD41" s="339">
        <f t="shared" ref="FD41" si="381">(FD40/FD$6)*100</f>
        <v>0</v>
      </c>
      <c r="FE41" s="339">
        <f t="shared" ref="FE41" si="382">(FE40/FE$6)*100</f>
        <v>0</v>
      </c>
      <c r="FF41" s="339">
        <f t="shared" ref="FF41" si="383">(FF40/FF$6)*100</f>
        <v>0</v>
      </c>
      <c r="FG41" s="339">
        <f t="shared" ref="FG41" si="384">(FG40/FG$6)*100</f>
        <v>0</v>
      </c>
      <c r="FH41" s="339">
        <f t="shared" ref="FH41" si="385">(FH40/FH$6)*100</f>
        <v>0</v>
      </c>
      <c r="FI41" s="339">
        <f t="shared" ref="FI41" si="386">(FI40/FI$6)*100</f>
        <v>0</v>
      </c>
      <c r="FJ41" s="339">
        <f t="shared" ref="FJ41" si="387">(FJ40/FJ$6)*100</f>
        <v>0</v>
      </c>
      <c r="FK41" s="339">
        <f t="shared" ref="FK41" si="388">(FK40/FK$6)*100</f>
        <v>0</v>
      </c>
      <c r="FL41" s="339">
        <f t="shared" ref="FL41" si="389">(FL40/FL$6)*100</f>
        <v>0</v>
      </c>
      <c r="FM41" s="339">
        <f t="shared" ref="FM41" si="390">(FM40/FM$6)*100</f>
        <v>0</v>
      </c>
      <c r="FN41" s="339">
        <f t="shared" ref="FN41" si="391">(FN40/FN$6)*100</f>
        <v>0</v>
      </c>
      <c r="FO41" s="339">
        <f t="shared" ref="FO41" si="392">(FO40/FO$6)*100</f>
        <v>96.593630799254854</v>
      </c>
      <c r="FP41" s="339">
        <f t="shared" ref="FP41" si="393">(FP40/FP$6)*100</f>
        <v>0</v>
      </c>
      <c r="FQ41" s="339">
        <f t="shared" ref="FQ41" si="394">(FQ40/FQ$6)*100</f>
        <v>0</v>
      </c>
      <c r="FR41" s="339">
        <f t="shared" ref="FR41" si="395">(FR40/FR$6)*100</f>
        <v>0</v>
      </c>
      <c r="FS41" s="339">
        <f t="shared" ref="FS41" si="396">(FS40/FS$6)*100</f>
        <v>0</v>
      </c>
      <c r="FT41" s="339">
        <f t="shared" ref="FT41:FX41" si="397">(FT40/FT$6)*100</f>
        <v>92.657791593458569</v>
      </c>
      <c r="FU41" s="339">
        <f t="shared" si="397"/>
        <v>90.023659305993689</v>
      </c>
      <c r="FV41" s="339">
        <f t="shared" si="397"/>
        <v>89.070594844266907</v>
      </c>
      <c r="FW41" s="339">
        <f t="shared" si="397"/>
        <v>88.718026335704565</v>
      </c>
      <c r="FX41" s="339">
        <f t="shared" si="397"/>
        <v>88.185494428766759</v>
      </c>
      <c r="FY41" s="408">
        <f t="shared" ref="FY41" si="398">(FY40/FY$6)*100</f>
        <v>0</v>
      </c>
      <c r="FZ41" s="339">
        <f t="shared" ref="FZ41" si="399">(FZ40/FZ$6)*100</f>
        <v>0</v>
      </c>
      <c r="GA41" s="339">
        <f t="shared" ref="GA41" si="400">(GA40/GA$6)*100</f>
        <v>0</v>
      </c>
      <c r="GB41" s="339">
        <f t="shared" ref="GB41" si="401">(GB40/GB$6)*100</f>
        <v>0</v>
      </c>
      <c r="GC41" s="339">
        <f t="shared" ref="GC41" si="402">(GC40/GC$6)*100</f>
        <v>0</v>
      </c>
      <c r="GD41" s="339">
        <f t="shared" ref="GD41" si="403">(GD40/GD$6)*100</f>
        <v>0</v>
      </c>
      <c r="GE41" s="339">
        <f t="shared" ref="GE41" si="404">(GE40/GE$6)*100</f>
        <v>0</v>
      </c>
      <c r="GF41" s="339">
        <f t="shared" ref="GF41" si="405">(GF40/GF$6)*100</f>
        <v>0</v>
      </c>
      <c r="GG41" s="339">
        <f t="shared" ref="GG41" si="406">(GG40/GG$6)*100</f>
        <v>0</v>
      </c>
      <c r="GH41" s="339">
        <f t="shared" ref="GH41" si="407">(GH40/GH$6)*100</f>
        <v>0</v>
      </c>
      <c r="GI41" s="339">
        <f t="shared" ref="GI41" si="408">(GI40/GI$6)*100</f>
        <v>0</v>
      </c>
      <c r="GJ41" s="339">
        <f t="shared" ref="GJ41" si="409">(GJ40/GJ$6)*100</f>
        <v>0</v>
      </c>
      <c r="GK41" s="339">
        <f t="shared" ref="GK41" si="410">(GK40/GK$6)*100</f>
        <v>105.42844808979063</v>
      </c>
      <c r="GL41" s="339">
        <f t="shared" ref="GL41" si="411">(GL40/GL$6)*100</f>
        <v>0</v>
      </c>
      <c r="GM41" s="339">
        <f t="shared" ref="GM41" si="412">(GM40/GM$6)*100</f>
        <v>0</v>
      </c>
      <c r="GN41" s="339">
        <f t="shared" ref="GN41" si="413">(GN40/GN$6)*100</f>
        <v>0</v>
      </c>
      <c r="GO41" s="339">
        <f t="shared" ref="GO41" si="414">(GO40/GO$6)*100</f>
        <v>0</v>
      </c>
      <c r="GP41" s="339">
        <f t="shared" ref="GP41:GT41" si="415">(GP40/GP$6)*100</f>
        <v>108.41275057509037</v>
      </c>
      <c r="GQ41" s="339">
        <f t="shared" si="415"/>
        <v>109.32120818447548</v>
      </c>
      <c r="GR41" s="339">
        <f t="shared" si="415"/>
        <v>108.70094310921814</v>
      </c>
      <c r="GS41" s="339">
        <f t="shared" si="415"/>
        <v>108.89437028438769</v>
      </c>
      <c r="GT41" s="339">
        <f t="shared" si="415"/>
        <v>103.73537038334852</v>
      </c>
      <c r="GU41" s="408">
        <f t="shared" ref="GU41" si="416">(GU40/GU$6)*100</f>
        <v>0</v>
      </c>
      <c r="GV41" s="339">
        <f t="shared" ref="GV41" si="417">(GV40/GV$6)*100</f>
        <v>0</v>
      </c>
      <c r="GW41" s="339">
        <f t="shared" ref="GW41" si="418">(GW40/GW$6)*100</f>
        <v>0</v>
      </c>
      <c r="GX41" s="339">
        <f t="shared" ref="GX41" si="419">(GX40/GX$6)*100</f>
        <v>0</v>
      </c>
      <c r="GY41" s="339">
        <f t="shared" ref="GY41" si="420">(GY40/GY$6)*100</f>
        <v>0</v>
      </c>
      <c r="GZ41" s="339">
        <f t="shared" ref="GZ41" si="421">(GZ40/GZ$6)*100</f>
        <v>0</v>
      </c>
      <c r="HA41" s="339">
        <f t="shared" ref="HA41" si="422">(HA40/HA$6)*100</f>
        <v>0</v>
      </c>
      <c r="HB41" s="339">
        <f t="shared" ref="HB41" si="423">(HB40/HB$6)*100</f>
        <v>0</v>
      </c>
      <c r="HC41" s="339">
        <f t="shared" ref="HC41" si="424">(HC40/HC$6)*100</f>
        <v>0</v>
      </c>
      <c r="HD41" s="339">
        <f t="shared" ref="HD41" si="425">(HD40/HD$6)*100</f>
        <v>0</v>
      </c>
      <c r="HE41" s="339">
        <f t="shared" ref="HE41" si="426">(HE40/HE$6)*100</f>
        <v>0</v>
      </c>
      <c r="HF41" s="339">
        <f t="shared" ref="HF41" si="427">(HF40/HF$6)*100</f>
        <v>0</v>
      </c>
      <c r="HG41" s="339">
        <f t="shared" ref="HG41" si="428">(HG40/HG$6)*100</f>
        <v>96.565774155995342</v>
      </c>
      <c r="HH41" s="339">
        <f t="shared" ref="HH41" si="429">(HH40/HH$6)*100</f>
        <v>0</v>
      </c>
      <c r="HI41" s="339">
        <f t="shared" ref="HI41" si="430">(HI40/HI$6)*100</f>
        <v>0</v>
      </c>
      <c r="HJ41" s="339">
        <f t="shared" ref="HJ41" si="431">(HJ40/HJ$6)*100</f>
        <v>0</v>
      </c>
      <c r="HK41" s="339">
        <f t="shared" ref="HK41" si="432">(HK40/HK$6)*100</f>
        <v>0</v>
      </c>
      <c r="HL41" s="339">
        <f t="shared" ref="HL41:HP41" si="433">(HL40/HL$6)*100</f>
        <v>102.81421766214731</v>
      </c>
      <c r="HM41" s="339">
        <f t="shared" si="433"/>
        <v>98.811415935318919</v>
      </c>
      <c r="HN41" s="339">
        <f t="shared" si="433"/>
        <v>99.637507694412136</v>
      </c>
      <c r="HO41" s="339">
        <f t="shared" si="433"/>
        <v>98.60262297248191</v>
      </c>
      <c r="HP41" s="339">
        <f t="shared" si="433"/>
        <v>95.252253677052039</v>
      </c>
      <c r="HQ41" s="408">
        <f t="shared" ref="HQ41" si="434">(HQ40/HQ$6)*100</f>
        <v>0</v>
      </c>
      <c r="HR41" s="339">
        <f t="shared" ref="HR41" si="435">(HR40/HR$6)*100</f>
        <v>0</v>
      </c>
      <c r="HS41" s="339">
        <f t="shared" ref="HS41" si="436">(HS40/HS$6)*100</f>
        <v>0</v>
      </c>
      <c r="HT41" s="339">
        <f t="shared" ref="HT41" si="437">(HT40/HT$6)*100</f>
        <v>0</v>
      </c>
      <c r="HU41" s="339">
        <f t="shared" ref="HU41" si="438">(HU40/HU$6)*100</f>
        <v>0</v>
      </c>
      <c r="HV41" s="339">
        <f t="shared" ref="HV41" si="439">(HV40/HV$6)*100</f>
        <v>0</v>
      </c>
      <c r="HW41" s="339">
        <f t="shared" ref="HW41" si="440">(HW40/HW$6)*100</f>
        <v>0</v>
      </c>
      <c r="HX41" s="339">
        <f t="shared" ref="HX41" si="441">(HX40/HX$6)*100</f>
        <v>0</v>
      </c>
      <c r="HY41" s="339">
        <f t="shared" ref="HY41" si="442">(HY40/HY$6)*100</f>
        <v>0</v>
      </c>
      <c r="HZ41" s="339">
        <f t="shared" ref="HZ41" si="443">(HZ40/HZ$6)*100</f>
        <v>0</v>
      </c>
      <c r="IA41" s="339">
        <f t="shared" ref="IA41" si="444">(IA40/IA$6)*100</f>
        <v>0</v>
      </c>
      <c r="IB41" s="339">
        <f t="shared" ref="IB41" si="445">(IB40/IB$6)*100</f>
        <v>0</v>
      </c>
      <c r="IC41" s="339">
        <f t="shared" ref="IC41" si="446">(IC40/IC$6)*100</f>
        <v>104.67706013363029</v>
      </c>
      <c r="ID41" s="339">
        <f t="shared" ref="ID41" si="447">(ID40/ID$6)*100</f>
        <v>0</v>
      </c>
      <c r="IE41" s="339">
        <f t="shared" ref="IE41" si="448">(IE40/IE$6)*100</f>
        <v>0</v>
      </c>
      <c r="IF41" s="339">
        <f t="shared" ref="IF41" si="449">(IF40/IF$6)*100</f>
        <v>0</v>
      </c>
      <c r="IG41" s="339">
        <f t="shared" ref="IG41" si="450">(IG40/IG$6)*100</f>
        <v>0</v>
      </c>
      <c r="IH41" s="339">
        <f t="shared" ref="IH41:IL41" si="451">(IH40/IH$6)*100</f>
        <v>100.84116773874318</v>
      </c>
      <c r="II41" s="339">
        <f t="shared" si="451"/>
        <v>106.87873405457775</v>
      </c>
      <c r="IJ41" s="339">
        <f t="shared" si="451"/>
        <v>104.36173533083645</v>
      </c>
      <c r="IK41" s="339">
        <f t="shared" si="451"/>
        <v>102.3199471404449</v>
      </c>
      <c r="IL41" s="339">
        <f t="shared" si="451"/>
        <v>105.71769327907955</v>
      </c>
      <c r="IM41" s="408">
        <f t="shared" ref="IM41" si="452">(IM40/IM$6)*100</f>
        <v>0</v>
      </c>
      <c r="IN41" s="339">
        <f t="shared" ref="IN41" si="453">(IN40/IN$6)*100</f>
        <v>0</v>
      </c>
      <c r="IO41" s="339">
        <f t="shared" ref="IO41" si="454">(IO40/IO$6)*100</f>
        <v>0</v>
      </c>
      <c r="IP41" s="339">
        <f t="shared" ref="IP41" si="455">(IP40/IP$6)*100</f>
        <v>0</v>
      </c>
      <c r="IQ41" s="339">
        <f t="shared" ref="IQ41" si="456">(IQ40/IQ$6)*100</f>
        <v>0</v>
      </c>
      <c r="IR41" s="339">
        <f t="shared" ref="IR41" si="457">(IR40/IR$6)*100</f>
        <v>0</v>
      </c>
      <c r="IS41" s="339">
        <f t="shared" ref="IS41" si="458">(IS40/IS$6)*100</f>
        <v>0</v>
      </c>
      <c r="IT41" s="339">
        <f t="shared" ref="IT41" si="459">(IT40/IT$6)*100</f>
        <v>0</v>
      </c>
      <c r="IU41" s="339">
        <f t="shared" ref="IU41" si="460">(IU40/IU$6)*100</f>
        <v>0</v>
      </c>
      <c r="IV41" s="339">
        <f t="shared" ref="IV41" si="461">(IV40/IV$6)*100</f>
        <v>0</v>
      </c>
      <c r="IW41" s="339">
        <f t="shared" ref="IW41" si="462">(IW40/IW$6)*100</f>
        <v>0</v>
      </c>
      <c r="IX41" s="339">
        <f t="shared" ref="IX41" si="463">(IX40/IX$6)*100</f>
        <v>0</v>
      </c>
      <c r="IY41" s="339">
        <f t="shared" ref="IY41" si="464">(IY40/IY$6)*100</f>
        <v>104.57510161640985</v>
      </c>
      <c r="IZ41" s="339">
        <f t="shared" ref="IZ41" si="465">(IZ40/IZ$6)*100</f>
        <v>0</v>
      </c>
      <c r="JA41" s="339">
        <f t="shared" ref="JA41" si="466">(JA40/JA$6)*100</f>
        <v>0</v>
      </c>
      <c r="JB41" s="339">
        <f t="shared" ref="JB41" si="467">(JB40/JB$6)*100</f>
        <v>0</v>
      </c>
      <c r="JC41" s="339">
        <f t="shared" ref="JC41" si="468">(JC40/JC$6)*100</f>
        <v>0</v>
      </c>
      <c r="JD41" s="339">
        <f t="shared" ref="JD41:JH41" si="469">(JD40/JD$6)*100</f>
        <v>88.775362842082458</v>
      </c>
      <c r="JE41" s="339">
        <f t="shared" si="469"/>
        <v>98.726956521739126</v>
      </c>
      <c r="JF41" s="339">
        <f t="shared" si="469"/>
        <v>93.966993083612962</v>
      </c>
      <c r="JG41" s="339">
        <f t="shared" si="469"/>
        <v>93.792284083033564</v>
      </c>
      <c r="JH41" s="339">
        <f t="shared" si="469"/>
        <v>82.457866089579639</v>
      </c>
      <c r="JI41" s="408">
        <f t="shared" ref="JI41" si="470">(JI40/JI$6)*100</f>
        <v>0</v>
      </c>
      <c r="JJ41" s="339">
        <f t="shared" ref="JJ41" si="471">(JJ40/JJ$6)*100</f>
        <v>0</v>
      </c>
      <c r="JK41" s="339">
        <f t="shared" ref="JK41" si="472">(JK40/JK$6)*100</f>
        <v>0</v>
      </c>
      <c r="JL41" s="339">
        <f t="shared" ref="JL41" si="473">(JL40/JL$6)*100</f>
        <v>0</v>
      </c>
      <c r="JM41" s="339">
        <f t="shared" ref="JM41" si="474">(JM40/JM$6)*100</f>
        <v>0</v>
      </c>
      <c r="JN41" s="339">
        <f t="shared" ref="JN41" si="475">(JN40/JN$6)*100</f>
        <v>0</v>
      </c>
      <c r="JO41" s="339">
        <f t="shared" ref="JO41" si="476">(JO40/JO$6)*100</f>
        <v>0</v>
      </c>
      <c r="JP41" s="339">
        <f t="shared" ref="JP41" si="477">(JP40/JP$6)*100</f>
        <v>0</v>
      </c>
      <c r="JQ41" s="339">
        <f t="shared" ref="JQ41" si="478">(JQ40/JQ$6)*100</f>
        <v>0</v>
      </c>
      <c r="JR41" s="339">
        <f t="shared" ref="JR41" si="479">(JR40/JR$6)*100</f>
        <v>0</v>
      </c>
      <c r="JS41" s="339">
        <f t="shared" ref="JS41" si="480">(JS40/JS$6)*100</f>
        <v>0</v>
      </c>
      <c r="JT41" s="339">
        <f t="shared" ref="JT41" si="481">(JT40/JT$6)*100</f>
        <v>0</v>
      </c>
      <c r="JU41" s="339">
        <f t="shared" ref="JU41" si="482">(JU40/JU$6)*100</f>
        <v>95.813953488372093</v>
      </c>
      <c r="JV41" s="339">
        <f t="shared" ref="JV41" si="483">(JV40/JV$6)*100</f>
        <v>0</v>
      </c>
      <c r="JW41" s="339">
        <f t="shared" ref="JW41" si="484">(JW40/JW$6)*100</f>
        <v>0</v>
      </c>
      <c r="JX41" s="339">
        <f t="shared" ref="JX41" si="485">(JX40/JX$6)*100</f>
        <v>0</v>
      </c>
      <c r="JY41" s="339">
        <f t="shared" ref="JY41" si="486">(JY40/JY$6)*100</f>
        <v>0</v>
      </c>
      <c r="JZ41" s="339">
        <f t="shared" ref="JZ41:KW41" si="487">(JZ40/JZ$6)*100</f>
        <v>97.459227467811161</v>
      </c>
      <c r="KA41" s="339">
        <f t="shared" si="487"/>
        <v>101.9742921952449</v>
      </c>
      <c r="KB41" s="339">
        <f t="shared" si="487"/>
        <v>97.70823455033981</v>
      </c>
      <c r="KC41" s="339">
        <f t="shared" si="487"/>
        <v>93.723849372384933</v>
      </c>
      <c r="KD41" s="339">
        <f t="shared" si="487"/>
        <v>95.897732197024411</v>
      </c>
      <c r="KE41" s="339">
        <f t="shared" si="487"/>
        <v>0</v>
      </c>
      <c r="KF41" s="339">
        <f t="shared" si="487"/>
        <v>0</v>
      </c>
      <c r="KG41" s="339">
        <f t="shared" si="487"/>
        <v>0</v>
      </c>
      <c r="KH41" s="339">
        <f t="shared" si="487"/>
        <v>0</v>
      </c>
      <c r="KI41" s="339">
        <f t="shared" si="487"/>
        <v>0</v>
      </c>
      <c r="KJ41" s="339">
        <f t="shared" si="487"/>
        <v>0</v>
      </c>
      <c r="KK41" s="339">
        <f t="shared" si="487"/>
        <v>0</v>
      </c>
      <c r="KL41" s="339">
        <f t="shared" si="487"/>
        <v>0</v>
      </c>
      <c r="KM41" s="339">
        <f t="shared" si="487"/>
        <v>0</v>
      </c>
      <c r="KN41" s="339">
        <f t="shared" si="487"/>
        <v>0</v>
      </c>
      <c r="KO41" s="339">
        <f t="shared" si="487"/>
        <v>0</v>
      </c>
      <c r="KP41" s="339">
        <f t="shared" si="487"/>
        <v>0</v>
      </c>
      <c r="KQ41" s="339">
        <f t="shared" si="487"/>
        <v>88.308457711442784</v>
      </c>
      <c r="KR41" s="339">
        <f t="shared" si="487"/>
        <v>0</v>
      </c>
      <c r="KS41" s="339">
        <f t="shared" si="487"/>
        <v>0</v>
      </c>
      <c r="KT41" s="339">
        <f t="shared" si="487"/>
        <v>0</v>
      </c>
      <c r="KU41" s="339">
        <f t="shared" si="487"/>
        <v>0</v>
      </c>
      <c r="KV41" s="339">
        <f t="shared" si="487"/>
        <v>85.303468208092482</v>
      </c>
      <c r="KW41" s="339">
        <f t="shared" si="487"/>
        <v>80.038867295946687</v>
      </c>
      <c r="KX41" s="339">
        <f t="shared" ref="KX41:KZ41" si="488">(KX40/KX$6)*100</f>
        <v>75.883635897106942</v>
      </c>
      <c r="KY41" s="339">
        <f t="shared" si="488"/>
        <v>70.108711577343456</v>
      </c>
      <c r="KZ41" s="339">
        <f t="shared" si="488"/>
        <v>75.173237753882916</v>
      </c>
    </row>
    <row r="42" spans="1:312" s="18" customFormat="1">
      <c r="A42" s="248" t="s">
        <v>129</v>
      </c>
      <c r="B42" s="248"/>
      <c r="C42" s="248"/>
      <c r="D42" s="248"/>
      <c r="E42" s="248"/>
      <c r="F42" s="248"/>
      <c r="G42" s="248"/>
      <c r="H42" s="248"/>
      <c r="I42" s="248"/>
      <c r="J42" s="248"/>
      <c r="K42" s="248"/>
      <c r="L42" s="248"/>
      <c r="M42" s="248"/>
      <c r="N42" s="248"/>
      <c r="O42" s="248"/>
      <c r="P42" s="248">
        <v>6035.5</v>
      </c>
      <c r="Q42" s="248"/>
      <c r="R42" s="248"/>
      <c r="S42" s="248"/>
      <c r="T42" s="248"/>
      <c r="U42" s="248">
        <v>9523</v>
      </c>
      <c r="V42" s="248">
        <v>9189.5</v>
      </c>
      <c r="W42" s="248">
        <v>9815.5</v>
      </c>
      <c r="X42" s="248">
        <v>10378.5</v>
      </c>
      <c r="Y42" s="248">
        <v>10870</v>
      </c>
      <c r="Z42" s="273"/>
      <c r="AA42" s="248"/>
      <c r="AB42" s="248"/>
      <c r="AC42" s="248"/>
      <c r="AD42" s="248"/>
      <c r="AE42" s="248"/>
      <c r="AF42" s="248"/>
      <c r="AG42" s="248"/>
      <c r="AH42" s="248"/>
      <c r="AI42" s="248"/>
      <c r="AJ42" s="248"/>
      <c r="AK42" s="248"/>
      <c r="AL42" s="248"/>
      <c r="AM42" s="248">
        <v>11388.5</v>
      </c>
      <c r="AN42" s="248"/>
      <c r="AO42" s="248"/>
      <c r="AP42" s="248"/>
      <c r="AQ42" s="248"/>
      <c r="AR42" s="248">
        <v>17000.5</v>
      </c>
      <c r="AS42" s="248">
        <v>16366</v>
      </c>
      <c r="AT42" s="248">
        <v>16893</v>
      </c>
      <c r="AU42" s="248">
        <v>17046</v>
      </c>
      <c r="AV42" s="248">
        <v>17448</v>
      </c>
      <c r="AW42" s="273"/>
      <c r="AX42" s="248"/>
      <c r="AY42" s="248"/>
      <c r="AZ42" s="248"/>
      <c r="BA42" s="248"/>
      <c r="BB42" s="248"/>
      <c r="BC42" s="248"/>
      <c r="BD42" s="248"/>
      <c r="BE42" s="248"/>
      <c r="BF42" s="248"/>
      <c r="BG42" s="248"/>
      <c r="BH42" s="248"/>
      <c r="BI42" s="248">
        <v>7824</v>
      </c>
      <c r="BJ42" s="248"/>
      <c r="BK42" s="248"/>
      <c r="BL42" s="248"/>
      <c r="BM42" s="248"/>
      <c r="BN42" s="248">
        <v>12034</v>
      </c>
      <c r="BO42" s="248">
        <v>12055</v>
      </c>
      <c r="BP42" s="248">
        <v>12771</v>
      </c>
      <c r="BQ42" s="248">
        <v>13356</v>
      </c>
      <c r="BR42" s="248">
        <v>14166</v>
      </c>
      <c r="BS42" s="273"/>
      <c r="BT42" s="248"/>
      <c r="BU42" s="248"/>
      <c r="BV42" s="248"/>
      <c r="BW42" s="248"/>
      <c r="BX42" s="248"/>
      <c r="BY42" s="248"/>
      <c r="BZ42" s="248"/>
      <c r="CA42" s="248"/>
      <c r="CB42" s="248"/>
      <c r="CC42" s="248"/>
      <c r="CD42" s="248"/>
      <c r="CE42" s="248">
        <v>19072</v>
      </c>
      <c r="CF42" s="248"/>
      <c r="CG42" s="248"/>
      <c r="CH42" s="248"/>
      <c r="CI42" s="248"/>
      <c r="CJ42" s="248">
        <v>24424</v>
      </c>
      <c r="CK42" s="250">
        <v>24382</v>
      </c>
      <c r="CL42" s="248">
        <v>25064</v>
      </c>
      <c r="CM42" s="248">
        <v>25611</v>
      </c>
      <c r="CN42" s="248">
        <v>26210</v>
      </c>
      <c r="CO42" s="273"/>
      <c r="CP42" s="248"/>
      <c r="CQ42" s="248"/>
      <c r="CR42" s="248"/>
      <c r="CS42" s="248"/>
      <c r="CT42" s="248"/>
      <c r="CU42" s="248"/>
      <c r="CV42" s="248"/>
      <c r="CW42" s="248"/>
      <c r="CX42" s="248"/>
      <c r="CY42" s="248"/>
      <c r="CZ42" s="248"/>
      <c r="DA42" s="248">
        <v>6473</v>
      </c>
      <c r="DB42" s="248"/>
      <c r="DC42" s="248"/>
      <c r="DD42" s="248"/>
      <c r="DE42" s="248"/>
      <c r="DF42" s="248">
        <v>10180</v>
      </c>
      <c r="DG42" s="248">
        <v>10214</v>
      </c>
      <c r="DH42" s="248">
        <v>10981</v>
      </c>
      <c r="DI42" s="248">
        <v>11728</v>
      </c>
      <c r="DJ42" s="248">
        <v>12342</v>
      </c>
      <c r="DK42" s="273"/>
      <c r="DL42" s="248"/>
      <c r="DM42" s="248"/>
      <c r="DN42" s="248"/>
      <c r="DO42" s="248"/>
      <c r="DP42" s="248"/>
      <c r="DQ42" s="248"/>
      <c r="DR42" s="248"/>
      <c r="DS42" s="248"/>
      <c r="DT42" s="248"/>
      <c r="DU42" s="248"/>
      <c r="DV42" s="248"/>
      <c r="DW42" s="248">
        <v>11388.5</v>
      </c>
      <c r="DX42" s="248"/>
      <c r="DY42" s="248"/>
      <c r="DZ42" s="248"/>
      <c r="EA42" s="248"/>
      <c r="EB42" s="248">
        <v>17440</v>
      </c>
      <c r="EC42" s="250">
        <v>19094</v>
      </c>
      <c r="ED42" s="250">
        <v>20357</v>
      </c>
      <c r="EE42" s="250">
        <v>21367</v>
      </c>
      <c r="EF42" s="250">
        <v>20698</v>
      </c>
      <c r="EG42" s="273"/>
      <c r="EH42" s="250"/>
      <c r="EI42" s="248"/>
      <c r="EJ42" s="248"/>
      <c r="EK42" s="248"/>
      <c r="EL42" s="248"/>
      <c r="EM42" s="248"/>
      <c r="EN42" s="248"/>
      <c r="EO42" s="248"/>
      <c r="EP42" s="248"/>
      <c r="EQ42" s="248"/>
      <c r="ER42" s="248"/>
      <c r="ES42" s="248">
        <v>5049</v>
      </c>
      <c r="ET42" s="248"/>
      <c r="EU42" s="248"/>
      <c r="EV42" s="248"/>
      <c r="EW42" s="248"/>
      <c r="EX42" s="248">
        <v>8171</v>
      </c>
      <c r="EY42" s="250">
        <v>8382.5</v>
      </c>
      <c r="EZ42" s="248">
        <v>8999</v>
      </c>
      <c r="FA42" s="248">
        <v>8539</v>
      </c>
      <c r="FB42" s="248">
        <v>8952</v>
      </c>
      <c r="FC42" s="273"/>
      <c r="FD42" s="250"/>
      <c r="FE42" s="248"/>
      <c r="FF42" s="248"/>
      <c r="FG42" s="248"/>
      <c r="FH42" s="248"/>
      <c r="FI42" s="248"/>
      <c r="FJ42" s="248"/>
      <c r="FK42" s="248"/>
      <c r="FL42" s="248"/>
      <c r="FM42" s="248"/>
      <c r="FN42" s="248"/>
      <c r="FO42" s="248">
        <v>10805</v>
      </c>
      <c r="FP42" s="248"/>
      <c r="FQ42" s="248"/>
      <c r="FR42" s="248"/>
      <c r="FS42" s="248"/>
      <c r="FT42" s="248">
        <v>14978</v>
      </c>
      <c r="FU42" s="250">
        <v>14974</v>
      </c>
      <c r="FV42" s="248">
        <v>15662</v>
      </c>
      <c r="FW42" s="248">
        <v>14389</v>
      </c>
      <c r="FX42" s="248">
        <v>14864</v>
      </c>
      <c r="FY42" s="273"/>
      <c r="FZ42" s="248"/>
      <c r="GA42" s="248"/>
      <c r="GB42" s="248"/>
      <c r="GC42" s="248"/>
      <c r="GD42" s="248"/>
      <c r="GE42" s="248"/>
      <c r="GF42" s="248"/>
      <c r="GG42" s="248"/>
      <c r="GH42" s="248"/>
      <c r="GI42" s="248"/>
      <c r="GJ42" s="248"/>
      <c r="GK42" s="248">
        <v>5888</v>
      </c>
      <c r="GL42" s="248"/>
      <c r="GM42" s="248"/>
      <c r="GN42" s="248"/>
      <c r="GO42" s="248"/>
      <c r="GP42" s="88" t="s">
        <v>17</v>
      </c>
      <c r="GQ42" s="88" t="s">
        <v>17</v>
      </c>
      <c r="GR42" s="88" t="s">
        <v>17</v>
      </c>
      <c r="GS42" s="88" t="s">
        <v>17</v>
      </c>
      <c r="GT42" s="88" t="s">
        <v>17</v>
      </c>
      <c r="GU42" s="273"/>
      <c r="GV42" s="248"/>
      <c r="GW42" s="248"/>
      <c r="GX42" s="248"/>
      <c r="GY42" s="248"/>
      <c r="GZ42" s="248"/>
      <c r="HA42" s="248"/>
      <c r="HB42" s="248"/>
      <c r="HC42" s="248"/>
      <c r="HD42" s="248"/>
      <c r="HE42" s="248"/>
      <c r="HF42" s="248"/>
      <c r="HG42" s="248">
        <v>10478</v>
      </c>
      <c r="HH42" s="248"/>
      <c r="HI42" s="248"/>
      <c r="HJ42" s="248"/>
      <c r="HK42" s="248"/>
      <c r="HL42" s="88" t="s">
        <v>17</v>
      </c>
      <c r="HM42" s="88" t="s">
        <v>17</v>
      </c>
      <c r="HN42" s="88" t="s">
        <v>17</v>
      </c>
      <c r="HO42" s="88" t="s">
        <v>17</v>
      </c>
      <c r="HP42" s="88" t="s">
        <v>17</v>
      </c>
      <c r="HQ42" s="273"/>
      <c r="HR42" s="248"/>
      <c r="HS42" s="248"/>
      <c r="HT42" s="248"/>
      <c r="HU42" s="248"/>
      <c r="HV42" s="248"/>
      <c r="HW42" s="248"/>
      <c r="HX42" s="248"/>
      <c r="HY42" s="248"/>
      <c r="HZ42" s="248"/>
      <c r="IA42" s="248"/>
      <c r="IB42" s="248"/>
      <c r="IC42" s="88" t="s">
        <v>17</v>
      </c>
      <c r="ID42" s="248"/>
      <c r="IE42" s="248"/>
      <c r="IF42" s="248"/>
      <c r="IG42" s="248"/>
      <c r="IH42" s="88" t="s">
        <v>17</v>
      </c>
      <c r="II42" s="88" t="s">
        <v>17</v>
      </c>
      <c r="IJ42" s="88" t="s">
        <v>17</v>
      </c>
      <c r="IK42" s="88" t="s">
        <v>17</v>
      </c>
      <c r="IL42" s="88" t="s">
        <v>17</v>
      </c>
      <c r="IM42" s="273"/>
      <c r="IN42" s="250"/>
      <c r="IO42" s="248"/>
      <c r="IP42" s="248"/>
      <c r="IQ42" s="248"/>
      <c r="IR42" s="248"/>
      <c r="IS42" s="248"/>
      <c r="IT42" s="248"/>
      <c r="IU42" s="248"/>
      <c r="IV42" s="248"/>
      <c r="IW42" s="248"/>
      <c r="IX42" s="248"/>
      <c r="IY42" s="88" t="s">
        <v>17</v>
      </c>
      <c r="IZ42" s="248"/>
      <c r="JA42" s="248"/>
      <c r="JB42" s="248"/>
      <c r="JC42" s="248"/>
      <c r="JD42" s="88" t="s">
        <v>17</v>
      </c>
      <c r="JE42" s="88" t="s">
        <v>17</v>
      </c>
      <c r="JF42" s="88" t="s">
        <v>17</v>
      </c>
      <c r="JG42" s="88" t="s">
        <v>17</v>
      </c>
      <c r="JH42" s="88" t="s">
        <v>17</v>
      </c>
      <c r="JI42" s="273"/>
      <c r="JJ42" s="248"/>
      <c r="JK42" s="248"/>
      <c r="JL42" s="248"/>
      <c r="JM42" s="248"/>
      <c r="JN42" s="248"/>
      <c r="JO42" s="248"/>
      <c r="JP42" s="248"/>
      <c r="JQ42" s="248"/>
      <c r="JR42" s="248"/>
      <c r="JS42" s="248"/>
      <c r="JT42" s="248"/>
      <c r="JU42" s="88" t="s">
        <v>17</v>
      </c>
      <c r="JV42" s="248"/>
      <c r="JW42" s="248"/>
      <c r="JX42" s="248"/>
      <c r="JY42" s="248"/>
      <c r="JZ42" s="88" t="s">
        <v>17</v>
      </c>
      <c r="KA42" s="88" t="s">
        <v>17</v>
      </c>
      <c r="KB42" s="88" t="s">
        <v>17</v>
      </c>
      <c r="KC42" s="88" t="s">
        <v>17</v>
      </c>
      <c r="KD42" s="88" t="s">
        <v>17</v>
      </c>
      <c r="KE42" s="273"/>
      <c r="KF42" s="250"/>
      <c r="KG42" s="248"/>
      <c r="KH42" s="248"/>
      <c r="KI42" s="248"/>
      <c r="KJ42" s="248"/>
      <c r="KK42" s="248"/>
      <c r="KL42" s="248"/>
      <c r="KM42" s="248"/>
      <c r="KN42" s="248"/>
      <c r="KO42" s="248"/>
      <c r="KP42" s="248"/>
      <c r="KQ42" s="73" t="s">
        <v>17</v>
      </c>
      <c r="KR42" s="248"/>
      <c r="KS42" s="248"/>
      <c r="KT42" s="248"/>
      <c r="KU42" s="248"/>
      <c r="KV42" s="73" t="s">
        <v>17</v>
      </c>
      <c r="KW42" s="73" t="s">
        <v>17</v>
      </c>
      <c r="KX42" s="73" t="s">
        <v>17</v>
      </c>
      <c r="KY42" s="73" t="s">
        <v>17</v>
      </c>
      <c r="KZ42" s="73" t="s">
        <v>17</v>
      </c>
    </row>
    <row r="43" spans="1:312" s="18" customFormat="1">
      <c r="A43" s="248" t="s">
        <v>130</v>
      </c>
      <c r="B43" s="248"/>
      <c r="C43" s="248"/>
      <c r="D43" s="248"/>
      <c r="E43" s="248"/>
      <c r="F43" s="248"/>
      <c r="G43" s="248"/>
      <c r="H43" s="248"/>
      <c r="I43" s="248"/>
      <c r="J43" s="248"/>
      <c r="K43" s="248"/>
      <c r="L43" s="248"/>
      <c r="M43" s="248"/>
      <c r="N43" s="248"/>
      <c r="O43" s="248"/>
      <c r="P43" s="248">
        <v>4731</v>
      </c>
      <c r="Q43" s="248"/>
      <c r="R43" s="248"/>
      <c r="S43" s="248"/>
      <c r="T43" s="248"/>
      <c r="U43" s="248">
        <v>5967</v>
      </c>
      <c r="V43" s="248">
        <v>6241.5</v>
      </c>
      <c r="W43" s="248">
        <v>6408</v>
      </c>
      <c r="X43" s="248">
        <v>6626</v>
      </c>
      <c r="Y43" s="248">
        <v>6777.5</v>
      </c>
      <c r="Z43" s="273"/>
      <c r="AA43" s="248"/>
      <c r="AB43" s="248"/>
      <c r="AC43" s="248"/>
      <c r="AD43" s="248"/>
      <c r="AE43" s="248"/>
      <c r="AF43" s="248"/>
      <c r="AG43" s="248"/>
      <c r="AH43" s="248"/>
      <c r="AI43" s="248"/>
      <c r="AJ43" s="248"/>
      <c r="AK43" s="248"/>
      <c r="AL43" s="248"/>
      <c r="AM43" s="248">
        <v>11080</v>
      </c>
      <c r="AN43" s="248"/>
      <c r="AO43" s="248"/>
      <c r="AP43" s="248"/>
      <c r="AQ43" s="248"/>
      <c r="AR43" s="248">
        <v>14990.5</v>
      </c>
      <c r="AS43" s="248">
        <v>16343</v>
      </c>
      <c r="AT43" s="248">
        <v>16865</v>
      </c>
      <c r="AU43" s="248">
        <v>17484</v>
      </c>
      <c r="AV43" s="248">
        <v>17778</v>
      </c>
      <c r="AW43" s="273"/>
      <c r="AX43" s="248"/>
      <c r="AY43" s="248"/>
      <c r="AZ43" s="248"/>
      <c r="BA43" s="248"/>
      <c r="BB43" s="248"/>
      <c r="BC43" s="248"/>
      <c r="BD43" s="248"/>
      <c r="BE43" s="248"/>
      <c r="BF43" s="248"/>
      <c r="BG43" s="248"/>
      <c r="BH43" s="248"/>
      <c r="BI43" s="248">
        <v>6434.5</v>
      </c>
      <c r="BJ43" s="248"/>
      <c r="BK43" s="248"/>
      <c r="BL43" s="248"/>
      <c r="BM43" s="248"/>
      <c r="BN43" s="248">
        <v>8625.5</v>
      </c>
      <c r="BO43" s="248">
        <v>9049</v>
      </c>
      <c r="BP43" s="248">
        <v>9501</v>
      </c>
      <c r="BQ43" s="248">
        <v>9966.5</v>
      </c>
      <c r="BR43" s="248">
        <v>10100.5</v>
      </c>
      <c r="BS43" s="273"/>
      <c r="BT43" s="248"/>
      <c r="BU43" s="248"/>
      <c r="BV43" s="248"/>
      <c r="BW43" s="248"/>
      <c r="BX43" s="248"/>
      <c r="BY43" s="248"/>
      <c r="BZ43" s="248"/>
      <c r="CA43" s="248"/>
      <c r="CB43" s="248"/>
      <c r="CC43" s="248"/>
      <c r="CD43" s="248"/>
      <c r="CE43" s="248">
        <v>18645</v>
      </c>
      <c r="CF43" s="248"/>
      <c r="CG43" s="248"/>
      <c r="CH43" s="248"/>
      <c r="CI43" s="248"/>
      <c r="CJ43" s="248">
        <v>25639</v>
      </c>
      <c r="CK43" s="250">
        <v>27155.5</v>
      </c>
      <c r="CL43" s="248">
        <v>28593</v>
      </c>
      <c r="CM43" s="248">
        <v>30092.5</v>
      </c>
      <c r="CN43" s="248">
        <v>30572</v>
      </c>
      <c r="CO43" s="273"/>
      <c r="CP43" s="248"/>
      <c r="CQ43" s="248"/>
      <c r="CR43" s="248"/>
      <c r="CS43" s="248"/>
      <c r="CT43" s="248"/>
      <c r="CU43" s="248"/>
      <c r="CV43" s="248"/>
      <c r="CW43" s="248"/>
      <c r="CX43" s="248"/>
      <c r="CY43" s="248"/>
      <c r="CZ43" s="248"/>
      <c r="DA43" s="248">
        <v>5656</v>
      </c>
      <c r="DB43" s="248"/>
      <c r="DC43" s="248"/>
      <c r="DD43" s="248"/>
      <c r="DE43" s="248"/>
      <c r="DF43" s="248">
        <v>7523</v>
      </c>
      <c r="DG43" s="248">
        <v>7885</v>
      </c>
      <c r="DH43" s="248">
        <v>8243</v>
      </c>
      <c r="DI43" s="248">
        <v>8605</v>
      </c>
      <c r="DJ43" s="248">
        <v>8756</v>
      </c>
      <c r="DK43" s="273"/>
      <c r="DL43" s="248"/>
      <c r="DM43" s="248"/>
      <c r="DN43" s="248"/>
      <c r="DO43" s="248"/>
      <c r="DP43" s="248"/>
      <c r="DQ43" s="248"/>
      <c r="DR43" s="248"/>
      <c r="DS43" s="248"/>
      <c r="DT43" s="248"/>
      <c r="DU43" s="248"/>
      <c r="DV43" s="248"/>
      <c r="DW43" s="248">
        <v>14050</v>
      </c>
      <c r="DX43" s="248"/>
      <c r="DY43" s="248"/>
      <c r="DZ43" s="248"/>
      <c r="EA43" s="248"/>
      <c r="EB43" s="248">
        <v>20398</v>
      </c>
      <c r="EC43" s="250">
        <v>21666</v>
      </c>
      <c r="ED43" s="250">
        <v>22538</v>
      </c>
      <c r="EE43" s="250">
        <v>23650</v>
      </c>
      <c r="EF43" s="250">
        <v>24124</v>
      </c>
      <c r="EG43" s="273"/>
      <c r="EH43" s="250"/>
      <c r="EI43" s="248"/>
      <c r="EJ43" s="248"/>
      <c r="EK43" s="248"/>
      <c r="EL43" s="248"/>
      <c r="EM43" s="248"/>
      <c r="EN43" s="248"/>
      <c r="EO43" s="248"/>
      <c r="EP43" s="248"/>
      <c r="EQ43" s="248"/>
      <c r="ER43" s="248"/>
      <c r="ES43" s="248">
        <v>4780</v>
      </c>
      <c r="ET43" s="248"/>
      <c r="EU43" s="248"/>
      <c r="EV43" s="248"/>
      <c r="EW43" s="248"/>
      <c r="EX43" s="248">
        <v>5955</v>
      </c>
      <c r="EY43" s="250">
        <v>6252.5</v>
      </c>
      <c r="EZ43" s="248">
        <v>6409</v>
      </c>
      <c r="FA43" s="248">
        <v>6604</v>
      </c>
      <c r="FB43" s="248">
        <v>6771.5</v>
      </c>
      <c r="FC43" s="273"/>
      <c r="FD43" s="250"/>
      <c r="FE43" s="248"/>
      <c r="FF43" s="248"/>
      <c r="FG43" s="248"/>
      <c r="FH43" s="248"/>
      <c r="FI43" s="248"/>
      <c r="FJ43" s="248"/>
      <c r="FK43" s="248"/>
      <c r="FL43" s="248"/>
      <c r="FM43" s="248"/>
      <c r="FN43" s="248"/>
      <c r="FO43" s="248">
        <v>11024</v>
      </c>
      <c r="FP43" s="248"/>
      <c r="FQ43" s="248"/>
      <c r="FR43" s="248"/>
      <c r="FS43" s="248"/>
      <c r="FT43" s="248">
        <v>13766.5</v>
      </c>
      <c r="FU43" s="250">
        <v>14592</v>
      </c>
      <c r="FV43" s="248">
        <v>14957</v>
      </c>
      <c r="FW43" s="248">
        <v>15410</v>
      </c>
      <c r="FX43" s="248">
        <v>15798.5</v>
      </c>
      <c r="FY43" s="273"/>
      <c r="FZ43" s="248"/>
      <c r="GA43" s="248"/>
      <c r="GB43" s="248"/>
      <c r="GC43" s="248"/>
      <c r="GD43" s="248"/>
      <c r="GE43" s="248"/>
      <c r="GF43" s="248"/>
      <c r="GG43" s="248"/>
      <c r="GH43" s="248"/>
      <c r="GI43" s="248"/>
      <c r="GJ43" s="248"/>
      <c r="GK43" s="248">
        <v>4245.5</v>
      </c>
      <c r="GL43" s="248"/>
      <c r="GM43" s="248"/>
      <c r="GN43" s="248"/>
      <c r="GO43" s="248"/>
      <c r="GP43" s="248">
        <v>5744.5</v>
      </c>
      <c r="GQ43" s="250">
        <v>6109</v>
      </c>
      <c r="GR43" s="248">
        <v>6269.5</v>
      </c>
      <c r="GS43" s="248">
        <v>6526.5</v>
      </c>
      <c r="GT43" s="248">
        <v>6739</v>
      </c>
      <c r="GU43" s="273"/>
      <c r="GV43" s="248"/>
      <c r="GW43" s="248"/>
      <c r="GX43" s="248"/>
      <c r="GY43" s="248"/>
      <c r="GZ43" s="248"/>
      <c r="HA43" s="248"/>
      <c r="HB43" s="248"/>
      <c r="HC43" s="248"/>
      <c r="HD43" s="248"/>
      <c r="HE43" s="248"/>
      <c r="HF43" s="248"/>
      <c r="HG43" s="248">
        <v>10255</v>
      </c>
      <c r="HH43" s="248"/>
      <c r="HI43" s="248"/>
      <c r="HJ43" s="248"/>
      <c r="HK43" s="248"/>
      <c r="HL43" s="248">
        <v>14233.5</v>
      </c>
      <c r="HM43" s="250">
        <v>15374</v>
      </c>
      <c r="HN43" s="248">
        <v>15538.5</v>
      </c>
      <c r="HO43" s="248">
        <v>16104.5</v>
      </c>
      <c r="HP43" s="248">
        <v>17778</v>
      </c>
      <c r="HQ43" s="273"/>
      <c r="HR43" s="248"/>
      <c r="HS43" s="248"/>
      <c r="HT43" s="248"/>
      <c r="HU43" s="248"/>
      <c r="HV43" s="248"/>
      <c r="HW43" s="248"/>
      <c r="HX43" s="248"/>
      <c r="HY43" s="248"/>
      <c r="HZ43" s="248"/>
      <c r="IA43" s="248"/>
      <c r="IB43" s="248"/>
      <c r="IC43" s="248">
        <v>4690</v>
      </c>
      <c r="ID43" s="248"/>
      <c r="IE43" s="248"/>
      <c r="IF43" s="248"/>
      <c r="IG43" s="248"/>
      <c r="IH43" s="248">
        <v>5890</v>
      </c>
      <c r="II43" s="250">
        <v>6163</v>
      </c>
      <c r="IJ43" s="248">
        <v>6344</v>
      </c>
      <c r="IK43" s="248">
        <v>6558.5</v>
      </c>
      <c r="IL43" s="248">
        <v>6700</v>
      </c>
      <c r="IM43" s="273"/>
      <c r="IN43" s="250"/>
      <c r="IO43" s="248"/>
      <c r="IP43" s="248"/>
      <c r="IQ43" s="248"/>
      <c r="IR43" s="248"/>
      <c r="IS43" s="248"/>
      <c r="IT43" s="248"/>
      <c r="IU43" s="248"/>
      <c r="IV43" s="248"/>
      <c r="IW43" s="248"/>
      <c r="IX43" s="248"/>
      <c r="IY43" s="248">
        <v>11080</v>
      </c>
      <c r="IZ43" s="248"/>
      <c r="JA43" s="248"/>
      <c r="JB43" s="248"/>
      <c r="JC43" s="248"/>
      <c r="JD43" s="248">
        <v>14578</v>
      </c>
      <c r="JE43" s="250">
        <v>15428</v>
      </c>
      <c r="JF43" s="248">
        <v>16448</v>
      </c>
      <c r="JG43" s="248">
        <v>17481.5</v>
      </c>
      <c r="JH43" s="248">
        <v>17778</v>
      </c>
      <c r="JI43" s="273"/>
      <c r="JJ43" s="248"/>
      <c r="JK43" s="248"/>
      <c r="JL43" s="248"/>
      <c r="JM43" s="248"/>
      <c r="JN43" s="248"/>
      <c r="JO43" s="248"/>
      <c r="JP43" s="248"/>
      <c r="JQ43" s="248"/>
      <c r="JR43" s="248"/>
      <c r="JS43" s="248"/>
      <c r="JT43" s="248"/>
      <c r="JU43" s="248">
        <v>4601</v>
      </c>
      <c r="JV43" s="248"/>
      <c r="JW43" s="248"/>
      <c r="JX43" s="248"/>
      <c r="JY43" s="248"/>
      <c r="JZ43" s="248">
        <v>5739</v>
      </c>
      <c r="KA43" s="250">
        <v>6069</v>
      </c>
      <c r="KB43" s="248">
        <v>5507.5</v>
      </c>
      <c r="KC43" s="248">
        <v>5689</v>
      </c>
      <c r="KD43" s="248">
        <v>6639</v>
      </c>
      <c r="KE43" s="273"/>
      <c r="KF43" s="250"/>
      <c r="KG43" s="248"/>
      <c r="KH43" s="248"/>
      <c r="KI43" s="248"/>
      <c r="KJ43" s="248"/>
      <c r="KK43" s="248"/>
      <c r="KL43" s="248"/>
      <c r="KM43" s="248"/>
      <c r="KN43" s="248"/>
      <c r="KO43" s="248"/>
      <c r="KP43" s="248"/>
      <c r="KQ43" s="248">
        <v>10991</v>
      </c>
      <c r="KR43" s="248"/>
      <c r="KS43" s="248"/>
      <c r="KT43" s="248"/>
      <c r="KU43" s="248"/>
      <c r="KV43" s="302">
        <v>14173.5</v>
      </c>
      <c r="KW43" s="302">
        <v>16305</v>
      </c>
      <c r="KX43" s="248">
        <v>14008.5</v>
      </c>
      <c r="KY43" s="248">
        <v>14484</v>
      </c>
      <c r="KZ43" s="248">
        <v>17778</v>
      </c>
    </row>
    <row r="44" spans="1:312" s="18" customFormat="1">
      <c r="A44" s="248" t="s">
        <v>131</v>
      </c>
      <c r="B44" s="248"/>
      <c r="C44" s="248"/>
      <c r="D44" s="248"/>
      <c r="E44" s="248"/>
      <c r="F44" s="248"/>
      <c r="G44" s="248"/>
      <c r="H44" s="248"/>
      <c r="I44" s="248"/>
      <c r="J44" s="248"/>
      <c r="K44" s="248"/>
      <c r="L44" s="248"/>
      <c r="M44" s="248"/>
      <c r="N44" s="248"/>
      <c r="O44" s="248"/>
      <c r="P44" s="248">
        <v>5396</v>
      </c>
      <c r="Q44" s="248"/>
      <c r="R44" s="248"/>
      <c r="S44" s="248"/>
      <c r="T44" s="248"/>
      <c r="U44" s="248">
        <v>6651</v>
      </c>
      <c r="V44" s="248">
        <v>7008</v>
      </c>
      <c r="W44" s="248">
        <v>7486</v>
      </c>
      <c r="X44" s="248">
        <v>7726</v>
      </c>
      <c r="Y44" s="248">
        <v>7726</v>
      </c>
      <c r="Z44" s="273"/>
      <c r="AA44" s="248"/>
      <c r="AB44" s="248"/>
      <c r="AC44" s="248"/>
      <c r="AD44" s="248"/>
      <c r="AE44" s="248"/>
      <c r="AF44" s="248"/>
      <c r="AG44" s="248"/>
      <c r="AH44" s="248"/>
      <c r="AI44" s="248"/>
      <c r="AJ44" s="248"/>
      <c r="AK44" s="248"/>
      <c r="AL44" s="248"/>
      <c r="AM44" s="248">
        <v>15128</v>
      </c>
      <c r="AN44" s="248"/>
      <c r="AO44" s="248"/>
      <c r="AP44" s="248"/>
      <c r="AQ44" s="248"/>
      <c r="AR44" s="248">
        <v>17871</v>
      </c>
      <c r="AS44" s="248">
        <v>18563</v>
      </c>
      <c r="AT44" s="248">
        <v>19358</v>
      </c>
      <c r="AU44" s="248">
        <v>19838</v>
      </c>
      <c r="AV44" s="248">
        <v>20278</v>
      </c>
      <c r="AW44" s="273"/>
      <c r="AX44" s="248"/>
      <c r="AY44" s="248"/>
      <c r="AZ44" s="248"/>
      <c r="BA44" s="248"/>
      <c r="BB44" s="248"/>
      <c r="BC44" s="248"/>
      <c r="BD44" s="248"/>
      <c r="BE44" s="248"/>
      <c r="BF44" s="248"/>
      <c r="BG44" s="248"/>
      <c r="BH44" s="248"/>
      <c r="BI44" s="248">
        <v>5411</v>
      </c>
      <c r="BJ44" s="248"/>
      <c r="BK44" s="248"/>
      <c r="BL44" s="248"/>
      <c r="BM44" s="248"/>
      <c r="BN44" s="248">
        <v>6737.5</v>
      </c>
      <c r="BO44" s="248">
        <v>7207</v>
      </c>
      <c r="BP44" s="248">
        <v>7625.5</v>
      </c>
      <c r="BQ44" s="248">
        <v>7891.5</v>
      </c>
      <c r="BR44" s="248">
        <v>7893.5</v>
      </c>
      <c r="BS44" s="273"/>
      <c r="BT44" s="248"/>
      <c r="BU44" s="248"/>
      <c r="BV44" s="248"/>
      <c r="BW44" s="248"/>
      <c r="BX44" s="248"/>
      <c r="BY44" s="248"/>
      <c r="BZ44" s="248"/>
      <c r="CA44" s="248"/>
      <c r="CB44" s="248"/>
      <c r="CC44" s="248"/>
      <c r="CD44" s="248"/>
      <c r="CE44" s="248">
        <v>15588</v>
      </c>
      <c r="CF44" s="248"/>
      <c r="CG44" s="248"/>
      <c r="CH44" s="248"/>
      <c r="CI44" s="248"/>
      <c r="CJ44" s="248">
        <v>20034.5</v>
      </c>
      <c r="CK44" s="250">
        <v>21138</v>
      </c>
      <c r="CL44" s="248">
        <v>22228.5</v>
      </c>
      <c r="CM44" s="248">
        <v>23058.5</v>
      </c>
      <c r="CN44" s="248">
        <v>23604.5</v>
      </c>
      <c r="CO44" s="273"/>
      <c r="CP44" s="248"/>
      <c r="CQ44" s="248"/>
      <c r="CR44" s="248"/>
      <c r="CS44" s="248"/>
      <c r="CT44" s="248"/>
      <c r="CU44" s="248"/>
      <c r="CV44" s="248"/>
      <c r="CW44" s="248"/>
      <c r="CX44" s="248"/>
      <c r="CY44" s="248"/>
      <c r="CZ44" s="248"/>
      <c r="DA44" s="60" t="s">
        <v>17</v>
      </c>
      <c r="DB44" s="248"/>
      <c r="DC44" s="248"/>
      <c r="DD44" s="248"/>
      <c r="DE44" s="248"/>
      <c r="DF44" s="60" t="s">
        <v>17</v>
      </c>
      <c r="DG44" s="60" t="s">
        <v>17</v>
      </c>
      <c r="DH44" s="60" t="s">
        <v>17</v>
      </c>
      <c r="DI44" s="60" t="s">
        <v>17</v>
      </c>
      <c r="DJ44" s="60" t="s">
        <v>17</v>
      </c>
      <c r="DK44" s="273"/>
      <c r="DL44" s="248"/>
      <c r="DM44" s="248"/>
      <c r="DN44" s="248"/>
      <c r="DO44" s="248"/>
      <c r="DP44" s="248"/>
      <c r="DQ44" s="248"/>
      <c r="DR44" s="248"/>
      <c r="DS44" s="248"/>
      <c r="DT44" s="248"/>
      <c r="DU44" s="248"/>
      <c r="DV44" s="248"/>
      <c r="DW44" s="10" t="s">
        <v>17</v>
      </c>
      <c r="DX44" s="248"/>
      <c r="DY44" s="248"/>
      <c r="DZ44" s="248"/>
      <c r="EA44" s="248"/>
      <c r="EB44" s="60" t="s">
        <v>17</v>
      </c>
      <c r="EC44" s="60" t="s">
        <v>17</v>
      </c>
      <c r="ED44" s="60" t="s">
        <v>17</v>
      </c>
      <c r="EE44" s="60" t="s">
        <v>17</v>
      </c>
      <c r="EF44" s="60" t="s">
        <v>17</v>
      </c>
      <c r="EG44" s="273"/>
      <c r="EH44" s="250"/>
      <c r="EI44" s="248"/>
      <c r="EJ44" s="248"/>
      <c r="EK44" s="248"/>
      <c r="EL44" s="248"/>
      <c r="EM44" s="248"/>
      <c r="EN44" s="248"/>
      <c r="EO44" s="248"/>
      <c r="EP44" s="248"/>
      <c r="EQ44" s="248"/>
      <c r="ER44" s="248"/>
      <c r="ES44" s="248">
        <v>5387</v>
      </c>
      <c r="ET44" s="248"/>
      <c r="EU44" s="248"/>
      <c r="EV44" s="248"/>
      <c r="EW44" s="248"/>
      <c r="EX44" s="248">
        <v>6636</v>
      </c>
      <c r="EY44" s="250">
        <v>7008</v>
      </c>
      <c r="EZ44" s="248">
        <v>7350</v>
      </c>
      <c r="FA44" s="248">
        <v>7635</v>
      </c>
      <c r="FB44" s="248">
        <v>7685</v>
      </c>
      <c r="FC44" s="273"/>
      <c r="FD44" s="250"/>
      <c r="FE44" s="248"/>
      <c r="FF44" s="248"/>
      <c r="FG44" s="248"/>
      <c r="FH44" s="248"/>
      <c r="FI44" s="248"/>
      <c r="FJ44" s="248"/>
      <c r="FK44" s="248"/>
      <c r="FL44" s="248"/>
      <c r="FM44" s="248"/>
      <c r="FN44" s="248"/>
      <c r="FO44" s="248">
        <v>12705</v>
      </c>
      <c r="FP44" s="248"/>
      <c r="FQ44" s="248"/>
      <c r="FR44" s="248"/>
      <c r="FS44" s="248"/>
      <c r="FT44" s="248">
        <v>14900</v>
      </c>
      <c r="FU44" s="250">
        <v>15348</v>
      </c>
      <c r="FV44" s="248">
        <v>16106</v>
      </c>
      <c r="FW44" s="248">
        <v>16721</v>
      </c>
      <c r="FX44" s="248">
        <v>17181</v>
      </c>
      <c r="FY44" s="273"/>
      <c r="FZ44" s="248"/>
      <c r="GA44" s="248"/>
      <c r="GB44" s="248"/>
      <c r="GC44" s="248"/>
      <c r="GD44" s="248"/>
      <c r="GE44" s="248"/>
      <c r="GF44" s="248"/>
      <c r="GG44" s="248"/>
      <c r="GH44" s="248"/>
      <c r="GI44" s="248"/>
      <c r="GJ44" s="248"/>
      <c r="GK44" s="88" t="s">
        <v>17</v>
      </c>
      <c r="GL44" s="248"/>
      <c r="GM44" s="248"/>
      <c r="GN44" s="248"/>
      <c r="GO44" s="248"/>
      <c r="GP44" s="88" t="s">
        <v>17</v>
      </c>
      <c r="GQ44" s="88" t="s">
        <v>17</v>
      </c>
      <c r="GR44" s="88" t="s">
        <v>17</v>
      </c>
      <c r="GS44" s="88" t="s">
        <v>17</v>
      </c>
      <c r="GT44" s="88" t="s">
        <v>17</v>
      </c>
      <c r="GU44" s="273"/>
      <c r="GV44" s="248"/>
      <c r="GW44" s="248"/>
      <c r="GX44" s="248"/>
      <c r="GY44" s="248"/>
      <c r="GZ44" s="248"/>
      <c r="HA44" s="248"/>
      <c r="HB44" s="248"/>
      <c r="HC44" s="248"/>
      <c r="HD44" s="248"/>
      <c r="HE44" s="248"/>
      <c r="HF44" s="248"/>
      <c r="HG44" s="88" t="s">
        <v>17</v>
      </c>
      <c r="HH44" s="248"/>
      <c r="HI44" s="248"/>
      <c r="HJ44" s="248"/>
      <c r="HK44" s="248"/>
      <c r="HL44" s="88" t="s">
        <v>17</v>
      </c>
      <c r="HM44" s="88" t="s">
        <v>17</v>
      </c>
      <c r="HN44" s="88" t="s">
        <v>17</v>
      </c>
      <c r="HO44" s="88" t="s">
        <v>17</v>
      </c>
      <c r="HP44" s="88" t="s">
        <v>17</v>
      </c>
      <c r="HQ44" s="273"/>
      <c r="HR44" s="248"/>
      <c r="HS44" s="248"/>
      <c r="HT44" s="248"/>
      <c r="HU44" s="248"/>
      <c r="HV44" s="248"/>
      <c r="HW44" s="248"/>
      <c r="HX44" s="248"/>
      <c r="HY44" s="248"/>
      <c r="HZ44" s="248"/>
      <c r="IA44" s="248"/>
      <c r="IB44" s="248"/>
      <c r="IC44" s="88" t="s">
        <v>17</v>
      </c>
      <c r="ID44" s="248"/>
      <c r="IE44" s="248"/>
      <c r="IF44" s="248"/>
      <c r="IG44" s="248"/>
      <c r="IH44" s="88" t="s">
        <v>17</v>
      </c>
      <c r="II44" s="88" t="s">
        <v>17</v>
      </c>
      <c r="IJ44" s="88" t="s">
        <v>17</v>
      </c>
      <c r="IK44" s="88" t="s">
        <v>17</v>
      </c>
      <c r="IL44" s="88" t="s">
        <v>17</v>
      </c>
      <c r="IM44" s="273"/>
      <c r="IN44" s="250"/>
      <c r="IO44" s="248"/>
      <c r="IP44" s="248"/>
      <c r="IQ44" s="248"/>
      <c r="IR44" s="248"/>
      <c r="IS44" s="248"/>
      <c r="IT44" s="248"/>
      <c r="IU44" s="248"/>
      <c r="IV44" s="248"/>
      <c r="IW44" s="248"/>
      <c r="IX44" s="248"/>
      <c r="IY44" s="88" t="s">
        <v>17</v>
      </c>
      <c r="IZ44" s="248"/>
      <c r="JA44" s="248"/>
      <c r="JB44" s="248"/>
      <c r="JC44" s="248"/>
      <c r="JD44" s="88" t="s">
        <v>17</v>
      </c>
      <c r="JE44" s="88" t="s">
        <v>17</v>
      </c>
      <c r="JF44" s="88" t="s">
        <v>17</v>
      </c>
      <c r="JG44" s="88" t="s">
        <v>17</v>
      </c>
      <c r="JH44" s="88" t="s">
        <v>17</v>
      </c>
      <c r="JI44" s="273"/>
      <c r="JJ44" s="248"/>
      <c r="JK44" s="248"/>
      <c r="JL44" s="248"/>
      <c r="JM44" s="248"/>
      <c r="JN44" s="248"/>
      <c r="JO44" s="248"/>
      <c r="JP44" s="248"/>
      <c r="JQ44" s="248"/>
      <c r="JR44" s="248"/>
      <c r="JS44" s="248"/>
      <c r="JT44" s="248"/>
      <c r="JU44" s="88" t="s">
        <v>17</v>
      </c>
      <c r="JV44" s="248"/>
      <c r="JW44" s="248"/>
      <c r="JX44" s="248"/>
      <c r="JY44" s="248"/>
      <c r="JZ44" s="88" t="s">
        <v>17</v>
      </c>
      <c r="KA44" s="88" t="s">
        <v>17</v>
      </c>
      <c r="KB44" s="88" t="s">
        <v>17</v>
      </c>
      <c r="KC44" s="88" t="s">
        <v>17</v>
      </c>
      <c r="KD44" s="88" t="s">
        <v>17</v>
      </c>
      <c r="KE44" s="273"/>
      <c r="KF44" s="250"/>
      <c r="KG44" s="248"/>
      <c r="KH44" s="248"/>
      <c r="KI44" s="248"/>
      <c r="KJ44" s="248"/>
      <c r="KK44" s="248"/>
      <c r="KL44" s="248"/>
      <c r="KM44" s="248"/>
      <c r="KN44" s="248"/>
      <c r="KO44" s="248"/>
      <c r="KP44" s="248"/>
      <c r="KQ44" s="73" t="s">
        <v>17</v>
      </c>
      <c r="KR44" s="248"/>
      <c r="KS44" s="248"/>
      <c r="KT44" s="248"/>
      <c r="KU44" s="248"/>
      <c r="KV44" s="73" t="s">
        <v>17</v>
      </c>
      <c r="KW44" s="73" t="s">
        <v>17</v>
      </c>
      <c r="KX44" s="73" t="s">
        <v>17</v>
      </c>
      <c r="KY44" s="73" t="s">
        <v>17</v>
      </c>
      <c r="KZ44" s="73" t="s">
        <v>17</v>
      </c>
    </row>
    <row r="45" spans="1:312" s="18" customFormat="1">
      <c r="A45" s="248" t="s">
        <v>132</v>
      </c>
      <c r="B45" s="248"/>
      <c r="C45" s="248"/>
      <c r="D45" s="248"/>
      <c r="E45" s="248"/>
      <c r="F45" s="248"/>
      <c r="G45" s="248"/>
      <c r="H45" s="248"/>
      <c r="I45" s="248"/>
      <c r="J45" s="248"/>
      <c r="K45" s="248"/>
      <c r="L45" s="248"/>
      <c r="M45" s="248"/>
      <c r="N45" s="248"/>
      <c r="O45" s="248"/>
      <c r="P45" s="248">
        <v>3908</v>
      </c>
      <c r="Q45" s="248"/>
      <c r="R45" s="248"/>
      <c r="S45" s="248"/>
      <c r="T45" s="248"/>
      <c r="U45" s="248">
        <v>5467</v>
      </c>
      <c r="V45" s="248">
        <v>5890</v>
      </c>
      <c r="W45" s="248">
        <v>5270</v>
      </c>
      <c r="X45" s="248">
        <v>5490</v>
      </c>
      <c r="Y45" s="248">
        <v>5906</v>
      </c>
      <c r="Z45" s="273"/>
      <c r="AA45" s="248"/>
      <c r="AB45" s="248"/>
      <c r="AC45" s="248"/>
      <c r="AD45" s="248"/>
      <c r="AE45" s="248"/>
      <c r="AF45" s="248"/>
      <c r="AG45" s="248"/>
      <c r="AH45" s="248"/>
      <c r="AI45" s="248"/>
      <c r="AJ45" s="248"/>
      <c r="AK45" s="248"/>
      <c r="AL45" s="248"/>
      <c r="AM45" s="248">
        <v>10232</v>
      </c>
      <c r="AN45" s="248"/>
      <c r="AO45" s="248"/>
      <c r="AP45" s="248"/>
      <c r="AQ45" s="248"/>
      <c r="AR45" s="248">
        <v>13578</v>
      </c>
      <c r="AS45" s="248">
        <v>14186</v>
      </c>
      <c r="AT45" s="248">
        <v>14195</v>
      </c>
      <c r="AU45" s="248">
        <v>14497</v>
      </c>
      <c r="AV45" s="248">
        <v>15786</v>
      </c>
      <c r="AW45" s="273"/>
      <c r="AX45" s="248"/>
      <c r="AY45" s="248"/>
      <c r="AZ45" s="248"/>
      <c r="BA45" s="248"/>
      <c r="BB45" s="248"/>
      <c r="BC45" s="248"/>
      <c r="BD45" s="248"/>
      <c r="BE45" s="248"/>
      <c r="BF45" s="248"/>
      <c r="BG45" s="248"/>
      <c r="BH45" s="248"/>
      <c r="BI45" s="248">
        <v>4701</v>
      </c>
      <c r="BJ45" s="248"/>
      <c r="BK45" s="248"/>
      <c r="BL45" s="248"/>
      <c r="BM45" s="248"/>
      <c r="BN45" s="248">
        <v>7142</v>
      </c>
      <c r="BO45" s="248">
        <v>7700.5</v>
      </c>
      <c r="BP45" s="248">
        <v>8063</v>
      </c>
      <c r="BQ45" s="248">
        <v>8467.5</v>
      </c>
      <c r="BR45" s="248">
        <v>8931.5</v>
      </c>
      <c r="BS45" s="273"/>
      <c r="BT45" s="248"/>
      <c r="BU45" s="248"/>
      <c r="BV45" s="248"/>
      <c r="BW45" s="248"/>
      <c r="BX45" s="248"/>
      <c r="BY45" s="248"/>
      <c r="BZ45" s="248"/>
      <c r="CA45" s="248"/>
      <c r="CB45" s="248"/>
      <c r="CC45" s="248"/>
      <c r="CD45" s="248"/>
      <c r="CE45" s="248">
        <v>13058</v>
      </c>
      <c r="CF45" s="248"/>
      <c r="CG45" s="248"/>
      <c r="CH45" s="248"/>
      <c r="CI45" s="248"/>
      <c r="CJ45" s="248">
        <v>17837</v>
      </c>
      <c r="CK45" s="250">
        <v>18706</v>
      </c>
      <c r="CL45" s="248">
        <v>19740.5</v>
      </c>
      <c r="CM45" s="248">
        <v>20938.5</v>
      </c>
      <c r="CN45" s="248">
        <v>22143.5</v>
      </c>
      <c r="CO45" s="273"/>
      <c r="CP45" s="248"/>
      <c r="CQ45" s="248"/>
      <c r="CR45" s="248"/>
      <c r="CS45" s="248"/>
      <c r="CT45" s="248"/>
      <c r="CU45" s="248"/>
      <c r="CV45" s="248"/>
      <c r="CW45" s="248"/>
      <c r="CX45" s="248"/>
      <c r="CY45" s="248"/>
      <c r="CZ45" s="248"/>
      <c r="DA45" s="60" t="s">
        <v>17</v>
      </c>
      <c r="DB45" s="248"/>
      <c r="DC45" s="248"/>
      <c r="DD45" s="248"/>
      <c r="DE45" s="248"/>
      <c r="DF45" s="248">
        <v>5467</v>
      </c>
      <c r="DG45" s="248">
        <v>5890</v>
      </c>
      <c r="DH45" s="60" t="s">
        <v>17</v>
      </c>
      <c r="DI45" s="60" t="s">
        <v>17</v>
      </c>
      <c r="DJ45" s="60">
        <v>6926</v>
      </c>
      <c r="DK45" s="273"/>
      <c r="DL45" s="248"/>
      <c r="DM45" s="248"/>
      <c r="DN45" s="248"/>
      <c r="DO45" s="248"/>
      <c r="DP45" s="248"/>
      <c r="DQ45" s="248"/>
      <c r="DR45" s="248"/>
      <c r="DS45" s="248"/>
      <c r="DT45" s="248"/>
      <c r="DU45" s="248"/>
      <c r="DV45" s="248"/>
      <c r="DW45" s="10" t="s">
        <v>17</v>
      </c>
      <c r="DX45" s="248"/>
      <c r="DY45" s="248"/>
      <c r="DZ45" s="248"/>
      <c r="EA45" s="248"/>
      <c r="EB45" s="248">
        <v>13501</v>
      </c>
      <c r="EC45" s="250">
        <v>13924</v>
      </c>
      <c r="ED45" s="60" t="s">
        <v>17</v>
      </c>
      <c r="EE45" s="60" t="s">
        <v>17</v>
      </c>
      <c r="EF45" s="60">
        <v>14960</v>
      </c>
      <c r="EG45" s="273"/>
      <c r="EH45" s="250"/>
      <c r="EI45" s="248"/>
      <c r="EJ45" s="248"/>
      <c r="EK45" s="248"/>
      <c r="EL45" s="248"/>
      <c r="EM45" s="248"/>
      <c r="EN45" s="248"/>
      <c r="EO45" s="248"/>
      <c r="EP45" s="248"/>
      <c r="EQ45" s="248"/>
      <c r="ER45" s="248"/>
      <c r="ES45" s="248">
        <v>3165</v>
      </c>
      <c r="ET45" s="248"/>
      <c r="EU45" s="248"/>
      <c r="EV45" s="248"/>
      <c r="EW45" s="248"/>
      <c r="EX45" s="248">
        <v>4374</v>
      </c>
      <c r="EY45" s="250">
        <v>4636</v>
      </c>
      <c r="EZ45" s="248">
        <v>5057</v>
      </c>
      <c r="FA45" s="248">
        <v>5383</v>
      </c>
      <c r="FB45" s="248">
        <v>5614</v>
      </c>
      <c r="FC45" s="273"/>
      <c r="FD45" s="250"/>
      <c r="FE45" s="248"/>
      <c r="FF45" s="248"/>
      <c r="FG45" s="248"/>
      <c r="FH45" s="248"/>
      <c r="FI45" s="248"/>
      <c r="FJ45" s="248"/>
      <c r="FK45" s="248"/>
      <c r="FL45" s="248"/>
      <c r="FM45" s="248"/>
      <c r="FN45" s="248"/>
      <c r="FO45" s="248">
        <v>9704</v>
      </c>
      <c r="FP45" s="248"/>
      <c r="FQ45" s="248"/>
      <c r="FR45" s="248"/>
      <c r="FS45" s="248"/>
      <c r="FT45" s="248">
        <v>13116</v>
      </c>
      <c r="FU45" s="250">
        <v>13588</v>
      </c>
      <c r="FV45" s="248">
        <v>14195</v>
      </c>
      <c r="FW45" s="248">
        <v>14497</v>
      </c>
      <c r="FX45" s="248">
        <v>15786</v>
      </c>
      <c r="FY45" s="273"/>
      <c r="FZ45" s="248"/>
      <c r="GA45" s="248"/>
      <c r="GB45" s="248"/>
      <c r="GC45" s="248"/>
      <c r="GD45" s="248"/>
      <c r="GE45" s="248"/>
      <c r="GF45" s="248"/>
      <c r="GG45" s="248"/>
      <c r="GH45" s="248"/>
      <c r="GI45" s="248"/>
      <c r="GJ45" s="248"/>
      <c r="GK45" s="248">
        <v>4562</v>
      </c>
      <c r="GL45" s="248"/>
      <c r="GM45" s="248"/>
      <c r="GN45" s="248"/>
      <c r="GO45" s="248"/>
      <c r="GP45" s="248">
        <v>6116</v>
      </c>
      <c r="GQ45" s="250">
        <v>6296</v>
      </c>
      <c r="GR45" s="248">
        <v>5270</v>
      </c>
      <c r="GS45" s="248">
        <v>5486</v>
      </c>
      <c r="GT45" s="248">
        <v>5774</v>
      </c>
      <c r="GU45" s="273"/>
      <c r="GV45" s="248"/>
      <c r="GW45" s="248"/>
      <c r="GX45" s="248"/>
      <c r="GY45" s="248"/>
      <c r="GZ45" s="248"/>
      <c r="HA45" s="248"/>
      <c r="HB45" s="248"/>
      <c r="HC45" s="248"/>
      <c r="HD45" s="248"/>
      <c r="HE45" s="248"/>
      <c r="HF45" s="248"/>
      <c r="HG45" s="248">
        <v>10232</v>
      </c>
      <c r="HH45" s="248"/>
      <c r="HI45" s="248"/>
      <c r="HJ45" s="248"/>
      <c r="HK45" s="248"/>
      <c r="HL45" s="248">
        <v>13766</v>
      </c>
      <c r="HM45" s="250">
        <v>14186</v>
      </c>
      <c r="HN45" s="248">
        <v>11822</v>
      </c>
      <c r="HO45" s="248">
        <v>12302</v>
      </c>
      <c r="HP45" s="248">
        <v>12926</v>
      </c>
      <c r="HQ45" s="273"/>
      <c r="HR45" s="248"/>
      <c r="HS45" s="248"/>
      <c r="HT45" s="248"/>
      <c r="HU45" s="248"/>
      <c r="HV45" s="248"/>
      <c r="HW45" s="248"/>
      <c r="HX45" s="248"/>
      <c r="HY45" s="248"/>
      <c r="HZ45" s="248"/>
      <c r="IA45" s="248"/>
      <c r="IB45" s="248"/>
      <c r="IC45" s="88" t="s">
        <v>17</v>
      </c>
      <c r="ID45" s="248"/>
      <c r="IE45" s="248"/>
      <c r="IF45" s="248"/>
      <c r="IG45" s="248"/>
      <c r="IH45" s="88" t="s">
        <v>17</v>
      </c>
      <c r="II45" s="88" t="s">
        <v>17</v>
      </c>
      <c r="IJ45" s="88" t="s">
        <v>17</v>
      </c>
      <c r="IK45" s="88" t="s">
        <v>17</v>
      </c>
      <c r="IL45" s="88" t="s">
        <v>17</v>
      </c>
      <c r="IM45" s="273"/>
      <c r="IN45" s="250"/>
      <c r="IO45" s="248"/>
      <c r="IP45" s="248"/>
      <c r="IQ45" s="248"/>
      <c r="IR45" s="248"/>
      <c r="IS45" s="248"/>
      <c r="IT45" s="248"/>
      <c r="IU45" s="248"/>
      <c r="IV45" s="248"/>
      <c r="IW45" s="248"/>
      <c r="IX45" s="248"/>
      <c r="IY45" s="88" t="s">
        <v>17</v>
      </c>
      <c r="IZ45" s="248"/>
      <c r="JA45" s="248"/>
      <c r="JB45" s="248"/>
      <c r="JC45" s="248"/>
      <c r="JD45" s="88" t="s">
        <v>17</v>
      </c>
      <c r="JE45" s="88" t="s">
        <v>17</v>
      </c>
      <c r="JF45" s="88" t="s">
        <v>17</v>
      </c>
      <c r="JG45" s="88" t="s">
        <v>17</v>
      </c>
      <c r="JH45" s="88" t="s">
        <v>17</v>
      </c>
      <c r="JI45" s="273"/>
      <c r="JJ45" s="248"/>
      <c r="JK45" s="248"/>
      <c r="JL45" s="248"/>
      <c r="JM45" s="248"/>
      <c r="JN45" s="248"/>
      <c r="JO45" s="248"/>
      <c r="JP45" s="248"/>
      <c r="JQ45" s="248"/>
      <c r="JR45" s="248"/>
      <c r="JS45" s="248"/>
      <c r="JT45" s="248"/>
      <c r="JU45" s="88" t="s">
        <v>17</v>
      </c>
      <c r="JV45" s="248"/>
      <c r="JW45" s="248"/>
      <c r="JX45" s="248"/>
      <c r="JY45" s="248"/>
      <c r="JZ45" s="88" t="s">
        <v>17</v>
      </c>
      <c r="KA45" s="88" t="s">
        <v>17</v>
      </c>
      <c r="KB45" s="88" t="s">
        <v>17</v>
      </c>
      <c r="KC45" s="88" t="s">
        <v>17</v>
      </c>
      <c r="KD45" s="88" t="s">
        <v>17</v>
      </c>
      <c r="KE45" s="273"/>
      <c r="KF45" s="250"/>
      <c r="KG45" s="248"/>
      <c r="KH45" s="248"/>
      <c r="KI45" s="248"/>
      <c r="KJ45" s="248"/>
      <c r="KK45" s="248"/>
      <c r="KL45" s="248"/>
      <c r="KM45" s="248"/>
      <c r="KN45" s="248"/>
      <c r="KO45" s="248"/>
      <c r="KP45" s="248"/>
      <c r="KQ45" s="73" t="s">
        <v>17</v>
      </c>
      <c r="KR45" s="248"/>
      <c r="KS45" s="248"/>
      <c r="KT45" s="248"/>
      <c r="KU45" s="248"/>
      <c r="KV45" s="73" t="s">
        <v>17</v>
      </c>
      <c r="KW45" s="73" t="s">
        <v>17</v>
      </c>
      <c r="KX45" s="73" t="s">
        <v>17</v>
      </c>
      <c r="KY45" s="73" t="s">
        <v>17</v>
      </c>
      <c r="KZ45" s="73" t="s">
        <v>17</v>
      </c>
    </row>
    <row r="46" spans="1:312" s="18" customFormat="1">
      <c r="A46" s="248" t="s">
        <v>133</v>
      </c>
      <c r="B46" s="248"/>
      <c r="C46" s="248"/>
      <c r="D46" s="248"/>
      <c r="E46" s="248"/>
      <c r="F46" s="248"/>
      <c r="G46" s="248"/>
      <c r="H46" s="248"/>
      <c r="I46" s="248"/>
      <c r="J46" s="248"/>
      <c r="K46" s="248"/>
      <c r="L46" s="248"/>
      <c r="M46" s="248"/>
      <c r="N46" s="248"/>
      <c r="O46" s="248"/>
      <c r="P46" s="248">
        <v>5711</v>
      </c>
      <c r="Q46" s="248"/>
      <c r="R46" s="248"/>
      <c r="S46" s="248"/>
      <c r="T46" s="248"/>
      <c r="U46" s="248">
        <v>8630</v>
      </c>
      <c r="V46" s="248">
        <v>9006</v>
      </c>
      <c r="W46" s="248">
        <v>9716</v>
      </c>
      <c r="X46" s="248">
        <v>10078</v>
      </c>
      <c r="Y46" s="248">
        <v>10355</v>
      </c>
      <c r="Z46" s="273"/>
      <c r="AA46" s="248"/>
      <c r="AB46" s="248"/>
      <c r="AC46" s="248"/>
      <c r="AD46" s="248"/>
      <c r="AE46" s="248"/>
      <c r="AF46" s="248"/>
      <c r="AG46" s="248"/>
      <c r="AH46" s="248"/>
      <c r="AI46" s="248"/>
      <c r="AJ46" s="248"/>
      <c r="AK46" s="248"/>
      <c r="AL46" s="248"/>
      <c r="AM46" s="248">
        <v>12510</v>
      </c>
      <c r="AN46" s="248"/>
      <c r="AO46" s="248"/>
      <c r="AP46" s="248"/>
      <c r="AQ46" s="248"/>
      <c r="AR46" s="248">
        <v>19502</v>
      </c>
      <c r="AS46" s="248">
        <v>20496</v>
      </c>
      <c r="AT46" s="248">
        <v>21644</v>
      </c>
      <c r="AU46" s="248">
        <v>22664</v>
      </c>
      <c r="AV46" s="248">
        <v>23124</v>
      </c>
      <c r="AW46" s="273"/>
      <c r="AX46" s="248"/>
      <c r="AY46" s="248"/>
      <c r="AZ46" s="248"/>
      <c r="BA46" s="248"/>
      <c r="BB46" s="248"/>
      <c r="BC46" s="248"/>
      <c r="BD46" s="248"/>
      <c r="BE46" s="248"/>
      <c r="BF46" s="248"/>
      <c r="BG46" s="248"/>
      <c r="BH46" s="248"/>
      <c r="BI46" s="248">
        <v>7352</v>
      </c>
      <c r="BJ46" s="248"/>
      <c r="BK46" s="248"/>
      <c r="BL46" s="248"/>
      <c r="BM46" s="248"/>
      <c r="BN46" s="248">
        <v>10351</v>
      </c>
      <c r="BO46" s="248">
        <v>10701</v>
      </c>
      <c r="BP46" s="248">
        <v>11606</v>
      </c>
      <c r="BQ46" s="248">
        <v>12100</v>
      </c>
      <c r="BR46" s="248">
        <v>12773.5</v>
      </c>
      <c r="BS46" s="273"/>
      <c r="BT46" s="248"/>
      <c r="BU46" s="248"/>
      <c r="BV46" s="248"/>
      <c r="BW46" s="248"/>
      <c r="BX46" s="248"/>
      <c r="BY46" s="248"/>
      <c r="BZ46" s="248"/>
      <c r="CA46" s="248"/>
      <c r="CB46" s="248"/>
      <c r="CC46" s="248"/>
      <c r="CD46" s="248"/>
      <c r="CE46" s="248">
        <v>18148</v>
      </c>
      <c r="CF46" s="248"/>
      <c r="CG46" s="248"/>
      <c r="CH46" s="248"/>
      <c r="CI46" s="248"/>
      <c r="CJ46" s="248">
        <v>23892</v>
      </c>
      <c r="CK46" s="250">
        <v>25231.5</v>
      </c>
      <c r="CL46" s="248">
        <v>27184.5</v>
      </c>
      <c r="CM46" s="248">
        <v>28354.5</v>
      </c>
      <c r="CN46" s="248">
        <v>30025.5</v>
      </c>
      <c r="CO46" s="273"/>
      <c r="CP46" s="248"/>
      <c r="CQ46" s="248"/>
      <c r="CR46" s="248"/>
      <c r="CS46" s="248"/>
      <c r="CT46" s="248"/>
      <c r="CU46" s="248"/>
      <c r="CV46" s="248"/>
      <c r="CW46" s="248"/>
      <c r="CX46" s="248"/>
      <c r="CY46" s="248"/>
      <c r="CZ46" s="248"/>
      <c r="DA46" s="248">
        <v>6639</v>
      </c>
      <c r="DB46" s="248"/>
      <c r="DC46" s="248"/>
      <c r="DD46" s="248"/>
      <c r="DE46" s="248"/>
      <c r="DF46" s="248">
        <v>10268</v>
      </c>
      <c r="DG46" s="248">
        <v>10866.5</v>
      </c>
      <c r="DH46" s="248">
        <v>11626</v>
      </c>
      <c r="DI46" s="248">
        <v>12029.5</v>
      </c>
      <c r="DJ46" s="248">
        <v>11108</v>
      </c>
      <c r="DK46" s="273"/>
      <c r="DL46" s="248"/>
      <c r="DM46" s="248"/>
      <c r="DN46" s="248"/>
      <c r="DO46" s="248"/>
      <c r="DP46" s="248"/>
      <c r="DQ46" s="248"/>
      <c r="DR46" s="248"/>
      <c r="DS46" s="248"/>
      <c r="DT46" s="248"/>
      <c r="DU46" s="248"/>
      <c r="DV46" s="248"/>
      <c r="DW46" s="248">
        <v>16302.5</v>
      </c>
      <c r="DX46" s="248"/>
      <c r="DY46" s="248"/>
      <c r="DZ46" s="248"/>
      <c r="EA46" s="248"/>
      <c r="EB46" s="248">
        <v>22427</v>
      </c>
      <c r="EC46" s="250">
        <v>23491</v>
      </c>
      <c r="ED46" s="250">
        <v>24987</v>
      </c>
      <c r="EE46" s="250">
        <v>25996.5</v>
      </c>
      <c r="EF46" s="250">
        <v>24736</v>
      </c>
      <c r="EG46" s="273"/>
      <c r="EH46" s="250"/>
      <c r="EI46" s="248"/>
      <c r="EJ46" s="248"/>
      <c r="EK46" s="248"/>
      <c r="EL46" s="248"/>
      <c r="EM46" s="248"/>
      <c r="EN46" s="248"/>
      <c r="EO46" s="248"/>
      <c r="EP46" s="248"/>
      <c r="EQ46" s="248"/>
      <c r="ER46" s="248"/>
      <c r="ES46" s="248">
        <v>5590</v>
      </c>
      <c r="ET46" s="248"/>
      <c r="EU46" s="248"/>
      <c r="EV46" s="248"/>
      <c r="EW46" s="248"/>
      <c r="EX46" s="248">
        <v>8549.5</v>
      </c>
      <c r="EY46" s="250">
        <v>8799</v>
      </c>
      <c r="EZ46" s="248">
        <v>9561</v>
      </c>
      <c r="FA46" s="248">
        <v>9966.5</v>
      </c>
      <c r="FB46" s="248">
        <v>9409</v>
      </c>
      <c r="FC46" s="273"/>
      <c r="FD46" s="250"/>
      <c r="FE46" s="248"/>
      <c r="FF46" s="248"/>
      <c r="FG46" s="248"/>
      <c r="FH46" s="248"/>
      <c r="FI46" s="248"/>
      <c r="FJ46" s="248"/>
      <c r="FK46" s="248"/>
      <c r="FL46" s="248"/>
      <c r="FM46" s="248"/>
      <c r="FN46" s="248"/>
      <c r="FO46" s="248">
        <v>12467</v>
      </c>
      <c r="FP46" s="248"/>
      <c r="FQ46" s="248"/>
      <c r="FR46" s="248"/>
      <c r="FS46" s="248"/>
      <c r="FT46" s="248">
        <v>20549</v>
      </c>
      <c r="FU46" s="250">
        <v>19549</v>
      </c>
      <c r="FV46" s="248">
        <v>21271.5</v>
      </c>
      <c r="FW46" s="248">
        <v>21983.5</v>
      </c>
      <c r="FX46" s="248">
        <v>18367</v>
      </c>
      <c r="FY46" s="273"/>
      <c r="FZ46" s="248"/>
      <c r="GA46" s="248"/>
      <c r="GB46" s="248"/>
      <c r="GC46" s="248"/>
      <c r="GD46" s="248"/>
      <c r="GE46" s="248"/>
      <c r="GF46" s="248"/>
      <c r="GG46" s="248"/>
      <c r="GH46" s="248"/>
      <c r="GI46" s="248"/>
      <c r="GJ46" s="248"/>
      <c r="GK46" s="248">
        <v>5422</v>
      </c>
      <c r="GL46" s="248"/>
      <c r="GM46" s="248"/>
      <c r="GN46" s="248"/>
      <c r="GO46" s="248"/>
      <c r="GP46" s="248">
        <v>7654</v>
      </c>
      <c r="GQ46" s="250">
        <v>8215</v>
      </c>
      <c r="GR46" s="248">
        <v>8592.5</v>
      </c>
      <c r="GS46" s="248">
        <v>8898.5</v>
      </c>
      <c r="GT46" s="248">
        <v>9321.5</v>
      </c>
      <c r="GU46" s="273"/>
      <c r="GV46" s="248"/>
      <c r="GW46" s="248"/>
      <c r="GX46" s="248"/>
      <c r="GY46" s="248"/>
      <c r="GZ46" s="248"/>
      <c r="HA46" s="248"/>
      <c r="HB46" s="248"/>
      <c r="HC46" s="248"/>
      <c r="HD46" s="248"/>
      <c r="HE46" s="248"/>
      <c r="HF46" s="248"/>
      <c r="HG46" s="248">
        <v>11019</v>
      </c>
      <c r="HH46" s="248"/>
      <c r="HI46" s="248"/>
      <c r="HJ46" s="248"/>
      <c r="HK46" s="248"/>
      <c r="HL46" s="248">
        <v>15763</v>
      </c>
      <c r="HM46" s="250">
        <v>16024</v>
      </c>
      <c r="HN46" s="248">
        <v>16396</v>
      </c>
      <c r="HO46" s="248">
        <v>17049.5</v>
      </c>
      <c r="HP46" s="248">
        <v>18108</v>
      </c>
      <c r="HQ46" s="273"/>
      <c r="HR46" s="248"/>
      <c r="HS46" s="248"/>
      <c r="HT46" s="248"/>
      <c r="HU46" s="248"/>
      <c r="HV46" s="248"/>
      <c r="HW46" s="248"/>
      <c r="HX46" s="248"/>
      <c r="HY46" s="248"/>
      <c r="HZ46" s="248"/>
      <c r="IA46" s="248"/>
      <c r="IB46" s="248"/>
      <c r="IC46" s="248">
        <v>6332</v>
      </c>
      <c r="ID46" s="248"/>
      <c r="IE46" s="248"/>
      <c r="IF46" s="248"/>
      <c r="IG46" s="248"/>
      <c r="IH46" s="88" t="s">
        <v>17</v>
      </c>
      <c r="II46" s="88" t="s">
        <v>17</v>
      </c>
      <c r="IJ46" s="88" t="s">
        <v>17</v>
      </c>
      <c r="IK46" s="88" t="s">
        <v>17</v>
      </c>
      <c r="IL46" s="88" t="s">
        <v>17</v>
      </c>
      <c r="IM46" s="273"/>
      <c r="IN46" s="250"/>
      <c r="IO46" s="248"/>
      <c r="IP46" s="248"/>
      <c r="IQ46" s="248"/>
      <c r="IR46" s="248"/>
      <c r="IS46" s="248"/>
      <c r="IT46" s="248"/>
      <c r="IU46" s="248"/>
      <c r="IV46" s="248"/>
      <c r="IW46" s="248"/>
      <c r="IX46" s="248"/>
      <c r="IY46" s="248">
        <v>12522</v>
      </c>
      <c r="IZ46" s="248"/>
      <c r="JA46" s="248"/>
      <c r="JB46" s="248"/>
      <c r="JC46" s="248"/>
      <c r="JD46" s="88" t="s">
        <v>17</v>
      </c>
      <c r="JE46" s="88" t="s">
        <v>17</v>
      </c>
      <c r="JF46" s="88" t="s">
        <v>17</v>
      </c>
      <c r="JG46" s="88" t="s">
        <v>17</v>
      </c>
      <c r="JH46" s="88" t="s">
        <v>17</v>
      </c>
      <c r="JI46" s="273"/>
      <c r="JJ46" s="248"/>
      <c r="JK46" s="248"/>
      <c r="JL46" s="248"/>
      <c r="JM46" s="248"/>
      <c r="JN46" s="248"/>
      <c r="JO46" s="248"/>
      <c r="JP46" s="248"/>
      <c r="JQ46" s="248"/>
      <c r="JR46" s="248"/>
      <c r="JS46" s="248"/>
      <c r="JT46" s="248"/>
      <c r="JU46" s="248">
        <v>5736</v>
      </c>
      <c r="JV46" s="248"/>
      <c r="JW46" s="248"/>
      <c r="JX46" s="248"/>
      <c r="JY46" s="248"/>
      <c r="JZ46" s="248">
        <v>8284</v>
      </c>
      <c r="KA46" s="250">
        <v>8764</v>
      </c>
      <c r="KB46" s="248">
        <v>9364</v>
      </c>
      <c r="KC46" s="248">
        <v>9640</v>
      </c>
      <c r="KD46" s="248">
        <v>9960</v>
      </c>
      <c r="KE46" s="273"/>
      <c r="KF46" s="250"/>
      <c r="KG46" s="248"/>
      <c r="KH46" s="248"/>
      <c r="KI46" s="248"/>
      <c r="KJ46" s="248"/>
      <c r="KK46" s="248"/>
      <c r="KL46" s="248"/>
      <c r="KM46" s="248"/>
      <c r="KN46" s="248"/>
      <c r="KO46" s="248"/>
      <c r="KP46" s="248"/>
      <c r="KQ46" s="248">
        <v>11154</v>
      </c>
      <c r="KR46" s="248"/>
      <c r="KS46" s="248"/>
      <c r="KT46" s="248"/>
      <c r="KU46" s="248"/>
      <c r="KV46" s="302">
        <v>16468</v>
      </c>
      <c r="KW46" s="302">
        <v>17428</v>
      </c>
      <c r="KX46" s="248">
        <v>13996</v>
      </c>
      <c r="KY46" s="248">
        <v>14410</v>
      </c>
      <c r="KZ46" s="248">
        <v>14880</v>
      </c>
    </row>
    <row r="47" spans="1:312" s="18" customFormat="1">
      <c r="A47" s="248" t="s">
        <v>134</v>
      </c>
      <c r="B47" s="248"/>
      <c r="C47" s="248"/>
      <c r="D47" s="248"/>
      <c r="E47" s="248"/>
      <c r="F47" s="248"/>
      <c r="G47" s="248"/>
      <c r="H47" s="248"/>
      <c r="I47" s="248"/>
      <c r="J47" s="248"/>
      <c r="K47" s="248"/>
      <c r="L47" s="248"/>
      <c r="M47" s="248"/>
      <c r="N47" s="248"/>
      <c r="O47" s="248"/>
      <c r="P47" s="248">
        <v>5652</v>
      </c>
      <c r="Q47" s="248"/>
      <c r="R47" s="248"/>
      <c r="S47" s="248"/>
      <c r="T47" s="248"/>
      <c r="U47" s="248">
        <v>7201</v>
      </c>
      <c r="V47" s="248">
        <v>7497</v>
      </c>
      <c r="W47" s="248">
        <v>7858</v>
      </c>
      <c r="X47" s="248">
        <v>8408.5</v>
      </c>
      <c r="Y47" s="248">
        <v>8124</v>
      </c>
      <c r="Z47" s="273"/>
      <c r="AA47" s="248"/>
      <c r="AB47" s="248"/>
      <c r="AC47" s="248"/>
      <c r="AD47" s="248"/>
      <c r="AE47" s="248"/>
      <c r="AF47" s="248"/>
      <c r="AG47" s="248"/>
      <c r="AH47" s="248"/>
      <c r="AI47" s="248"/>
      <c r="AJ47" s="248"/>
      <c r="AK47" s="248"/>
      <c r="AL47" s="248"/>
      <c r="AM47" s="248">
        <v>9998</v>
      </c>
      <c r="AN47" s="248"/>
      <c r="AO47" s="248"/>
      <c r="AP47" s="248"/>
      <c r="AQ47" s="248"/>
      <c r="AR47" s="248">
        <v>11173</v>
      </c>
      <c r="AS47" s="248">
        <v>11777</v>
      </c>
      <c r="AT47" s="248">
        <v>12612</v>
      </c>
      <c r="AU47" s="248">
        <v>13768.5</v>
      </c>
      <c r="AV47" s="248">
        <v>14230</v>
      </c>
      <c r="AW47" s="273"/>
      <c r="AX47" s="248"/>
      <c r="AY47" s="248"/>
      <c r="AZ47" s="248"/>
      <c r="BA47" s="248"/>
      <c r="BB47" s="248"/>
      <c r="BC47" s="248"/>
      <c r="BD47" s="248"/>
      <c r="BE47" s="248"/>
      <c r="BF47" s="248"/>
      <c r="BG47" s="248"/>
      <c r="BH47" s="248"/>
      <c r="BI47" s="248">
        <v>8029</v>
      </c>
      <c r="BJ47" s="248"/>
      <c r="BK47" s="248"/>
      <c r="BL47" s="248"/>
      <c r="BM47" s="248"/>
      <c r="BN47" s="248">
        <v>11293</v>
      </c>
      <c r="BO47" s="248">
        <v>12203</v>
      </c>
      <c r="BP47" s="248">
        <v>13022</v>
      </c>
      <c r="BQ47" s="248">
        <v>13459</v>
      </c>
      <c r="BR47" s="248">
        <v>13555</v>
      </c>
      <c r="BS47" s="273"/>
      <c r="BT47" s="248"/>
      <c r="BU47" s="248"/>
      <c r="BV47" s="248"/>
      <c r="BW47" s="248"/>
      <c r="BX47" s="248"/>
      <c r="BY47" s="248"/>
      <c r="BZ47" s="248"/>
      <c r="CA47" s="248"/>
      <c r="CB47" s="248"/>
      <c r="CC47" s="248"/>
      <c r="CD47" s="248"/>
      <c r="CE47" s="248">
        <v>19659</v>
      </c>
      <c r="CF47" s="248"/>
      <c r="CG47" s="248"/>
      <c r="CH47" s="248"/>
      <c r="CI47" s="248"/>
      <c r="CJ47" s="248">
        <v>15293</v>
      </c>
      <c r="CK47" s="250">
        <v>16503</v>
      </c>
      <c r="CL47" s="248">
        <v>18022</v>
      </c>
      <c r="CM47" s="248">
        <v>18709</v>
      </c>
      <c r="CN47" s="248">
        <v>19805</v>
      </c>
      <c r="CO47" s="273"/>
      <c r="CP47" s="248"/>
      <c r="CQ47" s="248"/>
      <c r="CR47" s="248"/>
      <c r="CS47" s="248"/>
      <c r="CT47" s="248"/>
      <c r="CU47" s="248"/>
      <c r="CV47" s="248"/>
      <c r="CW47" s="248"/>
      <c r="CX47" s="248"/>
      <c r="CY47" s="248"/>
      <c r="CZ47" s="248"/>
      <c r="DA47" s="60" t="s">
        <v>17</v>
      </c>
      <c r="DB47" s="248"/>
      <c r="DC47" s="248"/>
      <c r="DD47" s="248"/>
      <c r="DE47" s="248"/>
      <c r="DF47" s="60" t="s">
        <v>17</v>
      </c>
      <c r="DG47" s="60" t="s">
        <v>17</v>
      </c>
      <c r="DH47" s="60" t="s">
        <v>17</v>
      </c>
      <c r="DI47" s="60" t="s">
        <v>17</v>
      </c>
      <c r="DJ47" s="60" t="s">
        <v>17</v>
      </c>
      <c r="DK47" s="273"/>
      <c r="DL47" s="248"/>
      <c r="DM47" s="248"/>
      <c r="DN47" s="248"/>
      <c r="DO47" s="248"/>
      <c r="DP47" s="248"/>
      <c r="DQ47" s="248"/>
      <c r="DR47" s="248"/>
      <c r="DS47" s="248"/>
      <c r="DT47" s="248"/>
      <c r="DU47" s="248"/>
      <c r="DV47" s="248"/>
      <c r="DW47" s="10" t="s">
        <v>17</v>
      </c>
      <c r="DX47" s="248"/>
      <c r="DY47" s="248"/>
      <c r="DZ47" s="248"/>
      <c r="EA47" s="248"/>
      <c r="EB47" s="60" t="s">
        <v>17</v>
      </c>
      <c r="EC47" s="60" t="s">
        <v>17</v>
      </c>
      <c r="ED47" s="60" t="s">
        <v>17</v>
      </c>
      <c r="EE47" s="60" t="s">
        <v>17</v>
      </c>
      <c r="EF47" s="60" t="s">
        <v>17</v>
      </c>
      <c r="EG47" s="273"/>
      <c r="EH47" s="250"/>
      <c r="EI47" s="248"/>
      <c r="EJ47" s="248"/>
      <c r="EK47" s="248"/>
      <c r="EL47" s="248"/>
      <c r="EM47" s="248"/>
      <c r="EN47" s="248"/>
      <c r="EO47" s="248"/>
      <c r="EP47" s="248"/>
      <c r="EQ47" s="248"/>
      <c r="ER47" s="248"/>
      <c r="ES47" s="248">
        <v>5176</v>
      </c>
      <c r="ET47" s="248"/>
      <c r="EU47" s="248"/>
      <c r="EV47" s="248"/>
      <c r="EW47" s="248"/>
      <c r="EX47" s="248">
        <v>6429</v>
      </c>
      <c r="EY47" s="250">
        <v>6725</v>
      </c>
      <c r="EZ47" s="248">
        <v>7148</v>
      </c>
      <c r="FA47" s="248">
        <v>7531</v>
      </c>
      <c r="FB47" s="248">
        <v>7557</v>
      </c>
      <c r="FC47" s="273"/>
      <c r="FD47" s="250"/>
      <c r="FE47" s="248"/>
      <c r="FF47" s="248"/>
      <c r="FG47" s="248"/>
      <c r="FH47" s="248"/>
      <c r="FI47" s="248"/>
      <c r="FJ47" s="248"/>
      <c r="FK47" s="248"/>
      <c r="FL47" s="248"/>
      <c r="FM47" s="248"/>
      <c r="FN47" s="248"/>
      <c r="FO47" s="248">
        <v>10534</v>
      </c>
      <c r="FP47" s="248"/>
      <c r="FQ47" s="248"/>
      <c r="FR47" s="248"/>
      <c r="FS47" s="248"/>
      <c r="FT47" s="248">
        <v>13193</v>
      </c>
      <c r="FU47" s="250">
        <v>13808</v>
      </c>
      <c r="FV47" s="248">
        <v>14400</v>
      </c>
      <c r="FW47" s="248">
        <v>15114</v>
      </c>
      <c r="FX47" s="248">
        <v>15156</v>
      </c>
      <c r="FY47" s="273"/>
      <c r="FZ47" s="248"/>
      <c r="GA47" s="248"/>
      <c r="GB47" s="248"/>
      <c r="GC47" s="248"/>
      <c r="GD47" s="248"/>
      <c r="GE47" s="248"/>
      <c r="GF47" s="248"/>
      <c r="GG47" s="248"/>
      <c r="GH47" s="248"/>
      <c r="GI47" s="248"/>
      <c r="GJ47" s="248"/>
      <c r="GK47" s="248">
        <v>4894</v>
      </c>
      <c r="GL47" s="248"/>
      <c r="GM47" s="248"/>
      <c r="GN47" s="248"/>
      <c r="GO47" s="248"/>
      <c r="GP47" s="248">
        <v>6598</v>
      </c>
      <c r="GQ47" s="250">
        <v>6923</v>
      </c>
      <c r="GR47" s="248">
        <v>7378</v>
      </c>
      <c r="GS47" s="248">
        <v>7790</v>
      </c>
      <c r="GT47" s="248">
        <v>7816</v>
      </c>
      <c r="GU47" s="273"/>
      <c r="GV47" s="248"/>
      <c r="GW47" s="248"/>
      <c r="GX47" s="248"/>
      <c r="GY47" s="248"/>
      <c r="GZ47" s="248"/>
      <c r="HA47" s="248"/>
      <c r="HB47" s="248"/>
      <c r="HC47" s="248"/>
      <c r="HD47" s="248"/>
      <c r="HE47" s="248"/>
      <c r="HF47" s="248"/>
      <c r="HG47" s="248">
        <v>8532</v>
      </c>
      <c r="HH47" s="248"/>
      <c r="HI47" s="248"/>
      <c r="HJ47" s="248"/>
      <c r="HK47" s="248"/>
      <c r="HL47" s="248">
        <v>7201</v>
      </c>
      <c r="HM47" s="250">
        <v>7497</v>
      </c>
      <c r="HN47" s="248">
        <v>7858</v>
      </c>
      <c r="HO47" s="248">
        <v>13227</v>
      </c>
      <c r="HP47" s="248">
        <v>13227</v>
      </c>
      <c r="HQ47" s="273"/>
      <c r="HR47" s="248"/>
      <c r="HS47" s="248"/>
      <c r="HT47" s="248"/>
      <c r="HU47" s="248"/>
      <c r="HV47" s="248"/>
      <c r="HW47" s="248"/>
      <c r="HX47" s="248"/>
      <c r="HY47" s="248"/>
      <c r="HZ47" s="248"/>
      <c r="IA47" s="248"/>
      <c r="IB47" s="248"/>
      <c r="IC47" s="248">
        <v>5809.5</v>
      </c>
      <c r="ID47" s="248"/>
      <c r="IE47" s="248"/>
      <c r="IF47" s="248"/>
      <c r="IG47" s="248"/>
      <c r="IH47" s="248">
        <v>7366</v>
      </c>
      <c r="II47" s="250">
        <v>7722</v>
      </c>
      <c r="IJ47" s="248">
        <v>8141.5</v>
      </c>
      <c r="IK47" s="248">
        <v>8392</v>
      </c>
      <c r="IL47" s="248">
        <v>8402</v>
      </c>
      <c r="IM47" s="273"/>
      <c r="IN47" s="250"/>
      <c r="IO47" s="248"/>
      <c r="IP47" s="248"/>
      <c r="IQ47" s="248"/>
      <c r="IR47" s="248"/>
      <c r="IS47" s="248"/>
      <c r="IT47" s="248"/>
      <c r="IU47" s="248"/>
      <c r="IV47" s="248"/>
      <c r="IW47" s="248"/>
      <c r="IX47" s="248"/>
      <c r="IY47" s="248">
        <v>7782.5</v>
      </c>
      <c r="IZ47" s="248"/>
      <c r="JA47" s="248"/>
      <c r="JB47" s="248"/>
      <c r="JC47" s="248"/>
      <c r="JD47" s="248">
        <v>9736</v>
      </c>
      <c r="JE47" s="250">
        <v>10272</v>
      </c>
      <c r="JF47" s="248">
        <v>10701.5</v>
      </c>
      <c r="JG47" s="248">
        <v>11192</v>
      </c>
      <c r="JH47" s="248">
        <v>11152</v>
      </c>
      <c r="JI47" s="273"/>
      <c r="JJ47" s="248"/>
      <c r="JK47" s="248"/>
      <c r="JL47" s="248"/>
      <c r="JM47" s="248"/>
      <c r="JN47" s="248"/>
      <c r="JO47" s="248"/>
      <c r="JP47" s="248"/>
      <c r="JQ47" s="248"/>
      <c r="JR47" s="248"/>
      <c r="JS47" s="248"/>
      <c r="JT47" s="248"/>
      <c r="JU47" s="248">
        <v>8331.5</v>
      </c>
      <c r="JV47" s="248"/>
      <c r="JW47" s="248"/>
      <c r="JX47" s="248"/>
      <c r="JY47" s="248"/>
      <c r="JZ47" s="248">
        <v>10351.5</v>
      </c>
      <c r="KA47" s="250">
        <v>11077.5</v>
      </c>
      <c r="KB47" s="248">
        <v>11594</v>
      </c>
      <c r="KC47" s="248">
        <v>12549</v>
      </c>
      <c r="KD47" s="248">
        <v>12016</v>
      </c>
      <c r="KE47" s="273"/>
      <c r="KF47" s="250"/>
      <c r="KG47" s="248"/>
      <c r="KH47" s="248"/>
      <c r="KI47" s="248"/>
      <c r="KJ47" s="248"/>
      <c r="KK47" s="248"/>
      <c r="KL47" s="248"/>
      <c r="KM47" s="248"/>
      <c r="KN47" s="248"/>
      <c r="KO47" s="248"/>
      <c r="KP47" s="248"/>
      <c r="KQ47" s="248">
        <v>8331.5</v>
      </c>
      <c r="KR47" s="248"/>
      <c r="KS47" s="248"/>
      <c r="KT47" s="248"/>
      <c r="KU47" s="248"/>
      <c r="KV47" s="302">
        <v>10351.5</v>
      </c>
      <c r="KW47" s="302">
        <v>11077.5</v>
      </c>
      <c r="KX47" s="248">
        <v>11594</v>
      </c>
      <c r="KY47" s="248">
        <v>12549</v>
      </c>
      <c r="KZ47" s="248">
        <v>12016</v>
      </c>
    </row>
    <row r="48" spans="1:312" s="18" customFormat="1">
      <c r="A48" s="248" t="s">
        <v>135</v>
      </c>
      <c r="B48" s="248"/>
      <c r="C48" s="248"/>
      <c r="D48" s="248"/>
      <c r="E48" s="248"/>
      <c r="F48" s="248"/>
      <c r="G48" s="248"/>
      <c r="H48" s="248"/>
      <c r="I48" s="248"/>
      <c r="J48" s="248"/>
      <c r="K48" s="248"/>
      <c r="L48" s="248"/>
      <c r="M48" s="248"/>
      <c r="N48" s="248"/>
      <c r="O48" s="248"/>
      <c r="P48" s="248">
        <v>5128</v>
      </c>
      <c r="Q48" s="248"/>
      <c r="R48" s="248"/>
      <c r="S48" s="248"/>
      <c r="T48" s="248"/>
      <c r="U48" s="248">
        <v>6276</v>
      </c>
      <c r="V48" s="248">
        <v>6276</v>
      </c>
      <c r="W48" s="248">
        <v>6598</v>
      </c>
      <c r="X48" s="248">
        <v>6792</v>
      </c>
      <c r="Y48" s="248">
        <v>6908</v>
      </c>
      <c r="Z48" s="273"/>
      <c r="AA48" s="248"/>
      <c r="AB48" s="248"/>
      <c r="AC48" s="248"/>
      <c r="AD48" s="248"/>
      <c r="AE48" s="248"/>
      <c r="AF48" s="248"/>
      <c r="AG48" s="248"/>
      <c r="AH48" s="248"/>
      <c r="AI48" s="248"/>
      <c r="AJ48" s="248"/>
      <c r="AK48" s="248"/>
      <c r="AL48" s="248"/>
      <c r="AM48" s="248">
        <v>9180</v>
      </c>
      <c r="AN48" s="248"/>
      <c r="AO48" s="248"/>
      <c r="AP48" s="248"/>
      <c r="AQ48" s="248"/>
      <c r="AR48" s="248">
        <v>11543</v>
      </c>
      <c r="AS48" s="248">
        <v>11856</v>
      </c>
      <c r="AT48" s="248">
        <v>12418</v>
      </c>
      <c r="AU48" s="248">
        <v>12952</v>
      </c>
      <c r="AV48" s="248">
        <v>13240</v>
      </c>
      <c r="AW48" s="273"/>
      <c r="AX48" s="248"/>
      <c r="AY48" s="248"/>
      <c r="AZ48" s="248"/>
      <c r="BA48" s="248"/>
      <c r="BB48" s="248"/>
      <c r="BC48" s="248"/>
      <c r="BD48" s="248"/>
      <c r="BE48" s="248"/>
      <c r="BF48" s="248"/>
      <c r="BG48" s="248"/>
      <c r="BH48" s="248"/>
      <c r="BI48" s="248">
        <v>7100</v>
      </c>
      <c r="BJ48" s="248"/>
      <c r="BK48" s="248"/>
      <c r="BL48" s="248"/>
      <c r="BM48" s="248"/>
      <c r="BN48" s="248">
        <v>8501</v>
      </c>
      <c r="BO48" s="248">
        <v>8501</v>
      </c>
      <c r="BP48" s="248">
        <v>8989</v>
      </c>
      <c r="BQ48" s="248">
        <v>9257</v>
      </c>
      <c r="BR48" s="248">
        <v>9415</v>
      </c>
      <c r="BS48" s="273"/>
      <c r="BT48" s="248"/>
      <c r="BU48" s="248"/>
      <c r="BV48" s="248"/>
      <c r="BW48" s="248"/>
      <c r="BX48" s="248"/>
      <c r="BY48" s="248"/>
      <c r="BZ48" s="248"/>
      <c r="CA48" s="248"/>
      <c r="CB48" s="248"/>
      <c r="CC48" s="248"/>
      <c r="CD48" s="248"/>
      <c r="CE48" s="248">
        <v>16547</v>
      </c>
      <c r="CF48" s="248"/>
      <c r="CG48" s="248"/>
      <c r="CH48" s="248"/>
      <c r="CI48" s="248"/>
      <c r="CJ48" s="248">
        <v>19592</v>
      </c>
      <c r="CK48" s="250">
        <v>20516</v>
      </c>
      <c r="CL48" s="248">
        <v>21784</v>
      </c>
      <c r="CM48" s="248">
        <v>23366</v>
      </c>
      <c r="CN48" s="248">
        <v>23764</v>
      </c>
      <c r="CO48" s="273"/>
      <c r="CP48" s="248"/>
      <c r="CQ48" s="248"/>
      <c r="CR48" s="248"/>
      <c r="CS48" s="248"/>
      <c r="CT48" s="248"/>
      <c r="CU48" s="248"/>
      <c r="CV48" s="248"/>
      <c r="CW48" s="248"/>
      <c r="CX48" s="248"/>
      <c r="CY48" s="248"/>
      <c r="CZ48" s="248"/>
      <c r="DA48" s="248">
        <v>7308</v>
      </c>
      <c r="DB48" s="248"/>
      <c r="DC48" s="248"/>
      <c r="DD48" s="248"/>
      <c r="DE48" s="248"/>
      <c r="DF48" s="248">
        <v>8595</v>
      </c>
      <c r="DG48" s="248">
        <v>8616.5</v>
      </c>
      <c r="DH48" s="248">
        <v>9038</v>
      </c>
      <c r="DI48" s="248">
        <v>9314</v>
      </c>
      <c r="DJ48" s="248">
        <v>9474</v>
      </c>
      <c r="DK48" s="273"/>
      <c r="DL48" s="248"/>
      <c r="DM48" s="248"/>
      <c r="DN48" s="248"/>
      <c r="DO48" s="248"/>
      <c r="DP48" s="248"/>
      <c r="DQ48" s="248"/>
      <c r="DR48" s="248"/>
      <c r="DS48" s="248"/>
      <c r="DT48" s="248"/>
      <c r="DU48" s="248"/>
      <c r="DV48" s="248"/>
      <c r="DW48" s="248">
        <v>16755</v>
      </c>
      <c r="DX48" s="248"/>
      <c r="DY48" s="248"/>
      <c r="DZ48" s="248"/>
      <c r="EA48" s="248"/>
      <c r="EB48" s="248">
        <v>19686</v>
      </c>
      <c r="EC48" s="250">
        <v>20205.5</v>
      </c>
      <c r="ED48" s="250">
        <v>21206</v>
      </c>
      <c r="EE48" s="250">
        <v>22883</v>
      </c>
      <c r="EF48" s="250">
        <v>24429</v>
      </c>
      <c r="EG48" s="273"/>
      <c r="EH48" s="250"/>
      <c r="EI48" s="248"/>
      <c r="EJ48" s="248"/>
      <c r="EK48" s="248"/>
      <c r="EL48" s="248"/>
      <c r="EM48" s="248"/>
      <c r="EN48" s="248"/>
      <c r="EO48" s="248"/>
      <c r="EP48" s="248"/>
      <c r="EQ48" s="248"/>
      <c r="ER48" s="248"/>
      <c r="ES48" s="248">
        <v>4700</v>
      </c>
      <c r="ET48" s="248"/>
      <c r="EU48" s="248"/>
      <c r="EV48" s="248"/>
      <c r="EW48" s="248"/>
      <c r="EX48" s="248">
        <v>6276</v>
      </c>
      <c r="EY48" s="250">
        <v>6265.5</v>
      </c>
      <c r="EZ48" s="248">
        <v>6598</v>
      </c>
      <c r="FA48" s="248">
        <v>6792</v>
      </c>
      <c r="FB48" s="248">
        <v>6885.5</v>
      </c>
      <c r="FC48" s="273"/>
      <c r="FD48" s="250"/>
      <c r="FE48" s="248"/>
      <c r="FF48" s="248"/>
      <c r="FG48" s="248"/>
      <c r="FH48" s="248"/>
      <c r="FI48" s="248"/>
      <c r="FJ48" s="248"/>
      <c r="FK48" s="248"/>
      <c r="FL48" s="248"/>
      <c r="FM48" s="248"/>
      <c r="FN48" s="248"/>
      <c r="FO48" s="248">
        <v>8978</v>
      </c>
      <c r="FP48" s="248"/>
      <c r="FQ48" s="248"/>
      <c r="FR48" s="248"/>
      <c r="FS48" s="248"/>
      <c r="FT48" s="248">
        <v>11556</v>
      </c>
      <c r="FU48" s="250">
        <v>11523</v>
      </c>
      <c r="FV48" s="248">
        <v>12418</v>
      </c>
      <c r="FW48" s="248">
        <v>13138</v>
      </c>
      <c r="FX48" s="248">
        <v>12791.5</v>
      </c>
      <c r="FY48" s="273"/>
      <c r="FZ48" s="248"/>
      <c r="GA48" s="248"/>
      <c r="GB48" s="248"/>
      <c r="GC48" s="248"/>
      <c r="GD48" s="248"/>
      <c r="GE48" s="248"/>
      <c r="GF48" s="248"/>
      <c r="GG48" s="248"/>
      <c r="GH48" s="248"/>
      <c r="GI48" s="248"/>
      <c r="GJ48" s="248"/>
      <c r="GK48" s="248">
        <v>5325</v>
      </c>
      <c r="GL48" s="248"/>
      <c r="GM48" s="248"/>
      <c r="GN48" s="248"/>
      <c r="GO48" s="248"/>
      <c r="GP48" s="248">
        <v>7590</v>
      </c>
      <c r="GQ48" s="250">
        <v>6692</v>
      </c>
      <c r="GR48" s="248">
        <v>6477.5</v>
      </c>
      <c r="GS48" s="248">
        <v>6695.5</v>
      </c>
      <c r="GT48" s="248">
        <v>6838</v>
      </c>
      <c r="GU48" s="273"/>
      <c r="GV48" s="248"/>
      <c r="GW48" s="248"/>
      <c r="GX48" s="248"/>
      <c r="GY48" s="248"/>
      <c r="GZ48" s="248"/>
      <c r="HA48" s="248"/>
      <c r="HB48" s="248"/>
      <c r="HC48" s="248"/>
      <c r="HD48" s="248"/>
      <c r="HE48" s="248"/>
      <c r="HF48" s="248"/>
      <c r="HG48" s="248">
        <v>9180</v>
      </c>
      <c r="HH48" s="248"/>
      <c r="HI48" s="248"/>
      <c r="HJ48" s="248"/>
      <c r="HK48" s="248"/>
      <c r="HL48" s="248">
        <v>15561</v>
      </c>
      <c r="HM48" s="250">
        <v>12090</v>
      </c>
      <c r="HN48" s="248">
        <v>11595</v>
      </c>
      <c r="HO48" s="248">
        <v>12007</v>
      </c>
      <c r="HP48" s="248">
        <v>13228</v>
      </c>
      <c r="HQ48" s="273"/>
      <c r="HR48" s="248"/>
      <c r="HS48" s="248"/>
      <c r="HT48" s="248"/>
      <c r="HU48" s="248"/>
      <c r="HV48" s="248"/>
      <c r="HW48" s="248"/>
      <c r="HX48" s="248"/>
      <c r="HY48" s="248"/>
      <c r="HZ48" s="248"/>
      <c r="IA48" s="248"/>
      <c r="IB48" s="248"/>
      <c r="IC48" s="248">
        <v>4065</v>
      </c>
      <c r="ID48" s="248"/>
      <c r="IE48" s="248"/>
      <c r="IF48" s="248"/>
      <c r="IG48" s="248"/>
      <c r="IH48" s="248">
        <v>4948</v>
      </c>
      <c r="II48" s="88" t="s">
        <v>17</v>
      </c>
      <c r="IJ48" s="248">
        <v>6478</v>
      </c>
      <c r="IK48" s="248">
        <v>6725</v>
      </c>
      <c r="IL48" s="248">
        <v>5722</v>
      </c>
      <c r="IM48" s="273"/>
      <c r="IN48" s="250"/>
      <c r="IO48" s="248"/>
      <c r="IP48" s="248"/>
      <c r="IQ48" s="248"/>
      <c r="IR48" s="248"/>
      <c r="IS48" s="248"/>
      <c r="IT48" s="248"/>
      <c r="IU48" s="248"/>
      <c r="IV48" s="248"/>
      <c r="IW48" s="248"/>
      <c r="IX48" s="248"/>
      <c r="IY48" s="248">
        <v>6902</v>
      </c>
      <c r="IZ48" s="248"/>
      <c r="JA48" s="248"/>
      <c r="JB48" s="248"/>
      <c r="JC48" s="248"/>
      <c r="JD48" s="248">
        <v>8716</v>
      </c>
      <c r="JE48" s="88" t="s">
        <v>17</v>
      </c>
      <c r="JF48" s="248">
        <v>11965</v>
      </c>
      <c r="JG48" s="248">
        <v>12725</v>
      </c>
      <c r="JH48" s="248">
        <v>10918</v>
      </c>
      <c r="JI48" s="273"/>
      <c r="JJ48" s="248"/>
      <c r="JK48" s="248"/>
      <c r="JL48" s="248"/>
      <c r="JM48" s="248"/>
      <c r="JN48" s="248"/>
      <c r="JO48" s="248"/>
      <c r="JP48" s="248"/>
      <c r="JQ48" s="248"/>
      <c r="JR48" s="248"/>
      <c r="JS48" s="248"/>
      <c r="JT48" s="248"/>
      <c r="JU48" s="248">
        <v>3976</v>
      </c>
      <c r="JV48" s="248"/>
      <c r="JW48" s="248"/>
      <c r="JX48" s="248"/>
      <c r="JY48" s="248"/>
      <c r="JZ48" s="248">
        <v>4562</v>
      </c>
      <c r="KA48" s="250">
        <v>4562</v>
      </c>
      <c r="KB48" s="248">
        <v>4946</v>
      </c>
      <c r="KC48" s="248">
        <v>5252</v>
      </c>
      <c r="KD48" s="248">
        <v>5220</v>
      </c>
      <c r="KE48" s="273"/>
      <c r="KF48" s="250"/>
      <c r="KG48" s="248"/>
      <c r="KH48" s="248"/>
      <c r="KI48" s="248"/>
      <c r="KJ48" s="248"/>
      <c r="KK48" s="248"/>
      <c r="KL48" s="248"/>
      <c r="KM48" s="248"/>
      <c r="KN48" s="248"/>
      <c r="KO48" s="248"/>
      <c r="KP48" s="248"/>
      <c r="KQ48" s="248">
        <v>7786</v>
      </c>
      <c r="KR48" s="248"/>
      <c r="KS48" s="248"/>
      <c r="KT48" s="248"/>
      <c r="KU48" s="248"/>
      <c r="KV48" s="302">
        <v>8154</v>
      </c>
      <c r="KW48" s="302">
        <v>8252</v>
      </c>
      <c r="KX48" s="248">
        <v>9025</v>
      </c>
      <c r="KY48" s="248">
        <v>9655</v>
      </c>
      <c r="KZ48" s="248">
        <v>9853</v>
      </c>
    </row>
    <row r="49" spans="1:312" s="18" customFormat="1">
      <c r="A49" s="248" t="s">
        <v>136</v>
      </c>
      <c r="B49" s="248"/>
      <c r="C49" s="248"/>
      <c r="D49" s="248"/>
      <c r="E49" s="248"/>
      <c r="F49" s="248"/>
      <c r="G49" s="248"/>
      <c r="H49" s="248"/>
      <c r="I49" s="248"/>
      <c r="J49" s="248"/>
      <c r="K49" s="248"/>
      <c r="L49" s="248"/>
      <c r="M49" s="248"/>
      <c r="N49" s="248"/>
      <c r="O49" s="248"/>
      <c r="P49" s="248">
        <v>3966</v>
      </c>
      <c r="Q49" s="248"/>
      <c r="R49" s="248"/>
      <c r="S49" s="248"/>
      <c r="T49" s="248"/>
      <c r="U49" s="248">
        <v>5220</v>
      </c>
      <c r="V49" s="248">
        <v>5515</v>
      </c>
      <c r="W49" s="248">
        <v>5785</v>
      </c>
      <c r="X49" s="248">
        <v>6081</v>
      </c>
      <c r="Y49" s="248">
        <v>6133.5</v>
      </c>
      <c r="Z49" s="273"/>
      <c r="AA49" s="248"/>
      <c r="AB49" s="248"/>
      <c r="AC49" s="248"/>
      <c r="AD49" s="248"/>
      <c r="AE49" s="248"/>
      <c r="AF49" s="248"/>
      <c r="AG49" s="248"/>
      <c r="AH49" s="248"/>
      <c r="AI49" s="248"/>
      <c r="AJ49" s="248"/>
      <c r="AK49" s="248"/>
      <c r="AL49" s="248"/>
      <c r="AM49" s="248">
        <v>7217</v>
      </c>
      <c r="AN49" s="248"/>
      <c r="AO49" s="248"/>
      <c r="AP49" s="248"/>
      <c r="AQ49" s="248"/>
      <c r="AR49" s="248">
        <v>9438.5</v>
      </c>
      <c r="AS49" s="248">
        <v>9969.5</v>
      </c>
      <c r="AT49" s="248">
        <v>10444.5</v>
      </c>
      <c r="AU49" s="248">
        <v>10893.5</v>
      </c>
      <c r="AV49" s="248">
        <v>11061.5</v>
      </c>
      <c r="AW49" s="273"/>
      <c r="AX49" s="248"/>
      <c r="AY49" s="248"/>
      <c r="AZ49" s="248"/>
      <c r="BA49" s="248"/>
      <c r="BB49" s="248"/>
      <c r="BC49" s="248"/>
      <c r="BD49" s="248"/>
      <c r="BE49" s="248"/>
      <c r="BF49" s="248"/>
      <c r="BG49" s="248"/>
      <c r="BH49" s="248"/>
      <c r="BI49" s="248">
        <v>5267</v>
      </c>
      <c r="BJ49" s="248"/>
      <c r="BK49" s="248"/>
      <c r="BL49" s="248"/>
      <c r="BM49" s="248"/>
      <c r="BN49" s="248">
        <v>6857</v>
      </c>
      <c r="BO49" s="248">
        <v>7224</v>
      </c>
      <c r="BP49" s="248">
        <v>7563</v>
      </c>
      <c r="BQ49" s="248">
        <v>7897</v>
      </c>
      <c r="BR49" s="248">
        <v>7975</v>
      </c>
      <c r="BS49" s="273"/>
      <c r="BT49" s="248"/>
      <c r="BU49" s="248"/>
      <c r="BV49" s="248"/>
      <c r="BW49" s="248"/>
      <c r="BX49" s="248"/>
      <c r="BY49" s="248"/>
      <c r="BZ49" s="248"/>
      <c r="CA49" s="248"/>
      <c r="CB49" s="248"/>
      <c r="CC49" s="248"/>
      <c r="CD49" s="248"/>
      <c r="CE49" s="248">
        <v>13758</v>
      </c>
      <c r="CF49" s="248"/>
      <c r="CG49" s="248"/>
      <c r="CH49" s="248"/>
      <c r="CI49" s="248"/>
      <c r="CJ49" s="248">
        <v>17897</v>
      </c>
      <c r="CK49" s="250">
        <v>18924</v>
      </c>
      <c r="CL49" s="248">
        <v>19848</v>
      </c>
      <c r="CM49" s="248">
        <v>20647</v>
      </c>
      <c r="CN49" s="248">
        <v>21303</v>
      </c>
      <c r="CO49" s="273"/>
      <c r="CP49" s="248"/>
      <c r="CQ49" s="248"/>
      <c r="CR49" s="248"/>
      <c r="CS49" s="248"/>
      <c r="CT49" s="248"/>
      <c r="CU49" s="248"/>
      <c r="CV49" s="248"/>
      <c r="CW49" s="248"/>
      <c r="CX49" s="248"/>
      <c r="CY49" s="248"/>
      <c r="CZ49" s="248"/>
      <c r="DA49" s="60" t="s">
        <v>17</v>
      </c>
      <c r="DB49" s="248"/>
      <c r="DC49" s="248"/>
      <c r="DD49" s="248"/>
      <c r="DE49" s="248"/>
      <c r="DF49" s="60" t="s">
        <v>17</v>
      </c>
      <c r="DG49" s="60" t="s">
        <v>17</v>
      </c>
      <c r="DH49" s="60" t="s">
        <v>17</v>
      </c>
      <c r="DI49" s="60" t="s">
        <v>17</v>
      </c>
      <c r="DJ49" s="60" t="s">
        <v>17</v>
      </c>
      <c r="DK49" s="273"/>
      <c r="DL49" s="248"/>
      <c r="DM49" s="248"/>
      <c r="DN49" s="248"/>
      <c r="DO49" s="248"/>
      <c r="DP49" s="248"/>
      <c r="DQ49" s="248"/>
      <c r="DR49" s="248"/>
      <c r="DS49" s="248"/>
      <c r="DT49" s="248"/>
      <c r="DU49" s="248"/>
      <c r="DV49" s="248"/>
      <c r="DW49" s="10" t="s">
        <v>17</v>
      </c>
      <c r="DX49" s="248"/>
      <c r="DY49" s="248"/>
      <c r="DZ49" s="248"/>
      <c r="EA49" s="248"/>
      <c r="EB49" s="60" t="s">
        <v>17</v>
      </c>
      <c r="EC49" s="60" t="s">
        <v>17</v>
      </c>
      <c r="ED49" s="60" t="s">
        <v>17</v>
      </c>
      <c r="EE49" s="60" t="s">
        <v>17</v>
      </c>
      <c r="EF49" s="60" t="s">
        <v>17</v>
      </c>
      <c r="EG49" s="273"/>
      <c r="EH49" s="250"/>
      <c r="EI49" s="248"/>
      <c r="EJ49" s="248"/>
      <c r="EK49" s="248"/>
      <c r="EL49" s="248"/>
      <c r="EM49" s="248"/>
      <c r="EN49" s="248"/>
      <c r="EO49" s="248"/>
      <c r="EP49" s="248"/>
      <c r="EQ49" s="248"/>
      <c r="ER49" s="248"/>
      <c r="ES49" s="248">
        <v>4533</v>
      </c>
      <c r="ET49" s="248"/>
      <c r="EU49" s="248"/>
      <c r="EV49" s="248"/>
      <c r="EW49" s="248"/>
      <c r="EX49" s="248">
        <v>6229</v>
      </c>
      <c r="EY49" s="250">
        <v>6626</v>
      </c>
      <c r="EZ49" s="248">
        <v>6280</v>
      </c>
      <c r="FA49" s="248">
        <v>6510</v>
      </c>
      <c r="FB49" s="248">
        <v>6535.5</v>
      </c>
      <c r="FC49" s="273"/>
      <c r="FD49" s="250"/>
      <c r="FE49" s="248"/>
      <c r="FF49" s="248"/>
      <c r="FG49" s="248"/>
      <c r="FH49" s="248"/>
      <c r="FI49" s="248"/>
      <c r="FJ49" s="248"/>
      <c r="FK49" s="248"/>
      <c r="FL49" s="248"/>
      <c r="FM49" s="248"/>
      <c r="FN49" s="248"/>
      <c r="FO49" s="248">
        <v>12198</v>
      </c>
      <c r="FP49" s="248"/>
      <c r="FQ49" s="248"/>
      <c r="FR49" s="248"/>
      <c r="FS49" s="248"/>
      <c r="FT49" s="248">
        <v>16189</v>
      </c>
      <c r="FU49" s="250">
        <v>17186</v>
      </c>
      <c r="FV49" s="248">
        <v>15890</v>
      </c>
      <c r="FW49" s="248">
        <v>16520</v>
      </c>
      <c r="FX49" s="248">
        <v>14619.5</v>
      </c>
      <c r="FY49" s="273"/>
      <c r="FZ49" s="248"/>
      <c r="GA49" s="248"/>
      <c r="GB49" s="248"/>
      <c r="GC49" s="248"/>
      <c r="GD49" s="248"/>
      <c r="GE49" s="248"/>
      <c r="GF49" s="248"/>
      <c r="GG49" s="248"/>
      <c r="GH49" s="248"/>
      <c r="GI49" s="248"/>
      <c r="GJ49" s="248"/>
      <c r="GK49" s="248">
        <v>4260</v>
      </c>
      <c r="GL49" s="248"/>
      <c r="GM49" s="248"/>
      <c r="GN49" s="248"/>
      <c r="GO49" s="248"/>
      <c r="GP49" s="248">
        <v>5635</v>
      </c>
      <c r="GQ49" s="250">
        <v>5071</v>
      </c>
      <c r="GR49" s="248">
        <v>5765</v>
      </c>
      <c r="GS49" s="248">
        <v>6041</v>
      </c>
      <c r="GT49" s="248">
        <v>5576</v>
      </c>
      <c r="GU49" s="273"/>
      <c r="GV49" s="248"/>
      <c r="GW49" s="248"/>
      <c r="GX49" s="248"/>
      <c r="GY49" s="248"/>
      <c r="GZ49" s="248"/>
      <c r="HA49" s="248"/>
      <c r="HB49" s="248"/>
      <c r="HC49" s="248"/>
      <c r="HD49" s="248"/>
      <c r="HE49" s="248"/>
      <c r="HF49" s="248"/>
      <c r="HG49" s="248">
        <v>7912</v>
      </c>
      <c r="HH49" s="248"/>
      <c r="HI49" s="248"/>
      <c r="HJ49" s="248"/>
      <c r="HK49" s="248"/>
      <c r="HL49" s="248">
        <v>10397</v>
      </c>
      <c r="HM49" s="250">
        <v>8933</v>
      </c>
      <c r="HN49" s="248">
        <v>10444.5</v>
      </c>
      <c r="HO49" s="248">
        <v>10893.5</v>
      </c>
      <c r="HP49" s="248">
        <v>5606</v>
      </c>
      <c r="HQ49" s="273"/>
      <c r="HR49" s="248"/>
      <c r="HS49" s="248"/>
      <c r="HT49" s="248"/>
      <c r="HU49" s="248"/>
      <c r="HV49" s="248"/>
      <c r="HW49" s="248"/>
      <c r="HX49" s="248"/>
      <c r="HY49" s="248"/>
      <c r="HZ49" s="248"/>
      <c r="IA49" s="248"/>
      <c r="IB49" s="248"/>
      <c r="IC49" s="248">
        <v>3514</v>
      </c>
      <c r="ID49" s="248"/>
      <c r="IE49" s="248"/>
      <c r="IF49" s="248"/>
      <c r="IG49" s="248"/>
      <c r="IH49" s="248">
        <v>4583</v>
      </c>
      <c r="II49" s="250">
        <v>4966</v>
      </c>
      <c r="IJ49" s="248">
        <v>5344.5</v>
      </c>
      <c r="IK49" s="248">
        <v>5588</v>
      </c>
      <c r="IL49" s="248">
        <v>5660</v>
      </c>
      <c r="IM49" s="273"/>
      <c r="IN49" s="250"/>
      <c r="IO49" s="248"/>
      <c r="IP49" s="248"/>
      <c r="IQ49" s="248"/>
      <c r="IR49" s="248"/>
      <c r="IS49" s="248"/>
      <c r="IT49" s="248"/>
      <c r="IU49" s="248"/>
      <c r="IV49" s="248"/>
      <c r="IW49" s="248"/>
      <c r="IX49" s="248"/>
      <c r="IY49" s="248">
        <v>6364</v>
      </c>
      <c r="IZ49" s="248"/>
      <c r="JA49" s="248"/>
      <c r="JB49" s="248"/>
      <c r="JC49" s="248"/>
      <c r="JD49" s="248">
        <v>7959</v>
      </c>
      <c r="JE49" s="88" t="s">
        <v>17</v>
      </c>
      <c r="JF49" s="248">
        <v>7373</v>
      </c>
      <c r="JG49" s="248">
        <v>7688</v>
      </c>
      <c r="JH49" s="248">
        <v>7760</v>
      </c>
      <c r="JI49" s="273"/>
      <c r="JJ49" s="248"/>
      <c r="JK49" s="248"/>
      <c r="JL49" s="248"/>
      <c r="JM49" s="248"/>
      <c r="JN49" s="248"/>
      <c r="JO49" s="248"/>
      <c r="JP49" s="248"/>
      <c r="JQ49" s="248"/>
      <c r="JR49" s="248"/>
      <c r="JS49" s="248"/>
      <c r="JT49" s="248"/>
      <c r="JU49" s="88" t="s">
        <v>17</v>
      </c>
      <c r="JV49" s="248"/>
      <c r="JW49" s="248"/>
      <c r="JX49" s="248"/>
      <c r="JY49" s="248"/>
      <c r="JZ49" s="88" t="s">
        <v>17</v>
      </c>
      <c r="KA49" s="88" t="s">
        <v>17</v>
      </c>
      <c r="KB49" s="88" t="s">
        <v>17</v>
      </c>
      <c r="KC49" s="88" t="s">
        <v>17</v>
      </c>
      <c r="KD49" s="88" t="s">
        <v>17</v>
      </c>
      <c r="KE49" s="273"/>
      <c r="KF49" s="250"/>
      <c r="KG49" s="248"/>
      <c r="KH49" s="248"/>
      <c r="KI49" s="248"/>
      <c r="KJ49" s="248"/>
      <c r="KK49" s="248"/>
      <c r="KL49" s="248"/>
      <c r="KM49" s="248"/>
      <c r="KN49" s="248"/>
      <c r="KO49" s="248"/>
      <c r="KP49" s="248"/>
      <c r="KQ49" s="73" t="s">
        <v>17</v>
      </c>
      <c r="KR49" s="248"/>
      <c r="KS49" s="248"/>
      <c r="KT49" s="248"/>
      <c r="KU49" s="248"/>
      <c r="KV49" s="73" t="s">
        <v>17</v>
      </c>
      <c r="KW49" s="73" t="s">
        <v>17</v>
      </c>
      <c r="KX49" s="73" t="s">
        <v>17</v>
      </c>
      <c r="KY49" s="73" t="s">
        <v>17</v>
      </c>
      <c r="KZ49" s="73" t="s">
        <v>17</v>
      </c>
    </row>
    <row r="50" spans="1:312" s="18" customFormat="1">
      <c r="A50" s="248" t="s">
        <v>137</v>
      </c>
      <c r="B50" s="248"/>
      <c r="C50" s="248"/>
      <c r="D50" s="248"/>
      <c r="E50" s="248"/>
      <c r="F50" s="248"/>
      <c r="G50" s="248"/>
      <c r="H50" s="248"/>
      <c r="I50" s="248"/>
      <c r="J50" s="248"/>
      <c r="K50" s="248"/>
      <c r="L50" s="248"/>
      <c r="M50" s="248"/>
      <c r="N50" s="248"/>
      <c r="O50" s="248"/>
      <c r="P50" s="248">
        <v>4523.5</v>
      </c>
      <c r="Q50" s="248"/>
      <c r="R50" s="248"/>
      <c r="S50" s="248"/>
      <c r="T50" s="248"/>
      <c r="U50" s="248">
        <v>6002</v>
      </c>
      <c r="V50" s="248">
        <v>6006.5</v>
      </c>
      <c r="W50" s="248">
        <v>6140.5</v>
      </c>
      <c r="X50" s="248">
        <v>6263</v>
      </c>
      <c r="Y50" s="248">
        <v>6434.5</v>
      </c>
      <c r="Z50" s="273"/>
      <c r="AA50" s="248"/>
      <c r="AB50" s="248"/>
      <c r="AC50" s="248"/>
      <c r="AD50" s="248"/>
      <c r="AE50" s="248"/>
      <c r="AF50" s="248"/>
      <c r="AG50" s="248"/>
      <c r="AH50" s="248"/>
      <c r="AI50" s="248"/>
      <c r="AJ50" s="248"/>
      <c r="AK50" s="248"/>
      <c r="AL50" s="248"/>
      <c r="AM50" s="248">
        <v>9654</v>
      </c>
      <c r="AN50" s="248"/>
      <c r="AO50" s="248"/>
      <c r="AP50" s="248"/>
      <c r="AQ50" s="248"/>
      <c r="AR50" s="248">
        <v>13017.5</v>
      </c>
      <c r="AS50" s="248">
        <v>13031.5</v>
      </c>
      <c r="AT50" s="248">
        <v>13381</v>
      </c>
      <c r="AU50" s="248">
        <v>11273</v>
      </c>
      <c r="AV50" s="248">
        <v>11635.5</v>
      </c>
      <c r="AW50" s="273"/>
      <c r="AX50" s="248"/>
      <c r="AY50" s="248"/>
      <c r="AZ50" s="248"/>
      <c r="BA50" s="248"/>
      <c r="BB50" s="248"/>
      <c r="BC50" s="248"/>
      <c r="BD50" s="248"/>
      <c r="BE50" s="248"/>
      <c r="BF50" s="248"/>
      <c r="BG50" s="248"/>
      <c r="BH50" s="248"/>
      <c r="BI50" s="10" t="s">
        <v>17</v>
      </c>
      <c r="BJ50" s="248"/>
      <c r="BK50" s="248"/>
      <c r="BL50" s="248"/>
      <c r="BM50" s="248"/>
      <c r="BN50" s="60" t="s">
        <v>17</v>
      </c>
      <c r="BO50" s="60" t="s">
        <v>17</v>
      </c>
      <c r="BP50" s="60" t="s">
        <v>17</v>
      </c>
      <c r="BQ50" s="60" t="s">
        <v>17</v>
      </c>
      <c r="BR50" s="60" t="s">
        <v>17</v>
      </c>
      <c r="BS50" s="273"/>
      <c r="BT50" s="248"/>
      <c r="BU50" s="248"/>
      <c r="BV50" s="248"/>
      <c r="BW50" s="248"/>
      <c r="BX50" s="248"/>
      <c r="BY50" s="248"/>
      <c r="BZ50" s="248"/>
      <c r="CA50" s="248"/>
      <c r="CB50" s="248"/>
      <c r="CC50" s="248"/>
      <c r="CD50" s="248"/>
      <c r="CE50" s="10" t="s">
        <v>17</v>
      </c>
      <c r="CF50" s="248"/>
      <c r="CG50" s="248"/>
      <c r="CH50" s="248"/>
      <c r="CI50" s="248"/>
      <c r="CJ50" s="60" t="s">
        <v>17</v>
      </c>
      <c r="CK50" s="60" t="s">
        <v>17</v>
      </c>
      <c r="CL50" s="60" t="s">
        <v>17</v>
      </c>
      <c r="CM50" s="60" t="s">
        <v>17</v>
      </c>
      <c r="CN50" s="60" t="s">
        <v>17</v>
      </c>
      <c r="CO50" s="273"/>
      <c r="CP50" s="248"/>
      <c r="CQ50" s="248"/>
      <c r="CR50" s="248"/>
      <c r="CS50" s="248"/>
      <c r="CT50" s="248"/>
      <c r="CU50" s="248"/>
      <c r="CV50" s="248"/>
      <c r="CW50" s="248"/>
      <c r="CX50" s="248"/>
      <c r="CY50" s="248"/>
      <c r="CZ50" s="248"/>
      <c r="DA50" s="248">
        <v>4780.5</v>
      </c>
      <c r="DB50" s="248"/>
      <c r="DC50" s="248"/>
      <c r="DD50" s="248"/>
      <c r="DE50" s="248"/>
      <c r="DF50" s="248">
        <v>6568</v>
      </c>
      <c r="DG50" s="248">
        <v>6797.5</v>
      </c>
      <c r="DH50" s="248">
        <v>7134</v>
      </c>
      <c r="DI50" s="248">
        <v>7243.5</v>
      </c>
      <c r="DJ50" s="248">
        <v>7524</v>
      </c>
      <c r="DK50" s="273"/>
      <c r="DL50" s="248"/>
      <c r="DM50" s="248"/>
      <c r="DN50" s="248"/>
      <c r="DO50" s="248"/>
      <c r="DP50" s="248"/>
      <c r="DQ50" s="248"/>
      <c r="DR50" s="248"/>
      <c r="DS50" s="248"/>
      <c r="DT50" s="248"/>
      <c r="DU50" s="248"/>
      <c r="DV50" s="248"/>
      <c r="DW50" s="248">
        <v>11451.5</v>
      </c>
      <c r="DX50" s="248"/>
      <c r="DY50" s="248"/>
      <c r="DZ50" s="248"/>
      <c r="EA50" s="248"/>
      <c r="EB50" s="248">
        <v>15677</v>
      </c>
      <c r="EC50" s="250">
        <v>16224.5</v>
      </c>
      <c r="ED50" s="250">
        <v>17094.5</v>
      </c>
      <c r="EE50" s="250">
        <v>17324.5</v>
      </c>
      <c r="EF50" s="250">
        <v>17957.5</v>
      </c>
      <c r="EG50" s="273"/>
      <c r="EH50" s="250"/>
      <c r="EI50" s="248"/>
      <c r="EJ50" s="248"/>
      <c r="EK50" s="248"/>
      <c r="EL50" s="248"/>
      <c r="EM50" s="248"/>
      <c r="EN50" s="248"/>
      <c r="EO50" s="248"/>
      <c r="EP50" s="248"/>
      <c r="EQ50" s="248"/>
      <c r="ER50" s="248"/>
      <c r="ES50" s="10" t="s">
        <v>17</v>
      </c>
      <c r="ET50" s="248"/>
      <c r="EU50" s="248"/>
      <c r="EV50" s="248"/>
      <c r="EW50" s="248"/>
      <c r="EX50" s="60" t="s">
        <v>17</v>
      </c>
      <c r="EY50" s="60" t="s">
        <v>17</v>
      </c>
      <c r="EZ50" s="60" t="s">
        <v>17</v>
      </c>
      <c r="FA50" s="60" t="s">
        <v>17</v>
      </c>
      <c r="FB50" s="60" t="s">
        <v>17</v>
      </c>
      <c r="FC50" s="273"/>
      <c r="FD50" s="250"/>
      <c r="FE50" s="248"/>
      <c r="FF50" s="248"/>
      <c r="FG50" s="248"/>
      <c r="FH50" s="248"/>
      <c r="FI50" s="248"/>
      <c r="FJ50" s="248"/>
      <c r="FK50" s="248"/>
      <c r="FL50" s="248"/>
      <c r="FM50" s="248"/>
      <c r="FN50" s="248"/>
      <c r="FO50" s="60" t="s">
        <v>17</v>
      </c>
      <c r="FP50" s="248"/>
      <c r="FQ50" s="248"/>
      <c r="FR50" s="248"/>
      <c r="FS50" s="248"/>
      <c r="FT50" s="60" t="s">
        <v>17</v>
      </c>
      <c r="FU50" s="60" t="s">
        <v>17</v>
      </c>
      <c r="FV50" s="60" t="s">
        <v>17</v>
      </c>
      <c r="FW50" s="60" t="s">
        <v>17</v>
      </c>
      <c r="FX50" s="60" t="s">
        <v>17</v>
      </c>
      <c r="FY50" s="273"/>
      <c r="FZ50" s="248"/>
      <c r="GA50" s="248"/>
      <c r="GB50" s="248"/>
      <c r="GC50" s="248"/>
      <c r="GD50" s="248"/>
      <c r="GE50" s="248"/>
      <c r="GF50" s="248"/>
      <c r="GG50" s="248"/>
      <c r="GH50" s="248"/>
      <c r="GI50" s="248"/>
      <c r="GJ50" s="248"/>
      <c r="GK50" s="248">
        <v>3712</v>
      </c>
      <c r="GL50" s="248"/>
      <c r="GM50" s="248"/>
      <c r="GN50" s="248"/>
      <c r="GO50" s="248"/>
      <c r="GP50" s="248">
        <v>5389</v>
      </c>
      <c r="GQ50" s="250">
        <v>5637</v>
      </c>
      <c r="GR50" s="88" t="s">
        <v>17</v>
      </c>
      <c r="GS50" s="88" t="s">
        <v>17</v>
      </c>
      <c r="GT50" s="88">
        <v>6046</v>
      </c>
      <c r="GU50" s="273"/>
      <c r="GV50" s="248"/>
      <c r="GW50" s="248"/>
      <c r="GX50" s="248"/>
      <c r="GY50" s="248"/>
      <c r="GZ50" s="248"/>
      <c r="HA50" s="248"/>
      <c r="HB50" s="248"/>
      <c r="HC50" s="248"/>
      <c r="HD50" s="248"/>
      <c r="HE50" s="248"/>
      <c r="HF50" s="248"/>
      <c r="HG50" s="248">
        <v>8989</v>
      </c>
      <c r="HH50" s="248"/>
      <c r="HI50" s="248"/>
      <c r="HJ50" s="248"/>
      <c r="HK50" s="248"/>
      <c r="HL50" s="248">
        <v>5389</v>
      </c>
      <c r="HM50" s="250">
        <v>5637</v>
      </c>
      <c r="HN50" s="88" t="s">
        <v>17</v>
      </c>
      <c r="HO50" s="88" t="s">
        <v>17</v>
      </c>
      <c r="HP50" s="88">
        <v>6046</v>
      </c>
      <c r="HQ50" s="273"/>
      <c r="HR50" s="248"/>
      <c r="HS50" s="248"/>
      <c r="HT50" s="248"/>
      <c r="HU50" s="248"/>
      <c r="HV50" s="248"/>
      <c r="HW50" s="248"/>
      <c r="HX50" s="248"/>
      <c r="HY50" s="248"/>
      <c r="HZ50" s="248"/>
      <c r="IA50" s="248"/>
      <c r="IB50" s="248"/>
      <c r="IC50" s="88" t="s">
        <v>17</v>
      </c>
      <c r="ID50" s="248"/>
      <c r="IE50" s="248"/>
      <c r="IF50" s="248"/>
      <c r="IG50" s="248"/>
      <c r="IH50" s="88" t="s">
        <v>17</v>
      </c>
      <c r="II50" s="88" t="s">
        <v>17</v>
      </c>
      <c r="IJ50" s="248">
        <v>5979.5</v>
      </c>
      <c r="IK50" s="248">
        <v>6126.5</v>
      </c>
      <c r="IL50" s="248">
        <v>6516</v>
      </c>
      <c r="IM50" s="273"/>
      <c r="IN50" s="250"/>
      <c r="IO50" s="248"/>
      <c r="IP50" s="248"/>
      <c r="IQ50" s="248"/>
      <c r="IR50" s="248"/>
      <c r="IS50" s="248"/>
      <c r="IT50" s="248"/>
      <c r="IU50" s="248"/>
      <c r="IV50" s="248"/>
      <c r="IW50" s="248"/>
      <c r="IX50" s="248"/>
      <c r="IY50" s="88" t="s">
        <v>17</v>
      </c>
      <c r="IZ50" s="248"/>
      <c r="JA50" s="248"/>
      <c r="JB50" s="248"/>
      <c r="JC50" s="248"/>
      <c r="JD50" s="88" t="s">
        <v>17</v>
      </c>
      <c r="JE50" s="88" t="s">
        <v>17</v>
      </c>
      <c r="JF50" s="248">
        <v>9773</v>
      </c>
      <c r="JG50" s="248">
        <v>10015</v>
      </c>
      <c r="JH50" s="248">
        <v>14596</v>
      </c>
      <c r="JI50" s="273"/>
      <c r="JJ50" s="248"/>
      <c r="JK50" s="248"/>
      <c r="JL50" s="248"/>
      <c r="JM50" s="248"/>
      <c r="JN50" s="248"/>
      <c r="JO50" s="248"/>
      <c r="JP50" s="248"/>
      <c r="JQ50" s="248"/>
      <c r="JR50" s="248"/>
      <c r="JS50" s="248"/>
      <c r="JT50" s="248"/>
      <c r="JU50" s="248">
        <v>4489</v>
      </c>
      <c r="JV50" s="248"/>
      <c r="JW50" s="248"/>
      <c r="JX50" s="248"/>
      <c r="JY50" s="248"/>
      <c r="JZ50" s="248">
        <v>5793</v>
      </c>
      <c r="KA50" s="250">
        <v>5937</v>
      </c>
      <c r="KB50" s="88">
        <v>5846</v>
      </c>
      <c r="KC50" s="88">
        <v>5955.5</v>
      </c>
      <c r="KD50" s="88">
        <v>6099.5</v>
      </c>
      <c r="KE50" s="273"/>
      <c r="KF50" s="250"/>
      <c r="KG50" s="248"/>
      <c r="KH50" s="248"/>
      <c r="KI50" s="248"/>
      <c r="KJ50" s="248"/>
      <c r="KK50" s="248"/>
      <c r="KL50" s="248"/>
      <c r="KM50" s="248"/>
      <c r="KN50" s="248"/>
      <c r="KO50" s="248"/>
      <c r="KP50" s="248"/>
      <c r="KQ50" s="248">
        <v>9523</v>
      </c>
      <c r="KR50" s="248"/>
      <c r="KS50" s="248"/>
      <c r="KT50" s="248"/>
      <c r="KU50" s="248"/>
      <c r="KV50" s="302">
        <v>12195</v>
      </c>
      <c r="KW50" s="302">
        <v>12585</v>
      </c>
      <c r="KX50" s="248">
        <v>10624.5</v>
      </c>
      <c r="KY50" s="248">
        <v>8208</v>
      </c>
      <c r="KZ50" s="248">
        <v>8436.5</v>
      </c>
    </row>
    <row r="51" spans="1:312" s="18" customFormat="1">
      <c r="A51" s="248" t="s">
        <v>138</v>
      </c>
      <c r="B51" s="248"/>
      <c r="C51" s="248"/>
      <c r="D51" s="248"/>
      <c r="E51" s="248"/>
      <c r="F51" s="248"/>
      <c r="G51" s="248"/>
      <c r="H51" s="248"/>
      <c r="I51" s="248"/>
      <c r="J51" s="248"/>
      <c r="K51" s="248"/>
      <c r="L51" s="248"/>
      <c r="M51" s="248"/>
      <c r="N51" s="248"/>
      <c r="O51" s="248"/>
      <c r="P51" s="248">
        <v>6064.5</v>
      </c>
      <c r="Q51" s="248"/>
      <c r="R51" s="248"/>
      <c r="S51" s="248"/>
      <c r="T51" s="248"/>
      <c r="U51" s="248">
        <v>7970</v>
      </c>
      <c r="V51" s="248">
        <v>8773</v>
      </c>
      <c r="W51" s="248">
        <v>8788</v>
      </c>
      <c r="X51" s="248">
        <v>9275</v>
      </c>
      <c r="Y51" s="248">
        <v>9816</v>
      </c>
      <c r="Z51" s="273"/>
      <c r="AA51" s="248"/>
      <c r="AB51" s="248"/>
      <c r="AC51" s="248"/>
      <c r="AD51" s="248"/>
      <c r="AE51" s="248"/>
      <c r="AF51" s="248"/>
      <c r="AG51" s="248"/>
      <c r="AH51" s="248"/>
      <c r="AI51" s="248"/>
      <c r="AJ51" s="248"/>
      <c r="AK51" s="248"/>
      <c r="AL51" s="248"/>
      <c r="AM51" s="248">
        <v>11338</v>
      </c>
      <c r="AN51" s="248"/>
      <c r="AO51" s="248"/>
      <c r="AP51" s="248"/>
      <c r="AQ51" s="248"/>
      <c r="AR51" s="248">
        <v>16738</v>
      </c>
      <c r="AS51" s="248">
        <v>16946.5</v>
      </c>
      <c r="AT51" s="248">
        <v>17908</v>
      </c>
      <c r="AU51" s="248">
        <v>18395</v>
      </c>
      <c r="AV51" s="248">
        <v>18034</v>
      </c>
      <c r="AW51" s="273"/>
      <c r="AX51" s="248"/>
      <c r="AY51" s="248"/>
      <c r="AZ51" s="248"/>
      <c r="BA51" s="248"/>
      <c r="BB51" s="248"/>
      <c r="BC51" s="248"/>
      <c r="BD51" s="248"/>
      <c r="BE51" s="248"/>
      <c r="BF51" s="248"/>
      <c r="BG51" s="248"/>
      <c r="BH51" s="248"/>
      <c r="BI51" s="248">
        <v>7656</v>
      </c>
      <c r="BJ51" s="248"/>
      <c r="BK51" s="248"/>
      <c r="BL51" s="248"/>
      <c r="BM51" s="248"/>
      <c r="BN51" s="248">
        <v>8849.5</v>
      </c>
      <c r="BO51" s="248">
        <v>9420</v>
      </c>
      <c r="BP51" s="248">
        <v>9735</v>
      </c>
      <c r="BQ51" s="248">
        <v>10037</v>
      </c>
      <c r="BR51" s="248">
        <v>10037</v>
      </c>
      <c r="BS51" s="273"/>
      <c r="BT51" s="248"/>
      <c r="BU51" s="248"/>
      <c r="BV51" s="248"/>
      <c r="BW51" s="248"/>
      <c r="BX51" s="248"/>
      <c r="BY51" s="248"/>
      <c r="BZ51" s="248"/>
      <c r="CA51" s="248"/>
      <c r="CB51" s="248"/>
      <c r="CC51" s="248"/>
      <c r="CD51" s="248"/>
      <c r="CE51" s="248">
        <v>17431.5</v>
      </c>
      <c r="CF51" s="248"/>
      <c r="CG51" s="248"/>
      <c r="CH51" s="248"/>
      <c r="CI51" s="248"/>
      <c r="CJ51" s="248">
        <v>20094</v>
      </c>
      <c r="CK51" s="250">
        <v>18567</v>
      </c>
      <c r="CL51" s="248">
        <v>18900</v>
      </c>
      <c r="CM51" s="248">
        <v>19246</v>
      </c>
      <c r="CN51" s="248">
        <v>19410</v>
      </c>
      <c r="CO51" s="273"/>
      <c r="CP51" s="248"/>
      <c r="CQ51" s="248"/>
      <c r="CR51" s="248"/>
      <c r="CS51" s="248"/>
      <c r="CT51" s="248"/>
      <c r="CU51" s="248"/>
      <c r="CV51" s="248"/>
      <c r="CW51" s="248"/>
      <c r="CX51" s="248"/>
      <c r="CY51" s="248"/>
      <c r="CZ51" s="248"/>
      <c r="DA51" s="248">
        <v>7510</v>
      </c>
      <c r="DB51" s="248"/>
      <c r="DC51" s="248"/>
      <c r="DD51" s="248"/>
      <c r="DE51" s="248"/>
      <c r="DF51" s="248">
        <v>8752</v>
      </c>
      <c r="DG51" s="248">
        <v>9475.5</v>
      </c>
      <c r="DH51" s="248">
        <v>9854.5</v>
      </c>
      <c r="DI51" s="248">
        <v>10188.5</v>
      </c>
      <c r="DJ51" s="248">
        <v>10390</v>
      </c>
      <c r="DK51" s="273"/>
      <c r="DL51" s="248"/>
      <c r="DM51" s="248"/>
      <c r="DN51" s="248"/>
      <c r="DO51" s="248"/>
      <c r="DP51" s="248"/>
      <c r="DQ51" s="248"/>
      <c r="DR51" s="248"/>
      <c r="DS51" s="248"/>
      <c r="DT51" s="248"/>
      <c r="DU51" s="248"/>
      <c r="DV51" s="248"/>
      <c r="DW51" s="248">
        <v>15740</v>
      </c>
      <c r="DX51" s="248"/>
      <c r="DY51" s="248"/>
      <c r="DZ51" s="248"/>
      <c r="EA51" s="248"/>
      <c r="EB51" s="248">
        <v>16738</v>
      </c>
      <c r="EC51" s="250">
        <v>16822.5</v>
      </c>
      <c r="ED51" s="250">
        <v>17470</v>
      </c>
      <c r="EE51" s="250">
        <v>17942.5</v>
      </c>
      <c r="EF51" s="250">
        <v>18226</v>
      </c>
      <c r="EG51" s="273"/>
      <c r="EH51" s="250"/>
      <c r="EI51" s="248"/>
      <c r="EJ51" s="248"/>
      <c r="EK51" s="248"/>
      <c r="EL51" s="248"/>
      <c r="EM51" s="248"/>
      <c r="EN51" s="248"/>
      <c r="EO51" s="248"/>
      <c r="EP51" s="248"/>
      <c r="EQ51" s="248"/>
      <c r="ER51" s="248"/>
      <c r="ES51" s="248">
        <v>6064.5</v>
      </c>
      <c r="ET51" s="248"/>
      <c r="EU51" s="248"/>
      <c r="EV51" s="248"/>
      <c r="EW51" s="248"/>
      <c r="EX51" s="248">
        <v>7109.5</v>
      </c>
      <c r="EY51" s="250">
        <v>7358.5</v>
      </c>
      <c r="EZ51" s="248">
        <v>7616</v>
      </c>
      <c r="FA51" s="248">
        <v>8033</v>
      </c>
      <c r="FB51" s="248">
        <v>8335.5</v>
      </c>
      <c r="FC51" s="273"/>
      <c r="FD51" s="250"/>
      <c r="FE51" s="248"/>
      <c r="FF51" s="248"/>
      <c r="FG51" s="248"/>
      <c r="FH51" s="248"/>
      <c r="FI51" s="248"/>
      <c r="FJ51" s="248"/>
      <c r="FK51" s="248"/>
      <c r="FL51" s="248"/>
      <c r="FM51" s="248"/>
      <c r="FN51" s="248"/>
      <c r="FO51" s="248">
        <v>10308</v>
      </c>
      <c r="FP51" s="248"/>
      <c r="FQ51" s="248"/>
      <c r="FR51" s="248"/>
      <c r="FS51" s="248"/>
      <c r="FT51" s="248">
        <v>11987</v>
      </c>
      <c r="FU51" s="250">
        <v>11130.5</v>
      </c>
      <c r="FV51" s="248">
        <v>11503</v>
      </c>
      <c r="FW51" s="248">
        <v>12052</v>
      </c>
      <c r="FX51" s="248">
        <v>12457.5</v>
      </c>
      <c r="FY51" s="273"/>
      <c r="FZ51" s="248"/>
      <c r="GA51" s="248"/>
      <c r="GB51" s="248"/>
      <c r="GC51" s="248"/>
      <c r="GD51" s="248"/>
      <c r="GE51" s="248"/>
      <c r="GF51" s="248"/>
      <c r="GG51" s="248"/>
      <c r="GH51" s="248"/>
      <c r="GI51" s="248"/>
      <c r="GJ51" s="248"/>
      <c r="GK51" s="88" t="s">
        <v>17</v>
      </c>
      <c r="GL51" s="248"/>
      <c r="GM51" s="248"/>
      <c r="GN51" s="248"/>
      <c r="GO51" s="248"/>
      <c r="GP51" s="88" t="s">
        <v>17</v>
      </c>
      <c r="GQ51" s="88" t="s">
        <v>17</v>
      </c>
      <c r="GR51" s="88" t="s">
        <v>17</v>
      </c>
      <c r="GS51" s="88" t="s">
        <v>17</v>
      </c>
      <c r="GT51" s="88" t="s">
        <v>17</v>
      </c>
      <c r="GU51" s="273"/>
      <c r="GV51" s="248"/>
      <c r="GW51" s="248"/>
      <c r="GX51" s="248"/>
      <c r="GY51" s="248"/>
      <c r="GZ51" s="248"/>
      <c r="HA51" s="248"/>
      <c r="HB51" s="248"/>
      <c r="HC51" s="248"/>
      <c r="HD51" s="248"/>
      <c r="HE51" s="248"/>
      <c r="HF51" s="248"/>
      <c r="HG51" s="88" t="s">
        <v>17</v>
      </c>
      <c r="HH51" s="248"/>
      <c r="HI51" s="248"/>
      <c r="HJ51" s="248"/>
      <c r="HK51" s="248"/>
      <c r="HL51" s="88" t="s">
        <v>17</v>
      </c>
      <c r="HM51" s="88" t="s">
        <v>17</v>
      </c>
      <c r="HN51" s="88" t="s">
        <v>17</v>
      </c>
      <c r="HO51" s="88" t="s">
        <v>17</v>
      </c>
      <c r="HP51" s="88" t="s">
        <v>17</v>
      </c>
      <c r="HQ51" s="273"/>
      <c r="HR51" s="248"/>
      <c r="HS51" s="248"/>
      <c r="HT51" s="248"/>
      <c r="HU51" s="248"/>
      <c r="HV51" s="248"/>
      <c r="HW51" s="248"/>
      <c r="HX51" s="248"/>
      <c r="HY51" s="248"/>
      <c r="HZ51" s="248"/>
      <c r="IA51" s="248"/>
      <c r="IB51" s="248"/>
      <c r="IC51" s="88" t="s">
        <v>17</v>
      </c>
      <c r="ID51" s="248"/>
      <c r="IE51" s="248"/>
      <c r="IF51" s="248"/>
      <c r="IG51" s="248"/>
      <c r="IH51" s="88" t="s">
        <v>17</v>
      </c>
      <c r="II51" s="88" t="s">
        <v>17</v>
      </c>
      <c r="IJ51" s="88" t="s">
        <v>17</v>
      </c>
      <c r="IK51" s="88" t="s">
        <v>17</v>
      </c>
      <c r="IL51" s="88" t="s">
        <v>17</v>
      </c>
      <c r="IM51" s="273"/>
      <c r="IN51" s="250"/>
      <c r="IO51" s="248"/>
      <c r="IP51" s="248"/>
      <c r="IQ51" s="248"/>
      <c r="IR51" s="248"/>
      <c r="IS51" s="248"/>
      <c r="IT51" s="248"/>
      <c r="IU51" s="248"/>
      <c r="IV51" s="248"/>
      <c r="IW51" s="248"/>
      <c r="IX51" s="248"/>
      <c r="IY51" s="88" t="s">
        <v>17</v>
      </c>
      <c r="IZ51" s="248"/>
      <c r="JA51" s="248"/>
      <c r="JB51" s="248"/>
      <c r="JC51" s="248"/>
      <c r="JD51" s="88" t="s">
        <v>17</v>
      </c>
      <c r="JE51" s="88" t="s">
        <v>17</v>
      </c>
      <c r="JF51" s="88" t="s">
        <v>17</v>
      </c>
      <c r="JG51" s="88" t="s">
        <v>17</v>
      </c>
      <c r="JH51" s="88" t="s">
        <v>17</v>
      </c>
      <c r="JI51" s="273"/>
      <c r="JJ51" s="248"/>
      <c r="JK51" s="248"/>
      <c r="JL51" s="248"/>
      <c r="JM51" s="248"/>
      <c r="JN51" s="248"/>
      <c r="JO51" s="248"/>
      <c r="JP51" s="248"/>
      <c r="JQ51" s="248"/>
      <c r="JR51" s="248"/>
      <c r="JS51" s="248"/>
      <c r="JT51" s="248"/>
      <c r="JU51" s="248">
        <v>4248</v>
      </c>
      <c r="JV51" s="248"/>
      <c r="JW51" s="248"/>
      <c r="JX51" s="248"/>
      <c r="JY51" s="248"/>
      <c r="JZ51" s="248">
        <v>5661</v>
      </c>
      <c r="KA51" s="250">
        <v>6102</v>
      </c>
      <c r="KB51" s="248">
        <v>6327</v>
      </c>
      <c r="KC51" s="248">
        <v>7140</v>
      </c>
      <c r="KD51" s="248">
        <v>6617.5</v>
      </c>
      <c r="KE51" s="273"/>
      <c r="KF51" s="250"/>
      <c r="KG51" s="248"/>
      <c r="KH51" s="248"/>
      <c r="KI51" s="248"/>
      <c r="KJ51" s="248"/>
      <c r="KK51" s="248"/>
      <c r="KL51" s="248"/>
      <c r="KM51" s="248"/>
      <c r="KN51" s="248"/>
      <c r="KO51" s="248"/>
      <c r="KP51" s="248"/>
      <c r="KQ51" s="248">
        <v>8496</v>
      </c>
      <c r="KR51" s="248"/>
      <c r="KS51" s="248"/>
      <c r="KT51" s="248"/>
      <c r="KU51" s="248"/>
      <c r="KV51" s="302">
        <v>15519.5</v>
      </c>
      <c r="KW51" s="302">
        <v>12220</v>
      </c>
      <c r="KX51" s="248">
        <v>21222</v>
      </c>
      <c r="KY51" s="248">
        <v>22548</v>
      </c>
      <c r="KZ51" s="248">
        <v>12900.5</v>
      </c>
    </row>
    <row r="52" spans="1:312" s="18" customFormat="1">
      <c r="A52" s="248" t="s">
        <v>139</v>
      </c>
      <c r="B52" s="248"/>
      <c r="C52" s="248"/>
      <c r="D52" s="248"/>
      <c r="E52" s="248"/>
      <c r="F52" s="248"/>
      <c r="G52" s="248"/>
      <c r="H52" s="248"/>
      <c r="I52" s="248"/>
      <c r="J52" s="248"/>
      <c r="K52" s="248"/>
      <c r="L52" s="248"/>
      <c r="M52" s="248"/>
      <c r="N52" s="248"/>
      <c r="O52" s="248"/>
      <c r="P52" s="248">
        <v>4748</v>
      </c>
      <c r="Q52" s="248"/>
      <c r="R52" s="248"/>
      <c r="S52" s="248"/>
      <c r="T52" s="248"/>
      <c r="U52" s="248">
        <v>6165</v>
      </c>
      <c r="V52" s="248">
        <v>6455</v>
      </c>
      <c r="W52" s="248">
        <v>6924</v>
      </c>
      <c r="X52" s="248">
        <v>7336.5</v>
      </c>
      <c r="Y52" s="248">
        <v>7713</v>
      </c>
      <c r="Z52" s="273"/>
      <c r="AA52" s="248"/>
      <c r="AB52" s="248"/>
      <c r="AC52" s="248"/>
      <c r="AD52" s="248"/>
      <c r="AE52" s="248"/>
      <c r="AF52" s="248"/>
      <c r="AG52" s="248"/>
      <c r="AH52" s="248"/>
      <c r="AI52" s="248"/>
      <c r="AJ52" s="248"/>
      <c r="AK52" s="248"/>
      <c r="AL52" s="248"/>
      <c r="AM52" s="248">
        <v>9914</v>
      </c>
      <c r="AN52" s="248"/>
      <c r="AO52" s="248"/>
      <c r="AP52" s="248"/>
      <c r="AQ52" s="248"/>
      <c r="AR52" s="248">
        <v>7538</v>
      </c>
      <c r="AS52" s="248">
        <v>8259</v>
      </c>
      <c r="AT52" s="248">
        <v>8639</v>
      </c>
      <c r="AU52" s="248">
        <v>9241.5</v>
      </c>
      <c r="AV52" s="248">
        <v>9795</v>
      </c>
      <c r="AW52" s="273"/>
      <c r="AX52" s="248"/>
      <c r="AY52" s="248"/>
      <c r="AZ52" s="248"/>
      <c r="BA52" s="248"/>
      <c r="BB52" s="248"/>
      <c r="BC52" s="248"/>
      <c r="BD52" s="248"/>
      <c r="BE52" s="248"/>
      <c r="BF52" s="248"/>
      <c r="BG52" s="248"/>
      <c r="BH52" s="248"/>
      <c r="BI52" s="10" t="s">
        <v>17</v>
      </c>
      <c r="BJ52" s="248"/>
      <c r="BK52" s="248"/>
      <c r="BL52" s="248"/>
      <c r="BM52" s="248"/>
      <c r="BN52" s="60" t="s">
        <v>17</v>
      </c>
      <c r="BO52" s="60" t="s">
        <v>17</v>
      </c>
      <c r="BP52" s="60" t="s">
        <v>17</v>
      </c>
      <c r="BQ52" s="60" t="s">
        <v>17</v>
      </c>
      <c r="BR52" s="60" t="s">
        <v>17</v>
      </c>
      <c r="BS52" s="273"/>
      <c r="BT52" s="248"/>
      <c r="BU52" s="248"/>
      <c r="BV52" s="248"/>
      <c r="BW52" s="248"/>
      <c r="BX52" s="248"/>
      <c r="BY52" s="248"/>
      <c r="BZ52" s="248"/>
      <c r="CA52" s="248"/>
      <c r="CB52" s="248"/>
      <c r="CC52" s="248"/>
      <c r="CD52" s="248"/>
      <c r="CE52" s="10" t="s">
        <v>17</v>
      </c>
      <c r="CF52" s="248"/>
      <c r="CG52" s="248"/>
      <c r="CH52" s="248"/>
      <c r="CI52" s="248"/>
      <c r="CJ52" s="60" t="s">
        <v>17</v>
      </c>
      <c r="CK52" s="60" t="s">
        <v>17</v>
      </c>
      <c r="CL52" s="60" t="s">
        <v>17</v>
      </c>
      <c r="CM52" s="60" t="s">
        <v>17</v>
      </c>
      <c r="CN52" s="60" t="s">
        <v>17</v>
      </c>
      <c r="CO52" s="273"/>
      <c r="CP52" s="248"/>
      <c r="CQ52" s="248"/>
      <c r="CR52" s="248"/>
      <c r="CS52" s="248"/>
      <c r="CT52" s="248"/>
      <c r="CU52" s="248"/>
      <c r="CV52" s="248"/>
      <c r="CW52" s="248"/>
      <c r="CX52" s="248"/>
      <c r="CY52" s="248"/>
      <c r="CZ52" s="248"/>
      <c r="DA52" s="60" t="s">
        <v>17</v>
      </c>
      <c r="DB52" s="248"/>
      <c r="DC52" s="248"/>
      <c r="DD52" s="248"/>
      <c r="DE52" s="248"/>
      <c r="DF52" s="248">
        <v>6468</v>
      </c>
      <c r="DG52" s="248">
        <v>6762</v>
      </c>
      <c r="DH52" s="248">
        <v>6887</v>
      </c>
      <c r="DI52" s="248">
        <v>7404</v>
      </c>
      <c r="DJ52" s="248">
        <v>7867.5</v>
      </c>
      <c r="DK52" s="273"/>
      <c r="DL52" s="248"/>
      <c r="DM52" s="248"/>
      <c r="DN52" s="248"/>
      <c r="DO52" s="248"/>
      <c r="DP52" s="248"/>
      <c r="DQ52" s="248"/>
      <c r="DR52" s="248"/>
      <c r="DS52" s="248"/>
      <c r="DT52" s="248"/>
      <c r="DU52" s="248"/>
      <c r="DV52" s="248"/>
      <c r="DW52" s="10" t="s">
        <v>17</v>
      </c>
      <c r="DX52" s="248"/>
      <c r="DY52" s="248"/>
      <c r="DZ52" s="248"/>
      <c r="EA52" s="248"/>
      <c r="EB52" s="248">
        <v>7841</v>
      </c>
      <c r="EC52" s="250">
        <v>8259</v>
      </c>
      <c r="ED52" s="250">
        <v>8602</v>
      </c>
      <c r="EE52" s="250">
        <v>9350</v>
      </c>
      <c r="EF52" s="250">
        <v>9949.5</v>
      </c>
      <c r="EG52" s="273"/>
      <c r="EH52" s="250"/>
      <c r="EI52" s="248"/>
      <c r="EJ52" s="248"/>
      <c r="EK52" s="248"/>
      <c r="EL52" s="248"/>
      <c r="EM52" s="248"/>
      <c r="EN52" s="248"/>
      <c r="EO52" s="248"/>
      <c r="EP52" s="248"/>
      <c r="EQ52" s="248"/>
      <c r="ER52" s="248"/>
      <c r="ES52" s="248">
        <v>4775</v>
      </c>
      <c r="ET52" s="248"/>
      <c r="EU52" s="248"/>
      <c r="EV52" s="248"/>
      <c r="EW52" s="248"/>
      <c r="EX52" s="248">
        <v>6155</v>
      </c>
      <c r="EY52" s="250">
        <v>6444</v>
      </c>
      <c r="EZ52" s="248">
        <v>7209</v>
      </c>
      <c r="FA52" s="248">
        <v>7704</v>
      </c>
      <c r="FB52" s="268" t="s">
        <v>17</v>
      </c>
      <c r="FC52" s="273"/>
      <c r="FD52" s="250"/>
      <c r="FE52" s="248"/>
      <c r="FF52" s="248"/>
      <c r="FG52" s="248"/>
      <c r="FH52" s="248"/>
      <c r="FI52" s="248"/>
      <c r="FJ52" s="248"/>
      <c r="FK52" s="248"/>
      <c r="FL52" s="248"/>
      <c r="FM52" s="248"/>
      <c r="FN52" s="248"/>
      <c r="FO52" s="248">
        <v>9941.5</v>
      </c>
      <c r="FP52" s="248"/>
      <c r="FQ52" s="248"/>
      <c r="FR52" s="248"/>
      <c r="FS52" s="248"/>
      <c r="FT52" s="248">
        <v>7528</v>
      </c>
      <c r="FU52" s="250">
        <v>7941</v>
      </c>
      <c r="FV52" s="248">
        <v>8924</v>
      </c>
      <c r="FW52" s="248">
        <v>9650</v>
      </c>
      <c r="FX52" s="268" t="s">
        <v>17</v>
      </c>
      <c r="FY52" s="273"/>
      <c r="FZ52" s="248"/>
      <c r="GA52" s="248"/>
      <c r="GB52" s="248"/>
      <c r="GC52" s="248"/>
      <c r="GD52" s="248"/>
      <c r="GE52" s="248"/>
      <c r="GF52" s="248"/>
      <c r="GG52" s="248"/>
      <c r="GH52" s="248"/>
      <c r="GI52" s="248"/>
      <c r="GJ52" s="248"/>
      <c r="GK52" s="88" t="s">
        <v>17</v>
      </c>
      <c r="GL52" s="248"/>
      <c r="GM52" s="248"/>
      <c r="GN52" s="248"/>
      <c r="GO52" s="248"/>
      <c r="GP52" s="88" t="s">
        <v>17</v>
      </c>
      <c r="GQ52" s="88" t="s">
        <v>17</v>
      </c>
      <c r="GR52" s="88" t="s">
        <v>17</v>
      </c>
      <c r="GS52" s="88" t="s">
        <v>17</v>
      </c>
      <c r="GT52" s="88" t="s">
        <v>17</v>
      </c>
      <c r="GU52" s="273"/>
      <c r="GV52" s="248"/>
      <c r="GW52" s="248"/>
      <c r="GX52" s="248"/>
      <c r="GY52" s="248"/>
      <c r="GZ52" s="248"/>
      <c r="HA52" s="248"/>
      <c r="HB52" s="248"/>
      <c r="HC52" s="248"/>
      <c r="HD52" s="248"/>
      <c r="HE52" s="248"/>
      <c r="HF52" s="248"/>
      <c r="HG52" s="88" t="s">
        <v>17</v>
      </c>
      <c r="HH52" s="248"/>
      <c r="HI52" s="248"/>
      <c r="HJ52" s="248"/>
      <c r="HK52" s="248"/>
      <c r="HL52" s="88" t="s">
        <v>17</v>
      </c>
      <c r="HM52" s="88" t="s">
        <v>17</v>
      </c>
      <c r="HN52" s="88" t="s">
        <v>17</v>
      </c>
      <c r="HO52" s="88" t="s">
        <v>17</v>
      </c>
      <c r="HP52" s="88" t="s">
        <v>17</v>
      </c>
      <c r="HQ52" s="273"/>
      <c r="HR52" s="248"/>
      <c r="HS52" s="248"/>
      <c r="HT52" s="248"/>
      <c r="HU52" s="248"/>
      <c r="HV52" s="248"/>
      <c r="HW52" s="248"/>
      <c r="HX52" s="248"/>
      <c r="HY52" s="248"/>
      <c r="HZ52" s="248"/>
      <c r="IA52" s="248"/>
      <c r="IB52" s="248"/>
      <c r="IC52" s="248">
        <v>4716.5</v>
      </c>
      <c r="ID52" s="248"/>
      <c r="IE52" s="248"/>
      <c r="IF52" s="248"/>
      <c r="IG52" s="248"/>
      <c r="IH52" s="248">
        <v>6165</v>
      </c>
      <c r="II52" s="250">
        <v>6455</v>
      </c>
      <c r="IJ52" s="248">
        <v>6951</v>
      </c>
      <c r="IK52" s="248">
        <v>7269</v>
      </c>
      <c r="IL52" s="248">
        <v>7563</v>
      </c>
      <c r="IM52" s="273"/>
      <c r="IN52" s="250"/>
      <c r="IO52" s="248"/>
      <c r="IP52" s="248"/>
      <c r="IQ52" s="248"/>
      <c r="IR52" s="248"/>
      <c r="IS52" s="248"/>
      <c r="IT52" s="248"/>
      <c r="IU52" s="248"/>
      <c r="IV52" s="248"/>
      <c r="IW52" s="248"/>
      <c r="IX52" s="248"/>
      <c r="IY52" s="248">
        <v>9721.5</v>
      </c>
      <c r="IZ52" s="248"/>
      <c r="JA52" s="248"/>
      <c r="JB52" s="248"/>
      <c r="JC52" s="248"/>
      <c r="JD52" s="248">
        <v>7538</v>
      </c>
      <c r="JE52" s="250">
        <v>8547</v>
      </c>
      <c r="JF52" s="248">
        <v>8666</v>
      </c>
      <c r="JG52" s="248">
        <v>9133</v>
      </c>
      <c r="JH52" s="248">
        <v>9562</v>
      </c>
      <c r="JI52" s="273"/>
      <c r="JJ52" s="248"/>
      <c r="JK52" s="248"/>
      <c r="JL52" s="248"/>
      <c r="JM52" s="248"/>
      <c r="JN52" s="248"/>
      <c r="JO52" s="248"/>
      <c r="JP52" s="248"/>
      <c r="JQ52" s="248"/>
      <c r="JR52" s="248"/>
      <c r="JS52" s="248"/>
      <c r="JT52" s="248"/>
      <c r="JU52" s="248">
        <v>1796</v>
      </c>
      <c r="JV52" s="248"/>
      <c r="JW52" s="248"/>
      <c r="JX52" s="248"/>
      <c r="JY52" s="248"/>
      <c r="JZ52" s="88" t="s">
        <v>17</v>
      </c>
      <c r="KA52" s="88" t="s">
        <v>17</v>
      </c>
      <c r="KB52" s="248">
        <v>2396</v>
      </c>
      <c r="KC52" s="248">
        <v>2396</v>
      </c>
      <c r="KD52" s="268" t="s">
        <v>17</v>
      </c>
      <c r="KE52" s="273"/>
      <c r="KF52" s="250"/>
      <c r="KG52" s="248"/>
      <c r="KH52" s="248"/>
      <c r="KI52" s="248"/>
      <c r="KJ52" s="248"/>
      <c r="KK52" s="248"/>
      <c r="KL52" s="248"/>
      <c r="KM52" s="248"/>
      <c r="KN52" s="248"/>
      <c r="KO52" s="248"/>
      <c r="KP52" s="248"/>
      <c r="KQ52" s="248">
        <v>1796</v>
      </c>
      <c r="KR52" s="248"/>
      <c r="KS52" s="248"/>
      <c r="KT52" s="248"/>
      <c r="KU52" s="248"/>
      <c r="KV52" s="73" t="s">
        <v>17</v>
      </c>
      <c r="KW52" s="73" t="s">
        <v>17</v>
      </c>
      <c r="KX52" s="248">
        <v>2396</v>
      </c>
      <c r="KY52" s="248">
        <v>2396</v>
      </c>
      <c r="KZ52" s="268" t="s">
        <v>17</v>
      </c>
    </row>
    <row r="53" spans="1:312" s="18" customFormat="1">
      <c r="A53" s="251" t="s">
        <v>140</v>
      </c>
      <c r="B53" s="251"/>
      <c r="C53" s="251"/>
      <c r="D53" s="251"/>
      <c r="E53" s="251"/>
      <c r="F53" s="251"/>
      <c r="G53" s="251"/>
      <c r="H53" s="251"/>
      <c r="I53" s="251"/>
      <c r="J53" s="251"/>
      <c r="K53" s="251"/>
      <c r="L53" s="251"/>
      <c r="M53" s="251"/>
      <c r="N53" s="251"/>
      <c r="O53" s="251"/>
      <c r="P53" s="251">
        <v>4808</v>
      </c>
      <c r="Q53" s="251"/>
      <c r="R53" s="251"/>
      <c r="S53" s="251"/>
      <c r="T53" s="251"/>
      <c r="U53" s="251">
        <v>6614</v>
      </c>
      <c r="V53" s="251">
        <v>6973</v>
      </c>
      <c r="W53" s="251">
        <v>7282</v>
      </c>
      <c r="X53" s="251">
        <v>7700</v>
      </c>
      <c r="Y53" s="251">
        <v>7721</v>
      </c>
      <c r="Z53" s="275"/>
      <c r="AA53" s="251"/>
      <c r="AB53" s="251"/>
      <c r="AC53" s="251"/>
      <c r="AD53" s="251"/>
      <c r="AE53" s="251"/>
      <c r="AF53" s="251"/>
      <c r="AG53" s="251"/>
      <c r="AH53" s="251"/>
      <c r="AI53" s="251"/>
      <c r="AJ53" s="251"/>
      <c r="AK53" s="251"/>
      <c r="AL53" s="251"/>
      <c r="AM53" s="251">
        <v>14854</v>
      </c>
      <c r="AN53" s="251"/>
      <c r="AO53" s="251"/>
      <c r="AP53" s="251"/>
      <c r="AQ53" s="251"/>
      <c r="AR53" s="251">
        <v>14187</v>
      </c>
      <c r="AS53" s="251">
        <v>14546</v>
      </c>
      <c r="AT53" s="270">
        <v>14855</v>
      </c>
      <c r="AU53" s="270">
        <v>15273</v>
      </c>
      <c r="AV53" s="270">
        <v>15294</v>
      </c>
      <c r="AW53" s="275"/>
      <c r="AX53" s="251"/>
      <c r="AY53" s="251"/>
      <c r="AZ53" s="251"/>
      <c r="BA53" s="251"/>
      <c r="BB53" s="251"/>
      <c r="BC53" s="251"/>
      <c r="BD53" s="251"/>
      <c r="BE53" s="251"/>
      <c r="BF53" s="251"/>
      <c r="BG53" s="251"/>
      <c r="BH53" s="251"/>
      <c r="BI53" s="251">
        <v>5862</v>
      </c>
      <c r="BJ53" s="251"/>
      <c r="BK53" s="251"/>
      <c r="BL53" s="251"/>
      <c r="BM53" s="251"/>
      <c r="BN53" s="251">
        <v>8006</v>
      </c>
      <c r="BO53" s="251">
        <v>8567</v>
      </c>
      <c r="BP53" s="251">
        <v>9170</v>
      </c>
      <c r="BQ53" s="251">
        <v>9779.5</v>
      </c>
      <c r="BR53" s="251">
        <v>9851.5</v>
      </c>
      <c r="BS53" s="275"/>
      <c r="BT53" s="251"/>
      <c r="BU53" s="251"/>
      <c r="BV53" s="251"/>
      <c r="BW53" s="251"/>
      <c r="BX53" s="251"/>
      <c r="BY53" s="251"/>
      <c r="BZ53" s="251"/>
      <c r="CA53" s="251"/>
      <c r="CB53" s="251"/>
      <c r="CC53" s="251"/>
      <c r="CD53" s="251"/>
      <c r="CE53" s="251">
        <v>19862</v>
      </c>
      <c r="CF53" s="251"/>
      <c r="CG53" s="251"/>
      <c r="CH53" s="251"/>
      <c r="CI53" s="251"/>
      <c r="CJ53" s="251">
        <v>20245</v>
      </c>
      <c r="CK53" s="251">
        <v>21056.5</v>
      </c>
      <c r="CL53" s="251">
        <v>21909.5</v>
      </c>
      <c r="CM53" s="251">
        <v>22769</v>
      </c>
      <c r="CN53" s="251">
        <v>22841</v>
      </c>
      <c r="CO53" s="275"/>
      <c r="CP53" s="251"/>
      <c r="CQ53" s="251"/>
      <c r="CR53" s="251"/>
      <c r="CS53" s="251"/>
      <c r="CT53" s="251"/>
      <c r="CU53" s="251"/>
      <c r="CV53" s="251"/>
      <c r="CW53" s="251"/>
      <c r="CX53" s="251"/>
      <c r="CY53" s="251"/>
      <c r="CZ53" s="251"/>
      <c r="DA53" s="251">
        <v>5831</v>
      </c>
      <c r="DB53" s="251"/>
      <c r="DC53" s="251"/>
      <c r="DD53" s="251"/>
      <c r="DE53" s="251"/>
      <c r="DF53" s="93" t="s">
        <v>17</v>
      </c>
      <c r="DG53" s="93" t="s">
        <v>17</v>
      </c>
      <c r="DH53" s="93" t="s">
        <v>17</v>
      </c>
      <c r="DI53" s="93" t="s">
        <v>17</v>
      </c>
      <c r="DJ53" s="93" t="s">
        <v>17</v>
      </c>
      <c r="DK53" s="275"/>
      <c r="DL53" s="251"/>
      <c r="DM53" s="251"/>
      <c r="DN53" s="251"/>
      <c r="DO53" s="251"/>
      <c r="DP53" s="251"/>
      <c r="DQ53" s="251"/>
      <c r="DR53" s="251"/>
      <c r="DS53" s="251"/>
      <c r="DT53" s="251"/>
      <c r="DU53" s="251"/>
      <c r="DV53" s="251"/>
      <c r="DW53" s="251">
        <v>18583</v>
      </c>
      <c r="DX53" s="251"/>
      <c r="DY53" s="251"/>
      <c r="DZ53" s="251"/>
      <c r="EA53" s="251"/>
      <c r="EB53" s="93" t="s">
        <v>17</v>
      </c>
      <c r="EC53" s="93" t="s">
        <v>17</v>
      </c>
      <c r="ED53" s="93" t="s">
        <v>17</v>
      </c>
      <c r="EE53" s="93" t="s">
        <v>17</v>
      </c>
      <c r="EF53" s="93" t="s">
        <v>17</v>
      </c>
      <c r="EG53" s="275"/>
      <c r="EH53" s="251"/>
      <c r="EI53" s="251"/>
      <c r="EJ53" s="251"/>
      <c r="EK53" s="251"/>
      <c r="EL53" s="251"/>
      <c r="EM53" s="251"/>
      <c r="EN53" s="251"/>
      <c r="EO53" s="251"/>
      <c r="EP53" s="251"/>
      <c r="EQ53" s="251"/>
      <c r="ER53" s="251"/>
      <c r="ES53" s="22" t="s">
        <v>17</v>
      </c>
      <c r="ET53" s="251"/>
      <c r="EU53" s="251"/>
      <c r="EV53" s="251"/>
      <c r="EW53" s="251"/>
      <c r="EX53" s="93" t="s">
        <v>17</v>
      </c>
      <c r="EY53" s="93" t="s">
        <v>17</v>
      </c>
      <c r="EZ53" s="93" t="s">
        <v>17</v>
      </c>
      <c r="FA53" s="93" t="s">
        <v>17</v>
      </c>
      <c r="FB53" s="93" t="s">
        <v>17</v>
      </c>
      <c r="FC53" s="275"/>
      <c r="FD53" s="251"/>
      <c r="FE53" s="251"/>
      <c r="FF53" s="251"/>
      <c r="FG53" s="251"/>
      <c r="FH53" s="251"/>
      <c r="FI53" s="251"/>
      <c r="FJ53" s="251"/>
      <c r="FK53" s="251"/>
      <c r="FL53" s="251"/>
      <c r="FM53" s="251"/>
      <c r="FN53" s="251"/>
      <c r="FO53" s="93" t="s">
        <v>17</v>
      </c>
      <c r="FP53" s="251"/>
      <c r="FQ53" s="251"/>
      <c r="FR53" s="251"/>
      <c r="FS53" s="251"/>
      <c r="FT53" s="93" t="s">
        <v>17</v>
      </c>
      <c r="FU53" s="93" t="s">
        <v>17</v>
      </c>
      <c r="FV53" s="93" t="s">
        <v>17</v>
      </c>
      <c r="FW53" s="93" t="s">
        <v>17</v>
      </c>
      <c r="FX53" s="93" t="s">
        <v>17</v>
      </c>
      <c r="FY53" s="275"/>
      <c r="FZ53" s="251"/>
      <c r="GA53" s="251"/>
      <c r="GB53" s="251"/>
      <c r="GC53" s="251"/>
      <c r="GD53" s="251"/>
      <c r="GE53" s="251"/>
      <c r="GF53" s="251"/>
      <c r="GG53" s="251"/>
      <c r="GH53" s="251"/>
      <c r="GI53" s="251"/>
      <c r="GJ53" s="251"/>
      <c r="GK53" s="251">
        <v>4808</v>
      </c>
      <c r="GL53" s="251"/>
      <c r="GM53" s="251"/>
      <c r="GN53" s="251"/>
      <c r="GO53" s="251"/>
      <c r="GP53" s="251">
        <v>6528</v>
      </c>
      <c r="GQ53" s="251">
        <v>6845</v>
      </c>
      <c r="GR53" s="251">
        <v>7195</v>
      </c>
      <c r="GS53" s="251">
        <v>7528</v>
      </c>
      <c r="GT53" s="251">
        <v>7578</v>
      </c>
      <c r="GU53" s="275"/>
      <c r="GV53" s="251"/>
      <c r="GW53" s="251"/>
      <c r="GX53" s="251"/>
      <c r="GY53" s="251"/>
      <c r="GZ53" s="251"/>
      <c r="HA53" s="251"/>
      <c r="HB53" s="251"/>
      <c r="HC53" s="251"/>
      <c r="HD53" s="251"/>
      <c r="HE53" s="251"/>
      <c r="HF53" s="251"/>
      <c r="HG53" s="251">
        <v>14854</v>
      </c>
      <c r="HH53" s="251"/>
      <c r="HI53" s="251"/>
      <c r="HJ53" s="251"/>
      <c r="HK53" s="251"/>
      <c r="HL53" s="251">
        <v>14101</v>
      </c>
      <c r="HM53" s="251">
        <v>14418</v>
      </c>
      <c r="HN53" s="251">
        <v>14768</v>
      </c>
      <c r="HO53" s="251">
        <v>15101</v>
      </c>
      <c r="HP53" s="251">
        <v>15151</v>
      </c>
      <c r="HQ53" s="275"/>
      <c r="HR53" s="251"/>
      <c r="HS53" s="251"/>
      <c r="HT53" s="251"/>
      <c r="HU53" s="251"/>
      <c r="HV53" s="251"/>
      <c r="HW53" s="251"/>
      <c r="HX53" s="251"/>
      <c r="HY53" s="251"/>
      <c r="HZ53" s="251"/>
      <c r="IA53" s="251"/>
      <c r="IB53" s="251"/>
      <c r="IC53" s="251">
        <v>4751</v>
      </c>
      <c r="ID53" s="251"/>
      <c r="IE53" s="251"/>
      <c r="IF53" s="251"/>
      <c r="IG53" s="251"/>
      <c r="IH53" s="251">
        <v>6573.5</v>
      </c>
      <c r="II53" s="251">
        <v>6933.5</v>
      </c>
      <c r="IJ53" s="251">
        <v>7279.5</v>
      </c>
      <c r="IK53" s="251">
        <v>7674</v>
      </c>
      <c r="IL53" s="251">
        <v>7698.5</v>
      </c>
      <c r="IM53" s="275"/>
      <c r="IN53" s="251"/>
      <c r="IO53" s="251"/>
      <c r="IP53" s="251"/>
      <c r="IQ53" s="251"/>
      <c r="IR53" s="251"/>
      <c r="IS53" s="251"/>
      <c r="IT53" s="251"/>
      <c r="IU53" s="251"/>
      <c r="IV53" s="251"/>
      <c r="IW53" s="251"/>
      <c r="IX53" s="251"/>
      <c r="IY53" s="251">
        <v>14797</v>
      </c>
      <c r="IZ53" s="251"/>
      <c r="JA53" s="251"/>
      <c r="JB53" s="251"/>
      <c r="JC53" s="251"/>
      <c r="JD53" s="251">
        <v>14146.5</v>
      </c>
      <c r="JE53" s="251">
        <v>14506.5</v>
      </c>
      <c r="JF53" s="251">
        <v>14852.5</v>
      </c>
      <c r="JG53" s="251">
        <v>15247</v>
      </c>
      <c r="JH53" s="251">
        <v>15271.5</v>
      </c>
      <c r="JI53" s="275"/>
      <c r="JJ53" s="251"/>
      <c r="JK53" s="251"/>
      <c r="JL53" s="251"/>
      <c r="JM53" s="251"/>
      <c r="JN53" s="251"/>
      <c r="JO53" s="251"/>
      <c r="JP53" s="251"/>
      <c r="JQ53" s="251"/>
      <c r="JR53" s="251"/>
      <c r="JS53" s="251"/>
      <c r="JT53" s="251"/>
      <c r="JU53" s="22" t="s">
        <v>17</v>
      </c>
      <c r="JV53" s="251"/>
      <c r="JW53" s="251"/>
      <c r="JX53" s="251"/>
      <c r="JY53" s="251"/>
      <c r="JZ53" s="11" t="s">
        <v>17</v>
      </c>
      <c r="KA53" s="11" t="s">
        <v>17</v>
      </c>
      <c r="KB53" s="11" t="s">
        <v>17</v>
      </c>
      <c r="KC53" s="11" t="s">
        <v>17</v>
      </c>
      <c r="KD53" s="11" t="s">
        <v>17</v>
      </c>
      <c r="KE53" s="275"/>
      <c r="KF53" s="251"/>
      <c r="KG53" s="251"/>
      <c r="KH53" s="251"/>
      <c r="KI53" s="251"/>
      <c r="KJ53" s="251"/>
      <c r="KK53" s="251"/>
      <c r="KL53" s="251"/>
      <c r="KM53" s="251"/>
      <c r="KN53" s="251"/>
      <c r="KO53" s="251"/>
      <c r="KP53" s="251"/>
      <c r="KQ53" s="22" t="s">
        <v>17</v>
      </c>
      <c r="KR53" s="251"/>
      <c r="KS53" s="251"/>
      <c r="KT53" s="251"/>
      <c r="KU53" s="251"/>
      <c r="KV53" s="22" t="s">
        <v>17</v>
      </c>
      <c r="KW53" s="22" t="s">
        <v>17</v>
      </c>
      <c r="KX53" s="22" t="s">
        <v>17</v>
      </c>
      <c r="KY53" s="22" t="s">
        <v>17</v>
      </c>
      <c r="KZ53" s="22" t="s">
        <v>17</v>
      </c>
    </row>
    <row r="54" spans="1:312" s="18" customFormat="1">
      <c r="A54" s="248" t="s">
        <v>141</v>
      </c>
      <c r="B54" s="248"/>
      <c r="C54" s="248"/>
      <c r="D54" s="248"/>
      <c r="E54" s="248"/>
      <c r="F54" s="248"/>
      <c r="G54" s="248"/>
      <c r="H54" s="248"/>
      <c r="I54" s="248"/>
      <c r="J54" s="248"/>
      <c r="K54" s="248"/>
      <c r="L54" s="248"/>
      <c r="M54" s="248"/>
      <c r="N54" s="248"/>
      <c r="O54" s="248"/>
      <c r="P54" s="248">
        <v>6098</v>
      </c>
      <c r="Q54" s="248"/>
      <c r="R54" s="248"/>
      <c r="S54" s="248"/>
      <c r="T54" s="248"/>
      <c r="U54" s="248">
        <v>7405.5</v>
      </c>
      <c r="V54" s="248">
        <v>7726</v>
      </c>
      <c r="W54" s="248">
        <v>8455</v>
      </c>
      <c r="X54" s="248">
        <v>8834.5</v>
      </c>
      <c r="Y54" s="248">
        <v>8950.5</v>
      </c>
      <c r="Z54" s="273"/>
      <c r="AA54" s="248"/>
      <c r="AB54" s="248"/>
      <c r="AC54" s="248"/>
      <c r="AD54" s="248"/>
      <c r="AE54" s="248"/>
      <c r="AF54" s="248"/>
      <c r="AG54" s="248"/>
      <c r="AH54" s="248"/>
      <c r="AI54" s="248"/>
      <c r="AJ54" s="248"/>
      <c r="AK54" s="248"/>
      <c r="AL54" s="248"/>
      <c r="AM54" s="248">
        <v>12634</v>
      </c>
      <c r="AN54" s="248"/>
      <c r="AO54" s="248"/>
      <c r="AP54" s="248"/>
      <c r="AQ54" s="248"/>
      <c r="AR54" s="248">
        <v>15831.5</v>
      </c>
      <c r="AS54" s="248">
        <v>16512</v>
      </c>
      <c r="AT54" s="248">
        <v>17920.5</v>
      </c>
      <c r="AU54" s="248">
        <v>18450.5</v>
      </c>
      <c r="AV54" s="248">
        <v>18710.5</v>
      </c>
      <c r="AW54" s="273"/>
      <c r="AX54" s="248"/>
      <c r="AY54" s="248"/>
      <c r="AZ54" s="248"/>
      <c r="BA54" s="248"/>
      <c r="BB54" s="248"/>
      <c r="BC54" s="248"/>
      <c r="BD54" s="248"/>
      <c r="BE54" s="248"/>
      <c r="BF54" s="248"/>
      <c r="BG54" s="248"/>
      <c r="BH54" s="248"/>
      <c r="BI54" s="248">
        <v>8564</v>
      </c>
      <c r="BJ54" s="248"/>
      <c r="BK54" s="248"/>
      <c r="BL54" s="248"/>
      <c r="BM54" s="248"/>
      <c r="BN54" s="248">
        <v>10809</v>
      </c>
      <c r="BO54" s="248">
        <v>10416</v>
      </c>
      <c r="BP54" s="248">
        <v>11641</v>
      </c>
      <c r="BQ54" s="248">
        <v>12157.5</v>
      </c>
      <c r="BR54" s="248">
        <v>12022</v>
      </c>
      <c r="BS54" s="273"/>
      <c r="BT54" s="248"/>
      <c r="BU54" s="248"/>
      <c r="BV54" s="248"/>
      <c r="BW54" s="248"/>
      <c r="BX54" s="248"/>
      <c r="BY54" s="248"/>
      <c r="BZ54" s="248"/>
      <c r="CA54" s="248"/>
      <c r="CB54" s="248"/>
      <c r="CC54" s="248"/>
      <c r="CD54" s="248"/>
      <c r="CE54" s="248">
        <v>16268</v>
      </c>
      <c r="CF54" s="248"/>
      <c r="CG54" s="248"/>
      <c r="CH54" s="248"/>
      <c r="CI54" s="248"/>
      <c r="CJ54" s="248">
        <v>22076</v>
      </c>
      <c r="CK54" s="250">
        <v>22252</v>
      </c>
      <c r="CL54" s="248">
        <v>24411</v>
      </c>
      <c r="CM54" s="248">
        <v>24851</v>
      </c>
      <c r="CN54" s="248">
        <v>24122</v>
      </c>
      <c r="CO54" s="273"/>
      <c r="CP54" s="248"/>
      <c r="CQ54" s="248"/>
      <c r="CR54" s="248"/>
      <c r="CS54" s="248"/>
      <c r="CT54" s="248"/>
      <c r="CU54" s="248"/>
      <c r="CV54" s="248"/>
      <c r="CW54" s="248"/>
      <c r="CX54" s="248"/>
      <c r="CY54" s="248"/>
      <c r="CZ54" s="248"/>
      <c r="DA54" s="248">
        <v>7962.5</v>
      </c>
      <c r="DB54" s="248"/>
      <c r="DC54" s="248"/>
      <c r="DD54" s="248"/>
      <c r="DE54" s="248"/>
      <c r="DF54" s="248">
        <v>10611</v>
      </c>
      <c r="DG54" s="248">
        <v>10558.5</v>
      </c>
      <c r="DH54" s="248">
        <v>11407</v>
      </c>
      <c r="DI54" s="248">
        <v>12450</v>
      </c>
      <c r="DJ54" s="248">
        <v>12450</v>
      </c>
      <c r="DK54" s="273"/>
      <c r="DL54" s="248"/>
      <c r="DM54" s="248"/>
      <c r="DN54" s="248"/>
      <c r="DO54" s="248"/>
      <c r="DP54" s="248"/>
      <c r="DQ54" s="248"/>
      <c r="DR54" s="248"/>
      <c r="DS54" s="248"/>
      <c r="DT54" s="248"/>
      <c r="DU54" s="248"/>
      <c r="DV54" s="248"/>
      <c r="DW54" s="302">
        <v>16998</v>
      </c>
      <c r="DX54" s="248"/>
      <c r="DY54" s="248"/>
      <c r="DZ54" s="248"/>
      <c r="EA54" s="248"/>
      <c r="EB54" s="248">
        <v>22797</v>
      </c>
      <c r="EC54" s="250">
        <v>24351.5</v>
      </c>
      <c r="ED54" s="250">
        <v>25334</v>
      </c>
      <c r="EE54" s="250">
        <v>27140</v>
      </c>
      <c r="EF54" s="250">
        <v>27970</v>
      </c>
      <c r="EG54" s="273"/>
      <c r="EH54" s="250"/>
      <c r="EI54" s="248"/>
      <c r="EJ54" s="248"/>
      <c r="EK54" s="248"/>
      <c r="EL54" s="248"/>
      <c r="EM54" s="248"/>
      <c r="EN54" s="248"/>
      <c r="EO54" s="248"/>
      <c r="EP54" s="248"/>
      <c r="EQ54" s="248"/>
      <c r="ER54" s="248"/>
      <c r="ES54" s="248">
        <v>5944</v>
      </c>
      <c r="ET54" s="248"/>
      <c r="EU54" s="248"/>
      <c r="EV54" s="248"/>
      <c r="EW54" s="248"/>
      <c r="EX54" s="248">
        <v>7211</v>
      </c>
      <c r="EY54" s="250">
        <v>7715</v>
      </c>
      <c r="EZ54" s="248">
        <v>8261.5</v>
      </c>
      <c r="FA54" s="248">
        <v>8568.5</v>
      </c>
      <c r="FB54" s="248">
        <v>8858</v>
      </c>
      <c r="FC54" s="273"/>
      <c r="FD54" s="250"/>
      <c r="FE54" s="248"/>
      <c r="FF54" s="248"/>
      <c r="FG54" s="248"/>
      <c r="FH54" s="248"/>
      <c r="FI54" s="248"/>
      <c r="FJ54" s="248"/>
      <c r="FK54" s="248"/>
      <c r="FL54" s="248"/>
      <c r="FM54" s="248"/>
      <c r="FN54" s="248"/>
      <c r="FO54" s="248">
        <v>11170.5</v>
      </c>
      <c r="FP54" s="248"/>
      <c r="FQ54" s="248"/>
      <c r="FR54" s="248"/>
      <c r="FS54" s="248"/>
      <c r="FT54" s="248">
        <v>15488</v>
      </c>
      <c r="FU54" s="250">
        <v>15000</v>
      </c>
      <c r="FV54" s="248">
        <v>17683.5</v>
      </c>
      <c r="FW54" s="248">
        <v>17008.5</v>
      </c>
      <c r="FX54" s="248">
        <v>17528.5</v>
      </c>
      <c r="FY54" s="273"/>
      <c r="FZ54" s="248"/>
      <c r="GA54" s="248"/>
      <c r="GB54" s="248"/>
      <c r="GC54" s="248"/>
      <c r="GD54" s="248"/>
      <c r="GE54" s="248"/>
      <c r="GF54" s="248"/>
      <c r="GG54" s="248"/>
      <c r="GH54" s="248"/>
      <c r="GI54" s="248"/>
      <c r="GJ54" s="248"/>
      <c r="GK54" s="248">
        <v>5408</v>
      </c>
      <c r="GL54" s="248"/>
      <c r="GM54" s="248"/>
      <c r="GN54" s="248"/>
      <c r="GO54" s="248"/>
      <c r="GP54" s="248">
        <v>7016</v>
      </c>
      <c r="GQ54" s="250">
        <v>7155</v>
      </c>
      <c r="GR54" s="248">
        <v>7886</v>
      </c>
      <c r="GS54" s="248">
        <v>8297</v>
      </c>
      <c r="GT54" s="248">
        <v>8369.5</v>
      </c>
      <c r="GU54" s="273"/>
      <c r="GV54" s="248"/>
      <c r="GW54" s="248"/>
      <c r="GX54" s="248"/>
      <c r="GY54" s="248"/>
      <c r="GZ54" s="248"/>
      <c r="HA54" s="248"/>
      <c r="HB54" s="248"/>
      <c r="HC54" s="248"/>
      <c r="HD54" s="248"/>
      <c r="HE54" s="248"/>
      <c r="HF54" s="248"/>
      <c r="HG54" s="248">
        <v>11271</v>
      </c>
      <c r="HH54" s="248"/>
      <c r="HI54" s="248"/>
      <c r="HJ54" s="248"/>
      <c r="HK54" s="248"/>
      <c r="HL54" s="248">
        <v>13907</v>
      </c>
      <c r="HM54" s="250">
        <v>14625</v>
      </c>
      <c r="HN54" s="248">
        <v>15532</v>
      </c>
      <c r="HO54" s="248">
        <v>16058</v>
      </c>
      <c r="HP54" s="248">
        <v>16584.5</v>
      </c>
      <c r="HQ54" s="273"/>
      <c r="HR54" s="248"/>
      <c r="HS54" s="248"/>
      <c r="HT54" s="248"/>
      <c r="HU54" s="248"/>
      <c r="HV54" s="248"/>
      <c r="HW54" s="248"/>
      <c r="HX54" s="248"/>
      <c r="HY54" s="248"/>
      <c r="HZ54" s="248"/>
      <c r="IA54" s="248"/>
      <c r="IB54" s="248"/>
      <c r="IC54" s="248">
        <v>5565</v>
      </c>
      <c r="ID54" s="248"/>
      <c r="IE54" s="248"/>
      <c r="IF54" s="248"/>
      <c r="IG54" s="248"/>
      <c r="IH54" s="248">
        <v>7558</v>
      </c>
      <c r="II54" s="250">
        <v>7575</v>
      </c>
      <c r="IJ54" s="248">
        <v>8479.5</v>
      </c>
      <c r="IK54" s="248">
        <v>8756.5</v>
      </c>
      <c r="IL54" s="248">
        <v>7573</v>
      </c>
      <c r="IM54" s="273"/>
      <c r="IN54" s="250"/>
      <c r="IO54" s="248"/>
      <c r="IP54" s="248"/>
      <c r="IQ54" s="248"/>
      <c r="IR54" s="248"/>
      <c r="IS54" s="248"/>
      <c r="IT54" s="248"/>
      <c r="IU54" s="248"/>
      <c r="IV54" s="248"/>
      <c r="IW54" s="248"/>
      <c r="IX54" s="248"/>
      <c r="IY54" s="248">
        <v>11702</v>
      </c>
      <c r="IZ54" s="248"/>
      <c r="JA54" s="248"/>
      <c r="JB54" s="248"/>
      <c r="JC54" s="248"/>
      <c r="JD54" s="248">
        <v>15808</v>
      </c>
      <c r="JE54" s="250">
        <v>14914</v>
      </c>
      <c r="JF54" s="248">
        <v>17481</v>
      </c>
      <c r="JG54" s="248">
        <v>16975</v>
      </c>
      <c r="JH54" s="248">
        <v>17023</v>
      </c>
      <c r="JI54" s="273"/>
      <c r="JJ54" s="248"/>
      <c r="JK54" s="248"/>
      <c r="JL54" s="248"/>
      <c r="JM54" s="248"/>
      <c r="JN54" s="248"/>
      <c r="JO54" s="248"/>
      <c r="JP54" s="248"/>
      <c r="JQ54" s="248"/>
      <c r="JR54" s="248"/>
      <c r="JS54" s="248"/>
      <c r="JT54" s="248"/>
      <c r="JU54" s="248">
        <v>9542</v>
      </c>
      <c r="JV54" s="248"/>
      <c r="JW54" s="248"/>
      <c r="JX54" s="248"/>
      <c r="JY54" s="248"/>
      <c r="JZ54" s="248">
        <v>10316</v>
      </c>
      <c r="KA54" s="250">
        <v>9096</v>
      </c>
      <c r="KB54" s="248">
        <v>12512</v>
      </c>
      <c r="KC54" s="248">
        <v>12890</v>
      </c>
      <c r="KD54" s="248">
        <v>12776</v>
      </c>
      <c r="KE54" s="273"/>
      <c r="KF54" s="250"/>
      <c r="KG54" s="248"/>
      <c r="KH54" s="248"/>
      <c r="KI54" s="248"/>
      <c r="KJ54" s="248"/>
      <c r="KK54" s="248"/>
      <c r="KL54" s="248"/>
      <c r="KM54" s="248"/>
      <c r="KN54" s="248"/>
      <c r="KO54" s="248"/>
      <c r="KP54" s="248"/>
      <c r="KQ54" s="248">
        <v>13461</v>
      </c>
      <c r="KR54" s="248"/>
      <c r="KS54" s="248"/>
      <c r="KT54" s="248"/>
      <c r="KU54" s="248"/>
      <c r="KV54" s="248">
        <v>18060</v>
      </c>
      <c r="KW54" s="248">
        <v>17758</v>
      </c>
      <c r="KX54" s="248">
        <v>19420</v>
      </c>
      <c r="KY54" s="248">
        <v>19794</v>
      </c>
      <c r="KZ54" s="248">
        <v>20070</v>
      </c>
    </row>
    <row r="55" spans="1:312" s="18" customFormat="1">
      <c r="A55" s="248"/>
      <c r="B55" s="338"/>
      <c r="C55" s="339"/>
      <c r="D55" s="339">
        <f t="shared" ref="D55" si="489">(D54/D$6)*100</f>
        <v>0</v>
      </c>
      <c r="E55" s="339">
        <f t="shared" ref="E55" si="490">(E54/E$6)*100</f>
        <v>0</v>
      </c>
      <c r="F55" s="339">
        <f t="shared" ref="F55" si="491">(F54/F$6)*100</f>
        <v>0</v>
      </c>
      <c r="G55" s="339">
        <f t="shared" ref="G55" si="492">(G54/G$6)*100</f>
        <v>0</v>
      </c>
      <c r="H55" s="339">
        <f t="shared" ref="H55" si="493">(H54/H$6)*100</f>
        <v>0</v>
      </c>
      <c r="I55" s="339">
        <f t="shared" ref="I55" si="494">(I54/I$6)*100</f>
        <v>0</v>
      </c>
      <c r="J55" s="339">
        <f t="shared" ref="J55" si="495">(J54/J$6)*100</f>
        <v>0</v>
      </c>
      <c r="K55" s="339">
        <f t="shared" ref="K55" si="496">(K54/K$6)*100</f>
        <v>0</v>
      </c>
      <c r="L55" s="339">
        <f t="shared" ref="L55" si="497">(L54/L$6)*100</f>
        <v>0</v>
      </c>
      <c r="M55" s="339">
        <f t="shared" ref="M55" si="498">(M54/M$6)*100</f>
        <v>0</v>
      </c>
      <c r="N55" s="339">
        <f t="shared" ref="N55" si="499">(N54/N$6)*100</f>
        <v>0</v>
      </c>
      <c r="O55" s="339">
        <f t="shared" ref="O55" si="500">(O54/O$6)*100</f>
        <v>0</v>
      </c>
      <c r="P55" s="339">
        <f t="shared" ref="P55" si="501">(P54/P$6)*100</f>
        <v>133.17318191744923</v>
      </c>
      <c r="Q55" s="339"/>
      <c r="R55" s="339">
        <f t="shared" ref="R55" si="502">(R54/R$6)*100</f>
        <v>0</v>
      </c>
      <c r="S55" s="339">
        <f t="shared" ref="S55" si="503">(S54/S$6)*100</f>
        <v>0</v>
      </c>
      <c r="T55" s="339">
        <f t="shared" ref="T55" si="504">(T54/T$6)*100</f>
        <v>0</v>
      </c>
      <c r="U55" s="339">
        <f t="shared" ref="U55:Y55" si="505">(U54/U$6)*100</f>
        <v>118.39328537170263</v>
      </c>
      <c r="V55" s="339">
        <f t="shared" si="505"/>
        <v>118.18877160777114</v>
      </c>
      <c r="W55" s="339">
        <f t="shared" si="505"/>
        <v>121.63717450726514</v>
      </c>
      <c r="X55" s="339">
        <f t="shared" si="505"/>
        <v>121.41139283996426</v>
      </c>
      <c r="Y55" s="339">
        <f t="shared" si="505"/>
        <v>119.37183248866366</v>
      </c>
      <c r="Z55" s="408"/>
      <c r="AA55" s="339"/>
      <c r="AB55" s="339">
        <f t="shared" ref="AB55" si="506">(AB54/AB$6)*100</f>
        <v>0</v>
      </c>
      <c r="AC55" s="339">
        <f t="shared" ref="AC55" si="507">(AC54/AC$6)*100</f>
        <v>0</v>
      </c>
      <c r="AD55" s="339">
        <f t="shared" ref="AD55" si="508">(AD54/AD$6)*100</f>
        <v>0</v>
      </c>
      <c r="AE55" s="339">
        <f t="shared" ref="AE55" si="509">(AE54/AE$6)*100</f>
        <v>0</v>
      </c>
      <c r="AF55" s="339">
        <f t="shared" ref="AF55" si="510">(AF54/AF$6)*100</f>
        <v>0</v>
      </c>
      <c r="AG55" s="339">
        <f t="shared" ref="AG55" si="511">(AG54/AG$6)*100</f>
        <v>0</v>
      </c>
      <c r="AH55" s="339">
        <f t="shared" ref="AH55" si="512">(AH54/AH$6)*100</f>
        <v>0</v>
      </c>
      <c r="AI55" s="339">
        <f t="shared" ref="AI55" si="513">(AI54/AI$6)*100</f>
        <v>0</v>
      </c>
      <c r="AJ55" s="339">
        <f t="shared" ref="AJ55" si="514">(AJ54/AJ$6)*100</f>
        <v>0</v>
      </c>
      <c r="AK55" s="339">
        <f t="shared" ref="AK55" si="515">(AK54/AK$6)*100</f>
        <v>0</v>
      </c>
      <c r="AL55" s="339">
        <f t="shared" ref="AL55" si="516">(AL54/AL$6)*100</f>
        <v>0</v>
      </c>
      <c r="AM55" s="339">
        <f t="shared" ref="AM55" si="517">(AM54/AM$6)*100</f>
        <v>106.83240317943515</v>
      </c>
      <c r="AN55" s="339">
        <f t="shared" ref="AN55" si="518">(AN54/AN$6)*100</f>
        <v>0</v>
      </c>
      <c r="AO55" s="339">
        <f t="shared" ref="AO55" si="519">(AO54/AO$6)*100</f>
        <v>0</v>
      </c>
      <c r="AP55" s="339">
        <f t="shared" ref="AP55" si="520">(AP54/AP$6)*100</f>
        <v>0</v>
      </c>
      <c r="AQ55" s="339">
        <f t="shared" ref="AQ55" si="521">(AQ54/AQ$6)*100</f>
        <v>0</v>
      </c>
      <c r="AR55" s="339">
        <f t="shared" ref="AR55:AV55" si="522">(AR54/AR$6)*100</f>
        <v>104.4983498349835</v>
      </c>
      <c r="AS55" s="339">
        <f t="shared" si="522"/>
        <v>103.50079919766821</v>
      </c>
      <c r="AT55" s="339">
        <f t="shared" si="522"/>
        <v>106.25222340803984</v>
      </c>
      <c r="AU55" s="339">
        <f t="shared" si="522"/>
        <v>105.45553269318701</v>
      </c>
      <c r="AV55" s="339">
        <f t="shared" si="522"/>
        <v>106.00249277661322</v>
      </c>
      <c r="AW55" s="408">
        <f t="shared" ref="AW55" si="523">(AW54/AW$6)*100</f>
        <v>0</v>
      </c>
      <c r="AX55" s="339">
        <f t="shared" ref="AX55" si="524">(AX54/AX$6)*100</f>
        <v>0</v>
      </c>
      <c r="AY55" s="339">
        <f t="shared" ref="AY55" si="525">(AY54/AY$6)*100</f>
        <v>0</v>
      </c>
      <c r="AZ55" s="339">
        <f t="shared" ref="AZ55" si="526">(AZ54/AZ$6)*100</f>
        <v>0</v>
      </c>
      <c r="BA55" s="339">
        <f t="shared" ref="BA55" si="527">(BA54/BA$6)*100</f>
        <v>0</v>
      </c>
      <c r="BB55" s="339">
        <f t="shared" ref="BB55" si="528">(BB54/BB$6)*100</f>
        <v>0</v>
      </c>
      <c r="BC55" s="339">
        <f t="shared" ref="BC55" si="529">(BC54/BC$6)*100</f>
        <v>0</v>
      </c>
      <c r="BD55" s="339">
        <f t="shared" ref="BD55" si="530">(BD54/BD$6)*100</f>
        <v>0</v>
      </c>
      <c r="BE55" s="339">
        <f t="shared" ref="BE55" si="531">(BE54/BE$6)*100</f>
        <v>0</v>
      </c>
      <c r="BF55" s="339">
        <f t="shared" ref="BF55" si="532">(BF54/BF$6)*100</f>
        <v>0</v>
      </c>
      <c r="BG55" s="339">
        <f t="shared" ref="BG55" si="533">(BG54/BG$6)*100</f>
        <v>0</v>
      </c>
      <c r="BH55" s="339">
        <f t="shared" ref="BH55" si="534">(BH54/BH$6)*100</f>
        <v>0</v>
      </c>
      <c r="BI55" s="339">
        <f t="shared" ref="BI55" si="535">(BI54/BI$6)*100</f>
        <v>152.16773276474768</v>
      </c>
      <c r="BJ55" s="339">
        <f t="shared" ref="BJ55" si="536">(BJ54/BJ$6)*100</f>
        <v>0</v>
      </c>
      <c r="BK55" s="339">
        <f t="shared" ref="BK55" si="537">(BK54/BK$6)*100</f>
        <v>0</v>
      </c>
      <c r="BL55" s="339">
        <f t="shared" ref="BL55" si="538">(BL54/BL$6)*100</f>
        <v>0</v>
      </c>
      <c r="BM55" s="339">
        <f t="shared" ref="BM55" si="539">(BM54/BM$6)*100</f>
        <v>0</v>
      </c>
      <c r="BN55" s="339">
        <f t="shared" ref="BN55:BR55" si="540">(BN54/BN$6)*100</f>
        <v>136.27080181543116</v>
      </c>
      <c r="BO55" s="339">
        <f t="shared" si="540"/>
        <v>123.76425855513308</v>
      </c>
      <c r="BP55" s="339">
        <f t="shared" si="540"/>
        <v>130.73899371069183</v>
      </c>
      <c r="BQ55" s="339">
        <f t="shared" si="540"/>
        <v>128.9920424403183</v>
      </c>
      <c r="BR55" s="339">
        <f t="shared" si="540"/>
        <v>122.6985098999796</v>
      </c>
      <c r="BS55" s="408">
        <f t="shared" ref="BS55" si="541">(BS54/BS$6)*100</f>
        <v>0</v>
      </c>
      <c r="BT55" s="339">
        <f t="shared" ref="BT55" si="542">(BT54/BT$6)*100</f>
        <v>0</v>
      </c>
      <c r="BU55" s="339">
        <f t="shared" ref="BU55" si="543">(BU54/BU$6)*100</f>
        <v>0</v>
      </c>
      <c r="BV55" s="339">
        <f t="shared" ref="BV55" si="544">(BV54/BV$6)*100</f>
        <v>0</v>
      </c>
      <c r="BW55" s="339">
        <f t="shared" ref="BW55" si="545">(BW54/BW$6)*100</f>
        <v>0</v>
      </c>
      <c r="BX55" s="339">
        <f t="shared" ref="BX55" si="546">(BX54/BX$6)*100</f>
        <v>0</v>
      </c>
      <c r="BY55" s="339">
        <f t="shared" ref="BY55" si="547">(BY54/BY$6)*100</f>
        <v>0</v>
      </c>
      <c r="BZ55" s="339">
        <f t="shared" ref="BZ55" si="548">(BZ54/BZ$6)*100</f>
        <v>0</v>
      </c>
      <c r="CA55" s="339">
        <f t="shared" ref="CA55" si="549">(CA54/CA$6)*100</f>
        <v>0</v>
      </c>
      <c r="CB55" s="339">
        <f t="shared" ref="CB55" si="550">(CB54/CB$6)*100</f>
        <v>0</v>
      </c>
      <c r="CC55" s="339">
        <f t="shared" ref="CC55" si="551">(CC54/CC$6)*100</f>
        <v>0</v>
      </c>
      <c r="CD55" s="339">
        <f t="shared" ref="CD55" si="552">(CD54/CD$6)*100</f>
        <v>0</v>
      </c>
      <c r="CE55" s="339">
        <f t="shared" ref="CE55" si="553">(CE54/CE$6)*100</f>
        <v>101.4214463840399</v>
      </c>
      <c r="CF55" s="339">
        <f t="shared" ref="CF55" si="554">(CF54/CF$6)*100</f>
        <v>0</v>
      </c>
      <c r="CG55" s="339">
        <f t="shared" ref="CG55" si="555">(CG54/CG$6)*100</f>
        <v>0</v>
      </c>
      <c r="CH55" s="339">
        <f t="shared" ref="CH55" si="556">(CH54/CH$6)*100</f>
        <v>0</v>
      </c>
      <c r="CI55" s="339">
        <f t="shared" ref="CI55" si="557">(CI54/CI$6)*100</f>
        <v>0</v>
      </c>
      <c r="CJ55" s="339">
        <f t="shared" ref="CJ55:CN55" si="558">(CJ54/CJ$6)*100</f>
        <v>108.53490658800393</v>
      </c>
      <c r="CK55" s="339">
        <f t="shared" si="558"/>
        <v>106.49947353307169</v>
      </c>
      <c r="CL55" s="339">
        <f t="shared" si="558"/>
        <v>107.89153830854568</v>
      </c>
      <c r="CM55" s="339">
        <f t="shared" si="558"/>
        <v>105.6657524927185</v>
      </c>
      <c r="CN55" s="339">
        <f t="shared" si="558"/>
        <v>99.63651383725734</v>
      </c>
      <c r="CO55" s="408">
        <f t="shared" ref="CO55" si="559">(CO54/CO$6)*100</f>
        <v>0</v>
      </c>
      <c r="CP55" s="339">
        <f t="shared" ref="CP55" si="560">(CP54/CP$6)*100</f>
        <v>0</v>
      </c>
      <c r="CQ55" s="339">
        <f t="shared" ref="CQ55" si="561">(CQ54/CQ$6)*100</f>
        <v>0</v>
      </c>
      <c r="CR55" s="339">
        <f t="shared" ref="CR55" si="562">(CR54/CR$6)*100</f>
        <v>0</v>
      </c>
      <c r="CS55" s="339">
        <f t="shared" ref="CS55" si="563">(CS54/CS$6)*100</f>
        <v>0</v>
      </c>
      <c r="CT55" s="339">
        <f t="shared" ref="CT55" si="564">(CT54/CT$6)*100</f>
        <v>0</v>
      </c>
      <c r="CU55" s="339">
        <f t="shared" ref="CU55" si="565">(CU54/CU$6)*100</f>
        <v>0</v>
      </c>
      <c r="CV55" s="339">
        <f t="shared" ref="CV55" si="566">(CV54/CV$6)*100</f>
        <v>0</v>
      </c>
      <c r="CW55" s="339">
        <f t="shared" ref="CW55" si="567">(CW54/CW$6)*100</f>
        <v>0</v>
      </c>
      <c r="CX55" s="339">
        <f t="shared" ref="CX55" si="568">(CX54/CX$6)*100</f>
        <v>0</v>
      </c>
      <c r="CY55" s="339">
        <f t="shared" ref="CY55" si="569">(CY54/CY$6)*100</f>
        <v>0</v>
      </c>
      <c r="CZ55" s="339">
        <f t="shared" ref="CZ55" si="570">(CZ54/CZ$6)*100</f>
        <v>0</v>
      </c>
      <c r="DA55" s="339">
        <f t="shared" ref="DA55" si="571">(DA54/DA$6)*100</f>
        <v>156.46492434663</v>
      </c>
      <c r="DB55" s="339">
        <f t="shared" ref="DB55" si="572">(DB54/DB$6)*100</f>
        <v>0</v>
      </c>
      <c r="DC55" s="339">
        <f t="shared" ref="DC55" si="573">(DC54/DC$6)*100</f>
        <v>0</v>
      </c>
      <c r="DD55" s="339">
        <f t="shared" ref="DD55" si="574">(DD54/DD$6)*100</f>
        <v>0</v>
      </c>
      <c r="DE55" s="339">
        <f t="shared" ref="DE55" si="575">(DE54/DE$6)*100</f>
        <v>0</v>
      </c>
      <c r="DF55" s="339">
        <f t="shared" ref="DF55:DJ55" si="576">(DF54/DF$6)*100</f>
        <v>159.99698431845596</v>
      </c>
      <c r="DG55" s="339">
        <f t="shared" si="576"/>
        <v>146.36124202938728</v>
      </c>
      <c r="DH55" s="339">
        <f t="shared" si="576"/>
        <v>150.50798258345429</v>
      </c>
      <c r="DI55" s="339">
        <f t="shared" si="576"/>
        <v>164.38898791839969</v>
      </c>
      <c r="DJ55" s="339">
        <f t="shared" si="576"/>
        <v>146.36727016223844</v>
      </c>
      <c r="DK55" s="408">
        <f t="shared" ref="DK55" si="577">(DK54/DK$6)*100</f>
        <v>0</v>
      </c>
      <c r="DL55" s="339">
        <f t="shared" ref="DL55" si="578">(DL54/DL$6)*100</f>
        <v>0</v>
      </c>
      <c r="DM55" s="339">
        <f t="shared" ref="DM55" si="579">(DM54/DM$6)*100</f>
        <v>0</v>
      </c>
      <c r="DN55" s="339">
        <f t="shared" ref="DN55" si="580">(DN54/DN$6)*100</f>
        <v>0</v>
      </c>
      <c r="DO55" s="339">
        <f t="shared" ref="DO55" si="581">(DO54/DO$6)*100</f>
        <v>0</v>
      </c>
      <c r="DP55" s="339">
        <f t="shared" ref="DP55" si="582">(DP54/DP$6)*100</f>
        <v>0</v>
      </c>
      <c r="DQ55" s="339">
        <f t="shared" ref="DQ55" si="583">(DQ54/DQ$6)*100</f>
        <v>0</v>
      </c>
      <c r="DR55" s="339">
        <f t="shared" ref="DR55" si="584">(DR54/DR$6)*100</f>
        <v>0</v>
      </c>
      <c r="DS55" s="339">
        <f t="shared" ref="DS55" si="585">(DS54/DS$6)*100</f>
        <v>0</v>
      </c>
      <c r="DT55" s="339">
        <f t="shared" ref="DT55" si="586">(DT54/DT$6)*100</f>
        <v>0</v>
      </c>
      <c r="DU55" s="339">
        <f t="shared" ref="DU55" si="587">(DU54/DU$6)*100</f>
        <v>0</v>
      </c>
      <c r="DV55" s="339">
        <f t="shared" ref="DV55" si="588">(DV54/DV$6)*100</f>
        <v>0</v>
      </c>
      <c r="DW55" s="339">
        <f t="shared" ref="DW55" si="589">(DW54/DW$6)*100</f>
        <v>123.28111401218452</v>
      </c>
      <c r="DX55" s="339">
        <f t="shared" ref="DX55" si="590">(DX54/DX$6)*100</f>
        <v>0</v>
      </c>
      <c r="DY55" s="339">
        <f t="shared" ref="DY55" si="591">(DY54/DY$6)*100</f>
        <v>0</v>
      </c>
      <c r="DZ55" s="339">
        <f t="shared" ref="DZ55" si="592">(DZ54/DZ$6)*100</f>
        <v>0</v>
      </c>
      <c r="EA55" s="339">
        <f t="shared" ref="EA55" si="593">(EA54/EA$6)*100</f>
        <v>0</v>
      </c>
      <c r="EB55" s="339">
        <f t="shared" ref="EB55:EF55" si="594">(EB54/EB$6)*100</f>
        <v>136.19906798900706</v>
      </c>
      <c r="EC55" s="339">
        <f t="shared" si="594"/>
        <v>143.29469224432151</v>
      </c>
      <c r="ED55" s="339">
        <f t="shared" si="594"/>
        <v>135.22284494262075</v>
      </c>
      <c r="EE55" s="339">
        <f t="shared" si="594"/>
        <v>140.81145584725536</v>
      </c>
      <c r="EF55" s="339">
        <f t="shared" si="594"/>
        <v>140.49628290134621</v>
      </c>
      <c r="EG55" s="408">
        <f t="shared" ref="EG55" si="595">(EG54/EG$6)*100</f>
        <v>0</v>
      </c>
      <c r="EH55" s="339">
        <f t="shared" ref="EH55" si="596">(EH54/EH$6)*100</f>
        <v>0</v>
      </c>
      <c r="EI55" s="339">
        <f t="shared" ref="EI55" si="597">(EI54/EI$6)*100</f>
        <v>0</v>
      </c>
      <c r="EJ55" s="339">
        <f t="shared" ref="EJ55" si="598">(EJ54/EJ$6)*100</f>
        <v>0</v>
      </c>
      <c r="EK55" s="339">
        <f t="shared" ref="EK55" si="599">(EK54/EK$6)*100</f>
        <v>0</v>
      </c>
      <c r="EL55" s="339">
        <f t="shared" ref="EL55" si="600">(EL54/EL$6)*100</f>
        <v>0</v>
      </c>
      <c r="EM55" s="339">
        <f t="shared" ref="EM55" si="601">(EM54/EM$6)*100</f>
        <v>0</v>
      </c>
      <c r="EN55" s="339">
        <f t="shared" ref="EN55" si="602">(EN54/EN$6)*100</f>
        <v>0</v>
      </c>
      <c r="EO55" s="339">
        <f t="shared" ref="EO55" si="603">(EO54/EO$6)*100</f>
        <v>0</v>
      </c>
      <c r="EP55" s="339">
        <f t="shared" ref="EP55" si="604">(EP54/EP$6)*100</f>
        <v>0</v>
      </c>
      <c r="EQ55" s="339">
        <f t="shared" ref="EQ55" si="605">(EQ54/EQ$6)*100</f>
        <v>0</v>
      </c>
      <c r="ER55" s="339">
        <f t="shared" ref="ER55" si="606">(ER54/ER$6)*100</f>
        <v>0</v>
      </c>
      <c r="ES55" s="339">
        <f t="shared" ref="ES55" si="607">(ES54/ES$6)*100</f>
        <v>150.70993914807303</v>
      </c>
      <c r="ET55" s="339">
        <f t="shared" ref="ET55" si="608">(ET54/ET$6)*100</f>
        <v>0</v>
      </c>
      <c r="EU55" s="339">
        <f t="shared" ref="EU55" si="609">(EU54/EU$6)*100</f>
        <v>0</v>
      </c>
      <c r="EV55" s="339">
        <f t="shared" ref="EV55" si="610">(EV54/EV$6)*100</f>
        <v>0</v>
      </c>
      <c r="EW55" s="339">
        <f t="shared" ref="EW55" si="611">(EW54/EW$6)*100</f>
        <v>0</v>
      </c>
      <c r="EX55" s="339">
        <f t="shared" ref="EX55:FB55" si="612">(EX54/EX$6)*100</f>
        <v>126.66432460916917</v>
      </c>
      <c r="EY55" s="339">
        <f t="shared" si="612"/>
        <v>124.81799061640511</v>
      </c>
      <c r="EZ55" s="339">
        <f t="shared" si="612"/>
        <v>125.26914329037149</v>
      </c>
      <c r="FA55" s="339">
        <f t="shared" si="612"/>
        <v>124.89614459587494</v>
      </c>
      <c r="FB55" s="339">
        <f t="shared" si="612"/>
        <v>124.14856341976174</v>
      </c>
      <c r="FC55" s="408">
        <f t="shared" ref="FC55" si="613">(FC54/FC$6)*100</f>
        <v>0</v>
      </c>
      <c r="FD55" s="339">
        <f t="shared" ref="FD55" si="614">(FD54/FD$6)*100</f>
        <v>0</v>
      </c>
      <c r="FE55" s="339">
        <f t="shared" ref="FE55" si="615">(FE54/FE$6)*100</f>
        <v>0</v>
      </c>
      <c r="FF55" s="339">
        <f t="shared" ref="FF55" si="616">(FF54/FF$6)*100</f>
        <v>0</v>
      </c>
      <c r="FG55" s="339">
        <f t="shared" ref="FG55" si="617">(FG54/FG$6)*100</f>
        <v>0</v>
      </c>
      <c r="FH55" s="339">
        <f t="shared" ref="FH55" si="618">(FH54/FH$6)*100</f>
        <v>0</v>
      </c>
      <c r="FI55" s="339">
        <f t="shared" ref="FI55" si="619">(FI54/FI$6)*100</f>
        <v>0</v>
      </c>
      <c r="FJ55" s="339">
        <f t="shared" ref="FJ55" si="620">(FJ54/FJ$6)*100</f>
        <v>0</v>
      </c>
      <c r="FK55" s="339">
        <f t="shared" ref="FK55" si="621">(FK54/FK$6)*100</f>
        <v>0</v>
      </c>
      <c r="FL55" s="339">
        <f t="shared" ref="FL55" si="622">(FL54/FL$6)*100</f>
        <v>0</v>
      </c>
      <c r="FM55" s="339">
        <f t="shared" ref="FM55" si="623">(FM54/FM$6)*100</f>
        <v>0</v>
      </c>
      <c r="FN55" s="339">
        <f t="shared" ref="FN55" si="624">(FN54/FN$6)*100</f>
        <v>0</v>
      </c>
      <c r="FO55" s="339">
        <f t="shared" ref="FO55" si="625">(FO54/FO$6)*100</f>
        <v>99.090747804488601</v>
      </c>
      <c r="FP55" s="339">
        <f t="shared" ref="FP55" si="626">(FP54/FP$6)*100</f>
        <v>0</v>
      </c>
      <c r="FQ55" s="339">
        <f t="shared" ref="FQ55" si="627">(FQ54/FQ$6)*100</f>
        <v>0</v>
      </c>
      <c r="FR55" s="339">
        <f t="shared" ref="FR55" si="628">(FR54/FR$6)*100</f>
        <v>0</v>
      </c>
      <c r="FS55" s="339">
        <f t="shared" ref="FS55" si="629">(FS54/FS$6)*100</f>
        <v>0</v>
      </c>
      <c r="FT55" s="339">
        <f t="shared" ref="FT55:FX55" si="630">(FT54/FT$6)*100</f>
        <v>104.66279226922556</v>
      </c>
      <c r="FU55" s="339">
        <f t="shared" si="630"/>
        <v>98.580441640378552</v>
      </c>
      <c r="FV55" s="339">
        <f t="shared" si="630"/>
        <v>110.37700518070032</v>
      </c>
      <c r="FW55" s="339">
        <f t="shared" si="630"/>
        <v>102.97260481307704</v>
      </c>
      <c r="FX55" s="339">
        <f t="shared" si="630"/>
        <v>101.98993395979403</v>
      </c>
      <c r="FY55" s="408">
        <f t="shared" ref="FY55" si="631">(FY54/FY$6)*100</f>
        <v>0</v>
      </c>
      <c r="FZ55" s="339">
        <f t="shared" ref="FZ55" si="632">(FZ54/FZ$6)*100</f>
        <v>0</v>
      </c>
      <c r="GA55" s="339">
        <f t="shared" ref="GA55" si="633">(GA54/GA$6)*100</f>
        <v>0</v>
      </c>
      <c r="GB55" s="339">
        <f t="shared" ref="GB55" si="634">(GB54/GB$6)*100</f>
        <v>0</v>
      </c>
      <c r="GC55" s="339">
        <f t="shared" ref="GC55" si="635">(GC54/GC$6)*100</f>
        <v>0</v>
      </c>
      <c r="GD55" s="339">
        <f t="shared" ref="GD55" si="636">(GD54/GD$6)*100</f>
        <v>0</v>
      </c>
      <c r="GE55" s="339">
        <f t="shared" ref="GE55" si="637">(GE54/GE$6)*100</f>
        <v>0</v>
      </c>
      <c r="GF55" s="339">
        <f t="shared" ref="GF55" si="638">(GF54/GF$6)*100</f>
        <v>0</v>
      </c>
      <c r="GG55" s="339">
        <f t="shared" ref="GG55" si="639">(GG54/GG$6)*100</f>
        <v>0</v>
      </c>
      <c r="GH55" s="339">
        <f t="shared" ref="GH55" si="640">(GH54/GH$6)*100</f>
        <v>0</v>
      </c>
      <c r="GI55" s="339">
        <f t="shared" ref="GI55" si="641">(GI54/GI$6)*100</f>
        <v>0</v>
      </c>
      <c r="GJ55" s="339">
        <f t="shared" ref="GJ55" si="642">(GJ54/GJ$6)*100</f>
        <v>0</v>
      </c>
      <c r="GK55" s="339">
        <f t="shared" ref="GK55" si="643">(GK54/GK$6)*100</f>
        <v>116.7278221454781</v>
      </c>
      <c r="GL55" s="339">
        <f t="shared" ref="GL55" si="644">(GL54/GL$6)*100</f>
        <v>0</v>
      </c>
      <c r="GM55" s="339">
        <f t="shared" ref="GM55" si="645">(GM54/GM$6)*100</f>
        <v>0</v>
      </c>
      <c r="GN55" s="339">
        <f t="shared" ref="GN55" si="646">(GN54/GN$6)*100</f>
        <v>0</v>
      </c>
      <c r="GO55" s="339">
        <f t="shared" ref="GO55" si="647">(GO54/GO$6)*100</f>
        <v>0</v>
      </c>
      <c r="GP55" s="339">
        <f t="shared" ref="GP55:GT55" si="648">(GP54/GP$6)*100</f>
        <v>115.28097272428523</v>
      </c>
      <c r="GQ55" s="339">
        <f t="shared" si="648"/>
        <v>116.19032153296524</v>
      </c>
      <c r="GR55" s="339">
        <f t="shared" si="648"/>
        <v>119.95740797079404</v>
      </c>
      <c r="GS55" s="339">
        <f t="shared" si="648"/>
        <v>120.38595473012188</v>
      </c>
      <c r="GT55" s="339">
        <f t="shared" si="648"/>
        <v>117.31025299600533</v>
      </c>
      <c r="GU55" s="408">
        <f t="shared" ref="GU55" si="649">(GU54/GU$6)*100</f>
        <v>0</v>
      </c>
      <c r="GV55" s="339">
        <f t="shared" ref="GV55" si="650">(GV54/GV$6)*100</f>
        <v>0</v>
      </c>
      <c r="GW55" s="339">
        <f t="shared" ref="GW55" si="651">(GW54/GW$6)*100</f>
        <v>0</v>
      </c>
      <c r="GX55" s="339">
        <f t="shared" ref="GX55" si="652">(GX54/GX$6)*100</f>
        <v>0</v>
      </c>
      <c r="GY55" s="339">
        <f t="shared" ref="GY55" si="653">(GY54/GY$6)*100</f>
        <v>0</v>
      </c>
      <c r="GZ55" s="339">
        <f t="shared" ref="GZ55" si="654">(GZ54/GZ$6)*100</f>
        <v>0</v>
      </c>
      <c r="HA55" s="339">
        <f t="shared" ref="HA55" si="655">(HA54/HA$6)*100</f>
        <v>0</v>
      </c>
      <c r="HB55" s="339">
        <f t="shared" ref="HB55" si="656">(HB54/HB$6)*100</f>
        <v>0</v>
      </c>
      <c r="HC55" s="339">
        <f t="shared" ref="HC55" si="657">(HC54/HC$6)*100</f>
        <v>0</v>
      </c>
      <c r="HD55" s="339">
        <f t="shared" ref="HD55" si="658">(HD54/HD$6)*100</f>
        <v>0</v>
      </c>
      <c r="HE55" s="339">
        <f t="shared" ref="HE55" si="659">(HE54/HE$6)*100</f>
        <v>0</v>
      </c>
      <c r="HF55" s="339">
        <f t="shared" ref="HF55" si="660">(HF54/HF$6)*100</f>
        <v>0</v>
      </c>
      <c r="HG55" s="339">
        <f t="shared" ref="HG55" si="661">(HG54/HG$6)*100</f>
        <v>100.9313154831199</v>
      </c>
      <c r="HH55" s="339">
        <f t="shared" ref="HH55" si="662">(HH54/HH$6)*100</f>
        <v>0</v>
      </c>
      <c r="HI55" s="339">
        <f t="shared" ref="HI55" si="663">(HI54/HI$6)*100</f>
        <v>0</v>
      </c>
      <c r="HJ55" s="339">
        <f t="shared" ref="HJ55" si="664">(HJ54/HJ$6)*100</f>
        <v>0</v>
      </c>
      <c r="HK55" s="339">
        <f t="shared" ref="HK55" si="665">(HK54/HK$6)*100</f>
        <v>0</v>
      </c>
      <c r="HL55" s="339">
        <f t="shared" ref="HL55:HP55" si="666">(HL54/HL$6)*100</f>
        <v>101.92011725906926</v>
      </c>
      <c r="HM55" s="339">
        <f t="shared" si="666"/>
        <v>101.0641973602377</v>
      </c>
      <c r="HN55" s="339">
        <f t="shared" si="666"/>
        <v>106.23076396963272</v>
      </c>
      <c r="HO55" s="339">
        <f t="shared" si="666"/>
        <v>106.09494235406825</v>
      </c>
      <c r="HP55" s="339">
        <f t="shared" si="666"/>
        <v>104.91538826506405</v>
      </c>
      <c r="HQ55" s="408">
        <f t="shared" ref="HQ55" si="667">(HQ54/HQ$6)*100</f>
        <v>0</v>
      </c>
      <c r="HR55" s="339">
        <f t="shared" ref="HR55" si="668">(HR54/HR$6)*100</f>
        <v>0</v>
      </c>
      <c r="HS55" s="339">
        <f t="shared" ref="HS55" si="669">(HS54/HS$6)*100</f>
        <v>0</v>
      </c>
      <c r="HT55" s="339">
        <f t="shared" ref="HT55" si="670">(HT54/HT$6)*100</f>
        <v>0</v>
      </c>
      <c r="HU55" s="339">
        <f t="shared" ref="HU55" si="671">(HU54/HU$6)*100</f>
        <v>0</v>
      </c>
      <c r="HV55" s="339">
        <f t="shared" ref="HV55" si="672">(HV54/HV$6)*100</f>
        <v>0</v>
      </c>
      <c r="HW55" s="339">
        <f t="shared" ref="HW55" si="673">(HW54/HW$6)*100</f>
        <v>0</v>
      </c>
      <c r="HX55" s="339">
        <f t="shared" ref="HX55" si="674">(HX54/HX$6)*100</f>
        <v>0</v>
      </c>
      <c r="HY55" s="339">
        <f t="shared" ref="HY55" si="675">(HY54/HY$6)*100</f>
        <v>0</v>
      </c>
      <c r="HZ55" s="339">
        <f t="shared" ref="HZ55" si="676">(HZ54/HZ$6)*100</f>
        <v>0</v>
      </c>
      <c r="IA55" s="339">
        <f t="shared" ref="IA55" si="677">(IA54/IA$6)*100</f>
        <v>0</v>
      </c>
      <c r="IB55" s="339">
        <f t="shared" ref="IB55" si="678">(IB54/IB$6)*100</f>
        <v>0</v>
      </c>
      <c r="IC55" s="339">
        <f t="shared" ref="IC55" si="679">(IC54/IC$6)*100</f>
        <v>123.94209354120267</v>
      </c>
      <c r="ID55" s="339">
        <f t="shared" ref="ID55" si="680">(ID54/ID$6)*100</f>
        <v>0</v>
      </c>
      <c r="IE55" s="339">
        <f t="shared" ref="IE55" si="681">(IE54/IE$6)*100</f>
        <v>0</v>
      </c>
      <c r="IF55" s="339">
        <f t="shared" ref="IF55" si="682">(IF54/IF$6)*100</f>
        <v>0</v>
      </c>
      <c r="IG55" s="339">
        <f t="shared" ref="IG55" si="683">(IG54/IG$6)*100</f>
        <v>0</v>
      </c>
      <c r="IH55" s="339">
        <f t="shared" ref="IH55:IL55" si="684">(IH54/IH$6)*100</f>
        <v>124.65776018472702</v>
      </c>
      <c r="II55" s="339">
        <f t="shared" si="684"/>
        <v>122.3155175197804</v>
      </c>
      <c r="IJ55" s="339">
        <f t="shared" si="684"/>
        <v>132.32677902621722</v>
      </c>
      <c r="IK55" s="339">
        <f t="shared" si="684"/>
        <v>128.57352617282137</v>
      </c>
      <c r="IL55" s="339">
        <f t="shared" si="684"/>
        <v>106.25789252139751</v>
      </c>
      <c r="IM55" s="408">
        <f t="shared" ref="IM55" si="685">(IM54/IM$6)*100</f>
        <v>0</v>
      </c>
      <c r="IN55" s="339">
        <f t="shared" ref="IN55" si="686">(IN54/IN$6)*100</f>
        <v>0</v>
      </c>
      <c r="IO55" s="339">
        <f t="shared" ref="IO55" si="687">(IO54/IO$6)*100</f>
        <v>0</v>
      </c>
      <c r="IP55" s="339">
        <f t="shared" ref="IP55" si="688">(IP54/IP$6)*100</f>
        <v>0</v>
      </c>
      <c r="IQ55" s="339">
        <f t="shared" ref="IQ55" si="689">(IQ54/IQ$6)*100</f>
        <v>0</v>
      </c>
      <c r="IR55" s="339">
        <f t="shared" ref="IR55" si="690">(IR54/IR$6)*100</f>
        <v>0</v>
      </c>
      <c r="IS55" s="339">
        <f t="shared" ref="IS55" si="691">(IS54/IS$6)*100</f>
        <v>0</v>
      </c>
      <c r="IT55" s="339">
        <f t="shared" ref="IT55" si="692">(IT54/IT$6)*100</f>
        <v>0</v>
      </c>
      <c r="IU55" s="339">
        <f t="shared" ref="IU55" si="693">(IU54/IU$6)*100</f>
        <v>0</v>
      </c>
      <c r="IV55" s="339">
        <f t="shared" ref="IV55" si="694">(IV54/IV$6)*100</f>
        <v>0</v>
      </c>
      <c r="IW55" s="339">
        <f t="shared" ref="IW55" si="695">(IW54/IW$6)*100</f>
        <v>0</v>
      </c>
      <c r="IX55" s="339">
        <f t="shared" ref="IX55" si="696">(IX54/IX$6)*100</f>
        <v>0</v>
      </c>
      <c r="IY55" s="339">
        <f t="shared" ref="IY55" si="697">(IY54/IY$6)*100</f>
        <v>110.61537007278571</v>
      </c>
      <c r="IZ55" s="339">
        <f t="shared" ref="IZ55" si="698">(IZ54/IZ$6)*100</f>
        <v>0</v>
      </c>
      <c r="JA55" s="339">
        <f t="shared" ref="JA55" si="699">(JA54/JA$6)*100</f>
        <v>0</v>
      </c>
      <c r="JB55" s="339">
        <f t="shared" ref="JB55" si="700">(JB54/JB$6)*100</f>
        <v>0</v>
      </c>
      <c r="JC55" s="339">
        <f t="shared" ref="JC55" si="701">(JC54/JC$6)*100</f>
        <v>0</v>
      </c>
      <c r="JD55" s="339">
        <f t="shared" ref="JD55:JH55" si="702">(JD54/JD$6)*100</f>
        <v>114.1454256625027</v>
      </c>
      <c r="JE55" s="339">
        <f t="shared" si="702"/>
        <v>103.74956521739132</v>
      </c>
      <c r="JF55" s="339">
        <f t="shared" si="702"/>
        <v>119.7082791207286</v>
      </c>
      <c r="JG55" s="339">
        <f t="shared" si="702"/>
        <v>112.04250684795882</v>
      </c>
      <c r="JH55" s="339">
        <f t="shared" si="702"/>
        <v>111.63354974096661</v>
      </c>
      <c r="JI55" s="408">
        <f t="shared" ref="JI55" si="703">(JI54/JI$6)*100</f>
        <v>0</v>
      </c>
      <c r="JJ55" s="339">
        <f t="shared" ref="JJ55" si="704">(JJ54/JJ$6)*100</f>
        <v>0</v>
      </c>
      <c r="JK55" s="339">
        <f t="shared" ref="JK55" si="705">(JK54/JK$6)*100</f>
        <v>0</v>
      </c>
      <c r="JL55" s="339">
        <f t="shared" ref="JL55" si="706">(JL54/JL$6)*100</f>
        <v>0</v>
      </c>
      <c r="JM55" s="339">
        <f t="shared" ref="JM55" si="707">(JM54/JM$6)*100</f>
        <v>0</v>
      </c>
      <c r="JN55" s="339">
        <f t="shared" ref="JN55" si="708">(JN54/JN$6)*100</f>
        <v>0</v>
      </c>
      <c r="JO55" s="339">
        <f t="shared" ref="JO55" si="709">(JO54/JO$6)*100</f>
        <v>0</v>
      </c>
      <c r="JP55" s="339">
        <f t="shared" ref="JP55" si="710">(JP54/JP$6)*100</f>
        <v>0</v>
      </c>
      <c r="JQ55" s="339">
        <f t="shared" ref="JQ55" si="711">(JQ54/JQ$6)*100</f>
        <v>0</v>
      </c>
      <c r="JR55" s="339">
        <f t="shared" ref="JR55" si="712">(JR54/JR$6)*100</f>
        <v>0</v>
      </c>
      <c r="JS55" s="339">
        <f t="shared" ref="JS55" si="713">(JS54/JS$6)*100</f>
        <v>0</v>
      </c>
      <c r="JT55" s="339">
        <f t="shared" ref="JT55" si="714">(JT54/JT$6)*100</f>
        <v>0</v>
      </c>
      <c r="JU55" s="339">
        <f t="shared" ref="JU55" si="715">(JU54/JU$6)*100</f>
        <v>211.33997785160577</v>
      </c>
      <c r="JV55" s="339">
        <f t="shared" ref="JV55" si="716">(JV54/JV$6)*100</f>
        <v>0</v>
      </c>
      <c r="JW55" s="339">
        <f t="shared" ref="JW55" si="717">(JW54/JW$6)*100</f>
        <v>0</v>
      </c>
      <c r="JX55" s="339">
        <f t="shared" ref="JX55" si="718">(JX54/JX$6)*100</f>
        <v>0</v>
      </c>
      <c r="JY55" s="339">
        <f t="shared" ref="JY55" si="719">(JY54/JY$6)*100</f>
        <v>0</v>
      </c>
      <c r="JZ55" s="339">
        <f t="shared" ref="JZ55:KD55" si="720">(JZ54/JZ$6)*100</f>
        <v>177.09871244635193</v>
      </c>
      <c r="KA55" s="339">
        <f t="shared" si="720"/>
        <v>152.83541964210704</v>
      </c>
      <c r="KB55" s="339">
        <f t="shared" si="720"/>
        <v>197.75565038722934</v>
      </c>
      <c r="KC55" s="339">
        <f t="shared" si="720"/>
        <v>185.97604963208772</v>
      </c>
      <c r="KD55" s="339">
        <f t="shared" si="720"/>
        <v>184.54427271414127</v>
      </c>
      <c r="KE55" s="408">
        <f t="shared" ref="KE55" si="721">(KE54/KE$6)*100</f>
        <v>0</v>
      </c>
      <c r="KF55" s="339">
        <f t="shared" ref="KF55" si="722">(KF54/KF$6)*100</f>
        <v>0</v>
      </c>
      <c r="KG55" s="339">
        <f t="shared" ref="KG55" si="723">(KG54/KG$6)*100</f>
        <v>0</v>
      </c>
      <c r="KH55" s="339">
        <f t="shared" ref="KH55" si="724">(KH54/KH$6)*100</f>
        <v>0</v>
      </c>
      <c r="KI55" s="339">
        <f t="shared" ref="KI55" si="725">(KI54/KI$6)*100</f>
        <v>0</v>
      </c>
      <c r="KJ55" s="339">
        <f t="shared" ref="KJ55" si="726">(KJ54/KJ$6)*100</f>
        <v>0</v>
      </c>
      <c r="KK55" s="339">
        <f t="shared" ref="KK55" si="727">(KK54/KK$6)*100</f>
        <v>0</v>
      </c>
      <c r="KL55" s="339">
        <f t="shared" ref="KL55" si="728">(KL54/KL$6)*100</f>
        <v>0</v>
      </c>
      <c r="KM55" s="339">
        <f t="shared" ref="KM55" si="729">(KM54/KM$6)*100</f>
        <v>0</v>
      </c>
      <c r="KN55" s="339">
        <f t="shared" ref="KN55" si="730">(KN54/KN$6)*100</f>
        <v>0</v>
      </c>
      <c r="KO55" s="339">
        <f t="shared" ref="KO55" si="731">(KO54/KO$6)*100</f>
        <v>0</v>
      </c>
      <c r="KP55" s="339">
        <f t="shared" ref="KP55" si="732">(KP54/KP$6)*100</f>
        <v>0</v>
      </c>
      <c r="KQ55" s="339">
        <f t="shared" ref="KQ55" si="733">(KQ54/KQ$6)*100</f>
        <v>133.9402985074627</v>
      </c>
      <c r="KR55" s="339">
        <f t="shared" ref="KR55" si="734">(KR54/KR$6)*100</f>
        <v>0</v>
      </c>
      <c r="KS55" s="339">
        <f t="shared" ref="KS55" si="735">(KS54/KS$6)*100</f>
        <v>0</v>
      </c>
      <c r="KT55" s="339">
        <f t="shared" ref="KT55" si="736">(KT54/KT$6)*100</f>
        <v>0</v>
      </c>
      <c r="KU55" s="339">
        <f t="shared" ref="KU55" si="737">(KU54/KU$6)*100</f>
        <v>0</v>
      </c>
      <c r="KV55" s="339">
        <f t="shared" ref="KV55:KZ55" si="738">(KV54/KV$6)*100</f>
        <v>130.49132947976878</v>
      </c>
      <c r="KW55" s="339">
        <f t="shared" si="738"/>
        <v>123.25097168239867</v>
      </c>
      <c r="KX55" s="339">
        <f t="shared" si="738"/>
        <v>124.57502084803387</v>
      </c>
      <c r="KY55" s="339">
        <f t="shared" si="738"/>
        <v>116.00199255721277</v>
      </c>
      <c r="KZ55" s="339">
        <f t="shared" si="738"/>
        <v>119.89247311827957</v>
      </c>
    </row>
    <row r="56" spans="1:312" s="18" customFormat="1">
      <c r="A56" s="248" t="s">
        <v>142</v>
      </c>
      <c r="B56" s="248"/>
      <c r="C56" s="248"/>
      <c r="D56" s="248"/>
      <c r="E56" s="248"/>
      <c r="F56" s="248"/>
      <c r="G56" s="248"/>
      <c r="H56" s="248"/>
      <c r="I56" s="248"/>
      <c r="J56" s="248"/>
      <c r="K56" s="248"/>
      <c r="L56" s="248"/>
      <c r="M56" s="248"/>
      <c r="N56" s="248"/>
      <c r="O56" s="248"/>
      <c r="P56" s="248">
        <v>5661</v>
      </c>
      <c r="Q56" s="248"/>
      <c r="R56" s="248"/>
      <c r="S56" s="248"/>
      <c r="T56" s="248"/>
      <c r="U56" s="248">
        <v>7520</v>
      </c>
      <c r="V56" s="248">
        <v>8050</v>
      </c>
      <c r="W56" s="248">
        <v>8176</v>
      </c>
      <c r="X56" s="248">
        <v>8490.5</v>
      </c>
      <c r="Y56" s="248">
        <v>8981</v>
      </c>
      <c r="Z56" s="273"/>
      <c r="AA56" s="248"/>
      <c r="AB56" s="248"/>
      <c r="AC56" s="248"/>
      <c r="AD56" s="248"/>
      <c r="AE56" s="248"/>
      <c r="AF56" s="248"/>
      <c r="AG56" s="248"/>
      <c r="AH56" s="248"/>
      <c r="AI56" s="248"/>
      <c r="AJ56" s="248"/>
      <c r="AK56" s="248"/>
      <c r="AL56" s="248"/>
      <c r="AM56" s="248">
        <v>13418</v>
      </c>
      <c r="AN56" s="248"/>
      <c r="AO56" s="248"/>
      <c r="AP56" s="248"/>
      <c r="AQ56" s="248"/>
      <c r="AR56" s="248">
        <v>17212</v>
      </c>
      <c r="AS56" s="248">
        <v>18415</v>
      </c>
      <c r="AT56" s="248">
        <v>18800</v>
      </c>
      <c r="AU56" s="248">
        <v>19522.5</v>
      </c>
      <c r="AV56" s="248">
        <v>20486</v>
      </c>
      <c r="AW56" s="273"/>
      <c r="AX56" s="248"/>
      <c r="AY56" s="248"/>
      <c r="AZ56" s="248"/>
      <c r="BA56" s="248"/>
      <c r="BB56" s="248"/>
      <c r="BC56" s="248"/>
      <c r="BD56" s="248"/>
      <c r="BE56" s="248"/>
      <c r="BF56" s="248"/>
      <c r="BG56" s="248"/>
      <c r="BH56" s="248"/>
      <c r="BI56" s="248">
        <v>7490</v>
      </c>
      <c r="BJ56" s="248"/>
      <c r="BK56" s="248"/>
      <c r="BL56" s="248"/>
      <c r="BM56" s="248"/>
      <c r="BN56" s="248">
        <v>9886</v>
      </c>
      <c r="BO56" s="248">
        <v>10416</v>
      </c>
      <c r="BP56" s="248">
        <v>10670</v>
      </c>
      <c r="BQ56" s="248">
        <v>11242</v>
      </c>
      <c r="BR56" s="248">
        <v>12022</v>
      </c>
      <c r="BS56" s="273"/>
      <c r="BT56" s="248"/>
      <c r="BU56" s="248"/>
      <c r="BV56" s="248"/>
      <c r="BW56" s="248"/>
      <c r="BX56" s="248"/>
      <c r="BY56" s="248"/>
      <c r="BZ56" s="248"/>
      <c r="CA56" s="248"/>
      <c r="CB56" s="248"/>
      <c r="CC56" s="248"/>
      <c r="CD56" s="248"/>
      <c r="CE56" s="248">
        <v>19322</v>
      </c>
      <c r="CF56" s="248"/>
      <c r="CG56" s="248"/>
      <c r="CH56" s="248"/>
      <c r="CI56" s="248"/>
      <c r="CJ56" s="248">
        <v>25486</v>
      </c>
      <c r="CK56" s="250">
        <v>26880</v>
      </c>
      <c r="CL56" s="248">
        <v>27566</v>
      </c>
      <c r="CM56" s="248">
        <v>29074</v>
      </c>
      <c r="CN56" s="248">
        <v>30970</v>
      </c>
      <c r="CO56" s="273"/>
      <c r="CP56" s="248"/>
      <c r="CQ56" s="248"/>
      <c r="CR56" s="248"/>
      <c r="CS56" s="248"/>
      <c r="CT56" s="248"/>
      <c r="CU56" s="248"/>
      <c r="CV56" s="248"/>
      <c r="CW56" s="248"/>
      <c r="CX56" s="248"/>
      <c r="CY56" s="248"/>
      <c r="CZ56" s="248"/>
      <c r="DA56" s="60" t="s">
        <v>17</v>
      </c>
      <c r="DB56" s="248"/>
      <c r="DC56" s="248"/>
      <c r="DD56" s="248"/>
      <c r="DE56" s="248"/>
      <c r="DF56" s="60" t="s">
        <v>17</v>
      </c>
      <c r="DG56" s="60" t="s">
        <v>17</v>
      </c>
      <c r="DH56" s="60" t="s">
        <v>17</v>
      </c>
      <c r="DI56" s="60" t="s">
        <v>17</v>
      </c>
      <c r="DJ56" s="60" t="s">
        <v>17</v>
      </c>
      <c r="DK56" s="273"/>
      <c r="DL56" s="248"/>
      <c r="DM56" s="248"/>
      <c r="DN56" s="248"/>
      <c r="DO56" s="248"/>
      <c r="DP56" s="248"/>
      <c r="DQ56" s="248"/>
      <c r="DR56" s="248"/>
      <c r="DS56" s="248"/>
      <c r="DT56" s="248"/>
      <c r="DU56" s="248"/>
      <c r="DV56" s="248"/>
      <c r="DW56" s="10" t="s">
        <v>17</v>
      </c>
      <c r="DX56" s="248"/>
      <c r="DY56" s="248"/>
      <c r="DZ56" s="248"/>
      <c r="EA56" s="248"/>
      <c r="EB56" s="60" t="s">
        <v>17</v>
      </c>
      <c r="EC56" s="60" t="s">
        <v>17</v>
      </c>
      <c r="ED56" s="60" t="s">
        <v>17</v>
      </c>
      <c r="EE56" s="60" t="s">
        <v>17</v>
      </c>
      <c r="EF56" s="60" t="s">
        <v>17</v>
      </c>
      <c r="EG56" s="273"/>
      <c r="EH56" s="250"/>
      <c r="EI56" s="248"/>
      <c r="EJ56" s="248"/>
      <c r="EK56" s="248"/>
      <c r="EL56" s="248"/>
      <c r="EM56" s="248"/>
      <c r="EN56" s="248"/>
      <c r="EO56" s="248"/>
      <c r="EP56" s="248"/>
      <c r="EQ56" s="248"/>
      <c r="ER56" s="248"/>
      <c r="ES56" s="248">
        <v>5762</v>
      </c>
      <c r="ET56" s="248"/>
      <c r="EU56" s="248"/>
      <c r="EV56" s="248"/>
      <c r="EW56" s="248"/>
      <c r="EX56" s="248">
        <v>7496</v>
      </c>
      <c r="EY56" s="250">
        <v>7889</v>
      </c>
      <c r="EZ56" s="248">
        <v>8151.5</v>
      </c>
      <c r="FA56" s="248">
        <v>8431</v>
      </c>
      <c r="FB56" s="248">
        <v>8893</v>
      </c>
      <c r="FC56" s="273"/>
      <c r="FD56" s="250"/>
      <c r="FE56" s="248"/>
      <c r="FF56" s="248"/>
      <c r="FG56" s="248"/>
      <c r="FH56" s="248"/>
      <c r="FI56" s="248"/>
      <c r="FJ56" s="248"/>
      <c r="FK56" s="248"/>
      <c r="FL56" s="248"/>
      <c r="FM56" s="248"/>
      <c r="FN56" s="248"/>
      <c r="FO56" s="248">
        <v>13444</v>
      </c>
      <c r="FP56" s="248"/>
      <c r="FQ56" s="248"/>
      <c r="FR56" s="248"/>
      <c r="FS56" s="248"/>
      <c r="FT56" s="248">
        <v>17188</v>
      </c>
      <c r="FU56" s="250">
        <v>18274</v>
      </c>
      <c r="FV56" s="248">
        <v>18775.5</v>
      </c>
      <c r="FW56" s="248">
        <v>19463</v>
      </c>
      <c r="FX56" s="248">
        <v>20398</v>
      </c>
      <c r="FY56" s="273"/>
      <c r="FZ56" s="248"/>
      <c r="GA56" s="248"/>
      <c r="GB56" s="248"/>
      <c r="GC56" s="248"/>
      <c r="GD56" s="248"/>
      <c r="GE56" s="248"/>
      <c r="GF56" s="248"/>
      <c r="GG56" s="248"/>
      <c r="GH56" s="248"/>
      <c r="GI56" s="248"/>
      <c r="GJ56" s="248"/>
      <c r="GK56" s="248">
        <v>5661</v>
      </c>
      <c r="GL56" s="248"/>
      <c r="GM56" s="248"/>
      <c r="GN56" s="248"/>
      <c r="GO56" s="248"/>
      <c r="GP56" s="248">
        <v>7462</v>
      </c>
      <c r="GQ56" s="88" t="s">
        <v>17</v>
      </c>
      <c r="GR56" s="248">
        <v>8104</v>
      </c>
      <c r="GS56" s="248">
        <v>8440</v>
      </c>
      <c r="GT56" s="268" t="s">
        <v>17</v>
      </c>
      <c r="GU56" s="273"/>
      <c r="GV56" s="248"/>
      <c r="GW56" s="248"/>
      <c r="GX56" s="248"/>
      <c r="GY56" s="248"/>
      <c r="GZ56" s="248"/>
      <c r="HA56" s="248"/>
      <c r="HB56" s="248"/>
      <c r="HC56" s="248"/>
      <c r="HD56" s="248"/>
      <c r="HE56" s="248"/>
      <c r="HF56" s="248"/>
      <c r="HG56" s="248">
        <v>13369</v>
      </c>
      <c r="HH56" s="248"/>
      <c r="HI56" s="248"/>
      <c r="HJ56" s="248"/>
      <c r="HK56" s="248"/>
      <c r="HL56" s="248">
        <v>17154</v>
      </c>
      <c r="HM56" s="88" t="s">
        <v>17</v>
      </c>
      <c r="HN56" s="248">
        <v>18728</v>
      </c>
      <c r="HO56" s="248">
        <v>19472</v>
      </c>
      <c r="HP56" s="88" t="s">
        <v>17</v>
      </c>
      <c r="HQ56" s="273"/>
      <c r="HR56" s="248"/>
      <c r="HS56" s="248"/>
      <c r="HT56" s="248"/>
      <c r="HU56" s="248"/>
      <c r="HV56" s="248"/>
      <c r="HW56" s="248"/>
      <c r="HX56" s="248"/>
      <c r="HY56" s="248"/>
      <c r="HZ56" s="248"/>
      <c r="IA56" s="248"/>
      <c r="IB56" s="248"/>
      <c r="IC56" s="248">
        <v>5556</v>
      </c>
      <c r="ID56" s="248"/>
      <c r="IE56" s="248"/>
      <c r="IF56" s="248"/>
      <c r="IG56" s="248"/>
      <c r="IH56" s="248">
        <v>7813</v>
      </c>
      <c r="II56" s="250">
        <v>8350</v>
      </c>
      <c r="IJ56" s="248">
        <v>8555</v>
      </c>
      <c r="IK56" s="248">
        <v>8911</v>
      </c>
      <c r="IL56" s="248">
        <v>9376</v>
      </c>
      <c r="IM56" s="273"/>
      <c r="IN56" s="250"/>
      <c r="IO56" s="248"/>
      <c r="IP56" s="248"/>
      <c r="IQ56" s="248"/>
      <c r="IR56" s="248"/>
      <c r="IS56" s="248"/>
      <c r="IT56" s="248"/>
      <c r="IU56" s="248"/>
      <c r="IV56" s="248"/>
      <c r="IW56" s="248"/>
      <c r="IX56" s="248"/>
      <c r="IY56" s="248">
        <v>13072</v>
      </c>
      <c r="IZ56" s="248"/>
      <c r="JA56" s="248"/>
      <c r="JB56" s="248"/>
      <c r="JC56" s="248"/>
      <c r="JD56" s="248">
        <v>18254</v>
      </c>
      <c r="JE56" s="250">
        <v>18715</v>
      </c>
      <c r="JF56" s="248">
        <v>19179</v>
      </c>
      <c r="JG56" s="248">
        <v>19943</v>
      </c>
      <c r="JH56" s="248">
        <v>20881</v>
      </c>
      <c r="JI56" s="273"/>
      <c r="JJ56" s="248"/>
      <c r="JK56" s="248"/>
      <c r="JL56" s="248"/>
      <c r="JM56" s="248"/>
      <c r="JN56" s="248"/>
      <c r="JO56" s="248"/>
      <c r="JP56" s="248"/>
      <c r="JQ56" s="248"/>
      <c r="JR56" s="248"/>
      <c r="JS56" s="248"/>
      <c r="JT56" s="248"/>
      <c r="JU56" s="88" t="s">
        <v>17</v>
      </c>
      <c r="JV56" s="248"/>
      <c r="JW56" s="248"/>
      <c r="JX56" s="248"/>
      <c r="JY56" s="248"/>
      <c r="JZ56" s="248">
        <v>5825</v>
      </c>
      <c r="KA56" s="88" t="s">
        <v>17</v>
      </c>
      <c r="KB56" s="248">
        <v>5994</v>
      </c>
      <c r="KC56" s="248">
        <v>6393</v>
      </c>
      <c r="KD56" s="248"/>
      <c r="KE56" s="273"/>
      <c r="KF56" s="250"/>
      <c r="KG56" s="248"/>
      <c r="KH56" s="248"/>
      <c r="KI56" s="248"/>
      <c r="KJ56" s="248"/>
      <c r="KK56" s="248"/>
      <c r="KL56" s="248"/>
      <c r="KM56" s="248"/>
      <c r="KN56" s="248"/>
      <c r="KO56" s="248"/>
      <c r="KP56" s="248"/>
      <c r="KQ56" s="73" t="s">
        <v>17</v>
      </c>
      <c r="KR56" s="248"/>
      <c r="KS56" s="248"/>
      <c r="KT56" s="248"/>
      <c r="KU56" s="248"/>
      <c r="KV56" s="248">
        <v>7840</v>
      </c>
      <c r="KW56" s="73" t="s">
        <v>17</v>
      </c>
      <c r="KX56" s="248">
        <v>7880</v>
      </c>
      <c r="KY56" s="248">
        <v>8412</v>
      </c>
      <c r="KZ56" s="248"/>
    </row>
    <row r="57" spans="1:312" s="18" customFormat="1">
      <c r="A57" s="248" t="s">
        <v>143</v>
      </c>
      <c r="B57" s="248"/>
      <c r="C57" s="248"/>
      <c r="D57" s="248"/>
      <c r="E57" s="248"/>
      <c r="F57" s="248"/>
      <c r="G57" s="248"/>
      <c r="H57" s="248"/>
      <c r="I57" s="248"/>
      <c r="J57" s="248"/>
      <c r="K57" s="248"/>
      <c r="L57" s="248"/>
      <c r="M57" s="248"/>
      <c r="N57" s="248"/>
      <c r="O57" s="248"/>
      <c r="P57" s="248">
        <v>4967.5</v>
      </c>
      <c r="Q57" s="248"/>
      <c r="R57" s="248"/>
      <c r="S57" s="248"/>
      <c r="T57" s="248"/>
      <c r="U57" s="248">
        <v>6855</v>
      </c>
      <c r="V57" s="248">
        <v>7850.5</v>
      </c>
      <c r="W57" s="248">
        <v>7575</v>
      </c>
      <c r="X57" s="248">
        <v>7575</v>
      </c>
      <c r="Y57" s="248">
        <v>8920</v>
      </c>
      <c r="Z57" s="273"/>
      <c r="AA57" s="248"/>
      <c r="AB57" s="248"/>
      <c r="AC57" s="248"/>
      <c r="AD57" s="248"/>
      <c r="AE57" s="248"/>
      <c r="AF57" s="248"/>
      <c r="AG57" s="248"/>
      <c r="AH57" s="248"/>
      <c r="AI57" s="248"/>
      <c r="AJ57" s="248"/>
      <c r="AK57" s="248"/>
      <c r="AL57" s="248"/>
      <c r="AM57" s="248">
        <v>11402.5</v>
      </c>
      <c r="AN57" s="248"/>
      <c r="AO57" s="248"/>
      <c r="AP57" s="248"/>
      <c r="AQ57" s="248"/>
      <c r="AR57" s="248">
        <v>17092</v>
      </c>
      <c r="AS57" s="248">
        <v>17260.5</v>
      </c>
      <c r="AT57" s="248">
        <v>18455</v>
      </c>
      <c r="AU57" s="248">
        <v>18455</v>
      </c>
      <c r="AV57" s="248">
        <v>18255</v>
      </c>
      <c r="AW57" s="273"/>
      <c r="AX57" s="248"/>
      <c r="AY57" s="248"/>
      <c r="AZ57" s="248"/>
      <c r="BA57" s="248"/>
      <c r="BB57" s="248"/>
      <c r="BC57" s="248"/>
      <c r="BD57" s="248"/>
      <c r="BE57" s="248"/>
      <c r="BF57" s="248"/>
      <c r="BG57" s="248"/>
      <c r="BH57" s="248"/>
      <c r="BI57" s="10" t="s">
        <v>17</v>
      </c>
      <c r="BJ57" s="248"/>
      <c r="BK57" s="248"/>
      <c r="BL57" s="248"/>
      <c r="BM57" s="248"/>
      <c r="BN57" s="60" t="s">
        <v>17</v>
      </c>
      <c r="BO57" s="60" t="s">
        <v>17</v>
      </c>
      <c r="BP57" s="60" t="s">
        <v>17</v>
      </c>
      <c r="BQ57" s="60" t="s">
        <v>17</v>
      </c>
      <c r="BR57" s="60" t="s">
        <v>17</v>
      </c>
      <c r="BS57" s="273"/>
      <c r="BT57" s="248"/>
      <c r="BU57" s="248"/>
      <c r="BV57" s="248"/>
      <c r="BW57" s="248"/>
      <c r="BX57" s="248"/>
      <c r="BY57" s="248"/>
      <c r="BZ57" s="248"/>
      <c r="CA57" s="248"/>
      <c r="CB57" s="248"/>
      <c r="CC57" s="248"/>
      <c r="CD57" s="248"/>
      <c r="CE57" s="10" t="s">
        <v>17</v>
      </c>
      <c r="CF57" s="248"/>
      <c r="CG57" s="248"/>
      <c r="CH57" s="248"/>
      <c r="CI57" s="248"/>
      <c r="CJ57" s="60" t="s">
        <v>17</v>
      </c>
      <c r="CK57" s="60" t="s">
        <v>17</v>
      </c>
      <c r="CL57" s="60" t="s">
        <v>17</v>
      </c>
      <c r="CM57" s="60" t="s">
        <v>17</v>
      </c>
      <c r="CN57" s="60" t="s">
        <v>17</v>
      </c>
      <c r="CO57" s="273"/>
      <c r="CP57" s="248"/>
      <c r="CQ57" s="248"/>
      <c r="CR57" s="248"/>
      <c r="CS57" s="248"/>
      <c r="CT57" s="248"/>
      <c r="CU57" s="248"/>
      <c r="CV57" s="248"/>
      <c r="CW57" s="248"/>
      <c r="CX57" s="248"/>
      <c r="CY57" s="248"/>
      <c r="CZ57" s="248"/>
      <c r="DA57" s="248">
        <v>6328</v>
      </c>
      <c r="DB57" s="248"/>
      <c r="DC57" s="248"/>
      <c r="DD57" s="248"/>
      <c r="DE57" s="248"/>
      <c r="DF57" s="248">
        <v>9626</v>
      </c>
      <c r="DG57" s="248">
        <v>10142</v>
      </c>
      <c r="DH57" s="248">
        <v>10588</v>
      </c>
      <c r="DI57" s="248">
        <v>10594</v>
      </c>
      <c r="DJ57" s="248">
        <v>10600</v>
      </c>
      <c r="DK57" s="273"/>
      <c r="DL57" s="248"/>
      <c r="DM57" s="248"/>
      <c r="DN57" s="248"/>
      <c r="DO57" s="248"/>
      <c r="DP57" s="248"/>
      <c r="DQ57" s="248"/>
      <c r="DR57" s="248"/>
      <c r="DS57" s="248"/>
      <c r="DT57" s="248"/>
      <c r="DU57" s="248"/>
      <c r="DV57" s="248"/>
      <c r="DW57" s="248">
        <v>15658</v>
      </c>
      <c r="DX57" s="248"/>
      <c r="DY57" s="248"/>
      <c r="DZ57" s="248"/>
      <c r="EA57" s="248"/>
      <c r="EB57" s="248">
        <v>24776</v>
      </c>
      <c r="EC57" s="250">
        <v>25172</v>
      </c>
      <c r="ED57" s="250">
        <v>26308</v>
      </c>
      <c r="EE57" s="250">
        <v>27454</v>
      </c>
      <c r="EF57" s="250">
        <v>27970</v>
      </c>
      <c r="EG57" s="273"/>
      <c r="EH57" s="250"/>
      <c r="EI57" s="248"/>
      <c r="EJ57" s="248"/>
      <c r="EK57" s="248"/>
      <c r="EL57" s="248"/>
      <c r="EM57" s="248"/>
      <c r="EN57" s="248"/>
      <c r="EO57" s="248"/>
      <c r="EP57" s="248"/>
      <c r="EQ57" s="248"/>
      <c r="ER57" s="248"/>
      <c r="ES57" s="10" t="s">
        <v>17</v>
      </c>
      <c r="ET57" s="248"/>
      <c r="EU57" s="248"/>
      <c r="EV57" s="248"/>
      <c r="EW57" s="248"/>
      <c r="EX57" s="248">
        <v>8174</v>
      </c>
      <c r="EY57" s="250">
        <v>8538</v>
      </c>
      <c r="EZ57" s="248">
        <v>8900</v>
      </c>
      <c r="FA57" s="248">
        <v>8920</v>
      </c>
      <c r="FB57" s="248">
        <v>8920</v>
      </c>
      <c r="FC57" s="273"/>
      <c r="FD57" s="250"/>
      <c r="FE57" s="248"/>
      <c r="FF57" s="248"/>
      <c r="FG57" s="248"/>
      <c r="FH57" s="248"/>
      <c r="FI57" s="248"/>
      <c r="FJ57" s="248"/>
      <c r="FK57" s="248"/>
      <c r="FL57" s="248"/>
      <c r="FM57" s="248"/>
      <c r="FN57" s="248"/>
      <c r="FO57" s="60" t="s">
        <v>17</v>
      </c>
      <c r="FP57" s="248"/>
      <c r="FQ57" s="248"/>
      <c r="FR57" s="248"/>
      <c r="FS57" s="248"/>
      <c r="FT57" s="248">
        <v>20384</v>
      </c>
      <c r="FU57" s="250">
        <v>20898</v>
      </c>
      <c r="FV57" s="248">
        <v>21260</v>
      </c>
      <c r="FW57" s="248">
        <v>21280</v>
      </c>
      <c r="FX57" s="248">
        <v>21280</v>
      </c>
      <c r="FY57" s="273"/>
      <c r="FZ57" s="248"/>
      <c r="GA57" s="248"/>
      <c r="GB57" s="248"/>
      <c r="GC57" s="248"/>
      <c r="GD57" s="248"/>
      <c r="GE57" s="248"/>
      <c r="GF57" s="248"/>
      <c r="GG57" s="248"/>
      <c r="GH57" s="248"/>
      <c r="GI57" s="248"/>
      <c r="GJ57" s="248"/>
      <c r="GK57" s="248">
        <v>5510</v>
      </c>
      <c r="GL57" s="248"/>
      <c r="GM57" s="248"/>
      <c r="GN57" s="248"/>
      <c r="GO57" s="248"/>
      <c r="GP57" s="88" t="s">
        <v>17</v>
      </c>
      <c r="GQ57" s="88" t="s">
        <v>17</v>
      </c>
      <c r="GR57" s="88" t="s">
        <v>17</v>
      </c>
      <c r="GS57" s="88" t="s">
        <v>17</v>
      </c>
      <c r="GT57" s="88" t="s">
        <v>17</v>
      </c>
      <c r="GU57" s="273"/>
      <c r="GV57" s="248"/>
      <c r="GW57" s="248"/>
      <c r="GX57" s="248"/>
      <c r="GY57" s="248"/>
      <c r="GZ57" s="248"/>
      <c r="HA57" s="248"/>
      <c r="HB57" s="248"/>
      <c r="HC57" s="248"/>
      <c r="HD57" s="248"/>
      <c r="HE57" s="248"/>
      <c r="HF57" s="248"/>
      <c r="HG57" s="248">
        <v>13670</v>
      </c>
      <c r="HH57" s="248"/>
      <c r="HI57" s="248"/>
      <c r="HJ57" s="248"/>
      <c r="HK57" s="248"/>
      <c r="HL57" s="88" t="s">
        <v>17</v>
      </c>
      <c r="HM57" s="88" t="s">
        <v>17</v>
      </c>
      <c r="HN57" s="88" t="s">
        <v>17</v>
      </c>
      <c r="HO57" s="88" t="s">
        <v>17</v>
      </c>
      <c r="HP57" s="88" t="s">
        <v>17</v>
      </c>
      <c r="HQ57" s="273"/>
      <c r="HR57" s="248"/>
      <c r="HS57" s="248"/>
      <c r="HT57" s="248"/>
      <c r="HU57" s="248"/>
      <c r="HV57" s="248"/>
      <c r="HW57" s="248"/>
      <c r="HX57" s="248"/>
      <c r="HY57" s="248"/>
      <c r="HZ57" s="248"/>
      <c r="IA57" s="248"/>
      <c r="IB57" s="248"/>
      <c r="IC57" s="88" t="s">
        <v>17</v>
      </c>
      <c r="ID57" s="248"/>
      <c r="IE57" s="248"/>
      <c r="IF57" s="248"/>
      <c r="IG57" s="248"/>
      <c r="IH57" s="88" t="s">
        <v>17</v>
      </c>
      <c r="II57" s="88" t="s">
        <v>17</v>
      </c>
      <c r="IJ57" s="88" t="s">
        <v>17</v>
      </c>
      <c r="IK57" s="88" t="s">
        <v>17</v>
      </c>
      <c r="IL57" s="88" t="s">
        <v>17</v>
      </c>
      <c r="IM57" s="273"/>
      <c r="IN57" s="250"/>
      <c r="IO57" s="248"/>
      <c r="IP57" s="248"/>
      <c r="IQ57" s="248"/>
      <c r="IR57" s="248"/>
      <c r="IS57" s="248"/>
      <c r="IT57" s="248"/>
      <c r="IU57" s="248"/>
      <c r="IV57" s="248"/>
      <c r="IW57" s="248"/>
      <c r="IX57" s="248"/>
      <c r="IY57" s="88" t="s">
        <v>17</v>
      </c>
      <c r="IZ57" s="248"/>
      <c r="JA57" s="248"/>
      <c r="JB57" s="248"/>
      <c r="JC57" s="248"/>
      <c r="JD57" s="88" t="s">
        <v>17</v>
      </c>
      <c r="JE57" s="88" t="s">
        <v>17</v>
      </c>
      <c r="JF57" s="88" t="s">
        <v>17</v>
      </c>
      <c r="JG57" s="88" t="s">
        <v>17</v>
      </c>
      <c r="JH57" s="88" t="s">
        <v>17</v>
      </c>
      <c r="JI57" s="273"/>
      <c r="JJ57" s="248"/>
      <c r="JK57" s="248"/>
      <c r="JL57" s="248"/>
      <c r="JM57" s="248"/>
      <c r="JN57" s="248"/>
      <c r="JO57" s="248"/>
      <c r="JP57" s="248"/>
      <c r="JQ57" s="248"/>
      <c r="JR57" s="248"/>
      <c r="JS57" s="248"/>
      <c r="JT57" s="248"/>
      <c r="JU57" s="248">
        <v>4605</v>
      </c>
      <c r="JV57" s="248"/>
      <c r="JW57" s="248"/>
      <c r="JX57" s="248"/>
      <c r="JY57" s="248"/>
      <c r="JZ57" s="248">
        <v>6803</v>
      </c>
      <c r="KA57" s="250">
        <v>7144</v>
      </c>
      <c r="KB57" s="248">
        <v>7480</v>
      </c>
      <c r="KC57" s="248">
        <v>7480</v>
      </c>
      <c r="KD57" s="248">
        <v>7575</v>
      </c>
      <c r="KE57" s="273"/>
      <c r="KF57" s="250"/>
      <c r="KG57" s="248"/>
      <c r="KH57" s="248"/>
      <c r="KI57" s="248"/>
      <c r="KJ57" s="248"/>
      <c r="KK57" s="248"/>
      <c r="KL57" s="248"/>
      <c r="KM57" s="248"/>
      <c r="KN57" s="248"/>
      <c r="KO57" s="248"/>
      <c r="KP57" s="248"/>
      <c r="KQ57" s="248">
        <v>10637.5</v>
      </c>
      <c r="KR57" s="248"/>
      <c r="KS57" s="248"/>
      <c r="KT57" s="248"/>
      <c r="KU57" s="248"/>
      <c r="KV57" s="248">
        <v>15953</v>
      </c>
      <c r="KW57" s="248">
        <v>16681.5</v>
      </c>
      <c r="KX57" s="248">
        <v>17535</v>
      </c>
      <c r="KY57" s="248">
        <v>17535</v>
      </c>
      <c r="KZ57" s="248">
        <v>17535</v>
      </c>
    </row>
    <row r="58" spans="1:312" s="18" customFormat="1">
      <c r="A58" s="248" t="s">
        <v>144</v>
      </c>
      <c r="B58" s="248"/>
      <c r="C58" s="248"/>
      <c r="D58" s="248"/>
      <c r="E58" s="248"/>
      <c r="F58" s="248"/>
      <c r="G58" s="248"/>
      <c r="H58" s="248"/>
      <c r="I58" s="248"/>
      <c r="J58" s="248"/>
      <c r="K58" s="248"/>
      <c r="L58" s="248"/>
      <c r="M58" s="248"/>
      <c r="N58" s="248"/>
      <c r="O58" s="248"/>
      <c r="P58" s="248">
        <v>5454</v>
      </c>
      <c r="Q58" s="248"/>
      <c r="R58" s="248"/>
      <c r="S58" s="248"/>
      <c r="T58" s="248"/>
      <c r="U58" s="248">
        <v>6900</v>
      </c>
      <c r="V58" s="248">
        <v>7575</v>
      </c>
      <c r="W58" s="248">
        <v>8075</v>
      </c>
      <c r="X58" s="248">
        <v>8525</v>
      </c>
      <c r="Y58" s="248">
        <v>8609.5</v>
      </c>
      <c r="Z58" s="273"/>
      <c r="AA58" s="248"/>
      <c r="AB58" s="248"/>
      <c r="AC58" s="248"/>
      <c r="AD58" s="248"/>
      <c r="AE58" s="248"/>
      <c r="AF58" s="248"/>
      <c r="AG58" s="248"/>
      <c r="AH58" s="248"/>
      <c r="AI58" s="248"/>
      <c r="AJ58" s="248"/>
      <c r="AK58" s="248"/>
      <c r="AL58" s="248"/>
      <c r="AM58" s="248">
        <v>12250</v>
      </c>
      <c r="AN58" s="248"/>
      <c r="AO58" s="248"/>
      <c r="AP58" s="248"/>
      <c r="AQ58" s="248"/>
      <c r="AR58" s="248">
        <v>13096</v>
      </c>
      <c r="AS58" s="248">
        <v>13880</v>
      </c>
      <c r="AT58" s="248">
        <v>14380</v>
      </c>
      <c r="AU58" s="248">
        <v>14790</v>
      </c>
      <c r="AV58" s="248">
        <v>16267.5</v>
      </c>
      <c r="AW58" s="273"/>
      <c r="AX58" s="248"/>
      <c r="AY58" s="248"/>
      <c r="AZ58" s="248"/>
      <c r="BA58" s="248"/>
      <c r="BB58" s="248"/>
      <c r="BC58" s="248"/>
      <c r="BD58" s="248"/>
      <c r="BE58" s="248"/>
      <c r="BF58" s="248"/>
      <c r="BG58" s="248"/>
      <c r="BH58" s="248"/>
      <c r="BI58" s="248">
        <v>9008</v>
      </c>
      <c r="BJ58" s="248"/>
      <c r="BK58" s="248"/>
      <c r="BL58" s="248"/>
      <c r="BM58" s="248"/>
      <c r="BN58" s="248">
        <v>11732</v>
      </c>
      <c r="BO58" s="248">
        <v>11732</v>
      </c>
      <c r="BP58" s="248">
        <v>12612</v>
      </c>
      <c r="BQ58" s="248">
        <v>13230</v>
      </c>
      <c r="BR58" s="248">
        <v>13258</v>
      </c>
      <c r="BS58" s="273"/>
      <c r="BT58" s="248"/>
      <c r="BU58" s="248"/>
      <c r="BV58" s="248"/>
      <c r="BW58" s="248"/>
      <c r="BX58" s="248"/>
      <c r="BY58" s="248"/>
      <c r="BZ58" s="248"/>
      <c r="CA58" s="248"/>
      <c r="CB58" s="248"/>
      <c r="CC58" s="248"/>
      <c r="CD58" s="248"/>
      <c r="CE58" s="248">
        <v>17861</v>
      </c>
      <c r="CF58" s="248"/>
      <c r="CG58" s="248"/>
      <c r="CH58" s="248"/>
      <c r="CI58" s="248"/>
      <c r="CJ58" s="248">
        <v>23229</v>
      </c>
      <c r="CK58" s="250">
        <v>23628</v>
      </c>
      <c r="CL58" s="248">
        <v>25400</v>
      </c>
      <c r="CM58" s="248">
        <v>26645</v>
      </c>
      <c r="CN58" s="248">
        <v>27974</v>
      </c>
      <c r="CO58" s="273"/>
      <c r="CP58" s="248"/>
      <c r="CQ58" s="248"/>
      <c r="CR58" s="248"/>
      <c r="CS58" s="248"/>
      <c r="CT58" s="248"/>
      <c r="CU58" s="248"/>
      <c r="CV58" s="248"/>
      <c r="CW58" s="248"/>
      <c r="CX58" s="248"/>
      <c r="CY58" s="248"/>
      <c r="CZ58" s="248"/>
      <c r="DA58" s="248">
        <v>7962.5</v>
      </c>
      <c r="DB58" s="248"/>
      <c r="DC58" s="248"/>
      <c r="DD58" s="248"/>
      <c r="DE58" s="248"/>
      <c r="DF58" s="248">
        <v>10558.5</v>
      </c>
      <c r="DG58" s="248">
        <v>10558.5</v>
      </c>
      <c r="DH58" s="248">
        <v>11352</v>
      </c>
      <c r="DI58" s="248">
        <v>11906.5</v>
      </c>
      <c r="DJ58" s="248">
        <v>12031.5</v>
      </c>
      <c r="DK58" s="273"/>
      <c r="DL58" s="248"/>
      <c r="DM58" s="248"/>
      <c r="DN58" s="248"/>
      <c r="DO58" s="248"/>
      <c r="DP58" s="248"/>
      <c r="DQ58" s="248"/>
      <c r="DR58" s="248"/>
      <c r="DS58" s="248"/>
      <c r="DT58" s="248"/>
      <c r="DU58" s="248"/>
      <c r="DV58" s="248"/>
      <c r="DW58" s="248">
        <v>18595.5</v>
      </c>
      <c r="DX58" s="248"/>
      <c r="DY58" s="248"/>
      <c r="DZ58" s="248"/>
      <c r="EA58" s="248"/>
      <c r="EB58" s="248">
        <v>22661.5</v>
      </c>
      <c r="EC58" s="250">
        <v>23066.5</v>
      </c>
      <c r="ED58" s="250">
        <v>24331.5</v>
      </c>
      <c r="EE58" s="250">
        <v>25523</v>
      </c>
      <c r="EF58" s="250">
        <v>26788</v>
      </c>
      <c r="EG58" s="273"/>
      <c r="EH58" s="250"/>
      <c r="EI58" s="248"/>
      <c r="EJ58" s="248"/>
      <c r="EK58" s="248"/>
      <c r="EL58" s="248"/>
      <c r="EM58" s="248"/>
      <c r="EN58" s="248"/>
      <c r="EO58" s="248"/>
      <c r="EP58" s="248"/>
      <c r="EQ58" s="248"/>
      <c r="ER58" s="248"/>
      <c r="ES58" s="248">
        <v>7802</v>
      </c>
      <c r="ET58" s="248"/>
      <c r="EU58" s="248"/>
      <c r="EV58" s="248"/>
      <c r="EW58" s="248"/>
      <c r="EX58" s="248">
        <v>8604</v>
      </c>
      <c r="EY58" s="250">
        <v>7431</v>
      </c>
      <c r="EZ58" s="248">
        <v>9402.5</v>
      </c>
      <c r="FA58" s="248">
        <v>9895.5</v>
      </c>
      <c r="FB58" s="248">
        <v>8985</v>
      </c>
      <c r="FC58" s="273"/>
      <c r="FD58" s="250"/>
      <c r="FE58" s="248"/>
      <c r="FF58" s="248"/>
      <c r="FG58" s="248"/>
      <c r="FH58" s="248"/>
      <c r="FI58" s="248"/>
      <c r="FJ58" s="248"/>
      <c r="FK58" s="248"/>
      <c r="FL58" s="248"/>
      <c r="FM58" s="248"/>
      <c r="FN58" s="248"/>
      <c r="FO58" s="248">
        <v>17302</v>
      </c>
      <c r="FP58" s="248"/>
      <c r="FQ58" s="248"/>
      <c r="FR58" s="248"/>
      <c r="FS58" s="248"/>
      <c r="FT58" s="248">
        <v>16525.5</v>
      </c>
      <c r="FU58" s="250">
        <v>13511</v>
      </c>
      <c r="FV58" s="248">
        <v>17881</v>
      </c>
      <c r="FW58" s="248">
        <v>18639</v>
      </c>
      <c r="FX58" s="248">
        <v>15065</v>
      </c>
      <c r="FY58" s="273"/>
      <c r="FZ58" s="248"/>
      <c r="GA58" s="248"/>
      <c r="GB58" s="248"/>
      <c r="GC58" s="248"/>
      <c r="GD58" s="248"/>
      <c r="GE58" s="248"/>
      <c r="GF58" s="248"/>
      <c r="GG58" s="248"/>
      <c r="GH58" s="248"/>
      <c r="GI58" s="248"/>
      <c r="GJ58" s="248"/>
      <c r="GK58" s="248">
        <v>4857</v>
      </c>
      <c r="GL58" s="248"/>
      <c r="GM58" s="248"/>
      <c r="GN58" s="248"/>
      <c r="GO58" s="248"/>
      <c r="GP58" s="248">
        <v>6603</v>
      </c>
      <c r="GQ58" s="250">
        <v>7110</v>
      </c>
      <c r="GR58" s="248">
        <v>7653</v>
      </c>
      <c r="GS58" s="248">
        <v>8157</v>
      </c>
      <c r="GT58" s="248">
        <v>8118.5</v>
      </c>
      <c r="GU58" s="273"/>
      <c r="GV58" s="248"/>
      <c r="GW58" s="248"/>
      <c r="GX58" s="248"/>
      <c r="GY58" s="248"/>
      <c r="GZ58" s="248"/>
      <c r="HA58" s="248"/>
      <c r="HB58" s="248"/>
      <c r="HC58" s="248"/>
      <c r="HD58" s="248"/>
      <c r="HE58" s="248"/>
      <c r="HF58" s="248"/>
      <c r="HG58" s="248">
        <v>10937</v>
      </c>
      <c r="HH58" s="248"/>
      <c r="HI58" s="248"/>
      <c r="HJ58" s="248"/>
      <c r="HK58" s="248"/>
      <c r="HL58" s="248">
        <v>12743</v>
      </c>
      <c r="HM58" s="250">
        <v>13190</v>
      </c>
      <c r="HN58" s="248">
        <v>13733</v>
      </c>
      <c r="HO58" s="248">
        <v>14237</v>
      </c>
      <c r="HP58" s="248">
        <v>14215</v>
      </c>
      <c r="HQ58" s="273"/>
      <c r="HR58" s="248"/>
      <c r="HS58" s="248"/>
      <c r="HT58" s="248"/>
      <c r="HU58" s="248"/>
      <c r="HV58" s="248"/>
      <c r="HW58" s="248"/>
      <c r="HX58" s="248"/>
      <c r="HY58" s="248"/>
      <c r="HZ58" s="248"/>
      <c r="IA58" s="248"/>
      <c r="IB58" s="248"/>
      <c r="IC58" s="248">
        <v>5417</v>
      </c>
      <c r="ID58" s="248"/>
      <c r="IE58" s="248"/>
      <c r="IF58" s="248"/>
      <c r="IG58" s="248"/>
      <c r="IH58" s="248">
        <v>6875</v>
      </c>
      <c r="II58" s="250">
        <v>7575</v>
      </c>
      <c r="IJ58" s="248">
        <v>8075</v>
      </c>
      <c r="IK58" s="248">
        <v>8525</v>
      </c>
      <c r="IL58" s="248">
        <v>7826</v>
      </c>
      <c r="IM58" s="273"/>
      <c r="IN58" s="250"/>
      <c r="IO58" s="248"/>
      <c r="IP58" s="248"/>
      <c r="IQ58" s="248"/>
      <c r="IR58" s="248"/>
      <c r="IS58" s="248"/>
      <c r="IT58" s="248"/>
      <c r="IU58" s="248"/>
      <c r="IV58" s="248"/>
      <c r="IW58" s="248"/>
      <c r="IX58" s="248"/>
      <c r="IY58" s="248">
        <v>14362</v>
      </c>
      <c r="IZ58" s="248"/>
      <c r="JA58" s="248"/>
      <c r="JB58" s="248"/>
      <c r="JC58" s="248"/>
      <c r="JD58" s="248">
        <v>15820</v>
      </c>
      <c r="JE58" s="250">
        <v>16520</v>
      </c>
      <c r="JF58" s="248">
        <v>17020</v>
      </c>
      <c r="JG58" s="248">
        <v>17470</v>
      </c>
      <c r="JH58" s="248">
        <v>19751.5</v>
      </c>
      <c r="JI58" s="273"/>
      <c r="JJ58" s="248"/>
      <c r="JK58" s="248"/>
      <c r="JL58" s="248"/>
      <c r="JM58" s="248"/>
      <c r="JN58" s="248"/>
      <c r="JO58" s="248"/>
      <c r="JP58" s="248"/>
      <c r="JQ58" s="248"/>
      <c r="JR58" s="248"/>
      <c r="JS58" s="248"/>
      <c r="JT58" s="248"/>
      <c r="JU58" s="248">
        <v>12250</v>
      </c>
      <c r="JV58" s="248"/>
      <c r="JW58" s="248"/>
      <c r="JX58" s="248"/>
      <c r="JY58" s="248"/>
      <c r="JZ58" s="88" t="s">
        <v>17</v>
      </c>
      <c r="KA58" s="88" t="s">
        <v>17</v>
      </c>
      <c r="KB58" s="88" t="s">
        <v>17</v>
      </c>
      <c r="KC58" s="88" t="s">
        <v>17</v>
      </c>
      <c r="KD58" s="88" t="s">
        <v>17</v>
      </c>
      <c r="KE58" s="273"/>
      <c r="KF58" s="250"/>
      <c r="KG58" s="248"/>
      <c r="KH58" s="248"/>
      <c r="KI58" s="248"/>
      <c r="KJ58" s="248"/>
      <c r="KK58" s="248"/>
      <c r="KL58" s="248"/>
      <c r="KM58" s="248"/>
      <c r="KN58" s="248"/>
      <c r="KO58" s="248"/>
      <c r="KP58" s="248"/>
      <c r="KQ58" s="248">
        <v>12250</v>
      </c>
      <c r="KR58" s="248"/>
      <c r="KS58" s="248"/>
      <c r="KT58" s="248"/>
      <c r="KU58" s="248"/>
      <c r="KV58" s="73" t="s">
        <v>17</v>
      </c>
      <c r="KW58" s="73" t="s">
        <v>17</v>
      </c>
      <c r="KX58" s="73" t="s">
        <v>17</v>
      </c>
      <c r="KY58" s="73" t="s">
        <v>17</v>
      </c>
      <c r="KZ58" s="73" t="s">
        <v>17</v>
      </c>
    </row>
    <row r="59" spans="1:312" s="18" customFormat="1">
      <c r="A59" s="248" t="s">
        <v>145</v>
      </c>
      <c r="B59" s="248"/>
      <c r="C59" s="248"/>
      <c r="D59" s="248"/>
      <c r="E59" s="248"/>
      <c r="F59" s="248"/>
      <c r="G59" s="248"/>
      <c r="H59" s="248"/>
      <c r="I59" s="248"/>
      <c r="J59" s="248"/>
      <c r="K59" s="248"/>
      <c r="L59" s="248"/>
      <c r="M59" s="248"/>
      <c r="N59" s="248"/>
      <c r="O59" s="248"/>
      <c r="P59" s="248">
        <v>6759</v>
      </c>
      <c r="Q59" s="248"/>
      <c r="R59" s="248"/>
      <c r="S59" s="248"/>
      <c r="T59" s="248"/>
      <c r="U59" s="248">
        <v>9334</v>
      </c>
      <c r="V59" s="248">
        <v>10140</v>
      </c>
      <c r="W59" s="248">
        <v>11800</v>
      </c>
      <c r="X59" s="248">
        <v>12776</v>
      </c>
      <c r="Y59" s="248">
        <v>12776</v>
      </c>
      <c r="Z59" s="273"/>
      <c r="AA59" s="248"/>
      <c r="AB59" s="248"/>
      <c r="AC59" s="248"/>
      <c r="AD59" s="248"/>
      <c r="AE59" s="248"/>
      <c r="AF59" s="248"/>
      <c r="AG59" s="248"/>
      <c r="AH59" s="248"/>
      <c r="AI59" s="248"/>
      <c r="AJ59" s="248"/>
      <c r="AK59" s="248"/>
      <c r="AL59" s="248"/>
      <c r="AM59" s="248">
        <v>13199</v>
      </c>
      <c r="AN59" s="248"/>
      <c r="AO59" s="248"/>
      <c r="AP59" s="248"/>
      <c r="AQ59" s="248"/>
      <c r="AR59" s="248">
        <v>17504</v>
      </c>
      <c r="AS59" s="248">
        <v>18310</v>
      </c>
      <c r="AT59" s="248">
        <v>19260</v>
      </c>
      <c r="AU59" s="248">
        <v>19676</v>
      </c>
      <c r="AV59" s="248">
        <v>20161</v>
      </c>
      <c r="AW59" s="273"/>
      <c r="AX59" s="248"/>
      <c r="AY59" s="248"/>
      <c r="AZ59" s="248"/>
      <c r="BA59" s="248"/>
      <c r="BB59" s="248"/>
      <c r="BC59" s="248"/>
      <c r="BD59" s="248"/>
      <c r="BE59" s="248"/>
      <c r="BF59" s="248"/>
      <c r="BG59" s="248"/>
      <c r="BH59" s="248"/>
      <c r="BI59" s="10" t="s">
        <v>17</v>
      </c>
      <c r="BJ59" s="248"/>
      <c r="BK59" s="248"/>
      <c r="BL59" s="248"/>
      <c r="BM59" s="248"/>
      <c r="BN59" s="10" t="s">
        <v>17</v>
      </c>
      <c r="BO59" s="10" t="s">
        <v>17</v>
      </c>
      <c r="BP59" s="10" t="s">
        <v>17</v>
      </c>
      <c r="BQ59" s="10" t="s">
        <v>17</v>
      </c>
      <c r="BR59" s="10" t="s">
        <v>17</v>
      </c>
      <c r="BS59" s="273"/>
      <c r="BT59" s="248"/>
      <c r="BU59" s="248"/>
      <c r="BV59" s="248"/>
      <c r="BW59" s="248"/>
      <c r="BX59" s="248"/>
      <c r="BY59" s="248"/>
      <c r="BZ59" s="248"/>
      <c r="CA59" s="248"/>
      <c r="CB59" s="248"/>
      <c r="CC59" s="248"/>
      <c r="CD59" s="248"/>
      <c r="CE59" s="10" t="s">
        <v>17</v>
      </c>
      <c r="CF59" s="248"/>
      <c r="CG59" s="248"/>
      <c r="CH59" s="248"/>
      <c r="CI59" s="248"/>
      <c r="CJ59" s="60" t="s">
        <v>17</v>
      </c>
      <c r="CK59" s="60" t="s">
        <v>17</v>
      </c>
      <c r="CL59" s="60" t="s">
        <v>17</v>
      </c>
      <c r="CM59" s="60" t="s">
        <v>17</v>
      </c>
      <c r="CN59" s="60" t="s">
        <v>17</v>
      </c>
      <c r="CO59" s="273"/>
      <c r="CP59" s="248"/>
      <c r="CQ59" s="248"/>
      <c r="CR59" s="248"/>
      <c r="CS59" s="248"/>
      <c r="CT59" s="248"/>
      <c r="CU59" s="248"/>
      <c r="CV59" s="248"/>
      <c r="CW59" s="248"/>
      <c r="CX59" s="248"/>
      <c r="CY59" s="248"/>
      <c r="CZ59" s="248"/>
      <c r="DA59" s="248">
        <v>9226</v>
      </c>
      <c r="DB59" s="248"/>
      <c r="DC59" s="248"/>
      <c r="DD59" s="248"/>
      <c r="DE59" s="248"/>
      <c r="DF59" s="248">
        <v>12743</v>
      </c>
      <c r="DG59" s="248">
        <v>13672</v>
      </c>
      <c r="DH59" s="248">
        <v>15250</v>
      </c>
      <c r="DI59" s="248">
        <v>16422</v>
      </c>
      <c r="DJ59" s="248">
        <v>16496</v>
      </c>
      <c r="DK59" s="273"/>
      <c r="DL59" s="248"/>
      <c r="DM59" s="248"/>
      <c r="DN59" s="248"/>
      <c r="DO59" s="248"/>
      <c r="DP59" s="248"/>
      <c r="DQ59" s="248"/>
      <c r="DR59" s="248"/>
      <c r="DS59" s="248"/>
      <c r="DT59" s="248"/>
      <c r="DU59" s="248"/>
      <c r="DV59" s="248"/>
      <c r="DW59" s="248">
        <v>20256</v>
      </c>
      <c r="DX59" s="248"/>
      <c r="DY59" s="248"/>
      <c r="DZ59" s="248"/>
      <c r="EA59" s="248"/>
      <c r="EB59" s="248">
        <v>26713</v>
      </c>
      <c r="EC59" s="250">
        <v>27642</v>
      </c>
      <c r="ED59" s="250">
        <v>28570</v>
      </c>
      <c r="EE59" s="250">
        <v>28882</v>
      </c>
      <c r="EF59" s="250">
        <v>29216</v>
      </c>
      <c r="EG59" s="273"/>
      <c r="EH59" s="250"/>
      <c r="EI59" s="248"/>
      <c r="EJ59" s="248"/>
      <c r="EK59" s="248"/>
      <c r="EL59" s="248"/>
      <c r="EM59" s="248"/>
      <c r="EN59" s="248"/>
      <c r="EO59" s="248"/>
      <c r="EP59" s="248"/>
      <c r="EQ59" s="248"/>
      <c r="ER59" s="248"/>
      <c r="ES59" s="10" t="s">
        <v>17</v>
      </c>
      <c r="ET59" s="248"/>
      <c r="EU59" s="248"/>
      <c r="EV59" s="248"/>
      <c r="EW59" s="248"/>
      <c r="EX59" s="60" t="s">
        <v>17</v>
      </c>
      <c r="EY59" s="60" t="s">
        <v>17</v>
      </c>
      <c r="EZ59" s="60" t="s">
        <v>17</v>
      </c>
      <c r="FA59" s="60" t="s">
        <v>17</v>
      </c>
      <c r="FB59" s="60" t="s">
        <v>17</v>
      </c>
      <c r="FC59" s="273"/>
      <c r="FD59" s="250"/>
      <c r="FE59" s="248"/>
      <c r="FF59" s="248"/>
      <c r="FG59" s="248"/>
      <c r="FH59" s="248"/>
      <c r="FI59" s="248"/>
      <c r="FJ59" s="248"/>
      <c r="FK59" s="248"/>
      <c r="FL59" s="248"/>
      <c r="FM59" s="248"/>
      <c r="FN59" s="248"/>
      <c r="FO59" s="60" t="s">
        <v>17</v>
      </c>
      <c r="FP59" s="248"/>
      <c r="FQ59" s="248"/>
      <c r="FR59" s="248"/>
      <c r="FS59" s="248"/>
      <c r="FT59" s="60" t="s">
        <v>17</v>
      </c>
      <c r="FU59" s="60" t="s">
        <v>17</v>
      </c>
      <c r="FV59" s="60" t="s">
        <v>17</v>
      </c>
      <c r="FW59" s="60" t="s">
        <v>17</v>
      </c>
      <c r="FX59" s="60" t="s">
        <v>17</v>
      </c>
      <c r="FY59" s="273"/>
      <c r="FZ59" s="248"/>
      <c r="GA59" s="248"/>
      <c r="GB59" s="248"/>
      <c r="GC59" s="248"/>
      <c r="GD59" s="248"/>
      <c r="GE59" s="248"/>
      <c r="GF59" s="248"/>
      <c r="GG59" s="248"/>
      <c r="GH59" s="248"/>
      <c r="GI59" s="248"/>
      <c r="GJ59" s="248"/>
      <c r="GK59" s="88" t="s">
        <v>17</v>
      </c>
      <c r="GL59" s="248"/>
      <c r="GM59" s="248"/>
      <c r="GN59" s="248"/>
      <c r="GO59" s="248"/>
      <c r="GP59" s="88" t="s">
        <v>17</v>
      </c>
      <c r="GQ59" s="88">
        <v>9906</v>
      </c>
      <c r="GR59" s="248">
        <v>11518</v>
      </c>
      <c r="GS59" s="248">
        <v>12560</v>
      </c>
      <c r="GT59" s="248">
        <v>12610</v>
      </c>
      <c r="GU59" s="273"/>
      <c r="GV59" s="248"/>
      <c r="GW59" s="248"/>
      <c r="GX59" s="248"/>
      <c r="GY59" s="248"/>
      <c r="GZ59" s="248"/>
      <c r="HA59" s="248"/>
      <c r="HB59" s="248"/>
      <c r="HC59" s="248"/>
      <c r="HD59" s="248"/>
      <c r="HE59" s="248"/>
      <c r="HF59" s="248"/>
      <c r="HG59" s="88" t="s">
        <v>17</v>
      </c>
      <c r="HH59" s="248"/>
      <c r="HI59" s="248"/>
      <c r="HJ59" s="248"/>
      <c r="HK59" s="248"/>
      <c r="HL59" s="88" t="s">
        <v>17</v>
      </c>
      <c r="HM59" s="250">
        <v>18076</v>
      </c>
      <c r="HN59" s="248">
        <v>18978</v>
      </c>
      <c r="HO59" s="248">
        <v>19460</v>
      </c>
      <c r="HP59" s="248">
        <v>20030</v>
      </c>
      <c r="HQ59" s="273"/>
      <c r="HR59" s="248"/>
      <c r="HS59" s="248"/>
      <c r="HT59" s="248"/>
      <c r="HU59" s="248"/>
      <c r="HV59" s="248"/>
      <c r="HW59" s="248"/>
      <c r="HX59" s="248"/>
      <c r="HY59" s="248"/>
      <c r="HZ59" s="248"/>
      <c r="IA59" s="248"/>
      <c r="IB59" s="248"/>
      <c r="IC59" s="248">
        <v>6759</v>
      </c>
      <c r="ID59" s="248"/>
      <c r="IE59" s="248"/>
      <c r="IF59" s="248"/>
      <c r="IG59" s="248"/>
      <c r="IH59" s="248">
        <v>9139</v>
      </c>
      <c r="II59" s="250">
        <v>10140</v>
      </c>
      <c r="IJ59" s="248">
        <v>11800</v>
      </c>
      <c r="IK59" s="248">
        <v>12776</v>
      </c>
      <c r="IL59" s="248">
        <v>7065</v>
      </c>
      <c r="IM59" s="273"/>
      <c r="IN59" s="250"/>
      <c r="IO59" s="248"/>
      <c r="IP59" s="248"/>
      <c r="IQ59" s="248"/>
      <c r="IR59" s="248"/>
      <c r="IS59" s="248"/>
      <c r="IT59" s="248"/>
      <c r="IU59" s="248"/>
      <c r="IV59" s="248"/>
      <c r="IW59" s="248"/>
      <c r="IX59" s="248"/>
      <c r="IY59" s="248">
        <v>13199</v>
      </c>
      <c r="IZ59" s="248"/>
      <c r="JA59" s="248"/>
      <c r="JB59" s="248"/>
      <c r="JC59" s="248"/>
      <c r="JD59" s="248">
        <v>17309</v>
      </c>
      <c r="JE59" s="250">
        <v>18310</v>
      </c>
      <c r="JF59" s="248">
        <v>19260</v>
      </c>
      <c r="JG59" s="248">
        <v>19676</v>
      </c>
      <c r="JH59" s="248">
        <v>7545</v>
      </c>
      <c r="JI59" s="273"/>
      <c r="JJ59" s="248"/>
      <c r="JK59" s="248"/>
      <c r="JL59" s="248"/>
      <c r="JM59" s="248"/>
      <c r="JN59" s="248"/>
      <c r="JO59" s="248"/>
      <c r="JP59" s="248"/>
      <c r="JQ59" s="248"/>
      <c r="JR59" s="248"/>
      <c r="JS59" s="248"/>
      <c r="JT59" s="248"/>
      <c r="JU59" s="248">
        <v>4563</v>
      </c>
      <c r="JV59" s="248"/>
      <c r="JW59" s="248"/>
      <c r="JX59" s="248"/>
      <c r="JY59" s="248"/>
      <c r="JZ59" s="248">
        <v>8255.5</v>
      </c>
      <c r="KA59" s="250">
        <v>8830.5</v>
      </c>
      <c r="KB59" s="248">
        <v>9725</v>
      </c>
      <c r="KC59" s="248">
        <v>10411</v>
      </c>
      <c r="KD59" s="248">
        <v>13269</v>
      </c>
      <c r="KE59" s="273"/>
      <c r="KF59" s="250"/>
      <c r="KG59" s="248"/>
      <c r="KH59" s="248"/>
      <c r="KI59" s="248"/>
      <c r="KJ59" s="248"/>
      <c r="KK59" s="248"/>
      <c r="KL59" s="248"/>
      <c r="KM59" s="248"/>
      <c r="KN59" s="248"/>
      <c r="KO59" s="248"/>
      <c r="KP59" s="248"/>
      <c r="KQ59" s="248">
        <v>5043</v>
      </c>
      <c r="KR59" s="248"/>
      <c r="KS59" s="248"/>
      <c r="KT59" s="248"/>
      <c r="KU59" s="248"/>
      <c r="KV59" s="248">
        <v>15570.5</v>
      </c>
      <c r="KW59" s="248">
        <v>16035.5</v>
      </c>
      <c r="KX59" s="248">
        <v>16505</v>
      </c>
      <c r="KY59" s="248">
        <v>16761</v>
      </c>
      <c r="KZ59" s="248">
        <v>23321.5</v>
      </c>
    </row>
    <row r="60" spans="1:312" s="18" customFormat="1">
      <c r="A60" s="248" t="s">
        <v>146</v>
      </c>
      <c r="B60" s="248"/>
      <c r="C60" s="248"/>
      <c r="D60" s="248"/>
      <c r="E60" s="248"/>
      <c r="F60" s="248"/>
      <c r="G60" s="248"/>
      <c r="H60" s="248"/>
      <c r="I60" s="248"/>
      <c r="J60" s="248"/>
      <c r="K60" s="248"/>
      <c r="L60" s="248"/>
      <c r="M60" s="248"/>
      <c r="N60" s="248"/>
      <c r="O60" s="248"/>
      <c r="P60" s="248">
        <v>8025.5</v>
      </c>
      <c r="Q60" s="248"/>
      <c r="R60" s="248"/>
      <c r="S60" s="248"/>
      <c r="T60" s="248"/>
      <c r="U60" s="248">
        <v>11088</v>
      </c>
      <c r="V60" s="248">
        <v>11676</v>
      </c>
      <c r="W60" s="248">
        <v>12019</v>
      </c>
      <c r="X60" s="248">
        <v>12380</v>
      </c>
      <c r="Y60" s="248">
        <v>12380</v>
      </c>
      <c r="Z60" s="273"/>
      <c r="AA60" s="248"/>
      <c r="AB60" s="248"/>
      <c r="AC60" s="248"/>
      <c r="AD60" s="248"/>
      <c r="AE60" s="248"/>
      <c r="AF60" s="248"/>
      <c r="AG60" s="248"/>
      <c r="AH60" s="248"/>
      <c r="AI60" s="248"/>
      <c r="AJ60" s="248"/>
      <c r="AK60" s="248"/>
      <c r="AL60" s="248"/>
      <c r="AM60" s="248">
        <v>12661.5</v>
      </c>
      <c r="AN60" s="248"/>
      <c r="AO60" s="248"/>
      <c r="AP60" s="248"/>
      <c r="AQ60" s="248"/>
      <c r="AR60" s="248">
        <v>18308</v>
      </c>
      <c r="AS60" s="248">
        <v>19034</v>
      </c>
      <c r="AT60" s="248">
        <v>19599</v>
      </c>
      <c r="AU60" s="248">
        <v>20136</v>
      </c>
      <c r="AV60" s="248">
        <v>20196</v>
      </c>
      <c r="AW60" s="273"/>
      <c r="AX60" s="248"/>
      <c r="AY60" s="248"/>
      <c r="AZ60" s="248"/>
      <c r="BA60" s="248"/>
      <c r="BB60" s="248"/>
      <c r="BC60" s="248"/>
      <c r="BD60" s="248"/>
      <c r="BE60" s="248"/>
      <c r="BF60" s="248"/>
      <c r="BG60" s="248"/>
      <c r="BH60" s="248"/>
      <c r="BI60" s="248">
        <v>8564</v>
      </c>
      <c r="BJ60" s="248"/>
      <c r="BK60" s="248"/>
      <c r="BL60" s="248"/>
      <c r="BM60" s="248"/>
      <c r="BN60" s="248">
        <v>11886</v>
      </c>
      <c r="BO60" s="248">
        <v>12582</v>
      </c>
      <c r="BP60" s="248">
        <v>12754</v>
      </c>
      <c r="BQ60" s="248">
        <v>13073</v>
      </c>
      <c r="BR60" s="248">
        <v>13499</v>
      </c>
      <c r="BS60" s="273"/>
      <c r="BT60" s="248"/>
      <c r="BU60" s="248"/>
      <c r="BV60" s="248"/>
      <c r="BW60" s="248"/>
      <c r="BX60" s="248"/>
      <c r="BY60" s="248"/>
      <c r="BZ60" s="248"/>
      <c r="CA60" s="248"/>
      <c r="CB60" s="248"/>
      <c r="CC60" s="248"/>
      <c r="CD60" s="248"/>
      <c r="CE60" s="248">
        <v>15599</v>
      </c>
      <c r="CF60" s="248"/>
      <c r="CG60" s="248"/>
      <c r="CH60" s="248"/>
      <c r="CI60" s="248"/>
      <c r="CJ60" s="248">
        <v>22518</v>
      </c>
      <c r="CK60" s="250">
        <v>24044</v>
      </c>
      <c r="CL60" s="248">
        <v>25416</v>
      </c>
      <c r="CM60" s="248">
        <v>26393</v>
      </c>
      <c r="CN60" s="248">
        <v>27523</v>
      </c>
      <c r="CO60" s="273"/>
      <c r="CP60" s="248"/>
      <c r="CQ60" s="248"/>
      <c r="CR60" s="248"/>
      <c r="CS60" s="248"/>
      <c r="CT60" s="248"/>
      <c r="CU60" s="248"/>
      <c r="CV60" s="248"/>
      <c r="CW60" s="248"/>
      <c r="CX60" s="248"/>
      <c r="CY60" s="248"/>
      <c r="CZ60" s="248"/>
      <c r="DA60" s="248">
        <v>8694.5</v>
      </c>
      <c r="DB60" s="248"/>
      <c r="DC60" s="248"/>
      <c r="DD60" s="248"/>
      <c r="DE60" s="248"/>
      <c r="DF60" s="248">
        <v>12135</v>
      </c>
      <c r="DG60" s="248">
        <v>12069</v>
      </c>
      <c r="DH60" s="248">
        <v>13135</v>
      </c>
      <c r="DI60" s="248">
        <v>13665</v>
      </c>
      <c r="DJ60" s="248">
        <v>14108</v>
      </c>
      <c r="DK60" s="273"/>
      <c r="DL60" s="248"/>
      <c r="DM60" s="248"/>
      <c r="DN60" s="248"/>
      <c r="DO60" s="248"/>
      <c r="DP60" s="248"/>
      <c r="DQ60" s="248"/>
      <c r="DR60" s="248"/>
      <c r="DS60" s="248"/>
      <c r="DT60" s="248"/>
      <c r="DU60" s="248"/>
      <c r="DV60" s="248"/>
      <c r="DW60" s="248">
        <v>15111</v>
      </c>
      <c r="DX60" s="248"/>
      <c r="DY60" s="248"/>
      <c r="DZ60" s="248"/>
      <c r="EA60" s="248"/>
      <c r="EB60" s="248">
        <v>22323</v>
      </c>
      <c r="EC60" s="250">
        <v>23531</v>
      </c>
      <c r="ED60" s="250">
        <v>25145</v>
      </c>
      <c r="EE60" s="250">
        <v>26525</v>
      </c>
      <c r="EF60" s="250">
        <v>27648</v>
      </c>
      <c r="EG60" s="273"/>
      <c r="EH60" s="250"/>
      <c r="EI60" s="248"/>
      <c r="EJ60" s="248"/>
      <c r="EK60" s="248"/>
      <c r="EL60" s="248"/>
      <c r="EM60" s="248"/>
      <c r="EN60" s="248"/>
      <c r="EO60" s="248"/>
      <c r="EP60" s="248"/>
      <c r="EQ60" s="248"/>
      <c r="ER60" s="248"/>
      <c r="ES60" s="248">
        <v>7489</v>
      </c>
      <c r="ET60" s="248"/>
      <c r="EU60" s="248"/>
      <c r="EV60" s="248"/>
      <c r="EW60" s="248"/>
      <c r="EX60" s="248">
        <v>10256</v>
      </c>
      <c r="EY60" s="250">
        <v>11457</v>
      </c>
      <c r="EZ60" s="248">
        <v>11464</v>
      </c>
      <c r="FA60" s="248">
        <v>11694</v>
      </c>
      <c r="FB60" s="248">
        <v>11918</v>
      </c>
      <c r="FC60" s="273"/>
      <c r="FD60" s="250"/>
      <c r="FE60" s="248"/>
      <c r="FF60" s="248"/>
      <c r="FG60" s="248"/>
      <c r="FH60" s="248"/>
      <c r="FI60" s="248"/>
      <c r="FJ60" s="248"/>
      <c r="FK60" s="248"/>
      <c r="FL60" s="248"/>
      <c r="FM60" s="248"/>
      <c r="FN60" s="248"/>
      <c r="FO60" s="248">
        <v>11692</v>
      </c>
      <c r="FP60" s="248"/>
      <c r="FQ60" s="248"/>
      <c r="FR60" s="248"/>
      <c r="FS60" s="248"/>
      <c r="FT60" s="248">
        <v>17638.5</v>
      </c>
      <c r="FU60" s="250">
        <v>18691</v>
      </c>
      <c r="FV60" s="248">
        <v>19394</v>
      </c>
      <c r="FW60" s="248">
        <v>19094</v>
      </c>
      <c r="FX60" s="248">
        <v>20186</v>
      </c>
      <c r="FY60" s="273"/>
      <c r="FZ60" s="248"/>
      <c r="GA60" s="248"/>
      <c r="GB60" s="248"/>
      <c r="GC60" s="248"/>
      <c r="GD60" s="248"/>
      <c r="GE60" s="248"/>
      <c r="GF60" s="248"/>
      <c r="GG60" s="248"/>
      <c r="GH60" s="248"/>
      <c r="GI60" s="248"/>
      <c r="GJ60" s="248"/>
      <c r="GK60" s="248">
        <v>7560.5</v>
      </c>
      <c r="GL60" s="248"/>
      <c r="GM60" s="248"/>
      <c r="GN60" s="248"/>
      <c r="GO60" s="248"/>
      <c r="GP60" s="248">
        <v>10940</v>
      </c>
      <c r="GQ60" s="250">
        <v>10391.5</v>
      </c>
      <c r="GR60" s="248">
        <v>10991.5</v>
      </c>
      <c r="GS60" s="248">
        <v>11372</v>
      </c>
      <c r="GT60" s="248">
        <v>11532.5</v>
      </c>
      <c r="GU60" s="273"/>
      <c r="GV60" s="248"/>
      <c r="GW60" s="248"/>
      <c r="GX60" s="248"/>
      <c r="GY60" s="248"/>
      <c r="GZ60" s="248"/>
      <c r="HA60" s="248"/>
      <c r="HB60" s="248"/>
      <c r="HC60" s="248"/>
      <c r="HD60" s="248"/>
      <c r="HE60" s="248"/>
      <c r="HF60" s="248"/>
      <c r="HG60" s="248">
        <v>10443</v>
      </c>
      <c r="HH60" s="248"/>
      <c r="HI60" s="248"/>
      <c r="HJ60" s="248"/>
      <c r="HK60" s="248"/>
      <c r="HL60" s="248">
        <v>16623</v>
      </c>
      <c r="HM60" s="250">
        <v>17131.5</v>
      </c>
      <c r="HN60" s="248">
        <v>18031</v>
      </c>
      <c r="HO60" s="248">
        <v>18662</v>
      </c>
      <c r="HP60" s="248">
        <v>18890</v>
      </c>
      <c r="HQ60" s="273"/>
      <c r="HR60" s="248"/>
      <c r="HS60" s="248"/>
      <c r="HT60" s="248"/>
      <c r="HU60" s="248"/>
      <c r="HV60" s="248"/>
      <c r="HW60" s="248"/>
      <c r="HX60" s="248"/>
      <c r="HY60" s="248"/>
      <c r="HZ60" s="248"/>
      <c r="IA60" s="248"/>
      <c r="IB60" s="248"/>
      <c r="IC60" s="248">
        <v>8081</v>
      </c>
      <c r="ID60" s="248"/>
      <c r="IE60" s="248"/>
      <c r="IF60" s="248"/>
      <c r="IG60" s="248"/>
      <c r="IH60" s="248">
        <v>11088</v>
      </c>
      <c r="II60" s="250">
        <v>11874</v>
      </c>
      <c r="IJ60" s="248">
        <v>12758</v>
      </c>
      <c r="IK60" s="248">
        <v>13144</v>
      </c>
      <c r="IL60" s="248">
        <v>13388</v>
      </c>
      <c r="IM60" s="273"/>
      <c r="IN60" s="250"/>
      <c r="IO60" s="248"/>
      <c r="IP60" s="248"/>
      <c r="IQ60" s="248"/>
      <c r="IR60" s="248"/>
      <c r="IS60" s="248"/>
      <c r="IT60" s="248"/>
      <c r="IU60" s="248"/>
      <c r="IV60" s="248"/>
      <c r="IW60" s="248"/>
      <c r="IX60" s="248"/>
      <c r="IY60" s="248">
        <v>12633</v>
      </c>
      <c r="IZ60" s="248"/>
      <c r="JA60" s="248"/>
      <c r="JB60" s="248"/>
      <c r="JC60" s="248"/>
      <c r="JD60" s="248">
        <v>18771</v>
      </c>
      <c r="JE60" s="250">
        <v>19679</v>
      </c>
      <c r="JF60" s="248">
        <v>20945</v>
      </c>
      <c r="JG60" s="248">
        <v>21624</v>
      </c>
      <c r="JH60" s="248">
        <v>22037</v>
      </c>
      <c r="JI60" s="273"/>
      <c r="JJ60" s="248"/>
      <c r="JK60" s="248"/>
      <c r="JL60" s="248"/>
      <c r="JM60" s="248"/>
      <c r="JN60" s="248"/>
      <c r="JO60" s="248"/>
      <c r="JP60" s="248"/>
      <c r="JQ60" s="248"/>
      <c r="JR60" s="248"/>
      <c r="JS60" s="248"/>
      <c r="JT60" s="248"/>
      <c r="JU60" s="88" t="s">
        <v>17</v>
      </c>
      <c r="JV60" s="248"/>
      <c r="JW60" s="248"/>
      <c r="JX60" s="248"/>
      <c r="JY60" s="248"/>
      <c r="JZ60" s="88" t="s">
        <v>17</v>
      </c>
      <c r="KA60" s="88" t="s">
        <v>17</v>
      </c>
      <c r="KB60" s="88" t="s">
        <v>17</v>
      </c>
      <c r="KC60" s="88" t="s">
        <v>17</v>
      </c>
      <c r="KD60" s="88" t="s">
        <v>17</v>
      </c>
      <c r="KE60" s="273"/>
      <c r="KF60" s="250"/>
      <c r="KG60" s="248"/>
      <c r="KH60" s="248"/>
      <c r="KI60" s="248"/>
      <c r="KJ60" s="248"/>
      <c r="KK60" s="248"/>
      <c r="KL60" s="248"/>
      <c r="KM60" s="248"/>
      <c r="KN60" s="248"/>
      <c r="KO60" s="248"/>
      <c r="KP60" s="248"/>
      <c r="KQ60" s="73" t="s">
        <v>17</v>
      </c>
      <c r="KR60" s="248"/>
      <c r="KS60" s="248"/>
      <c r="KT60" s="248"/>
      <c r="KU60" s="248"/>
      <c r="KV60" s="73" t="s">
        <v>17</v>
      </c>
      <c r="KW60" s="73" t="s">
        <v>17</v>
      </c>
      <c r="KX60" s="73" t="s">
        <v>17</v>
      </c>
      <c r="KY60" s="73" t="s">
        <v>17</v>
      </c>
      <c r="KZ60" s="73" t="s">
        <v>17</v>
      </c>
    </row>
    <row r="61" spans="1:312" s="18" customFormat="1">
      <c r="A61" s="248" t="s">
        <v>147</v>
      </c>
      <c r="B61" s="248"/>
      <c r="C61" s="248"/>
      <c r="D61" s="248"/>
      <c r="E61" s="248"/>
      <c r="F61" s="248"/>
      <c r="G61" s="248"/>
      <c r="H61" s="248"/>
      <c r="I61" s="248"/>
      <c r="J61" s="248"/>
      <c r="K61" s="248"/>
      <c r="L61" s="248"/>
      <c r="M61" s="248"/>
      <c r="N61" s="248"/>
      <c r="O61" s="248"/>
      <c r="P61" s="248">
        <v>5234.5</v>
      </c>
      <c r="Q61" s="248"/>
      <c r="R61" s="248"/>
      <c r="S61" s="248"/>
      <c r="T61" s="248"/>
      <c r="U61" s="248">
        <v>6085.5</v>
      </c>
      <c r="V61" s="248">
        <v>6093</v>
      </c>
      <c r="W61" s="248">
        <v>6494</v>
      </c>
      <c r="X61" s="248">
        <v>6824.5</v>
      </c>
      <c r="Y61" s="248">
        <v>7086.5</v>
      </c>
      <c r="Z61" s="273"/>
      <c r="AA61" s="248"/>
      <c r="AB61" s="248"/>
      <c r="AC61" s="248"/>
      <c r="AD61" s="248"/>
      <c r="AE61" s="248"/>
      <c r="AF61" s="248"/>
      <c r="AG61" s="248"/>
      <c r="AH61" s="248"/>
      <c r="AI61" s="248"/>
      <c r="AJ61" s="248"/>
      <c r="AK61" s="248"/>
      <c r="AL61" s="248"/>
      <c r="AM61" s="248">
        <v>10878</v>
      </c>
      <c r="AN61" s="248"/>
      <c r="AO61" s="248"/>
      <c r="AP61" s="248"/>
      <c r="AQ61" s="248"/>
      <c r="AR61" s="248">
        <v>13918.5</v>
      </c>
      <c r="AS61" s="248">
        <v>14463</v>
      </c>
      <c r="AT61" s="248">
        <v>15350</v>
      </c>
      <c r="AU61" s="248">
        <v>16011</v>
      </c>
      <c r="AV61" s="248">
        <v>16432.5</v>
      </c>
      <c r="AW61" s="273"/>
      <c r="AX61" s="248"/>
      <c r="AY61" s="248"/>
      <c r="AZ61" s="248"/>
      <c r="BA61" s="248"/>
      <c r="BB61" s="248"/>
      <c r="BC61" s="248"/>
      <c r="BD61" s="248"/>
      <c r="BE61" s="248"/>
      <c r="BF61" s="248"/>
      <c r="BG61" s="248"/>
      <c r="BH61" s="248"/>
      <c r="BI61" s="248">
        <v>5810</v>
      </c>
      <c r="BJ61" s="248"/>
      <c r="BK61" s="248"/>
      <c r="BL61" s="248"/>
      <c r="BM61" s="248"/>
      <c r="BN61" s="248">
        <v>6754.5</v>
      </c>
      <c r="BO61" s="248">
        <v>6830</v>
      </c>
      <c r="BP61" s="248">
        <v>7194</v>
      </c>
      <c r="BQ61" s="248">
        <v>7602.5</v>
      </c>
      <c r="BR61" s="248">
        <v>8040</v>
      </c>
      <c r="BS61" s="273"/>
      <c r="BT61" s="248"/>
      <c r="BU61" s="248"/>
      <c r="BV61" s="248"/>
      <c r="BW61" s="248"/>
      <c r="BX61" s="248"/>
      <c r="BY61" s="248"/>
      <c r="BZ61" s="248"/>
      <c r="CA61" s="248"/>
      <c r="CB61" s="248"/>
      <c r="CC61" s="248"/>
      <c r="CD61" s="248"/>
      <c r="CE61" s="248">
        <v>12070</v>
      </c>
      <c r="CF61" s="248"/>
      <c r="CG61" s="248"/>
      <c r="CH61" s="248"/>
      <c r="CI61" s="248"/>
      <c r="CJ61" s="248">
        <v>14654.5</v>
      </c>
      <c r="CK61" s="250">
        <v>15240</v>
      </c>
      <c r="CL61" s="248">
        <v>15885</v>
      </c>
      <c r="CM61" s="248">
        <v>17487.5</v>
      </c>
      <c r="CN61" s="248">
        <v>18464</v>
      </c>
      <c r="CO61" s="273"/>
      <c r="CP61" s="248"/>
      <c r="CQ61" s="248"/>
      <c r="CR61" s="248"/>
      <c r="CS61" s="248"/>
      <c r="CT61" s="248"/>
      <c r="CU61" s="248"/>
      <c r="CV61" s="248"/>
      <c r="CW61" s="248"/>
      <c r="CX61" s="248"/>
      <c r="CY61" s="248"/>
      <c r="CZ61" s="248"/>
      <c r="DA61" s="248">
        <v>5756</v>
      </c>
      <c r="DB61" s="248"/>
      <c r="DC61" s="248"/>
      <c r="DD61" s="248"/>
      <c r="DE61" s="248"/>
      <c r="DF61" s="60" t="s">
        <v>17</v>
      </c>
      <c r="DG61" s="60" t="s">
        <v>17</v>
      </c>
      <c r="DH61" s="60" t="s">
        <v>17</v>
      </c>
      <c r="DI61" s="60" t="s">
        <v>17</v>
      </c>
      <c r="DJ61" s="60" t="s">
        <v>17</v>
      </c>
      <c r="DK61" s="273"/>
      <c r="DL61" s="248"/>
      <c r="DM61" s="248"/>
      <c r="DN61" s="248"/>
      <c r="DO61" s="248"/>
      <c r="DP61" s="248"/>
      <c r="DQ61" s="248"/>
      <c r="DR61" s="248"/>
      <c r="DS61" s="248"/>
      <c r="DT61" s="248"/>
      <c r="DU61" s="248"/>
      <c r="DV61" s="248"/>
      <c r="DW61" s="248">
        <v>12016</v>
      </c>
      <c r="DX61" s="248"/>
      <c r="DY61" s="248"/>
      <c r="DZ61" s="248"/>
      <c r="EA61" s="248"/>
      <c r="EB61" s="60" t="s">
        <v>17</v>
      </c>
      <c r="EC61" s="60" t="s">
        <v>17</v>
      </c>
      <c r="ED61" s="60" t="s">
        <v>17</v>
      </c>
      <c r="EE61" s="60" t="s">
        <v>17</v>
      </c>
      <c r="EF61" s="60" t="s">
        <v>17</v>
      </c>
      <c r="EG61" s="273"/>
      <c r="EH61" s="250"/>
      <c r="EI61" s="248"/>
      <c r="EJ61" s="248"/>
      <c r="EK61" s="248"/>
      <c r="EL61" s="248"/>
      <c r="EM61" s="248"/>
      <c r="EN61" s="248"/>
      <c r="EO61" s="248"/>
      <c r="EP61" s="248"/>
      <c r="EQ61" s="248"/>
      <c r="ER61" s="248"/>
      <c r="ES61" s="248">
        <v>4357</v>
      </c>
      <c r="ET61" s="248"/>
      <c r="EU61" s="248"/>
      <c r="EV61" s="248"/>
      <c r="EW61" s="248"/>
      <c r="EX61" s="248">
        <v>5047</v>
      </c>
      <c r="EY61" s="250">
        <v>5051</v>
      </c>
      <c r="EZ61" s="248">
        <v>5584</v>
      </c>
      <c r="FA61" s="248">
        <v>5884</v>
      </c>
      <c r="FB61" s="248">
        <v>6195.5</v>
      </c>
      <c r="FC61" s="273"/>
      <c r="FD61" s="250"/>
      <c r="FE61" s="248"/>
      <c r="FF61" s="248"/>
      <c r="FG61" s="248"/>
      <c r="FH61" s="248"/>
      <c r="FI61" s="248"/>
      <c r="FJ61" s="248"/>
      <c r="FK61" s="248"/>
      <c r="FL61" s="248"/>
      <c r="FM61" s="248"/>
      <c r="FN61" s="248"/>
      <c r="FO61" s="248">
        <v>8993</v>
      </c>
      <c r="FP61" s="248"/>
      <c r="FQ61" s="248"/>
      <c r="FR61" s="248"/>
      <c r="FS61" s="248"/>
      <c r="FT61" s="248">
        <v>10407</v>
      </c>
      <c r="FU61" s="250">
        <v>10411</v>
      </c>
      <c r="FV61" s="248">
        <v>11494</v>
      </c>
      <c r="FW61" s="248">
        <v>12094</v>
      </c>
      <c r="FX61" s="248">
        <v>12705.5</v>
      </c>
      <c r="FY61" s="273"/>
      <c r="FZ61" s="248"/>
      <c r="GA61" s="248"/>
      <c r="GB61" s="248"/>
      <c r="GC61" s="248"/>
      <c r="GD61" s="248"/>
      <c r="GE61" s="248"/>
      <c r="GF61" s="248"/>
      <c r="GG61" s="248"/>
      <c r="GH61" s="248"/>
      <c r="GI61" s="248"/>
      <c r="GJ61" s="248"/>
      <c r="GK61" s="248">
        <v>5238</v>
      </c>
      <c r="GL61" s="248"/>
      <c r="GM61" s="248"/>
      <c r="GN61" s="248"/>
      <c r="GO61" s="248"/>
      <c r="GP61" s="248">
        <v>6090</v>
      </c>
      <c r="GQ61" s="250">
        <v>6199</v>
      </c>
      <c r="GR61" s="248">
        <v>6506</v>
      </c>
      <c r="GS61" s="248">
        <v>6841</v>
      </c>
      <c r="GT61" s="248">
        <v>7179</v>
      </c>
      <c r="GU61" s="273"/>
      <c r="GV61" s="248"/>
      <c r="GW61" s="248"/>
      <c r="GX61" s="248"/>
      <c r="GY61" s="248"/>
      <c r="GZ61" s="248"/>
      <c r="HA61" s="248"/>
      <c r="HB61" s="248"/>
      <c r="HC61" s="248"/>
      <c r="HD61" s="248"/>
      <c r="HE61" s="248"/>
      <c r="HF61" s="248"/>
      <c r="HG61" s="248">
        <v>11188</v>
      </c>
      <c r="HH61" s="248"/>
      <c r="HI61" s="248"/>
      <c r="HJ61" s="248"/>
      <c r="HK61" s="248"/>
      <c r="HL61" s="248">
        <v>13990</v>
      </c>
      <c r="HM61" s="250">
        <v>14609</v>
      </c>
      <c r="HN61" s="248">
        <v>15556</v>
      </c>
      <c r="HO61" s="248">
        <v>16091</v>
      </c>
      <c r="HP61" s="248">
        <v>16629</v>
      </c>
      <c r="HQ61" s="273"/>
      <c r="HR61" s="248"/>
      <c r="HS61" s="248"/>
      <c r="HT61" s="248"/>
      <c r="HU61" s="248"/>
      <c r="HV61" s="248"/>
      <c r="HW61" s="248"/>
      <c r="HX61" s="248"/>
      <c r="HY61" s="248"/>
      <c r="HZ61" s="248"/>
      <c r="IA61" s="248"/>
      <c r="IB61" s="248"/>
      <c r="IC61" s="248">
        <v>5259</v>
      </c>
      <c r="ID61" s="248"/>
      <c r="IE61" s="248"/>
      <c r="IF61" s="248"/>
      <c r="IG61" s="248"/>
      <c r="IH61" s="248">
        <v>6158.5</v>
      </c>
      <c r="II61" s="250">
        <v>5545</v>
      </c>
      <c r="IJ61" s="248">
        <v>6658.5</v>
      </c>
      <c r="IK61" s="248">
        <v>6994.5</v>
      </c>
      <c r="IL61" s="248">
        <v>6624</v>
      </c>
      <c r="IM61" s="273"/>
      <c r="IN61" s="250"/>
      <c r="IO61" s="248"/>
      <c r="IP61" s="248"/>
      <c r="IQ61" s="248"/>
      <c r="IR61" s="248"/>
      <c r="IS61" s="248"/>
      <c r="IT61" s="248"/>
      <c r="IU61" s="248"/>
      <c r="IV61" s="248"/>
      <c r="IW61" s="248"/>
      <c r="IX61" s="248"/>
      <c r="IY61" s="248">
        <v>11447.5</v>
      </c>
      <c r="IZ61" s="248"/>
      <c r="JA61" s="248"/>
      <c r="JB61" s="248"/>
      <c r="JC61" s="248"/>
      <c r="JD61" s="248">
        <v>14058.5</v>
      </c>
      <c r="JE61" s="250">
        <v>13955</v>
      </c>
      <c r="JF61" s="248">
        <v>15708.5</v>
      </c>
      <c r="JG61" s="248">
        <v>16244.5</v>
      </c>
      <c r="JH61" s="248">
        <v>15874</v>
      </c>
      <c r="JI61" s="273"/>
      <c r="JJ61" s="248"/>
      <c r="JK61" s="248"/>
      <c r="JL61" s="248"/>
      <c r="JM61" s="248"/>
      <c r="JN61" s="248"/>
      <c r="JO61" s="248"/>
      <c r="JP61" s="248"/>
      <c r="JQ61" s="248"/>
      <c r="JR61" s="248"/>
      <c r="JS61" s="248"/>
      <c r="JT61" s="248"/>
      <c r="JU61" s="248">
        <v>5253</v>
      </c>
      <c r="JV61" s="248"/>
      <c r="JW61" s="248"/>
      <c r="JX61" s="248"/>
      <c r="JY61" s="248"/>
      <c r="JZ61" s="248">
        <v>5913.5</v>
      </c>
      <c r="KA61" s="250">
        <v>5452.5</v>
      </c>
      <c r="KB61" s="248">
        <v>6481.5</v>
      </c>
      <c r="KC61" s="248">
        <v>6826</v>
      </c>
      <c r="KD61" s="248">
        <v>7125</v>
      </c>
      <c r="KE61" s="273"/>
      <c r="KF61" s="250"/>
      <c r="KG61" s="248"/>
      <c r="KH61" s="248"/>
      <c r="KI61" s="248"/>
      <c r="KJ61" s="248"/>
      <c r="KK61" s="248"/>
      <c r="KL61" s="248"/>
      <c r="KM61" s="248"/>
      <c r="KN61" s="248"/>
      <c r="KO61" s="248"/>
      <c r="KP61" s="248"/>
      <c r="KQ61" s="248">
        <v>8518.5</v>
      </c>
      <c r="KR61" s="248"/>
      <c r="KS61" s="248"/>
      <c r="KT61" s="248"/>
      <c r="KU61" s="248"/>
      <c r="KV61" s="248">
        <v>10285.5</v>
      </c>
      <c r="KW61" s="248">
        <v>12337.5</v>
      </c>
      <c r="KX61" s="248">
        <v>11473</v>
      </c>
      <c r="KY61" s="248">
        <v>14729</v>
      </c>
      <c r="KZ61" s="248">
        <v>12606</v>
      </c>
    </row>
    <row r="62" spans="1:312" s="18" customFormat="1">
      <c r="A62" s="250" t="s">
        <v>148</v>
      </c>
      <c r="B62" s="250"/>
      <c r="C62" s="250"/>
      <c r="D62" s="250"/>
      <c r="E62" s="250"/>
      <c r="F62" s="250"/>
      <c r="G62" s="250"/>
      <c r="H62" s="250"/>
      <c r="I62" s="250"/>
      <c r="J62" s="250"/>
      <c r="K62" s="250"/>
      <c r="L62" s="250"/>
      <c r="M62" s="250"/>
      <c r="N62" s="250"/>
      <c r="O62" s="250"/>
      <c r="P62" s="250">
        <v>9604</v>
      </c>
      <c r="Q62" s="250"/>
      <c r="R62" s="250"/>
      <c r="S62" s="250"/>
      <c r="T62" s="250"/>
      <c r="U62" s="250">
        <v>11808</v>
      </c>
      <c r="V62" s="250">
        <v>12559</v>
      </c>
      <c r="W62" s="250">
        <v>12994</v>
      </c>
      <c r="X62" s="250">
        <v>13238</v>
      </c>
      <c r="Y62" s="250">
        <v>13129</v>
      </c>
      <c r="Z62" s="273"/>
      <c r="AA62" s="250"/>
      <c r="AB62" s="250"/>
      <c r="AC62" s="250"/>
      <c r="AD62" s="250"/>
      <c r="AE62" s="250"/>
      <c r="AF62" s="250"/>
      <c r="AG62" s="250"/>
      <c r="AH62" s="250"/>
      <c r="AI62" s="250"/>
      <c r="AJ62" s="250"/>
      <c r="AK62" s="250"/>
      <c r="AL62" s="250"/>
      <c r="AM62" s="250">
        <v>14474</v>
      </c>
      <c r="AN62" s="250"/>
      <c r="AO62" s="250"/>
      <c r="AP62" s="250"/>
      <c r="AQ62" s="250"/>
      <c r="AR62" s="250">
        <v>18148</v>
      </c>
      <c r="AS62" s="250">
        <v>16880</v>
      </c>
      <c r="AT62" s="250">
        <v>19434</v>
      </c>
      <c r="AU62" s="250">
        <v>19800</v>
      </c>
      <c r="AV62" s="250">
        <v>20044</v>
      </c>
      <c r="AW62" s="273"/>
      <c r="AX62" s="250"/>
      <c r="AY62" s="250"/>
      <c r="AZ62" s="250"/>
      <c r="BA62" s="250"/>
      <c r="BB62" s="250"/>
      <c r="BC62" s="250"/>
      <c r="BD62" s="250"/>
      <c r="BE62" s="250"/>
      <c r="BF62" s="250"/>
      <c r="BG62" s="250"/>
      <c r="BH62" s="250"/>
      <c r="BI62" s="250">
        <v>10830</v>
      </c>
      <c r="BJ62" s="250"/>
      <c r="BK62" s="250"/>
      <c r="BL62" s="250"/>
      <c r="BM62" s="250"/>
      <c r="BN62" s="250">
        <v>14154</v>
      </c>
      <c r="BO62" s="250">
        <v>14936</v>
      </c>
      <c r="BP62" s="250">
        <v>15984</v>
      </c>
      <c r="BQ62" s="250">
        <v>16444</v>
      </c>
      <c r="BR62" s="250">
        <v>16992</v>
      </c>
      <c r="BS62" s="273"/>
      <c r="BT62" s="250"/>
      <c r="BU62" s="250"/>
      <c r="BV62" s="250"/>
      <c r="BW62" s="250"/>
      <c r="BX62" s="250"/>
      <c r="BY62" s="250"/>
      <c r="BZ62" s="250"/>
      <c r="CA62" s="250"/>
      <c r="CB62" s="250"/>
      <c r="CC62" s="250"/>
      <c r="CD62" s="250"/>
      <c r="CE62" s="250">
        <v>20200</v>
      </c>
      <c r="CF62" s="250"/>
      <c r="CG62" s="250"/>
      <c r="CH62" s="250"/>
      <c r="CI62" s="250"/>
      <c r="CJ62" s="250">
        <v>23852</v>
      </c>
      <c r="CK62" s="250">
        <v>24592</v>
      </c>
      <c r="CL62" s="250">
        <v>25540</v>
      </c>
      <c r="CM62" s="250">
        <v>26280</v>
      </c>
      <c r="CN62" s="250">
        <v>27106</v>
      </c>
      <c r="CO62" s="273"/>
      <c r="CP62" s="250"/>
      <c r="CQ62" s="250"/>
      <c r="CR62" s="250"/>
      <c r="CS62" s="250"/>
      <c r="CT62" s="250"/>
      <c r="CU62" s="250"/>
      <c r="CV62" s="250"/>
      <c r="CW62" s="250"/>
      <c r="CX62" s="250"/>
      <c r="CY62" s="250"/>
      <c r="CZ62" s="250"/>
      <c r="DA62" s="250">
        <v>6085</v>
      </c>
      <c r="DB62" s="250"/>
      <c r="DC62" s="250"/>
      <c r="DD62" s="250"/>
      <c r="DE62" s="250"/>
      <c r="DF62" s="250">
        <v>7209</v>
      </c>
      <c r="DG62" s="250">
        <v>7571</v>
      </c>
      <c r="DH62" s="250">
        <v>8362</v>
      </c>
      <c r="DI62" s="250">
        <v>8672</v>
      </c>
      <c r="DJ62" s="250">
        <v>9080</v>
      </c>
      <c r="DK62" s="273"/>
      <c r="DL62" s="250"/>
      <c r="DM62" s="250"/>
      <c r="DN62" s="250"/>
      <c r="DO62" s="250"/>
      <c r="DP62" s="250"/>
      <c r="DQ62" s="250"/>
      <c r="DR62" s="250"/>
      <c r="DS62" s="250"/>
      <c r="DT62" s="250"/>
      <c r="DU62" s="250"/>
      <c r="DV62" s="250"/>
      <c r="DW62" s="250">
        <v>13351</v>
      </c>
      <c r="DX62" s="250"/>
      <c r="DY62" s="250"/>
      <c r="DZ62" s="250"/>
      <c r="EA62" s="250"/>
      <c r="EB62" s="250">
        <v>15645</v>
      </c>
      <c r="EC62" s="250">
        <v>16395</v>
      </c>
      <c r="ED62" s="250">
        <v>18854</v>
      </c>
      <c r="EE62" s="250">
        <v>19480</v>
      </c>
      <c r="EF62" s="250">
        <v>20216</v>
      </c>
      <c r="EG62" s="273"/>
      <c r="EH62" s="250"/>
      <c r="EI62" s="250"/>
      <c r="EJ62" s="250"/>
      <c r="EK62" s="250"/>
      <c r="EL62" s="250"/>
      <c r="EM62" s="250"/>
      <c r="EN62" s="250"/>
      <c r="EO62" s="250"/>
      <c r="EP62" s="250"/>
      <c r="EQ62" s="250"/>
      <c r="ER62" s="250"/>
      <c r="ES62" s="250">
        <v>6096</v>
      </c>
      <c r="ET62" s="250"/>
      <c r="EU62" s="250"/>
      <c r="EV62" s="250"/>
      <c r="EW62" s="250"/>
      <c r="EX62" s="250">
        <v>7420.5</v>
      </c>
      <c r="EY62" s="250">
        <v>7732</v>
      </c>
      <c r="EZ62" s="250">
        <v>8608.5</v>
      </c>
      <c r="FA62" s="250">
        <v>8887</v>
      </c>
      <c r="FB62" s="250">
        <v>9027</v>
      </c>
      <c r="FC62" s="273"/>
      <c r="FD62" s="250"/>
      <c r="FE62" s="250"/>
      <c r="FF62" s="250"/>
      <c r="FG62" s="250"/>
      <c r="FH62" s="250"/>
      <c r="FI62" s="250"/>
      <c r="FJ62" s="250"/>
      <c r="FK62" s="250"/>
      <c r="FL62" s="250"/>
      <c r="FM62" s="250"/>
      <c r="FN62" s="250"/>
      <c r="FO62" s="250">
        <v>13272</v>
      </c>
      <c r="FP62" s="250"/>
      <c r="FQ62" s="250"/>
      <c r="FR62" s="250"/>
      <c r="FS62" s="250"/>
      <c r="FT62" s="250">
        <v>15740</v>
      </c>
      <c r="FU62" s="250">
        <v>16524</v>
      </c>
      <c r="FV62" s="250">
        <v>17898</v>
      </c>
      <c r="FW62" s="250">
        <v>18424</v>
      </c>
      <c r="FX62" s="250">
        <v>18943</v>
      </c>
      <c r="FY62" s="273"/>
      <c r="FZ62" s="250"/>
      <c r="GA62" s="250"/>
      <c r="GB62" s="250"/>
      <c r="GC62" s="250"/>
      <c r="GD62" s="250"/>
      <c r="GE62" s="250"/>
      <c r="GF62" s="250"/>
      <c r="GG62" s="250"/>
      <c r="GH62" s="250"/>
      <c r="GI62" s="250"/>
      <c r="GJ62" s="250"/>
      <c r="GK62" s="250">
        <v>6156.5</v>
      </c>
      <c r="GL62" s="250"/>
      <c r="GM62" s="250"/>
      <c r="GN62" s="250"/>
      <c r="GO62" s="250"/>
      <c r="GP62" s="250">
        <v>7316</v>
      </c>
      <c r="GQ62" s="250">
        <v>7694</v>
      </c>
      <c r="GR62" s="250">
        <v>8351</v>
      </c>
      <c r="GS62" s="250">
        <v>8748</v>
      </c>
      <c r="GT62" s="250">
        <v>9160.5</v>
      </c>
      <c r="GU62" s="273"/>
      <c r="GV62" s="250"/>
      <c r="GW62" s="250"/>
      <c r="GX62" s="250"/>
      <c r="GY62" s="250"/>
      <c r="GZ62" s="250"/>
      <c r="HA62" s="250"/>
      <c r="HB62" s="250"/>
      <c r="HC62" s="250"/>
      <c r="HD62" s="250"/>
      <c r="HE62" s="250"/>
      <c r="HF62" s="250"/>
      <c r="HG62" s="250">
        <v>12351</v>
      </c>
      <c r="HH62" s="250"/>
      <c r="HI62" s="250"/>
      <c r="HJ62" s="250"/>
      <c r="HK62" s="250"/>
      <c r="HL62" s="250">
        <v>13038</v>
      </c>
      <c r="HM62" s="250">
        <v>14962</v>
      </c>
      <c r="HN62" s="250">
        <v>14680</v>
      </c>
      <c r="HO62" s="250">
        <v>12810</v>
      </c>
      <c r="HP62" s="250">
        <v>15971.5</v>
      </c>
      <c r="HQ62" s="273"/>
      <c r="HR62" s="250"/>
      <c r="HS62" s="250"/>
      <c r="HT62" s="250"/>
      <c r="HU62" s="250"/>
      <c r="HV62" s="250"/>
      <c r="HW62" s="250"/>
      <c r="HX62" s="250"/>
      <c r="HY62" s="250"/>
      <c r="HZ62" s="250"/>
      <c r="IA62" s="250"/>
      <c r="IB62" s="250"/>
      <c r="IC62" s="250">
        <v>6180</v>
      </c>
      <c r="ID62" s="250"/>
      <c r="IE62" s="250"/>
      <c r="IF62" s="250"/>
      <c r="IG62" s="250"/>
      <c r="IH62" s="250">
        <v>7756</v>
      </c>
      <c r="II62" s="250">
        <v>8058</v>
      </c>
      <c r="IJ62" s="250">
        <v>8654</v>
      </c>
      <c r="IK62" s="250">
        <v>8926</v>
      </c>
      <c r="IL62" s="250">
        <v>9804</v>
      </c>
      <c r="IM62" s="273"/>
      <c r="IN62" s="250"/>
      <c r="IO62" s="250"/>
      <c r="IP62" s="250"/>
      <c r="IQ62" s="250"/>
      <c r="IR62" s="250"/>
      <c r="IS62" s="250"/>
      <c r="IT62" s="250"/>
      <c r="IU62" s="250"/>
      <c r="IV62" s="250"/>
      <c r="IW62" s="250"/>
      <c r="IX62" s="250"/>
      <c r="IY62" s="250">
        <v>12831</v>
      </c>
      <c r="IZ62" s="250"/>
      <c r="JA62" s="250"/>
      <c r="JB62" s="250"/>
      <c r="JC62" s="250"/>
      <c r="JD62" s="250">
        <v>15796</v>
      </c>
      <c r="JE62" s="250">
        <v>16542</v>
      </c>
      <c r="JF62" s="250">
        <v>17942</v>
      </c>
      <c r="JG62" s="250">
        <v>16390</v>
      </c>
      <c r="JH62" s="250">
        <v>17023</v>
      </c>
      <c r="JI62" s="273"/>
      <c r="JJ62" s="250"/>
      <c r="JK62" s="250"/>
      <c r="JL62" s="250"/>
      <c r="JM62" s="250"/>
      <c r="JN62" s="250"/>
      <c r="JO62" s="250"/>
      <c r="JP62" s="250"/>
      <c r="JQ62" s="250"/>
      <c r="JR62" s="250"/>
      <c r="JS62" s="250"/>
      <c r="JT62" s="250"/>
      <c r="JU62" s="250">
        <v>9624</v>
      </c>
      <c r="JV62" s="250"/>
      <c r="JW62" s="250"/>
      <c r="JX62" s="250"/>
      <c r="JY62" s="250"/>
      <c r="JZ62" s="250">
        <v>12175</v>
      </c>
      <c r="KA62" s="250">
        <v>12730</v>
      </c>
      <c r="KB62" s="250">
        <v>13048</v>
      </c>
      <c r="KC62" s="250">
        <v>13300</v>
      </c>
      <c r="KD62" s="250">
        <v>13467</v>
      </c>
      <c r="KE62" s="273"/>
      <c r="KF62" s="250"/>
      <c r="KG62" s="250"/>
      <c r="KH62" s="250"/>
      <c r="KI62" s="250"/>
      <c r="KJ62" s="250"/>
      <c r="KK62" s="250"/>
      <c r="KL62" s="250"/>
      <c r="KM62" s="250"/>
      <c r="KN62" s="250"/>
      <c r="KO62" s="250"/>
      <c r="KP62" s="250"/>
      <c r="KQ62" s="250">
        <v>14484</v>
      </c>
      <c r="KR62" s="250"/>
      <c r="KS62" s="250"/>
      <c r="KT62" s="250"/>
      <c r="KU62" s="250"/>
      <c r="KV62" s="250">
        <v>18268</v>
      </c>
      <c r="KW62" s="250">
        <v>19828</v>
      </c>
      <c r="KX62" s="250">
        <v>19534</v>
      </c>
      <c r="KY62" s="250">
        <v>19906</v>
      </c>
      <c r="KZ62" s="250">
        <v>20284</v>
      </c>
    </row>
    <row r="63" spans="1:312" s="18" customFormat="1">
      <c r="A63" s="250" t="s">
        <v>149</v>
      </c>
      <c r="B63" s="250"/>
      <c r="C63" s="250"/>
      <c r="D63" s="250"/>
      <c r="E63" s="250"/>
      <c r="F63" s="250"/>
      <c r="G63" s="250"/>
      <c r="H63" s="250"/>
      <c r="I63" s="250"/>
      <c r="J63" s="250"/>
      <c r="K63" s="250"/>
      <c r="L63" s="250"/>
      <c r="M63" s="250"/>
      <c r="N63" s="250"/>
      <c r="O63" s="250"/>
      <c r="P63" s="250">
        <v>5546</v>
      </c>
      <c r="Q63" s="250"/>
      <c r="R63" s="250"/>
      <c r="S63" s="250"/>
      <c r="T63" s="250"/>
      <c r="U63" s="250">
        <v>7968</v>
      </c>
      <c r="V63" s="250">
        <v>8731</v>
      </c>
      <c r="W63" s="250">
        <v>9317</v>
      </c>
      <c r="X63" s="250">
        <v>10024</v>
      </c>
      <c r="Y63" s="250">
        <v>10026</v>
      </c>
      <c r="Z63" s="273"/>
      <c r="AA63" s="250"/>
      <c r="AB63" s="250"/>
      <c r="AC63" s="250"/>
      <c r="AD63" s="250"/>
      <c r="AE63" s="250"/>
      <c r="AF63" s="250"/>
      <c r="AG63" s="250"/>
      <c r="AH63" s="250"/>
      <c r="AI63" s="250"/>
      <c r="AJ63" s="250"/>
      <c r="AK63" s="250"/>
      <c r="AL63" s="250"/>
      <c r="AM63" s="250">
        <v>14724</v>
      </c>
      <c r="AN63" s="250"/>
      <c r="AO63" s="250"/>
      <c r="AP63" s="250"/>
      <c r="AQ63" s="250"/>
      <c r="AR63" s="250">
        <v>20757</v>
      </c>
      <c r="AS63" s="250">
        <v>22030</v>
      </c>
      <c r="AT63" s="250">
        <v>22504</v>
      </c>
      <c r="AU63" s="250">
        <v>23156</v>
      </c>
      <c r="AV63" s="250">
        <v>23158</v>
      </c>
      <c r="AW63" s="273"/>
      <c r="AX63" s="250"/>
      <c r="AY63" s="250"/>
      <c r="AZ63" s="250"/>
      <c r="BA63" s="250"/>
      <c r="BB63" s="250"/>
      <c r="BC63" s="250"/>
      <c r="BD63" s="250"/>
      <c r="BE63" s="250"/>
      <c r="BF63" s="250"/>
      <c r="BG63" s="250"/>
      <c r="BH63" s="250"/>
      <c r="BI63" s="269" t="s">
        <v>17</v>
      </c>
      <c r="BJ63" s="250"/>
      <c r="BK63" s="250"/>
      <c r="BL63" s="250"/>
      <c r="BM63" s="250"/>
      <c r="BN63" s="60" t="s">
        <v>17</v>
      </c>
      <c r="BO63" s="60" t="s">
        <v>17</v>
      </c>
      <c r="BP63" s="60" t="s">
        <v>17</v>
      </c>
      <c r="BQ63" s="60" t="s">
        <v>17</v>
      </c>
      <c r="BR63" s="60" t="s">
        <v>17</v>
      </c>
      <c r="BS63" s="273"/>
      <c r="BT63" s="250"/>
      <c r="BU63" s="250"/>
      <c r="BV63" s="250"/>
      <c r="BW63" s="250"/>
      <c r="BX63" s="250"/>
      <c r="BY63" s="250"/>
      <c r="BZ63" s="250"/>
      <c r="CA63" s="250"/>
      <c r="CB63" s="250"/>
      <c r="CC63" s="250"/>
      <c r="CD63" s="250"/>
      <c r="CE63" s="269" t="s">
        <v>17</v>
      </c>
      <c r="CF63" s="250"/>
      <c r="CG63" s="250"/>
      <c r="CH63" s="250"/>
      <c r="CI63" s="250"/>
      <c r="CJ63" s="60" t="s">
        <v>17</v>
      </c>
      <c r="CK63" s="60" t="s">
        <v>17</v>
      </c>
      <c r="CL63" s="60" t="s">
        <v>17</v>
      </c>
      <c r="CM63" s="60" t="s">
        <v>17</v>
      </c>
      <c r="CN63" s="60" t="s">
        <v>17</v>
      </c>
      <c r="CO63" s="273"/>
      <c r="CP63" s="250"/>
      <c r="CQ63" s="250"/>
      <c r="CR63" s="250"/>
      <c r="CS63" s="250"/>
      <c r="CT63" s="250"/>
      <c r="CU63" s="250"/>
      <c r="CV63" s="250"/>
      <c r="CW63" s="250"/>
      <c r="CX63" s="250"/>
      <c r="CY63" s="250"/>
      <c r="CZ63" s="250"/>
      <c r="DA63" s="250">
        <v>6752</v>
      </c>
      <c r="DB63" s="250"/>
      <c r="DC63" s="250"/>
      <c r="DD63" s="250"/>
      <c r="DE63" s="250"/>
      <c r="DF63" s="250">
        <v>9528</v>
      </c>
      <c r="DG63" s="250">
        <v>10476</v>
      </c>
      <c r="DH63" s="250">
        <v>11366</v>
      </c>
      <c r="DI63" s="250">
        <v>12450</v>
      </c>
      <c r="DJ63" s="250">
        <v>12450</v>
      </c>
      <c r="DK63" s="273"/>
      <c r="DL63" s="250"/>
      <c r="DM63" s="250"/>
      <c r="DN63" s="250"/>
      <c r="DO63" s="250"/>
      <c r="DP63" s="250"/>
      <c r="DQ63" s="250"/>
      <c r="DR63" s="250"/>
      <c r="DS63" s="250"/>
      <c r="DT63" s="250"/>
      <c r="DU63" s="250"/>
      <c r="DV63" s="250"/>
      <c r="DW63" s="250">
        <v>18338</v>
      </c>
      <c r="DX63" s="250"/>
      <c r="DY63" s="250"/>
      <c r="DZ63" s="250"/>
      <c r="EA63" s="250"/>
      <c r="EB63" s="250">
        <v>26026</v>
      </c>
      <c r="EC63" s="250">
        <v>27182</v>
      </c>
      <c r="ED63" s="250">
        <v>27454</v>
      </c>
      <c r="EE63" s="250">
        <v>28016</v>
      </c>
      <c r="EF63" s="250">
        <v>28016</v>
      </c>
      <c r="EG63" s="273"/>
      <c r="EH63" s="250"/>
      <c r="EI63" s="250"/>
      <c r="EJ63" s="250"/>
      <c r="EK63" s="250"/>
      <c r="EL63" s="250"/>
      <c r="EM63" s="250"/>
      <c r="EN63" s="250"/>
      <c r="EO63" s="250"/>
      <c r="EP63" s="250"/>
      <c r="EQ63" s="250"/>
      <c r="ER63" s="250"/>
      <c r="ES63" s="250">
        <v>4340</v>
      </c>
      <c r="ET63" s="250"/>
      <c r="EU63" s="250"/>
      <c r="EV63" s="250"/>
      <c r="EW63" s="250"/>
      <c r="EX63" s="250">
        <v>6408</v>
      </c>
      <c r="EY63" s="250">
        <v>6986</v>
      </c>
      <c r="EZ63" s="250">
        <v>7268</v>
      </c>
      <c r="FA63" s="250">
        <v>7598</v>
      </c>
      <c r="FB63" s="250">
        <v>7602</v>
      </c>
      <c r="FC63" s="273"/>
      <c r="FD63" s="250"/>
      <c r="FE63" s="250"/>
      <c r="FF63" s="250"/>
      <c r="FG63" s="250"/>
      <c r="FH63" s="250"/>
      <c r="FI63" s="250"/>
      <c r="FJ63" s="250"/>
      <c r="FK63" s="250"/>
      <c r="FL63" s="250"/>
      <c r="FM63" s="250"/>
      <c r="FN63" s="250"/>
      <c r="FO63" s="250">
        <v>11110</v>
      </c>
      <c r="FP63" s="250"/>
      <c r="FQ63" s="250"/>
      <c r="FR63" s="250"/>
      <c r="FS63" s="250"/>
      <c r="FT63" s="250">
        <v>15488</v>
      </c>
      <c r="FU63" s="250">
        <v>16878</v>
      </c>
      <c r="FV63" s="250">
        <v>17554</v>
      </c>
      <c r="FW63" s="250">
        <v>18296</v>
      </c>
      <c r="FX63" s="250">
        <v>18300</v>
      </c>
      <c r="FY63" s="273"/>
      <c r="FZ63" s="250"/>
      <c r="GA63" s="250"/>
      <c r="GB63" s="250"/>
      <c r="GC63" s="250"/>
      <c r="GD63" s="250"/>
      <c r="GE63" s="250"/>
      <c r="GF63" s="250"/>
      <c r="GG63" s="250"/>
      <c r="GH63" s="250"/>
      <c r="GI63" s="250"/>
      <c r="GJ63" s="250"/>
      <c r="GK63" s="88" t="s">
        <v>17</v>
      </c>
      <c r="GL63" s="250"/>
      <c r="GM63" s="250"/>
      <c r="GN63" s="250"/>
      <c r="GO63" s="250"/>
      <c r="GP63" s="88" t="s">
        <v>17</v>
      </c>
      <c r="GQ63" s="88" t="s">
        <v>17</v>
      </c>
      <c r="GR63" s="88" t="s">
        <v>17</v>
      </c>
      <c r="GS63" s="88" t="s">
        <v>17</v>
      </c>
      <c r="GT63" s="88" t="s">
        <v>17</v>
      </c>
      <c r="GU63" s="273"/>
      <c r="GV63" s="250"/>
      <c r="GW63" s="250"/>
      <c r="GX63" s="250"/>
      <c r="GY63" s="250"/>
      <c r="GZ63" s="250"/>
      <c r="HA63" s="250"/>
      <c r="HB63" s="250"/>
      <c r="HC63" s="250"/>
      <c r="HD63" s="250"/>
      <c r="HE63" s="250"/>
      <c r="HF63" s="250"/>
      <c r="HG63" s="88" t="s">
        <v>17</v>
      </c>
      <c r="HH63" s="250"/>
      <c r="HI63" s="250"/>
      <c r="HJ63" s="250"/>
      <c r="HK63" s="250"/>
      <c r="HL63" s="88" t="s">
        <v>17</v>
      </c>
      <c r="HM63" s="88" t="s">
        <v>17</v>
      </c>
      <c r="HN63" s="88" t="s">
        <v>17</v>
      </c>
      <c r="HO63" s="88" t="s">
        <v>17</v>
      </c>
      <c r="HP63" s="88" t="s">
        <v>17</v>
      </c>
      <c r="HQ63" s="273"/>
      <c r="HR63" s="250"/>
      <c r="HS63" s="250"/>
      <c r="HT63" s="250"/>
      <c r="HU63" s="250"/>
      <c r="HV63" s="250"/>
      <c r="HW63" s="250"/>
      <c r="HX63" s="250"/>
      <c r="HY63" s="250"/>
      <c r="HZ63" s="250"/>
      <c r="IA63" s="250"/>
      <c r="IB63" s="250"/>
      <c r="IC63" s="88" t="s">
        <v>17</v>
      </c>
      <c r="ID63" s="250"/>
      <c r="IE63" s="250"/>
      <c r="IF63" s="250"/>
      <c r="IG63" s="250"/>
      <c r="IH63" s="88" t="s">
        <v>17</v>
      </c>
      <c r="II63" s="88" t="s">
        <v>17</v>
      </c>
      <c r="IJ63" s="88" t="s">
        <v>17</v>
      </c>
      <c r="IK63" s="88" t="s">
        <v>17</v>
      </c>
      <c r="IL63" s="88" t="s">
        <v>17</v>
      </c>
      <c r="IM63" s="273"/>
      <c r="IN63" s="250"/>
      <c r="IO63" s="250"/>
      <c r="IP63" s="250"/>
      <c r="IQ63" s="250"/>
      <c r="IR63" s="250"/>
      <c r="IS63" s="250"/>
      <c r="IT63" s="250"/>
      <c r="IU63" s="250"/>
      <c r="IV63" s="250"/>
      <c r="IW63" s="250"/>
      <c r="IX63" s="250"/>
      <c r="IY63" s="88" t="s">
        <v>17</v>
      </c>
      <c r="IZ63" s="250"/>
      <c r="JA63" s="250"/>
      <c r="JB63" s="250"/>
      <c r="JC63" s="250"/>
      <c r="JD63" s="88" t="s">
        <v>17</v>
      </c>
      <c r="JE63" s="88" t="s">
        <v>17</v>
      </c>
      <c r="JF63" s="88" t="s">
        <v>17</v>
      </c>
      <c r="JG63" s="88" t="s">
        <v>17</v>
      </c>
      <c r="JH63" s="88" t="s">
        <v>17</v>
      </c>
      <c r="JI63" s="273"/>
      <c r="JJ63" s="250"/>
      <c r="JK63" s="250"/>
      <c r="JL63" s="250"/>
      <c r="JM63" s="250"/>
      <c r="JN63" s="250"/>
      <c r="JO63" s="250"/>
      <c r="JP63" s="250"/>
      <c r="JQ63" s="250"/>
      <c r="JR63" s="250"/>
      <c r="JS63" s="250"/>
      <c r="JT63" s="250"/>
      <c r="JU63" s="88" t="s">
        <v>17</v>
      </c>
      <c r="JV63" s="250"/>
      <c r="JW63" s="250"/>
      <c r="JX63" s="250"/>
      <c r="JY63" s="250"/>
      <c r="JZ63" s="88" t="s">
        <v>17</v>
      </c>
      <c r="KA63" s="88" t="s">
        <v>17</v>
      </c>
      <c r="KB63" s="88" t="s">
        <v>17</v>
      </c>
      <c r="KC63" s="88" t="s">
        <v>17</v>
      </c>
      <c r="KD63" s="88" t="s">
        <v>17</v>
      </c>
      <c r="KE63" s="273"/>
      <c r="KF63" s="250"/>
      <c r="KG63" s="250"/>
      <c r="KH63" s="250"/>
      <c r="KI63" s="250"/>
      <c r="KJ63" s="250"/>
      <c r="KK63" s="250"/>
      <c r="KL63" s="250"/>
      <c r="KM63" s="250"/>
      <c r="KN63" s="250"/>
      <c r="KO63" s="250"/>
      <c r="KP63" s="250"/>
      <c r="KQ63" s="73" t="s">
        <v>17</v>
      </c>
      <c r="KR63" s="250"/>
      <c r="KS63" s="250"/>
      <c r="KT63" s="250"/>
      <c r="KU63" s="250"/>
      <c r="KV63" s="73" t="s">
        <v>17</v>
      </c>
      <c r="KW63" s="73" t="s">
        <v>17</v>
      </c>
      <c r="KX63" s="73" t="s">
        <v>17</v>
      </c>
      <c r="KY63" s="73" t="s">
        <v>17</v>
      </c>
      <c r="KZ63" s="73" t="s">
        <v>17</v>
      </c>
    </row>
    <row r="64" spans="1:312" s="18" customFormat="1">
      <c r="A64" s="251" t="s">
        <v>150</v>
      </c>
      <c r="B64" s="251"/>
      <c r="C64" s="251"/>
      <c r="D64" s="251"/>
      <c r="E64" s="251"/>
      <c r="F64" s="251"/>
      <c r="G64" s="251"/>
      <c r="H64" s="251"/>
      <c r="I64" s="251"/>
      <c r="J64" s="251"/>
      <c r="K64" s="251"/>
      <c r="L64" s="251"/>
      <c r="M64" s="251"/>
      <c r="N64" s="251"/>
      <c r="O64" s="251"/>
      <c r="P64" s="251">
        <v>6146</v>
      </c>
      <c r="Q64" s="251"/>
      <c r="R64" s="251"/>
      <c r="S64" s="251"/>
      <c r="T64" s="251"/>
      <c r="U64" s="251">
        <v>8820</v>
      </c>
      <c r="V64" s="251">
        <v>9096</v>
      </c>
      <c r="W64" s="251">
        <v>9468</v>
      </c>
      <c r="X64" s="251">
        <v>9864</v>
      </c>
      <c r="Y64" s="251">
        <v>10286</v>
      </c>
      <c r="Z64" s="275"/>
      <c r="AA64" s="251"/>
      <c r="AB64" s="251"/>
      <c r="AC64" s="251"/>
      <c r="AD64" s="251"/>
      <c r="AE64" s="251"/>
      <c r="AF64" s="251"/>
      <c r="AG64" s="251"/>
      <c r="AH64" s="251"/>
      <c r="AI64" s="251"/>
      <c r="AJ64" s="251"/>
      <c r="AK64" s="251"/>
      <c r="AL64" s="251"/>
      <c r="AM64" s="251">
        <v>13086</v>
      </c>
      <c r="AN64" s="251"/>
      <c r="AO64" s="251"/>
      <c r="AP64" s="251"/>
      <c r="AQ64" s="251"/>
      <c r="AR64" s="251">
        <v>18060</v>
      </c>
      <c r="AS64" s="251">
        <v>19254.5</v>
      </c>
      <c r="AT64" s="251">
        <v>21012</v>
      </c>
      <c r="AU64" s="251">
        <v>22128</v>
      </c>
      <c r="AV64" s="251">
        <v>22982</v>
      </c>
      <c r="AW64" s="275"/>
      <c r="AX64" s="251"/>
      <c r="AY64" s="251"/>
      <c r="AZ64" s="251"/>
      <c r="BA64" s="251"/>
      <c r="BB64" s="251"/>
      <c r="BC64" s="251"/>
      <c r="BD64" s="251"/>
      <c r="BE64" s="251"/>
      <c r="BF64" s="251"/>
      <c r="BG64" s="251"/>
      <c r="BH64" s="251"/>
      <c r="BI64" s="270" t="s">
        <v>17</v>
      </c>
      <c r="BJ64" s="251"/>
      <c r="BK64" s="251"/>
      <c r="BL64" s="251"/>
      <c r="BM64" s="251"/>
      <c r="BN64" s="93" t="s">
        <v>17</v>
      </c>
      <c r="BO64" s="93" t="s">
        <v>17</v>
      </c>
      <c r="BP64" s="93" t="s">
        <v>17</v>
      </c>
      <c r="BQ64" s="93" t="s">
        <v>17</v>
      </c>
      <c r="BR64" s="93" t="s">
        <v>17</v>
      </c>
      <c r="BS64" s="275"/>
      <c r="BT64" s="251"/>
      <c r="BU64" s="251"/>
      <c r="BV64" s="251"/>
      <c r="BW64" s="251"/>
      <c r="BX64" s="251"/>
      <c r="BY64" s="251"/>
      <c r="BZ64" s="251"/>
      <c r="CA64" s="251"/>
      <c r="CB64" s="251"/>
      <c r="CC64" s="251"/>
      <c r="CD64" s="251"/>
      <c r="CE64" s="270" t="s">
        <v>17</v>
      </c>
      <c r="CF64" s="251"/>
      <c r="CG64" s="251"/>
      <c r="CH64" s="251"/>
      <c r="CI64" s="251"/>
      <c r="CJ64" s="93" t="s">
        <v>17</v>
      </c>
      <c r="CK64" s="93" t="s">
        <v>17</v>
      </c>
      <c r="CL64" s="93" t="s">
        <v>17</v>
      </c>
      <c r="CM64" s="93" t="s">
        <v>17</v>
      </c>
      <c r="CN64" s="93" t="s">
        <v>17</v>
      </c>
      <c r="CO64" s="275"/>
      <c r="CP64" s="251"/>
      <c r="CQ64" s="251"/>
      <c r="CR64" s="251"/>
      <c r="CS64" s="251"/>
      <c r="CT64" s="251"/>
      <c r="CU64" s="251"/>
      <c r="CV64" s="251"/>
      <c r="CW64" s="251"/>
      <c r="CX64" s="251"/>
      <c r="CY64" s="251"/>
      <c r="CZ64" s="251"/>
      <c r="DA64" s="251">
        <v>10226</v>
      </c>
      <c r="DB64" s="251"/>
      <c r="DC64" s="251"/>
      <c r="DD64" s="251"/>
      <c r="DE64" s="251"/>
      <c r="DF64" s="251">
        <v>13554</v>
      </c>
      <c r="DG64" s="251">
        <v>14066</v>
      </c>
      <c r="DH64" s="251">
        <v>14784</v>
      </c>
      <c r="DI64" s="251">
        <v>15284</v>
      </c>
      <c r="DJ64" s="251">
        <v>15718</v>
      </c>
      <c r="DK64" s="275"/>
      <c r="DL64" s="251"/>
      <c r="DM64" s="251"/>
      <c r="DN64" s="251"/>
      <c r="DO64" s="251"/>
      <c r="DP64" s="251"/>
      <c r="DQ64" s="251"/>
      <c r="DR64" s="251"/>
      <c r="DS64" s="251"/>
      <c r="DT64" s="251"/>
      <c r="DU64" s="251"/>
      <c r="DV64" s="251"/>
      <c r="DW64" s="251">
        <v>23866</v>
      </c>
      <c r="DX64" s="251"/>
      <c r="DY64" s="251"/>
      <c r="DZ64" s="251"/>
      <c r="EA64" s="251"/>
      <c r="EB64" s="251">
        <v>31410</v>
      </c>
      <c r="EC64" s="251">
        <v>32630</v>
      </c>
      <c r="ED64" s="251">
        <v>34424</v>
      </c>
      <c r="EE64" s="251">
        <v>35612</v>
      </c>
      <c r="EF64" s="251">
        <v>36646</v>
      </c>
      <c r="EG64" s="275"/>
      <c r="EH64" s="251"/>
      <c r="EI64" s="251"/>
      <c r="EJ64" s="251"/>
      <c r="EK64" s="251"/>
      <c r="EL64" s="251"/>
      <c r="EM64" s="251"/>
      <c r="EN64" s="251"/>
      <c r="EO64" s="251"/>
      <c r="EP64" s="251"/>
      <c r="EQ64" s="251"/>
      <c r="ER64" s="251"/>
      <c r="ES64" s="22" t="s">
        <v>17</v>
      </c>
      <c r="ET64" s="251"/>
      <c r="EU64" s="251"/>
      <c r="EV64" s="251"/>
      <c r="EW64" s="251"/>
      <c r="EX64" s="93" t="s">
        <v>17</v>
      </c>
      <c r="EY64" s="93" t="s">
        <v>17</v>
      </c>
      <c r="EZ64" s="93" t="s">
        <v>17</v>
      </c>
      <c r="FA64" s="93" t="s">
        <v>17</v>
      </c>
      <c r="FB64" s="93" t="s">
        <v>17</v>
      </c>
      <c r="FC64" s="275"/>
      <c r="FD64" s="251"/>
      <c r="FE64" s="251"/>
      <c r="FF64" s="251"/>
      <c r="FG64" s="251"/>
      <c r="FH64" s="251"/>
      <c r="FI64" s="251"/>
      <c r="FJ64" s="251"/>
      <c r="FK64" s="251"/>
      <c r="FL64" s="251"/>
      <c r="FM64" s="251"/>
      <c r="FN64" s="251"/>
      <c r="FO64" s="93" t="s">
        <v>17</v>
      </c>
      <c r="FP64" s="251"/>
      <c r="FQ64" s="251"/>
      <c r="FR64" s="251"/>
      <c r="FS64" s="251"/>
      <c r="FT64" s="93" t="s">
        <v>17</v>
      </c>
      <c r="FU64" s="93" t="s">
        <v>17</v>
      </c>
      <c r="FV64" s="93" t="s">
        <v>17</v>
      </c>
      <c r="FW64" s="93" t="s">
        <v>17</v>
      </c>
      <c r="FX64" s="93" t="s">
        <v>17</v>
      </c>
      <c r="FY64" s="275"/>
      <c r="FZ64" s="251"/>
      <c r="GA64" s="251"/>
      <c r="GB64" s="251"/>
      <c r="GC64" s="251"/>
      <c r="GD64" s="251"/>
      <c r="GE64" s="251"/>
      <c r="GF64" s="251"/>
      <c r="GG64" s="251"/>
      <c r="GH64" s="251"/>
      <c r="GI64" s="251"/>
      <c r="GJ64" s="251"/>
      <c r="GK64" s="11" t="s">
        <v>17</v>
      </c>
      <c r="GL64" s="251"/>
      <c r="GM64" s="251"/>
      <c r="GN64" s="251"/>
      <c r="GO64" s="251"/>
      <c r="GP64" s="11" t="s">
        <v>17</v>
      </c>
      <c r="GQ64" s="11" t="s">
        <v>17</v>
      </c>
      <c r="GR64" s="11" t="s">
        <v>17</v>
      </c>
      <c r="GS64" s="11" t="s">
        <v>17</v>
      </c>
      <c r="GT64" s="11" t="s">
        <v>17</v>
      </c>
      <c r="GU64" s="275"/>
      <c r="GV64" s="251"/>
      <c r="GW64" s="251"/>
      <c r="GX64" s="251"/>
      <c r="GY64" s="251"/>
      <c r="GZ64" s="251"/>
      <c r="HA64" s="251"/>
      <c r="HB64" s="251"/>
      <c r="HC64" s="251"/>
      <c r="HD64" s="251"/>
      <c r="HE64" s="251"/>
      <c r="HF64" s="251"/>
      <c r="HG64" s="11" t="s">
        <v>17</v>
      </c>
      <c r="HH64" s="251"/>
      <c r="HI64" s="251"/>
      <c r="HJ64" s="251"/>
      <c r="HK64" s="251"/>
      <c r="HL64" s="11" t="s">
        <v>17</v>
      </c>
      <c r="HM64" s="11" t="s">
        <v>17</v>
      </c>
      <c r="HN64" s="11" t="s">
        <v>17</v>
      </c>
      <c r="HO64" s="11" t="s">
        <v>17</v>
      </c>
      <c r="HP64" s="11" t="s">
        <v>17</v>
      </c>
      <c r="HQ64" s="275"/>
      <c r="HR64" s="251"/>
      <c r="HS64" s="251"/>
      <c r="HT64" s="251"/>
      <c r="HU64" s="251"/>
      <c r="HV64" s="251"/>
      <c r="HW64" s="251"/>
      <c r="HX64" s="251"/>
      <c r="HY64" s="251"/>
      <c r="HZ64" s="251"/>
      <c r="IA64" s="251"/>
      <c r="IB64" s="251"/>
      <c r="IC64" s="251">
        <v>6146</v>
      </c>
      <c r="ID64" s="251"/>
      <c r="IE64" s="251"/>
      <c r="IF64" s="251"/>
      <c r="IG64" s="251"/>
      <c r="IH64" s="251">
        <v>8768</v>
      </c>
      <c r="II64" s="251">
        <v>8989</v>
      </c>
      <c r="IJ64" s="251">
        <v>9468</v>
      </c>
      <c r="IK64" s="251">
        <v>9864</v>
      </c>
      <c r="IL64" s="251">
        <v>10286</v>
      </c>
      <c r="IM64" s="275"/>
      <c r="IN64" s="251"/>
      <c r="IO64" s="251"/>
      <c r="IP64" s="251"/>
      <c r="IQ64" s="251"/>
      <c r="IR64" s="251"/>
      <c r="IS64" s="251"/>
      <c r="IT64" s="251"/>
      <c r="IU64" s="251"/>
      <c r="IV64" s="251"/>
      <c r="IW64" s="251"/>
      <c r="IX64" s="251"/>
      <c r="IY64" s="251">
        <v>13086</v>
      </c>
      <c r="IZ64" s="251"/>
      <c r="JA64" s="251"/>
      <c r="JB64" s="251"/>
      <c r="JC64" s="251"/>
      <c r="JD64" s="251">
        <v>18008</v>
      </c>
      <c r="JE64" s="251">
        <v>18853</v>
      </c>
      <c r="JF64" s="251">
        <v>19908</v>
      </c>
      <c r="JG64" s="251">
        <v>20904</v>
      </c>
      <c r="JH64" s="251">
        <v>22982</v>
      </c>
      <c r="JI64" s="275"/>
      <c r="JJ64" s="251"/>
      <c r="JK64" s="251"/>
      <c r="JL64" s="251"/>
      <c r="JM64" s="251"/>
      <c r="JN64" s="251"/>
      <c r="JO64" s="251"/>
      <c r="JP64" s="251"/>
      <c r="JQ64" s="251"/>
      <c r="JR64" s="251"/>
      <c r="JS64" s="251"/>
      <c r="JT64" s="251"/>
      <c r="JU64" s="251">
        <v>6146</v>
      </c>
      <c r="JV64" s="251"/>
      <c r="JW64" s="251"/>
      <c r="JX64" s="251"/>
      <c r="JY64" s="251"/>
      <c r="JZ64" s="251">
        <v>8820</v>
      </c>
      <c r="KA64" s="251">
        <v>9096</v>
      </c>
      <c r="KB64" s="251">
        <v>9468</v>
      </c>
      <c r="KC64" s="251">
        <v>9864</v>
      </c>
      <c r="KD64" s="251">
        <v>10286</v>
      </c>
      <c r="KE64" s="275"/>
      <c r="KF64" s="251"/>
      <c r="KG64" s="251"/>
      <c r="KH64" s="251"/>
      <c r="KI64" s="251"/>
      <c r="KJ64" s="251"/>
      <c r="KK64" s="251"/>
      <c r="KL64" s="251"/>
      <c r="KM64" s="251"/>
      <c r="KN64" s="251"/>
      <c r="KO64" s="251"/>
      <c r="KP64" s="251"/>
      <c r="KQ64" s="251">
        <v>13086</v>
      </c>
      <c r="KR64" s="251"/>
      <c r="KS64" s="251"/>
      <c r="KT64" s="251"/>
      <c r="KU64" s="251"/>
      <c r="KV64" s="251">
        <v>18060</v>
      </c>
      <c r="KW64" s="251">
        <v>19140</v>
      </c>
      <c r="KX64" s="251">
        <v>21012</v>
      </c>
      <c r="KY64" s="251">
        <v>22128</v>
      </c>
      <c r="KZ64" s="251">
        <v>20942</v>
      </c>
    </row>
    <row r="65" spans="1:312" s="18" customFormat="1">
      <c r="A65" s="252" t="s">
        <v>151</v>
      </c>
      <c r="B65" s="252"/>
      <c r="C65" s="252"/>
      <c r="D65" s="252"/>
      <c r="E65" s="252"/>
      <c r="F65" s="252"/>
      <c r="G65" s="252"/>
      <c r="H65" s="252"/>
      <c r="I65" s="252"/>
      <c r="J65" s="252"/>
      <c r="K65" s="252"/>
      <c r="L65" s="252"/>
      <c r="M65" s="252"/>
      <c r="N65" s="252"/>
      <c r="O65" s="252"/>
      <c r="P65" s="252">
        <v>2070</v>
      </c>
      <c r="Q65" s="252"/>
      <c r="R65" s="252"/>
      <c r="S65" s="252"/>
      <c r="T65" s="252"/>
      <c r="U65" s="252">
        <v>5370</v>
      </c>
      <c r="V65" s="252">
        <v>7000</v>
      </c>
      <c r="W65" s="252">
        <v>7000</v>
      </c>
      <c r="X65" s="252">
        <v>7244</v>
      </c>
      <c r="Y65" s="252">
        <v>7255</v>
      </c>
      <c r="Z65" s="276"/>
      <c r="AA65" s="252"/>
      <c r="AB65" s="252"/>
      <c r="AC65" s="252"/>
      <c r="AD65" s="252"/>
      <c r="AE65" s="252"/>
      <c r="AF65" s="252"/>
      <c r="AG65" s="252"/>
      <c r="AH65" s="252"/>
      <c r="AI65" s="252"/>
      <c r="AJ65" s="252"/>
      <c r="AK65" s="252"/>
      <c r="AL65" s="252"/>
      <c r="AM65" s="252">
        <v>4710</v>
      </c>
      <c r="AN65" s="252"/>
      <c r="AO65" s="252"/>
      <c r="AP65" s="252"/>
      <c r="AQ65" s="252"/>
      <c r="AR65" s="252">
        <v>12300</v>
      </c>
      <c r="AS65" s="252">
        <v>14000</v>
      </c>
      <c r="AT65" s="252">
        <v>14000</v>
      </c>
      <c r="AU65" s="252">
        <v>14540</v>
      </c>
      <c r="AV65" s="252">
        <v>14535</v>
      </c>
      <c r="AW65" s="276"/>
      <c r="AX65" s="252"/>
      <c r="AY65" s="252"/>
      <c r="AZ65" s="252"/>
      <c r="BA65" s="252"/>
      <c r="BB65" s="252"/>
      <c r="BC65" s="252"/>
      <c r="BD65" s="252"/>
      <c r="BE65" s="252"/>
      <c r="BF65" s="252"/>
      <c r="BG65" s="252"/>
      <c r="BH65" s="252"/>
      <c r="BI65" s="303" t="s">
        <v>17</v>
      </c>
      <c r="BJ65" s="252"/>
      <c r="BK65" s="252"/>
      <c r="BL65" s="252"/>
      <c r="BM65" s="252"/>
      <c r="BN65" s="304" t="s">
        <v>17</v>
      </c>
      <c r="BO65" s="304" t="s">
        <v>17</v>
      </c>
      <c r="BP65" s="304" t="s">
        <v>17</v>
      </c>
      <c r="BQ65" s="304" t="s">
        <v>17</v>
      </c>
      <c r="BR65" s="304" t="s">
        <v>17</v>
      </c>
      <c r="BS65" s="276"/>
      <c r="BT65" s="252"/>
      <c r="BU65" s="252"/>
      <c r="BV65" s="252"/>
      <c r="BW65" s="252"/>
      <c r="BX65" s="252"/>
      <c r="BY65" s="252"/>
      <c r="BZ65" s="252"/>
      <c r="CA65" s="252"/>
      <c r="CB65" s="252"/>
      <c r="CC65" s="252"/>
      <c r="CD65" s="252"/>
      <c r="CE65" s="303" t="s">
        <v>17</v>
      </c>
      <c r="CF65" s="252"/>
      <c r="CG65" s="252"/>
      <c r="CH65" s="252"/>
      <c r="CI65" s="252"/>
      <c r="CJ65" s="304" t="s">
        <v>17</v>
      </c>
      <c r="CK65" s="304" t="s">
        <v>17</v>
      </c>
      <c r="CL65" s="304" t="s">
        <v>17</v>
      </c>
      <c r="CM65" s="304" t="s">
        <v>17</v>
      </c>
      <c r="CN65" s="304" t="s">
        <v>17</v>
      </c>
      <c r="CO65" s="276"/>
      <c r="CP65" s="252"/>
      <c r="CQ65" s="252"/>
      <c r="CR65" s="252"/>
      <c r="CS65" s="252"/>
      <c r="CT65" s="252"/>
      <c r="CU65" s="252"/>
      <c r="CV65" s="252"/>
      <c r="CW65" s="252"/>
      <c r="CX65" s="252"/>
      <c r="CY65" s="252"/>
      <c r="CZ65" s="252"/>
      <c r="DA65" s="304" t="s">
        <v>17</v>
      </c>
      <c r="DB65" s="252"/>
      <c r="DC65" s="252"/>
      <c r="DD65" s="252"/>
      <c r="DE65" s="252"/>
      <c r="DF65" s="304" t="s">
        <v>17</v>
      </c>
      <c r="DG65" s="304" t="s">
        <v>17</v>
      </c>
      <c r="DH65" s="304" t="s">
        <v>17</v>
      </c>
      <c r="DI65" s="304" t="s">
        <v>17</v>
      </c>
      <c r="DJ65" s="304" t="s">
        <v>17</v>
      </c>
      <c r="DK65" s="276"/>
      <c r="DL65" s="252"/>
      <c r="DM65" s="252"/>
      <c r="DN65" s="252"/>
      <c r="DO65" s="252"/>
      <c r="DP65" s="252"/>
      <c r="DQ65" s="252"/>
      <c r="DR65" s="252"/>
      <c r="DS65" s="252"/>
      <c r="DT65" s="252"/>
      <c r="DU65" s="252"/>
      <c r="DV65" s="252"/>
      <c r="DW65" s="281" t="s">
        <v>17</v>
      </c>
      <c r="DX65" s="252"/>
      <c r="DY65" s="252"/>
      <c r="DZ65" s="252"/>
      <c r="EA65" s="252"/>
      <c r="EB65" s="304" t="s">
        <v>17</v>
      </c>
      <c r="EC65" s="304" t="s">
        <v>17</v>
      </c>
      <c r="ED65" s="304" t="s">
        <v>17</v>
      </c>
      <c r="EE65" s="304" t="s">
        <v>17</v>
      </c>
      <c r="EF65" s="304" t="s">
        <v>17</v>
      </c>
      <c r="EG65" s="276"/>
      <c r="EH65" s="252"/>
      <c r="EI65" s="252"/>
      <c r="EJ65" s="252"/>
      <c r="EK65" s="252"/>
      <c r="EL65" s="252"/>
      <c r="EM65" s="252"/>
      <c r="EN65" s="252"/>
      <c r="EO65" s="252"/>
      <c r="EP65" s="252"/>
      <c r="EQ65" s="252"/>
      <c r="ER65" s="252"/>
      <c r="ES65" s="22" t="s">
        <v>17</v>
      </c>
      <c r="ET65" s="252"/>
      <c r="EU65" s="252"/>
      <c r="EV65" s="252"/>
      <c r="EW65" s="252"/>
      <c r="EX65" s="93" t="s">
        <v>17</v>
      </c>
      <c r="EY65" s="93" t="s">
        <v>17</v>
      </c>
      <c r="EZ65" s="93" t="s">
        <v>17</v>
      </c>
      <c r="FA65" s="93" t="s">
        <v>17</v>
      </c>
      <c r="FB65" s="93" t="s">
        <v>17</v>
      </c>
      <c r="FC65" s="276"/>
      <c r="FD65" s="252"/>
      <c r="FE65" s="252"/>
      <c r="FF65" s="252"/>
      <c r="FG65" s="252"/>
      <c r="FH65" s="252"/>
      <c r="FI65" s="252"/>
      <c r="FJ65" s="252"/>
      <c r="FK65" s="252"/>
      <c r="FL65" s="252"/>
      <c r="FM65" s="252"/>
      <c r="FN65" s="252"/>
      <c r="FO65" s="93" t="s">
        <v>17</v>
      </c>
      <c r="FP65" s="252"/>
      <c r="FQ65" s="252"/>
      <c r="FR65" s="252"/>
      <c r="FS65" s="252"/>
      <c r="FT65" s="93" t="s">
        <v>17</v>
      </c>
      <c r="FU65" s="93" t="s">
        <v>17</v>
      </c>
      <c r="FV65" s="93" t="s">
        <v>17</v>
      </c>
      <c r="FW65" s="93" t="s">
        <v>17</v>
      </c>
      <c r="FX65" s="93" t="s">
        <v>17</v>
      </c>
      <c r="FY65" s="276"/>
      <c r="FZ65" s="252"/>
      <c r="GA65" s="252"/>
      <c r="GB65" s="252"/>
      <c r="GC65" s="252"/>
      <c r="GD65" s="252"/>
      <c r="GE65" s="252"/>
      <c r="GF65" s="252"/>
      <c r="GG65" s="252"/>
      <c r="GH65" s="252"/>
      <c r="GI65" s="252"/>
      <c r="GJ65" s="252"/>
      <c r="GK65" s="252">
        <v>2070</v>
      </c>
      <c r="GL65" s="252"/>
      <c r="GM65" s="252"/>
      <c r="GN65" s="252"/>
      <c r="GO65" s="252"/>
      <c r="GP65" s="252">
        <v>5370</v>
      </c>
      <c r="GQ65" s="252">
        <v>7000</v>
      </c>
      <c r="GR65" s="252">
        <v>7000</v>
      </c>
      <c r="GS65" s="252">
        <v>7244</v>
      </c>
      <c r="GT65" s="252">
        <v>7255</v>
      </c>
      <c r="GU65" s="276"/>
      <c r="GV65" s="252"/>
      <c r="GW65" s="252"/>
      <c r="GX65" s="252"/>
      <c r="GY65" s="252"/>
      <c r="GZ65" s="252"/>
      <c r="HA65" s="252"/>
      <c r="HB65" s="252"/>
      <c r="HC65" s="252"/>
      <c r="HD65" s="252"/>
      <c r="HE65" s="252"/>
      <c r="HF65" s="252"/>
      <c r="HG65" s="252">
        <v>4710</v>
      </c>
      <c r="HH65" s="252"/>
      <c r="HI65" s="252"/>
      <c r="HJ65" s="252"/>
      <c r="HK65" s="252"/>
      <c r="HL65" s="252">
        <v>12300</v>
      </c>
      <c r="HM65" s="252">
        <v>14000</v>
      </c>
      <c r="HN65" s="252">
        <v>14000</v>
      </c>
      <c r="HO65" s="252">
        <v>14540</v>
      </c>
      <c r="HP65" s="252">
        <v>14535</v>
      </c>
      <c r="HQ65" s="276"/>
      <c r="HR65" s="252"/>
      <c r="HS65" s="252"/>
      <c r="HT65" s="252"/>
      <c r="HU65" s="252"/>
      <c r="HV65" s="252"/>
      <c r="HW65" s="252"/>
      <c r="HX65" s="252"/>
      <c r="HY65" s="252"/>
      <c r="HZ65" s="252"/>
      <c r="IA65" s="252"/>
      <c r="IB65" s="252"/>
      <c r="IC65" s="11" t="s">
        <v>17</v>
      </c>
      <c r="ID65" s="252"/>
      <c r="IE65" s="252"/>
      <c r="IF65" s="252"/>
      <c r="IG65" s="252"/>
      <c r="IH65" s="409" t="s">
        <v>17</v>
      </c>
      <c r="II65" s="409" t="s">
        <v>17</v>
      </c>
      <c r="IJ65" s="409" t="s">
        <v>17</v>
      </c>
      <c r="IK65" s="409" t="s">
        <v>17</v>
      </c>
      <c r="IL65" s="409" t="s">
        <v>17</v>
      </c>
      <c r="IM65" s="276"/>
      <c r="IN65" s="252"/>
      <c r="IO65" s="252"/>
      <c r="IP65" s="252"/>
      <c r="IQ65" s="252"/>
      <c r="IR65" s="252"/>
      <c r="IS65" s="252"/>
      <c r="IT65" s="252"/>
      <c r="IU65" s="252"/>
      <c r="IV65" s="252"/>
      <c r="IW65" s="252"/>
      <c r="IX65" s="252"/>
      <c r="IY65" s="11" t="s">
        <v>17</v>
      </c>
      <c r="IZ65" s="252"/>
      <c r="JA65" s="252"/>
      <c r="JB65" s="252"/>
      <c r="JC65" s="252"/>
      <c r="JD65" s="409" t="s">
        <v>17</v>
      </c>
      <c r="JE65" s="409" t="s">
        <v>17</v>
      </c>
      <c r="JF65" s="409" t="s">
        <v>17</v>
      </c>
      <c r="JG65" s="409" t="s">
        <v>17</v>
      </c>
      <c r="JH65" s="409" t="s">
        <v>17</v>
      </c>
      <c r="JI65" s="276"/>
      <c r="JJ65" s="252"/>
      <c r="JK65" s="252"/>
      <c r="JL65" s="252"/>
      <c r="JM65" s="252"/>
      <c r="JN65" s="252"/>
      <c r="JO65" s="252"/>
      <c r="JP65" s="252"/>
      <c r="JQ65" s="252"/>
      <c r="JR65" s="252"/>
      <c r="JS65" s="252"/>
      <c r="JT65" s="252"/>
      <c r="JU65" s="22" t="s">
        <v>17</v>
      </c>
      <c r="JV65" s="252"/>
      <c r="JW65" s="252"/>
      <c r="JX65" s="252"/>
      <c r="JY65" s="252"/>
      <c r="JZ65" s="409" t="s">
        <v>17</v>
      </c>
      <c r="KA65" s="409" t="s">
        <v>17</v>
      </c>
      <c r="KB65" s="409" t="s">
        <v>17</v>
      </c>
      <c r="KC65" s="409" t="s">
        <v>17</v>
      </c>
      <c r="KD65" s="409" t="s">
        <v>17</v>
      </c>
      <c r="KE65" s="276"/>
      <c r="KF65" s="252"/>
      <c r="KG65" s="252"/>
      <c r="KH65" s="252"/>
      <c r="KI65" s="252"/>
      <c r="KJ65" s="252"/>
      <c r="KK65" s="252"/>
      <c r="KL65" s="252"/>
      <c r="KM65" s="252"/>
      <c r="KN65" s="252"/>
      <c r="KO65" s="252"/>
      <c r="KP65" s="252"/>
      <c r="KQ65" s="22" t="s">
        <v>17</v>
      </c>
      <c r="KR65" s="252"/>
      <c r="KS65" s="252"/>
      <c r="KT65" s="252"/>
      <c r="KU65" s="252"/>
      <c r="KV65" s="281" t="s">
        <v>17</v>
      </c>
      <c r="KW65" s="281" t="s">
        <v>17</v>
      </c>
      <c r="KX65" s="281" t="s">
        <v>17</v>
      </c>
      <c r="KY65" s="281" t="s">
        <v>17</v>
      </c>
      <c r="KZ65" s="281" t="s">
        <v>17</v>
      </c>
    </row>
    <row r="66" spans="1:312" s="18" customFormat="1">
      <c r="A66" s="17"/>
      <c r="B66" s="253"/>
      <c r="C66" s="60"/>
      <c r="D66" s="60"/>
      <c r="E66" s="60"/>
      <c r="F66" s="60"/>
      <c r="G66" s="60"/>
      <c r="H66" s="60"/>
      <c r="I66" s="122"/>
      <c r="J66" s="122"/>
      <c r="K66" s="122"/>
      <c r="L66" s="122"/>
      <c r="M66" s="88"/>
      <c r="N66" s="88"/>
      <c r="O66" s="88"/>
      <c r="P66" s="88"/>
      <c r="Q66" s="88"/>
      <c r="R66" s="88"/>
      <c r="S66" s="88"/>
      <c r="T66" s="88"/>
      <c r="U66" s="88"/>
      <c r="V66" s="88"/>
      <c r="W66" s="88"/>
      <c r="X66" s="88"/>
      <c r="Y66" s="88"/>
      <c r="Z66" s="31"/>
      <c r="AA66" s="31"/>
      <c r="AB66" s="31"/>
      <c r="AC66" s="31"/>
      <c r="AD66" s="31"/>
      <c r="AE66" s="31"/>
      <c r="AF66" s="63"/>
      <c r="AG66" s="63"/>
      <c r="AH66" s="63"/>
      <c r="AI66" s="63"/>
      <c r="AJ66" s="73"/>
      <c r="AK66" s="88"/>
      <c r="AL66" s="88"/>
      <c r="AM66" s="88"/>
      <c r="AN66" s="88"/>
      <c r="AO66" s="88"/>
      <c r="AP66" s="88"/>
      <c r="AQ66" s="88"/>
      <c r="AR66" s="88"/>
      <c r="AS66" s="88"/>
      <c r="AT66" s="88"/>
      <c r="AU66" s="88"/>
      <c r="AV66" s="88"/>
      <c r="AW66" s="107"/>
      <c r="AX66" s="60"/>
      <c r="AY66" s="107"/>
      <c r="AZ66" s="60"/>
      <c r="BA66" s="64"/>
      <c r="BB66" s="105"/>
      <c r="BC66" s="105"/>
      <c r="BD66" s="105"/>
      <c r="BE66" s="105"/>
      <c r="BF66" s="88"/>
      <c r="BG66" s="88"/>
      <c r="BH66" s="88"/>
      <c r="BI66" s="88"/>
      <c r="BJ66" s="88"/>
      <c r="BK66" s="88"/>
      <c r="BL66" s="88"/>
      <c r="BM66" s="88"/>
      <c r="BN66" s="88"/>
      <c r="BO66" s="88"/>
      <c r="BP66" s="88"/>
      <c r="BQ66" s="88"/>
      <c r="BR66" s="88"/>
      <c r="BS66" s="107"/>
      <c r="BT66" s="60"/>
      <c r="BU66" s="107"/>
      <c r="BV66" s="105"/>
      <c r="BW66" s="105"/>
      <c r="BX66" s="105"/>
      <c r="BY66" s="105"/>
      <c r="BZ66" s="105"/>
      <c r="CA66" s="105"/>
      <c r="CB66" s="73"/>
      <c r="CC66" s="88"/>
      <c r="CD66" s="88"/>
      <c r="CE66" s="88"/>
      <c r="CF66" s="88"/>
      <c r="CG66" s="88"/>
      <c r="CH66" s="88"/>
      <c r="CI66" s="88"/>
      <c r="CJ66" s="88"/>
      <c r="CK66" s="88"/>
      <c r="CL66" s="88"/>
      <c r="CM66" s="88"/>
      <c r="CN66" s="88"/>
      <c r="CO66" s="60"/>
      <c r="CP66" s="60"/>
      <c r="CQ66" s="60"/>
      <c r="CR66" s="60"/>
      <c r="CS66" s="60"/>
      <c r="CT66" s="60"/>
      <c r="CU66" s="60"/>
      <c r="CV66" s="60"/>
      <c r="CW66" s="60"/>
      <c r="CX66" s="60"/>
      <c r="CY66" s="60"/>
      <c r="CZ66" s="60"/>
      <c r="DA66" s="60"/>
      <c r="DB66" s="60"/>
      <c r="DC66" s="60"/>
      <c r="DD66" s="60"/>
      <c r="DE66" s="60"/>
      <c r="DF66" s="60"/>
      <c r="DG66" s="88"/>
      <c r="DH66" s="88"/>
      <c r="DI66" s="88"/>
      <c r="DJ66" s="88"/>
      <c r="DK66" s="60"/>
      <c r="DL66" s="60"/>
      <c r="DM66" s="60"/>
      <c r="DN66" s="60"/>
      <c r="DO66" s="60"/>
      <c r="DP66" s="60"/>
      <c r="DQ66" s="60"/>
      <c r="DR66" s="60"/>
      <c r="DS66" s="60"/>
      <c r="DT66" s="60"/>
      <c r="DU66" s="60"/>
      <c r="DV66" s="88"/>
      <c r="DW66" s="88"/>
      <c r="DX66" s="88"/>
      <c r="DY66" s="88"/>
      <c r="DZ66" s="88"/>
      <c r="EA66" s="88"/>
      <c r="EB66" s="88"/>
      <c r="EC66" s="88"/>
      <c r="ED66" s="88"/>
      <c r="EE66" s="88"/>
      <c r="EF66" s="88"/>
      <c r="EG66" s="107"/>
      <c r="EH66" s="60"/>
      <c r="EI66" s="107"/>
      <c r="EJ66" s="60"/>
      <c r="EK66" s="64"/>
      <c r="EL66" s="105"/>
      <c r="EM66" s="105"/>
      <c r="EN66" s="105"/>
      <c r="EO66" s="105"/>
      <c r="EP66" s="88"/>
      <c r="EQ66" s="88"/>
      <c r="ER66" s="88"/>
      <c r="ES66" s="88"/>
      <c r="ET66" s="88"/>
      <c r="EU66" s="88"/>
      <c r="EV66" s="88"/>
      <c r="EW66" s="88"/>
      <c r="EX66" s="88"/>
      <c r="EY66" s="88"/>
      <c r="EZ66" s="88"/>
      <c r="FA66" s="88"/>
      <c r="FB66" s="88"/>
      <c r="FC66" s="107"/>
      <c r="FD66" s="60"/>
      <c r="FE66" s="107"/>
      <c r="FF66" s="105"/>
      <c r="FG66" s="105"/>
      <c r="FH66" s="105"/>
      <c r="FI66" s="105"/>
      <c r="FJ66" s="105"/>
      <c r="FK66" s="105"/>
      <c r="FL66" s="73"/>
      <c r="FM66" s="88"/>
      <c r="FN66" s="88"/>
      <c r="FO66" s="88"/>
      <c r="FP66" s="88"/>
      <c r="FQ66" s="88"/>
      <c r="FR66" s="88"/>
      <c r="FS66" s="88"/>
      <c r="FT66" s="88"/>
      <c r="FU66" s="88"/>
      <c r="FV66" s="88"/>
      <c r="FW66" s="88"/>
      <c r="FX66" s="88"/>
      <c r="FY66" s="60"/>
      <c r="FZ66" s="60"/>
      <c r="GA66" s="60"/>
      <c r="GB66" s="60"/>
      <c r="GC66" s="60"/>
      <c r="GD66" s="60"/>
      <c r="GE66" s="60"/>
      <c r="GF66" s="60"/>
      <c r="GG66" s="60"/>
      <c r="GH66" s="60"/>
      <c r="GI66" s="60"/>
      <c r="GJ66" s="88"/>
      <c r="GK66" s="88"/>
      <c r="GL66" s="88"/>
      <c r="GM66" s="88"/>
      <c r="GN66" s="88"/>
      <c r="GO66" s="88"/>
      <c r="GP66" s="88"/>
      <c r="GQ66" s="88"/>
      <c r="GR66" s="88"/>
      <c r="GS66" s="88"/>
      <c r="GT66" s="88"/>
      <c r="GU66" s="60"/>
      <c r="GV66" s="60"/>
      <c r="GW66" s="60"/>
      <c r="GX66" s="60"/>
      <c r="GY66" s="60"/>
      <c r="GZ66" s="60"/>
      <c r="HA66" s="60"/>
      <c r="HB66" s="60"/>
      <c r="HC66" s="60"/>
      <c r="HD66" s="60"/>
      <c r="HE66" s="60"/>
      <c r="HF66" s="88"/>
      <c r="HG66" s="88"/>
      <c r="HH66" s="88"/>
      <c r="HI66" s="88"/>
      <c r="HJ66" s="88"/>
      <c r="HK66" s="88"/>
      <c r="HL66" s="88"/>
      <c r="HM66" s="88"/>
      <c r="HN66" s="88"/>
      <c r="HO66" s="88"/>
      <c r="HP66" s="88"/>
      <c r="HQ66" s="60"/>
      <c r="HR66" s="60"/>
      <c r="HS66" s="60"/>
      <c r="HT66" s="60"/>
      <c r="HU66" s="60"/>
      <c r="HV66" s="60"/>
      <c r="HW66" s="60"/>
      <c r="HX66" s="60"/>
      <c r="HY66" s="60"/>
      <c r="HZ66" s="60"/>
      <c r="IA66" s="60"/>
      <c r="IB66" s="88"/>
      <c r="IC66" s="88"/>
      <c r="ID66" s="88"/>
      <c r="IE66" s="88"/>
      <c r="IF66" s="88"/>
      <c r="IG66" s="88"/>
      <c r="IH66" s="88"/>
      <c r="II66" s="88"/>
      <c r="IJ66" s="88"/>
      <c r="IK66" s="88"/>
      <c r="IL66" s="88"/>
      <c r="IM66" s="60"/>
      <c r="IN66" s="60"/>
      <c r="IO66" s="60"/>
      <c r="IP66" s="60"/>
      <c r="IQ66" s="60"/>
      <c r="IR66" s="60"/>
      <c r="IS66" s="60"/>
      <c r="IT66" s="60"/>
      <c r="IU66" s="60"/>
      <c r="IV66" s="60"/>
      <c r="IW66" s="60"/>
      <c r="IX66" s="88"/>
      <c r="IY66" s="88"/>
      <c r="IZ66" s="88"/>
      <c r="JA66" s="88"/>
      <c r="JB66" s="88"/>
      <c r="JC66" s="88"/>
      <c r="JD66" s="88"/>
      <c r="JE66" s="88"/>
      <c r="JF66" s="88"/>
      <c r="JG66" s="88"/>
      <c r="JH66" s="88"/>
      <c r="JI66" s="107"/>
      <c r="JJ66" s="60"/>
      <c r="JK66" s="60"/>
      <c r="JL66" s="60"/>
      <c r="JM66" s="64"/>
      <c r="JN66" s="105"/>
      <c r="JO66" s="105"/>
      <c r="JP66" s="105"/>
      <c r="JQ66" s="105"/>
      <c r="JR66" s="88"/>
      <c r="JS66" s="88"/>
      <c r="JT66" s="88"/>
      <c r="JU66" s="88"/>
      <c r="JV66" s="88"/>
      <c r="JW66" s="88"/>
      <c r="JX66" s="88"/>
      <c r="JY66" s="88"/>
      <c r="JZ66" s="88"/>
      <c r="KA66" s="88"/>
      <c r="KB66" s="88"/>
      <c r="KC66" s="88"/>
      <c r="KD66" s="88"/>
      <c r="KE66" s="107"/>
      <c r="KF66" s="60"/>
      <c r="KG66" s="60"/>
      <c r="KH66" s="105"/>
      <c r="KI66" s="105"/>
      <c r="KJ66" s="105"/>
      <c r="KK66" s="105"/>
      <c r="KL66" s="105"/>
      <c r="KM66" s="105"/>
      <c r="KN66" s="73"/>
      <c r="KO66" s="88"/>
      <c r="KP66" s="88"/>
      <c r="KQ66" s="88"/>
      <c r="KR66" s="88"/>
      <c r="KS66" s="88"/>
      <c r="KT66" s="88"/>
      <c r="KU66" s="88"/>
      <c r="KV66" s="88"/>
      <c r="KW66" s="88"/>
      <c r="KX66" s="88"/>
      <c r="KY66" s="88"/>
      <c r="KZ66" s="88"/>
    </row>
    <row r="67" spans="1:312">
      <c r="A67" s="12" t="s">
        <v>35</v>
      </c>
      <c r="B67" s="12"/>
      <c r="C67" s="60"/>
      <c r="D67" s="60"/>
      <c r="E67" s="58"/>
      <c r="F67" s="58"/>
      <c r="G67" s="58"/>
      <c r="H67" s="58"/>
      <c r="I67" s="58"/>
      <c r="J67" s="58"/>
      <c r="K67" s="58"/>
      <c r="L67" s="58"/>
      <c r="P67" s="71" t="s">
        <v>155</v>
      </c>
      <c r="Q67" s="71" t="s">
        <v>155</v>
      </c>
      <c r="U67" s="139" t="s">
        <v>161</v>
      </c>
      <c r="V67" s="139" t="s">
        <v>186</v>
      </c>
      <c r="W67" s="139" t="s">
        <v>186</v>
      </c>
      <c r="X67" s="139" t="s">
        <v>186</v>
      </c>
      <c r="Y67" s="139"/>
      <c r="Z67" s="58"/>
      <c r="AA67" s="58"/>
      <c r="AB67" s="58"/>
      <c r="AC67" s="58"/>
      <c r="AD67" s="58"/>
      <c r="AE67" s="58"/>
      <c r="AF67" s="130"/>
      <c r="AG67" s="130"/>
      <c r="AH67" s="130"/>
      <c r="AI67" s="130"/>
      <c r="AM67" s="71" t="s">
        <v>155</v>
      </c>
      <c r="AS67" s="139" t="s">
        <v>187</v>
      </c>
      <c r="AT67" s="139" t="s">
        <v>187</v>
      </c>
      <c r="AU67" s="139" t="s">
        <v>187</v>
      </c>
      <c r="AV67" s="139"/>
      <c r="AW67" s="58"/>
      <c r="AX67" s="58"/>
      <c r="AY67" s="58"/>
      <c r="AZ67" s="58"/>
      <c r="BA67" s="58"/>
      <c r="BB67" s="104"/>
      <c r="BC67" s="104"/>
      <c r="BD67" s="104"/>
      <c r="BE67" s="104"/>
      <c r="BI67" s="23" t="s">
        <v>155</v>
      </c>
      <c r="BN67" s="71" t="s">
        <v>112</v>
      </c>
      <c r="BP67" s="139"/>
      <c r="BQ67" s="139"/>
      <c r="BR67" s="139"/>
      <c r="BS67" s="58"/>
      <c r="BT67" s="58"/>
      <c r="BU67" s="58"/>
      <c r="BV67" s="58"/>
      <c r="BW67" s="58"/>
      <c r="BX67" s="58"/>
      <c r="BY67" s="58"/>
      <c r="BZ67" s="58"/>
      <c r="CA67" s="58"/>
      <c r="CE67" s="23" t="s">
        <v>155</v>
      </c>
      <c r="CJ67" s="71" t="s">
        <v>110</v>
      </c>
      <c r="CL67" s="139"/>
      <c r="CM67" s="139"/>
      <c r="CN67" s="139"/>
      <c r="CO67" s="58"/>
      <c r="CP67" s="58"/>
      <c r="CQ67" s="58"/>
      <c r="CR67" s="58"/>
      <c r="CS67" s="58"/>
      <c r="CT67" s="58"/>
      <c r="CU67" s="58"/>
      <c r="CV67" s="58"/>
      <c r="CW67" s="58"/>
      <c r="DA67" s="23" t="s">
        <v>155</v>
      </c>
      <c r="DF67" s="71" t="s">
        <v>112</v>
      </c>
      <c r="DH67" s="139"/>
      <c r="DI67" s="139"/>
      <c r="DJ67" s="139"/>
      <c r="DK67" s="58"/>
      <c r="DL67" s="58"/>
      <c r="DM67" s="58"/>
      <c r="DN67" s="58"/>
      <c r="DO67" s="58"/>
      <c r="DP67" s="58"/>
      <c r="DQ67" s="58"/>
      <c r="DR67" s="58"/>
      <c r="DS67" s="58"/>
      <c r="DW67" s="23" t="s">
        <v>155</v>
      </c>
      <c r="EB67" s="71" t="s">
        <v>110</v>
      </c>
      <c r="ED67" s="524"/>
      <c r="EE67" s="524"/>
      <c r="EF67" s="524"/>
      <c r="EG67" s="58"/>
      <c r="EH67" s="58"/>
      <c r="EI67" s="58"/>
      <c r="EJ67" s="58"/>
      <c r="EK67" s="58"/>
      <c r="EL67" s="58"/>
      <c r="EM67" s="58"/>
      <c r="EN67" s="58"/>
      <c r="EO67" s="58"/>
      <c r="ES67" s="23" t="s">
        <v>155</v>
      </c>
      <c r="EZ67" s="139"/>
      <c r="FA67" s="139"/>
      <c r="FB67" s="139"/>
      <c r="FC67" s="58"/>
      <c r="FD67" s="58"/>
      <c r="FE67" s="58"/>
      <c r="FF67" s="58"/>
      <c r="FG67" s="58"/>
      <c r="FH67" s="58"/>
      <c r="FI67" s="58"/>
      <c r="FJ67" s="58"/>
      <c r="FK67" s="58"/>
      <c r="FO67" s="23" t="s">
        <v>155</v>
      </c>
      <c r="FT67" s="71" t="s">
        <v>110</v>
      </c>
      <c r="FV67" s="139"/>
      <c r="FW67" s="139"/>
      <c r="FX67" s="139"/>
      <c r="FY67" s="58"/>
      <c r="FZ67" s="58"/>
      <c r="GA67" s="58"/>
      <c r="GB67" s="58"/>
      <c r="GC67" s="58"/>
      <c r="GD67" s="58"/>
      <c r="GE67" s="58"/>
      <c r="GF67" s="58"/>
      <c r="GG67" s="58"/>
      <c r="GK67" s="23" t="s">
        <v>155</v>
      </c>
      <c r="GP67" s="71" t="s">
        <v>112</v>
      </c>
      <c r="GR67" s="139"/>
      <c r="GS67" s="139"/>
      <c r="GT67" s="139"/>
      <c r="GU67" s="60"/>
      <c r="GV67" s="58"/>
      <c r="GW67" s="58"/>
      <c r="GX67" s="58"/>
      <c r="GY67" s="58"/>
      <c r="GZ67" s="58"/>
      <c r="HA67" s="58"/>
      <c r="HB67" s="58"/>
      <c r="HC67" s="58"/>
      <c r="HG67" s="23" t="s">
        <v>155</v>
      </c>
      <c r="HL67" s="71" t="s">
        <v>110</v>
      </c>
      <c r="HN67" s="139"/>
      <c r="HO67" s="139"/>
      <c r="HP67" s="139"/>
      <c r="HQ67" s="58"/>
      <c r="HR67" s="58"/>
      <c r="HS67" s="58"/>
      <c r="HT67" s="58"/>
      <c r="HU67" s="58"/>
      <c r="HV67" s="58"/>
      <c r="HW67" s="58"/>
      <c r="HX67" s="58"/>
      <c r="HY67" s="58"/>
      <c r="IC67" s="23" t="s">
        <v>155</v>
      </c>
      <c r="IH67" s="71" t="s">
        <v>112</v>
      </c>
      <c r="IJ67" s="139"/>
      <c r="IK67" s="139"/>
      <c r="IL67" s="139"/>
      <c r="IM67" s="58"/>
      <c r="IN67" s="58"/>
      <c r="IO67" s="58"/>
      <c r="IP67" s="58"/>
      <c r="IQ67" s="58"/>
      <c r="IR67" s="58"/>
      <c r="IS67" s="58"/>
      <c r="IT67" s="58"/>
      <c r="IU67" s="58"/>
      <c r="IY67" s="23" t="s">
        <v>155</v>
      </c>
      <c r="JD67" s="71" t="s">
        <v>110</v>
      </c>
      <c r="JF67" s="139"/>
      <c r="JG67" s="139"/>
      <c r="JH67" s="139"/>
      <c r="JI67" s="58"/>
      <c r="JJ67" s="58"/>
      <c r="JK67" s="58"/>
      <c r="JL67" s="58"/>
      <c r="JM67" s="58"/>
      <c r="JN67" s="58"/>
      <c r="JO67" s="58"/>
      <c r="JP67" s="58"/>
      <c r="JQ67" s="58"/>
      <c r="JU67" s="23" t="s">
        <v>155</v>
      </c>
      <c r="JZ67" s="71" t="s">
        <v>112</v>
      </c>
      <c r="KB67" s="139"/>
      <c r="KC67" s="139"/>
      <c r="KD67" s="139"/>
      <c r="KE67" s="58"/>
      <c r="KF67" s="58"/>
      <c r="KG67" s="58"/>
      <c r="KH67" s="58"/>
      <c r="KI67" s="58"/>
      <c r="KJ67" s="58"/>
      <c r="KK67" s="58"/>
      <c r="KL67" s="58"/>
      <c r="KM67" s="58"/>
      <c r="KQ67" s="23" t="s">
        <v>155</v>
      </c>
      <c r="KV67" s="71" t="s">
        <v>110</v>
      </c>
      <c r="KX67" s="139"/>
      <c r="KY67" s="139"/>
      <c r="KZ67" s="139"/>
    </row>
    <row r="68" spans="1:312">
      <c r="A68" s="12"/>
      <c r="B68" s="12"/>
      <c r="C68" s="60"/>
      <c r="D68" s="60"/>
      <c r="E68" s="58"/>
      <c r="F68" s="58"/>
      <c r="G68" s="58"/>
      <c r="H68" s="58"/>
      <c r="I68" s="58"/>
      <c r="J68" s="58"/>
      <c r="K68" s="58"/>
      <c r="L68" s="58"/>
      <c r="P68" s="71" t="s">
        <v>153</v>
      </c>
      <c r="Q68" s="71" t="s">
        <v>153</v>
      </c>
      <c r="U68" s="139" t="s">
        <v>153</v>
      </c>
      <c r="V68" s="139" t="s">
        <v>153</v>
      </c>
      <c r="W68" s="139" t="s">
        <v>153</v>
      </c>
      <c r="X68" s="139" t="s">
        <v>153</v>
      </c>
      <c r="Y68" s="139"/>
      <c r="Z68" s="58"/>
      <c r="AA68" s="58"/>
      <c r="AB68" s="58"/>
      <c r="AC68" s="58"/>
      <c r="AD68" s="58"/>
      <c r="AE68" s="58"/>
      <c r="AF68" s="58"/>
      <c r="AG68" s="58"/>
      <c r="AH68" s="58"/>
      <c r="AI68" s="58"/>
      <c r="AM68" s="71" t="s">
        <v>153</v>
      </c>
      <c r="AS68" s="139" t="s">
        <v>153</v>
      </c>
      <c r="AT68" s="139" t="s">
        <v>153</v>
      </c>
      <c r="AU68" s="139" t="s">
        <v>153</v>
      </c>
      <c r="AV68" s="139"/>
      <c r="AW68" s="58"/>
      <c r="AX68" s="58"/>
      <c r="AY68" s="58"/>
      <c r="AZ68" s="58"/>
      <c r="BA68" s="58"/>
      <c r="BB68" s="58"/>
      <c r="BC68" s="58"/>
      <c r="BD68" s="58"/>
      <c r="BE68" s="58"/>
      <c r="BI68" s="71" t="s">
        <v>153</v>
      </c>
      <c r="BN68" s="71" t="s">
        <v>153</v>
      </c>
      <c r="BP68" s="139"/>
      <c r="BQ68" s="139"/>
      <c r="BR68" s="139"/>
      <c r="BS68" s="58"/>
      <c r="BT68" s="58"/>
      <c r="BU68" s="58"/>
      <c r="BV68" s="58"/>
      <c r="BW68" s="58"/>
      <c r="BX68" s="58"/>
      <c r="BY68" s="58"/>
      <c r="BZ68" s="58"/>
      <c r="CA68" s="58"/>
      <c r="CE68" s="71" t="s">
        <v>153</v>
      </c>
      <c r="CJ68" s="71" t="s">
        <v>153</v>
      </c>
      <c r="CL68" s="139"/>
      <c r="CM68" s="139"/>
      <c r="CN68" s="139"/>
      <c r="CP68" s="58"/>
      <c r="CQ68" s="58"/>
      <c r="CR68" s="58"/>
      <c r="CS68" s="58"/>
      <c r="CT68" s="58"/>
      <c r="CU68" s="58"/>
      <c r="CV68" s="58"/>
      <c r="CW68" s="58"/>
      <c r="DA68" s="71" t="s">
        <v>153</v>
      </c>
      <c r="DF68" s="71" t="s">
        <v>153</v>
      </c>
      <c r="DH68" s="139"/>
      <c r="DI68" s="139"/>
      <c r="DJ68" s="139"/>
      <c r="DK68" s="58"/>
      <c r="DL68" s="58"/>
      <c r="DM68" s="58"/>
      <c r="DN68" s="58"/>
      <c r="DO68" s="58"/>
      <c r="DP68" s="58"/>
      <c r="DQ68" s="58"/>
      <c r="DR68" s="58"/>
      <c r="DS68" s="58"/>
      <c r="DT68" s="58"/>
      <c r="DW68" s="71" t="s">
        <v>153</v>
      </c>
      <c r="EB68" s="71" t="s">
        <v>153</v>
      </c>
      <c r="ED68" s="524"/>
      <c r="EE68" s="524"/>
      <c r="EF68" s="524"/>
      <c r="EG68" s="58"/>
      <c r="EH68" s="58"/>
      <c r="EI68" s="58"/>
      <c r="EJ68" s="58"/>
      <c r="EK68" s="58"/>
      <c r="EL68" s="58"/>
      <c r="EM68" s="58"/>
      <c r="EN68" s="58"/>
      <c r="EO68" s="58"/>
      <c r="ES68" s="71" t="s">
        <v>153</v>
      </c>
      <c r="EZ68" s="139"/>
      <c r="FA68" s="139"/>
      <c r="FB68" s="139"/>
      <c r="FC68" s="58"/>
      <c r="FD68" s="58"/>
      <c r="FE68" s="58"/>
      <c r="FF68" s="58"/>
      <c r="FG68" s="58"/>
      <c r="FH68" s="58"/>
      <c r="FI68" s="58"/>
      <c r="FJ68" s="58"/>
      <c r="FK68" s="58"/>
      <c r="FO68" s="71" t="s">
        <v>153</v>
      </c>
      <c r="FT68" s="71" t="s">
        <v>153</v>
      </c>
      <c r="FV68" s="139"/>
      <c r="FW68" s="139"/>
      <c r="FX68" s="139"/>
      <c r="FY68" s="58"/>
      <c r="FZ68" s="58"/>
      <c r="GA68" s="58"/>
      <c r="GB68" s="58"/>
      <c r="GC68" s="58"/>
      <c r="GD68" s="58"/>
      <c r="GE68" s="58"/>
      <c r="GF68" s="58"/>
      <c r="GG68" s="58"/>
      <c r="GH68" s="58"/>
      <c r="GK68" s="71" t="s">
        <v>153</v>
      </c>
      <c r="GP68" s="71" t="s">
        <v>153</v>
      </c>
      <c r="GR68" s="139"/>
      <c r="GS68" s="139"/>
      <c r="GT68" s="139"/>
      <c r="GU68" s="58"/>
      <c r="GV68" s="58"/>
      <c r="GW68" s="58"/>
      <c r="GX68" s="58"/>
      <c r="GY68" s="58"/>
      <c r="GZ68" s="58"/>
      <c r="HA68" s="58"/>
      <c r="HB68" s="58"/>
      <c r="HC68" s="58"/>
      <c r="HD68" s="58"/>
      <c r="HG68" s="71" t="s">
        <v>153</v>
      </c>
      <c r="HL68" s="71" t="s">
        <v>153</v>
      </c>
      <c r="HN68" s="139"/>
      <c r="HO68" s="139"/>
      <c r="HP68" s="139"/>
      <c r="HQ68" s="58"/>
      <c r="HR68" s="58"/>
      <c r="HS68" s="58"/>
      <c r="HT68" s="58"/>
      <c r="HU68" s="58"/>
      <c r="HV68" s="58"/>
      <c r="HW68" s="58"/>
      <c r="HX68" s="58"/>
      <c r="HY68" s="58"/>
      <c r="HZ68" s="58"/>
      <c r="IC68" s="71" t="s">
        <v>153</v>
      </c>
      <c r="IH68" s="71" t="s">
        <v>153</v>
      </c>
      <c r="IJ68" s="139"/>
      <c r="IK68" s="139"/>
      <c r="IL68" s="139"/>
      <c r="IM68" s="58"/>
      <c r="IN68" s="58"/>
      <c r="IO68" s="58"/>
      <c r="IP68" s="58"/>
      <c r="IQ68" s="58"/>
      <c r="IR68" s="58"/>
      <c r="IS68" s="58"/>
      <c r="IT68" s="58"/>
      <c r="IU68" s="58"/>
      <c r="IV68" s="58"/>
      <c r="IY68" s="71" t="s">
        <v>153</v>
      </c>
      <c r="JD68" s="71" t="s">
        <v>153</v>
      </c>
      <c r="JF68" s="139"/>
      <c r="JG68" s="139"/>
      <c r="JH68" s="139"/>
      <c r="JI68" s="58"/>
      <c r="JJ68" s="58"/>
      <c r="JK68" s="58"/>
      <c r="JL68" s="58"/>
      <c r="JM68" s="58"/>
      <c r="JN68" s="58"/>
      <c r="JO68" s="58"/>
      <c r="JP68" s="58"/>
      <c r="JQ68" s="58"/>
      <c r="JU68" s="71" t="s">
        <v>153</v>
      </c>
      <c r="JZ68" s="71" t="s">
        <v>153</v>
      </c>
      <c r="KB68" s="139"/>
      <c r="KC68" s="139"/>
      <c r="KD68" s="139"/>
      <c r="KE68" s="58"/>
      <c r="KF68" s="58"/>
      <c r="KG68" s="58"/>
      <c r="KH68" s="58"/>
      <c r="KI68" s="58"/>
      <c r="KJ68" s="58"/>
      <c r="KK68" s="58"/>
      <c r="KL68" s="58"/>
      <c r="KM68" s="58"/>
      <c r="KQ68" s="71" t="s">
        <v>153</v>
      </c>
      <c r="KV68" s="71" t="s">
        <v>153</v>
      </c>
      <c r="KX68" s="139"/>
      <c r="KY68" s="139"/>
      <c r="KZ68" s="139"/>
    </row>
    <row r="69" spans="1:312">
      <c r="A69" s="17" t="s">
        <v>64</v>
      </c>
      <c r="B69" s="17"/>
      <c r="C69" s="60"/>
      <c r="D69" s="60"/>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60"/>
      <c r="AL69" s="60"/>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60"/>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60"/>
      <c r="DY69" s="58"/>
      <c r="DZ69" s="58"/>
      <c r="EA69" s="58"/>
      <c r="EB69" s="58"/>
      <c r="EC69" s="58"/>
      <c r="ED69" s="60"/>
      <c r="EE69" s="60"/>
      <c r="EF69" s="60"/>
      <c r="EG69" s="58"/>
      <c r="EH69" s="58"/>
      <c r="EI69" s="58"/>
      <c r="EJ69" s="58"/>
      <c r="EK69" s="58"/>
      <c r="EL69" s="58"/>
      <c r="EM69" s="58"/>
      <c r="EN69" s="58"/>
      <c r="EO69" s="58"/>
      <c r="EP69" s="58"/>
      <c r="EQ69" s="58"/>
      <c r="ER69" s="58"/>
      <c r="ES69" s="58"/>
      <c r="ET69" s="60"/>
      <c r="EU69" s="58"/>
      <c r="EV69" s="58"/>
      <c r="EW69" s="58"/>
      <c r="EX69" s="58"/>
      <c r="EY69" s="60"/>
      <c r="EZ69" s="58"/>
      <c r="FA69" s="58"/>
      <c r="FB69" s="58"/>
      <c r="FC69" s="58"/>
      <c r="FD69" s="58"/>
      <c r="FE69" s="58"/>
      <c r="FF69" s="58"/>
      <c r="FG69" s="58"/>
      <c r="FH69" s="58"/>
      <c r="FI69" s="58"/>
      <c r="FJ69" s="58"/>
      <c r="FK69" s="58"/>
      <c r="FL69" s="58"/>
      <c r="FM69" s="58"/>
      <c r="FN69" s="58"/>
      <c r="FO69" s="58"/>
      <c r="FP69" s="60"/>
      <c r="FQ69" s="58"/>
      <c r="FR69" s="58"/>
      <c r="FS69" s="60"/>
      <c r="FT69" s="58"/>
      <c r="FU69" s="60"/>
      <c r="FV69" s="58"/>
      <c r="FW69" s="58"/>
      <c r="FX69" s="58"/>
      <c r="FY69" s="58"/>
      <c r="FZ69" s="58"/>
      <c r="GA69" s="58"/>
      <c r="GB69" s="58"/>
      <c r="GC69" s="58"/>
      <c r="GD69" s="58"/>
      <c r="GE69" s="58"/>
      <c r="GF69" s="58"/>
      <c r="GG69" s="58"/>
      <c r="GH69" s="58"/>
      <c r="GI69" s="58"/>
      <c r="GJ69" s="58"/>
      <c r="GK69" s="58"/>
      <c r="GL69" s="60"/>
      <c r="GM69" s="58"/>
      <c r="GN69" s="58"/>
      <c r="GO69" s="58"/>
      <c r="GP69" s="58"/>
      <c r="GQ69" s="60"/>
      <c r="GR69" s="58"/>
      <c r="GS69" s="58"/>
      <c r="GT69" s="58"/>
      <c r="GU69" s="58"/>
      <c r="GV69" s="58"/>
      <c r="GW69" s="58"/>
      <c r="GX69" s="58"/>
      <c r="GY69" s="58"/>
      <c r="GZ69" s="58"/>
      <c r="HA69" s="58"/>
      <c r="HB69" s="58"/>
      <c r="HC69" s="58"/>
      <c r="HD69" s="58"/>
      <c r="HE69" s="58"/>
      <c r="HF69" s="58"/>
      <c r="HG69" s="58"/>
      <c r="HH69" s="60"/>
      <c r="HI69" s="58"/>
      <c r="HJ69" s="58"/>
      <c r="HK69" s="60"/>
      <c r="HL69" s="58"/>
      <c r="HM69" s="60"/>
      <c r="HN69" s="58"/>
      <c r="HO69" s="58"/>
      <c r="HP69" s="58"/>
      <c r="HQ69" s="58"/>
      <c r="HR69" s="58"/>
      <c r="HS69" s="58"/>
      <c r="HT69" s="58"/>
      <c r="HU69" s="58"/>
      <c r="HV69" s="58"/>
      <c r="HW69" s="58"/>
      <c r="HX69" s="58"/>
      <c r="HY69" s="58"/>
      <c r="HZ69" s="58"/>
      <c r="IA69" s="58"/>
      <c r="IB69" s="58"/>
      <c r="IC69" s="58"/>
      <c r="ID69" s="60"/>
      <c r="IE69" s="58"/>
      <c r="IF69" s="58"/>
      <c r="IG69" s="58"/>
      <c r="IH69" s="58"/>
      <c r="II69" s="60"/>
      <c r="IJ69" s="58"/>
      <c r="IK69" s="58"/>
      <c r="IL69" s="58"/>
      <c r="IM69" s="58"/>
      <c r="IN69" s="58"/>
      <c r="IO69" s="58"/>
      <c r="IP69" s="58"/>
      <c r="IQ69" s="58"/>
      <c r="IR69" s="58"/>
      <c r="IS69" s="58"/>
      <c r="IT69" s="58"/>
      <c r="IU69" s="58"/>
      <c r="IV69" s="58"/>
      <c r="IW69" s="58"/>
      <c r="IX69" s="58"/>
      <c r="IY69" s="58"/>
      <c r="IZ69" s="58"/>
      <c r="JA69" s="58"/>
      <c r="JB69" s="58"/>
      <c r="JC69" s="60"/>
      <c r="JD69" s="58"/>
      <c r="JE69" s="60"/>
      <c r="JF69" s="58"/>
      <c r="JG69" s="58"/>
      <c r="JH69" s="58"/>
      <c r="JI69" s="58"/>
      <c r="JJ69" s="58"/>
      <c r="JK69" s="58"/>
      <c r="JL69" s="58"/>
      <c r="JM69" s="58"/>
      <c r="JN69" s="58"/>
      <c r="JO69" s="58"/>
      <c r="JP69" s="58"/>
      <c r="JQ69" s="58"/>
      <c r="JR69" s="58"/>
      <c r="JS69" s="58"/>
      <c r="JT69" s="58"/>
      <c r="JU69" s="58"/>
      <c r="JV69" s="60"/>
      <c r="JW69" s="58"/>
      <c r="JX69" s="58"/>
      <c r="JY69" s="60"/>
      <c r="JZ69" s="58"/>
      <c r="KA69" s="60"/>
      <c r="KB69" s="58"/>
      <c r="KC69" s="58"/>
      <c r="KD69" s="58"/>
      <c r="KE69" s="58"/>
      <c r="KF69" s="58"/>
      <c r="KG69" s="58"/>
      <c r="KH69" s="58"/>
      <c r="KI69" s="58"/>
      <c r="KJ69" s="58"/>
      <c r="KK69" s="58"/>
      <c r="KL69" s="58"/>
      <c r="KM69" s="58"/>
      <c r="KN69" s="58"/>
      <c r="KO69" s="60"/>
      <c r="KP69" s="58"/>
      <c r="KQ69" s="60"/>
      <c r="KR69" s="60"/>
      <c r="KS69" s="58"/>
      <c r="KT69" s="58"/>
      <c r="KU69" s="58"/>
      <c r="KV69" s="58"/>
      <c r="KW69" s="58"/>
      <c r="KX69" s="58"/>
      <c r="KY69" s="58"/>
      <c r="KZ69" s="58"/>
    </row>
    <row r="70" spans="1:312">
      <c r="A70" s="12"/>
      <c r="B70" s="12"/>
      <c r="C70" s="60"/>
      <c r="D70" s="60"/>
      <c r="E70" s="58"/>
      <c r="F70" s="58"/>
      <c r="G70" s="58"/>
      <c r="H70" s="58"/>
      <c r="I70" s="58"/>
      <c r="J70" s="58"/>
      <c r="K70" s="58"/>
      <c r="L70" s="6"/>
      <c r="M70" s="130"/>
      <c r="N70" s="133"/>
      <c r="O70" s="133"/>
      <c r="P70" s="58"/>
      <c r="Q70" s="58"/>
      <c r="R70" s="58"/>
      <c r="S70" s="58"/>
      <c r="T70" s="58"/>
      <c r="U70" s="58"/>
      <c r="V70" s="58"/>
      <c r="W70" s="58"/>
      <c r="X70" s="58"/>
      <c r="Y70" s="58"/>
      <c r="Z70" s="58"/>
      <c r="AA70" s="58"/>
      <c r="AB70" s="58"/>
      <c r="AC70" s="58"/>
      <c r="AD70" s="58"/>
      <c r="AE70" s="58"/>
      <c r="AF70" s="58"/>
      <c r="AG70" s="58"/>
      <c r="AH70" s="58"/>
      <c r="AI70" s="58"/>
      <c r="AJ70" s="58"/>
      <c r="AK70" s="60"/>
      <c r="AL70" s="60"/>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60"/>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60"/>
      <c r="DY70" s="58"/>
      <c r="DZ70" s="58"/>
      <c r="EA70" s="58"/>
      <c r="EB70" s="58"/>
      <c r="EC70" s="58"/>
      <c r="ED70" s="60"/>
      <c r="EE70" s="60"/>
      <c r="EF70" s="60"/>
      <c r="EG70" s="58"/>
      <c r="EH70" s="58"/>
      <c r="EI70" s="58"/>
      <c r="EJ70" s="58"/>
      <c r="EK70" s="58"/>
      <c r="EL70" s="58"/>
      <c r="EM70" s="58"/>
      <c r="EN70" s="58"/>
      <c r="EO70" s="58"/>
      <c r="EP70" s="58"/>
      <c r="EQ70" s="58"/>
      <c r="ER70" s="58"/>
      <c r="ES70" s="58"/>
      <c r="ET70" s="60"/>
      <c r="EU70" s="58"/>
      <c r="EV70" s="58"/>
      <c r="EW70" s="58"/>
      <c r="EX70" s="58"/>
      <c r="EY70" s="60"/>
      <c r="EZ70" s="58"/>
      <c r="FA70" s="58"/>
      <c r="FB70" s="58"/>
      <c r="FC70" s="58"/>
      <c r="FD70" s="58"/>
      <c r="FE70" s="58"/>
      <c r="FF70" s="58"/>
      <c r="FG70" s="58"/>
      <c r="FH70" s="58"/>
      <c r="FI70" s="58"/>
      <c r="FJ70" s="58"/>
      <c r="FK70" s="58"/>
      <c r="FL70" s="58"/>
      <c r="FM70" s="58"/>
      <c r="FN70" s="58"/>
      <c r="FO70" s="58"/>
      <c r="FP70" s="60"/>
      <c r="FQ70" s="58"/>
      <c r="FR70" s="58"/>
      <c r="FS70" s="60"/>
      <c r="FT70" s="58"/>
      <c r="FU70" s="60"/>
      <c r="FV70" s="58"/>
      <c r="FW70" s="58"/>
      <c r="FX70" s="58"/>
      <c r="FY70" s="58"/>
      <c r="FZ70" s="58"/>
      <c r="GA70" s="58"/>
      <c r="GB70" s="58"/>
      <c r="GC70" s="58"/>
      <c r="GD70" s="58"/>
      <c r="GE70" s="58"/>
      <c r="GF70" s="58"/>
      <c r="GG70" s="58"/>
      <c r="GH70" s="58"/>
      <c r="GI70" s="58"/>
      <c r="GJ70" s="58"/>
      <c r="GK70" s="58"/>
      <c r="GL70" s="60"/>
      <c r="GM70" s="58"/>
      <c r="GN70" s="58"/>
      <c r="GO70" s="58"/>
      <c r="GP70" s="58"/>
      <c r="GQ70" s="60"/>
      <c r="GR70" s="58"/>
      <c r="GS70" s="58"/>
      <c r="GT70" s="58"/>
      <c r="GU70" s="58"/>
      <c r="GV70" s="58"/>
      <c r="GW70" s="58"/>
      <c r="GX70" s="58"/>
      <c r="GY70" s="58"/>
      <c r="GZ70" s="58"/>
      <c r="HA70" s="58"/>
      <c r="HB70" s="58"/>
      <c r="HC70" s="58"/>
      <c r="HD70" s="58"/>
      <c r="HE70" s="58"/>
      <c r="HF70" s="58"/>
      <c r="HG70" s="58"/>
      <c r="HH70" s="60"/>
      <c r="HI70" s="58"/>
      <c r="HJ70" s="58"/>
      <c r="HK70" s="60"/>
      <c r="HL70" s="58"/>
      <c r="HM70" s="60"/>
      <c r="HN70" s="58"/>
      <c r="HO70" s="58"/>
      <c r="HP70" s="58"/>
      <c r="HQ70" s="58"/>
      <c r="HR70" s="58"/>
      <c r="HS70" s="58"/>
      <c r="HT70" s="58"/>
      <c r="HU70" s="58"/>
      <c r="HV70" s="58"/>
      <c r="HW70" s="58"/>
      <c r="HX70" s="58"/>
      <c r="HY70" s="58"/>
      <c r="HZ70" s="58"/>
      <c r="IA70" s="58"/>
      <c r="IB70" s="58"/>
      <c r="IC70" s="58"/>
      <c r="ID70" s="60"/>
      <c r="IE70" s="58"/>
      <c r="IF70" s="58"/>
      <c r="IG70" s="58"/>
      <c r="IH70" s="58"/>
      <c r="II70" s="60"/>
      <c r="IJ70" s="58"/>
      <c r="IK70" s="58"/>
      <c r="IL70" s="58"/>
      <c r="IM70" s="58"/>
      <c r="IN70" s="58"/>
      <c r="IO70" s="58"/>
      <c r="IP70" s="58"/>
      <c r="IQ70" s="58"/>
      <c r="IR70" s="58"/>
      <c r="IS70" s="58"/>
      <c r="IT70" s="58"/>
      <c r="IU70" s="58"/>
      <c r="IV70" s="58"/>
      <c r="IW70" s="58"/>
      <c r="IX70" s="58"/>
      <c r="IY70" s="58"/>
      <c r="IZ70" s="58"/>
      <c r="JA70" s="58"/>
      <c r="JB70" s="58"/>
      <c r="JC70" s="60"/>
      <c r="JD70" s="58"/>
      <c r="JE70" s="60"/>
      <c r="JF70" s="58"/>
      <c r="JG70" s="58"/>
      <c r="JH70" s="58"/>
      <c r="JI70" s="58"/>
      <c r="JJ70" s="58"/>
      <c r="JK70" s="58"/>
      <c r="JL70" s="58"/>
      <c r="JM70" s="58"/>
      <c r="JN70" s="58"/>
      <c r="JO70" s="58"/>
      <c r="JP70" s="58"/>
      <c r="JQ70" s="58"/>
      <c r="JR70" s="58"/>
      <c r="JS70" s="58"/>
      <c r="JT70" s="58"/>
      <c r="JU70" s="58"/>
      <c r="JV70" s="60"/>
      <c r="JW70" s="58"/>
      <c r="JX70" s="58"/>
      <c r="JY70" s="60"/>
      <c r="JZ70" s="58"/>
      <c r="KA70" s="60"/>
      <c r="KB70" s="58"/>
      <c r="KC70" s="58"/>
      <c r="KD70" s="58"/>
      <c r="KE70" s="58"/>
      <c r="KF70" s="58"/>
      <c r="KG70" s="58"/>
      <c r="KH70" s="58"/>
      <c r="KI70" s="58"/>
      <c r="KJ70" s="58"/>
      <c r="KK70" s="58"/>
      <c r="KL70" s="58"/>
      <c r="KM70" s="58"/>
      <c r="KN70" s="58"/>
      <c r="KO70" s="60"/>
      <c r="KP70" s="58"/>
      <c r="KQ70" s="60"/>
      <c r="KR70" s="60"/>
      <c r="KS70" s="58"/>
      <c r="KT70" s="58"/>
      <c r="KU70" s="58"/>
      <c r="KV70" s="58"/>
      <c r="KW70" s="58"/>
      <c r="KX70" s="58"/>
      <c r="KY70" s="58"/>
      <c r="KZ70" s="58"/>
    </row>
  </sheetData>
  <phoneticPr fontId="0" type="noConversion"/>
  <pageMargins left="0.5" right="0.5" top="0.5" bottom="0.3" header="0.5" footer="0.5"/>
  <pageSetup scale="97" orientation="landscape" verticalDpi="300" r:id="rId1"/>
  <headerFooter alignWithMargins="0">
    <oddFooter>&amp;LSREB Fact Book 1996/1997&amp;CUPDATE&amp;R&amp;D</oddFooter>
  </headerFooter>
  <colBreaks count="13" manualBreakCount="13">
    <brk id="25" max="29" man="1"/>
    <brk id="48" max="29" man="1"/>
    <brk id="70" max="29" man="1"/>
    <brk id="92" max="29" man="1"/>
    <brk id="114" max="29" man="1"/>
    <brk id="136" max="1048575" man="1"/>
    <brk id="158" max="29" man="1"/>
    <brk id="180" max="1048575" man="1"/>
    <brk id="202" max="29" man="1"/>
    <brk id="224" max="1048575" man="1"/>
    <brk id="246" max="29" man="1"/>
    <brk id="268" max="1048575" man="1"/>
    <brk id="290" max="2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8"/>
  </sheetPr>
  <dimension ref="A1:CL12307"/>
  <sheetViews>
    <sheetView zoomScaleNormal="100" workbookViewId="0">
      <pane xSplit="1" ySplit="4" topLeftCell="D5" activePane="bottomRight" state="frozen"/>
      <selection pane="topRight" activeCell="B1" sqref="B1"/>
      <selection pane="bottomLeft" activeCell="A5" sqref="A5"/>
      <selection pane="bottomRight" activeCell="S37" sqref="S37"/>
    </sheetView>
  </sheetViews>
  <sheetFormatPr defaultRowHeight="12.75"/>
  <cols>
    <col min="1" max="1" width="18.85546875" style="4" customWidth="1"/>
    <col min="2" max="2" width="7.5703125" style="131" customWidth="1"/>
    <col min="3" max="9" width="7.5703125" style="71" customWidth="1"/>
    <col min="10" max="10" width="8.85546875" style="71" customWidth="1"/>
    <col min="11" max="11" width="7.5703125" style="71" customWidth="1"/>
    <col min="12" max="13" width="7.5703125" style="131" customWidth="1"/>
    <col min="14" max="15" width="9.42578125" style="131" customWidth="1"/>
    <col min="16" max="19" width="9.42578125" style="71" customWidth="1"/>
    <col min="20" max="20" width="9.42578125" style="550" customWidth="1"/>
    <col min="21" max="23" width="9.42578125" style="71" customWidth="1"/>
    <col min="24" max="33" width="7.5703125" style="71" customWidth="1"/>
    <col min="34" max="34" width="7.5703125" style="131" customWidth="1"/>
    <col min="35" max="35" width="7.5703125" style="71" customWidth="1"/>
    <col min="36" max="37" width="9.42578125" style="131" customWidth="1"/>
    <col min="38" max="39" width="9.42578125" style="71" customWidth="1"/>
    <col min="40" max="41" width="9.42578125" style="131" customWidth="1"/>
    <col min="42" max="45" width="9.42578125" style="71" customWidth="1"/>
    <col min="46" max="55" width="7.5703125" style="71" customWidth="1"/>
    <col min="56" max="56" width="7.5703125" style="131" customWidth="1"/>
    <col min="57" max="57" width="7.5703125" style="71" customWidth="1"/>
    <col min="58" max="59" width="9.42578125" style="131" customWidth="1"/>
    <col min="60" max="61" width="9.42578125" style="71" customWidth="1"/>
    <col min="62" max="63" width="9.42578125" style="131" customWidth="1"/>
    <col min="64" max="67" width="9.42578125" style="71" customWidth="1"/>
    <col min="68" max="77" width="7.5703125" style="71" customWidth="1"/>
    <col min="78" max="78" width="7.5703125" style="131" customWidth="1"/>
    <col min="79" max="79" width="7.5703125" style="71" customWidth="1"/>
    <col min="80" max="81" width="9.42578125" style="131" customWidth="1"/>
    <col min="82" max="84" width="9.42578125" style="71" customWidth="1"/>
    <col min="85" max="89" width="9.42578125" style="131" customWidth="1"/>
  </cols>
  <sheetData>
    <row r="1" spans="1:90">
      <c r="A1" s="6" t="s">
        <v>0</v>
      </c>
      <c r="B1" s="60"/>
      <c r="C1" s="58"/>
      <c r="D1" s="58"/>
      <c r="E1" s="58"/>
      <c r="F1" s="58"/>
      <c r="G1" s="58"/>
      <c r="H1" s="58"/>
      <c r="I1" s="58"/>
      <c r="J1" s="58"/>
      <c r="K1" s="58"/>
      <c r="L1" s="60"/>
      <c r="M1" s="60"/>
      <c r="N1" s="60"/>
      <c r="O1" s="60"/>
      <c r="P1" s="58"/>
      <c r="Q1" s="58"/>
      <c r="R1" s="58"/>
      <c r="S1" s="58"/>
      <c r="T1" s="532"/>
      <c r="U1" s="58"/>
      <c r="V1" s="58"/>
      <c r="W1" s="58"/>
      <c r="X1" s="58"/>
      <c r="Y1" s="58"/>
      <c r="Z1" s="58"/>
      <c r="AA1" s="58"/>
      <c r="AB1" s="58"/>
      <c r="AC1" s="58"/>
      <c r="AD1" s="58"/>
      <c r="AE1" s="58"/>
      <c r="AF1" s="58"/>
      <c r="AG1" s="58"/>
      <c r="AH1" s="60"/>
      <c r="AI1" s="58"/>
      <c r="AJ1" s="60"/>
      <c r="AK1" s="60"/>
      <c r="AL1" s="58"/>
      <c r="AM1" s="58"/>
      <c r="AN1" s="60"/>
      <c r="AO1" s="60"/>
      <c r="AP1" s="58"/>
      <c r="AQ1" s="58"/>
      <c r="AR1" s="58"/>
      <c r="AS1" s="58"/>
      <c r="AT1" s="58"/>
      <c r="AU1" s="58"/>
      <c r="AV1" s="58"/>
      <c r="AW1" s="58"/>
      <c r="AX1" s="58"/>
      <c r="AY1" s="58"/>
      <c r="AZ1" s="58"/>
      <c r="BA1" s="58"/>
      <c r="BB1" s="58"/>
      <c r="BC1" s="58"/>
      <c r="BD1" s="60"/>
      <c r="BE1" s="58"/>
      <c r="BF1" s="60"/>
      <c r="BG1" s="60"/>
      <c r="BH1" s="58"/>
      <c r="BI1" s="58"/>
      <c r="BJ1" s="60"/>
      <c r="BK1" s="60"/>
      <c r="BL1" s="58"/>
      <c r="BM1" s="58"/>
      <c r="BN1" s="58"/>
      <c r="BO1" s="58"/>
      <c r="BP1" s="58"/>
      <c r="BQ1" s="58"/>
      <c r="BR1" s="58"/>
      <c r="BS1" s="58"/>
      <c r="BT1" s="58"/>
      <c r="BU1" s="58"/>
      <c r="BV1" s="58"/>
      <c r="BW1" s="58"/>
      <c r="BX1" s="58"/>
      <c r="BY1" s="58"/>
      <c r="BZ1" s="60"/>
      <c r="CA1" s="58"/>
      <c r="CB1" s="60"/>
      <c r="CC1" s="60"/>
      <c r="CD1" s="58"/>
      <c r="CE1" s="58"/>
      <c r="CF1" s="58"/>
      <c r="CG1" s="60"/>
      <c r="CH1" s="60"/>
      <c r="CI1" s="60"/>
      <c r="CJ1" s="60"/>
      <c r="CK1" s="60"/>
    </row>
    <row r="2" spans="1:90">
      <c r="A2" s="3"/>
      <c r="B2" s="60"/>
      <c r="C2" s="58"/>
      <c r="D2" s="58"/>
      <c r="E2" s="58"/>
      <c r="F2" s="58"/>
      <c r="G2" s="58"/>
      <c r="H2" s="58"/>
      <c r="I2" s="58"/>
      <c r="J2" s="58"/>
      <c r="K2" s="58"/>
      <c r="L2" s="60"/>
      <c r="M2" s="60"/>
      <c r="N2" s="60"/>
      <c r="O2" s="60"/>
      <c r="P2" s="58"/>
      <c r="Q2" s="58"/>
      <c r="R2" s="58"/>
      <c r="S2" s="58"/>
      <c r="T2" s="532"/>
      <c r="U2" s="58"/>
      <c r="V2" s="58"/>
      <c r="W2" s="58"/>
      <c r="X2" s="58"/>
      <c r="Y2" s="58"/>
      <c r="Z2" s="58"/>
      <c r="AA2" s="58"/>
      <c r="AB2" s="58"/>
      <c r="AC2" s="58"/>
      <c r="AD2" s="58"/>
      <c r="AE2" s="58"/>
      <c r="AF2" s="58"/>
      <c r="AG2" s="58"/>
      <c r="AH2" s="60"/>
      <c r="AI2" s="58"/>
      <c r="AJ2" s="60"/>
      <c r="AK2" s="60"/>
      <c r="AL2" s="58"/>
      <c r="AM2" s="58"/>
      <c r="AN2" s="60"/>
      <c r="AO2" s="60"/>
      <c r="AP2" s="58"/>
      <c r="AQ2" s="58"/>
      <c r="AR2" s="58"/>
      <c r="AS2" s="58"/>
      <c r="AT2" s="58"/>
      <c r="AU2" s="58"/>
      <c r="AV2" s="58"/>
      <c r="AW2" s="58"/>
      <c r="AX2" s="58"/>
      <c r="AY2" s="58"/>
      <c r="AZ2" s="58"/>
      <c r="BA2" s="58"/>
      <c r="BB2" s="58"/>
      <c r="BC2" s="58"/>
      <c r="BD2" s="60"/>
      <c r="BE2" s="58"/>
      <c r="BF2" s="60"/>
      <c r="BG2" s="60"/>
      <c r="BH2" s="58"/>
      <c r="BI2" s="58"/>
      <c r="BJ2" s="60"/>
      <c r="BK2" s="60"/>
      <c r="BL2" s="58"/>
      <c r="BM2" s="58"/>
      <c r="BN2" s="58"/>
      <c r="BO2" s="58"/>
      <c r="BP2" s="58"/>
      <c r="BQ2" s="58"/>
      <c r="BR2" s="58"/>
      <c r="BS2" s="58"/>
      <c r="BT2" s="58"/>
      <c r="BU2" s="58"/>
      <c r="BV2" s="58"/>
      <c r="BW2" s="58"/>
      <c r="BX2" s="58"/>
      <c r="BY2" s="58"/>
      <c r="BZ2" s="60"/>
      <c r="CA2" s="58"/>
      <c r="CB2" s="60"/>
      <c r="CC2" s="60"/>
      <c r="CD2" s="58"/>
      <c r="CE2" s="58"/>
      <c r="CF2" s="58"/>
      <c r="CG2" s="60"/>
      <c r="CH2" s="60"/>
      <c r="CI2" s="60"/>
      <c r="CJ2" s="60"/>
      <c r="CK2" s="60"/>
    </row>
    <row r="3" spans="1:90">
      <c r="A3" s="136"/>
      <c r="B3" s="135" t="s">
        <v>63</v>
      </c>
      <c r="C3" s="135"/>
      <c r="D3" s="135"/>
      <c r="E3" s="135"/>
      <c r="F3" s="135"/>
      <c r="G3" s="135"/>
      <c r="H3" s="140"/>
      <c r="I3" s="140"/>
      <c r="J3" s="140"/>
      <c r="K3" s="140"/>
      <c r="L3" s="135"/>
      <c r="M3" s="135"/>
      <c r="N3" s="135"/>
      <c r="O3" s="135"/>
      <c r="P3" s="135"/>
      <c r="Q3" s="135"/>
      <c r="R3" s="135"/>
      <c r="S3" s="135"/>
      <c r="T3" s="533"/>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414" t="s">
        <v>71</v>
      </c>
      <c r="AU3" s="135"/>
      <c r="AV3" s="135"/>
      <c r="AW3" s="135"/>
      <c r="AX3" s="135"/>
      <c r="AY3" s="135"/>
      <c r="AZ3" s="140"/>
      <c r="BA3" s="140"/>
      <c r="BB3" s="140"/>
      <c r="BC3" s="140"/>
      <c r="BD3" s="135"/>
      <c r="BE3" s="135"/>
      <c r="BF3" s="135"/>
      <c r="BG3" s="135"/>
      <c r="BH3" s="135"/>
      <c r="BI3" s="135"/>
      <c r="BJ3" s="135"/>
      <c r="BK3" s="135"/>
      <c r="BL3" s="135"/>
      <c r="BM3" s="135"/>
      <c r="BN3" s="135"/>
      <c r="BO3" s="135"/>
      <c r="BP3" s="135"/>
      <c r="BQ3" s="135"/>
      <c r="BR3" s="135"/>
      <c r="BS3" s="135"/>
      <c r="BT3" s="135"/>
      <c r="BU3" s="135"/>
      <c r="BV3" s="135"/>
      <c r="BW3" s="135"/>
      <c r="BX3" s="138"/>
      <c r="BY3" s="138"/>
      <c r="BZ3" s="135"/>
      <c r="CA3" s="135"/>
      <c r="CB3" s="135"/>
      <c r="CC3" s="135"/>
      <c r="CD3" s="135"/>
      <c r="CE3" s="135"/>
      <c r="CF3" s="135"/>
      <c r="CG3" s="135"/>
      <c r="CH3" s="424"/>
      <c r="CI3" s="135"/>
      <c r="CJ3" s="135"/>
      <c r="CK3" s="135"/>
    </row>
    <row r="4" spans="1:90">
      <c r="A4" s="6"/>
      <c r="B4" s="136" t="s">
        <v>8</v>
      </c>
      <c r="C4" s="136"/>
      <c r="D4" s="136"/>
      <c r="E4" s="136"/>
      <c r="F4" s="136"/>
      <c r="G4" s="136"/>
      <c r="H4" s="136"/>
      <c r="I4" s="136"/>
      <c r="J4" s="136"/>
      <c r="K4" s="136"/>
      <c r="L4" s="136"/>
      <c r="M4" s="136"/>
      <c r="N4" s="136"/>
      <c r="O4" s="136"/>
      <c r="P4" s="136"/>
      <c r="Q4" s="136"/>
      <c r="R4" s="136"/>
      <c r="S4" s="136"/>
      <c r="T4" s="534"/>
      <c r="U4" s="136"/>
      <c r="V4" s="136"/>
      <c r="W4" s="136"/>
      <c r="X4" s="137" t="s">
        <v>48</v>
      </c>
      <c r="Y4" s="136"/>
      <c r="Z4" s="136"/>
      <c r="AA4" s="136"/>
      <c r="AB4" s="136"/>
      <c r="AC4" s="136"/>
      <c r="AD4" s="136"/>
      <c r="AE4" s="136"/>
      <c r="AF4" s="136"/>
      <c r="AG4" s="136"/>
      <c r="AH4" s="136"/>
      <c r="AI4" s="136"/>
      <c r="AJ4" s="136"/>
      <c r="AK4" s="136"/>
      <c r="AL4" s="136"/>
      <c r="AM4" s="136"/>
      <c r="AN4" s="136"/>
      <c r="AO4" s="136"/>
      <c r="AP4" s="136"/>
      <c r="AQ4" s="136"/>
      <c r="AR4" s="136"/>
      <c r="AS4" s="136"/>
      <c r="AT4" s="153" t="s">
        <v>8</v>
      </c>
      <c r="AU4" s="136"/>
      <c r="AV4" s="136"/>
      <c r="AW4" s="136"/>
      <c r="AX4" s="136"/>
      <c r="AY4" s="136"/>
      <c r="AZ4" s="136"/>
      <c r="BA4" s="136"/>
      <c r="BB4" s="136"/>
      <c r="BC4" s="136"/>
      <c r="BD4" s="136"/>
      <c r="BE4" s="136"/>
      <c r="BF4" s="136"/>
      <c r="BG4" s="136"/>
      <c r="BH4" s="136"/>
      <c r="BI4" s="136"/>
      <c r="BJ4" s="136"/>
      <c r="BK4" s="136"/>
      <c r="BL4" s="136"/>
      <c r="BM4" s="136"/>
      <c r="BN4" s="136"/>
      <c r="BO4" s="136"/>
      <c r="BP4" s="137" t="s">
        <v>48</v>
      </c>
      <c r="BQ4" s="136"/>
      <c r="BR4" s="136"/>
      <c r="BS4" s="136"/>
      <c r="BT4" s="136"/>
      <c r="BU4" s="136"/>
      <c r="BV4" s="136"/>
      <c r="BW4" s="136"/>
      <c r="BX4" s="138"/>
      <c r="BY4" s="138"/>
      <c r="BZ4" s="136"/>
      <c r="CA4" s="136"/>
      <c r="CB4" s="136"/>
      <c r="CC4" s="136"/>
      <c r="CD4" s="136"/>
      <c r="CE4" s="136"/>
      <c r="CF4" s="136"/>
      <c r="CG4" s="136"/>
      <c r="CH4" s="425"/>
      <c r="CI4" s="136"/>
      <c r="CJ4" s="136"/>
      <c r="CK4" s="136"/>
    </row>
    <row r="5" spans="1:90">
      <c r="A5" s="74"/>
      <c r="B5" s="91" t="s">
        <v>15</v>
      </c>
      <c r="C5" s="91" t="s">
        <v>10</v>
      </c>
      <c r="D5" s="91" t="s">
        <v>11</v>
      </c>
      <c r="E5" s="91" t="s">
        <v>12</v>
      </c>
      <c r="F5" s="91" t="s">
        <v>13</v>
      </c>
      <c r="G5" s="91" t="s">
        <v>14</v>
      </c>
      <c r="H5" s="91" t="s">
        <v>55</v>
      </c>
      <c r="I5" s="91" t="s">
        <v>56</v>
      </c>
      <c r="J5" s="91" t="s">
        <v>57</v>
      </c>
      <c r="K5" s="91" t="s">
        <v>61</v>
      </c>
      <c r="L5" s="91" t="s">
        <v>84</v>
      </c>
      <c r="M5" s="165" t="s">
        <v>85</v>
      </c>
      <c r="N5" s="91" t="s">
        <v>89</v>
      </c>
      <c r="O5" s="91" t="s">
        <v>90</v>
      </c>
      <c r="P5" s="91" t="s">
        <v>95</v>
      </c>
      <c r="Q5" s="91" t="s">
        <v>96</v>
      </c>
      <c r="R5" s="91" t="s">
        <v>100</v>
      </c>
      <c r="S5" s="91" t="s">
        <v>109</v>
      </c>
      <c r="T5" s="535" t="s">
        <v>160</v>
      </c>
      <c r="U5" s="91" t="s">
        <v>185</v>
      </c>
      <c r="V5" s="91" t="s">
        <v>193</v>
      </c>
      <c r="W5" s="91" t="s">
        <v>195</v>
      </c>
      <c r="X5" s="92" t="s">
        <v>15</v>
      </c>
      <c r="Y5" s="91" t="s">
        <v>10</v>
      </c>
      <c r="Z5" s="91" t="s">
        <v>11</v>
      </c>
      <c r="AA5" s="91" t="s">
        <v>12</v>
      </c>
      <c r="AB5" s="91" t="s">
        <v>13</v>
      </c>
      <c r="AC5" s="91" t="s">
        <v>14</v>
      </c>
      <c r="AD5" s="91" t="s">
        <v>55</v>
      </c>
      <c r="AE5" s="91" t="s">
        <v>56</v>
      </c>
      <c r="AF5" s="91" t="s">
        <v>57</v>
      </c>
      <c r="AG5" s="91" t="s">
        <v>61</v>
      </c>
      <c r="AH5" s="91" t="s">
        <v>84</v>
      </c>
      <c r="AI5" s="91" t="s">
        <v>85</v>
      </c>
      <c r="AJ5" s="91" t="s">
        <v>89</v>
      </c>
      <c r="AK5" s="91" t="s">
        <v>90</v>
      </c>
      <c r="AL5" s="91" t="s">
        <v>95</v>
      </c>
      <c r="AM5" s="91" t="s">
        <v>97</v>
      </c>
      <c r="AN5" s="91" t="s">
        <v>100</v>
      </c>
      <c r="AO5" s="91" t="s">
        <v>109</v>
      </c>
      <c r="AP5" s="91" t="s">
        <v>160</v>
      </c>
      <c r="AQ5" s="91" t="s">
        <v>185</v>
      </c>
      <c r="AR5" s="91" t="s">
        <v>193</v>
      </c>
      <c r="AS5" s="91" t="s">
        <v>195</v>
      </c>
      <c r="AT5" s="187" t="s">
        <v>15</v>
      </c>
      <c r="AU5" s="91" t="s">
        <v>10</v>
      </c>
      <c r="AV5" s="91" t="s">
        <v>11</v>
      </c>
      <c r="AW5" s="91" t="s">
        <v>12</v>
      </c>
      <c r="AX5" s="91" t="s">
        <v>13</v>
      </c>
      <c r="AY5" s="91" t="s">
        <v>14</v>
      </c>
      <c r="AZ5" s="91" t="s">
        <v>55</v>
      </c>
      <c r="BA5" s="91" t="s">
        <v>56</v>
      </c>
      <c r="BB5" s="91" t="s">
        <v>57</v>
      </c>
      <c r="BC5" s="91" t="s">
        <v>61</v>
      </c>
      <c r="BD5" s="91" t="s">
        <v>84</v>
      </c>
      <c r="BE5" s="91" t="s">
        <v>85</v>
      </c>
      <c r="BF5" s="91" t="s">
        <v>89</v>
      </c>
      <c r="BG5" s="91" t="s">
        <v>90</v>
      </c>
      <c r="BH5" s="91" t="s">
        <v>95</v>
      </c>
      <c r="BI5" s="91" t="s">
        <v>96</v>
      </c>
      <c r="BJ5" s="91" t="s">
        <v>100</v>
      </c>
      <c r="BK5" s="91" t="s">
        <v>109</v>
      </c>
      <c r="BL5" s="91" t="s">
        <v>160</v>
      </c>
      <c r="BM5" s="91" t="s">
        <v>185</v>
      </c>
      <c r="BN5" s="91" t="s">
        <v>193</v>
      </c>
      <c r="BO5" s="91" t="s">
        <v>195</v>
      </c>
      <c r="BP5" s="92" t="s">
        <v>15</v>
      </c>
      <c r="BQ5" s="91" t="s">
        <v>10</v>
      </c>
      <c r="BR5" s="91" t="s">
        <v>11</v>
      </c>
      <c r="BS5" s="91" t="s">
        <v>12</v>
      </c>
      <c r="BT5" s="91" t="s">
        <v>13</v>
      </c>
      <c r="BU5" s="91" t="s">
        <v>14</v>
      </c>
      <c r="BV5" s="91" t="s">
        <v>55</v>
      </c>
      <c r="BW5" s="91" t="s">
        <v>56</v>
      </c>
      <c r="BX5" s="93" t="s">
        <v>57</v>
      </c>
      <c r="BY5" s="93" t="s">
        <v>61</v>
      </c>
      <c r="BZ5" s="91" t="s">
        <v>84</v>
      </c>
      <c r="CA5" s="91" t="s">
        <v>85</v>
      </c>
      <c r="CB5" s="91" t="s">
        <v>89</v>
      </c>
      <c r="CC5" s="91" t="s">
        <v>90</v>
      </c>
      <c r="CD5" s="91" t="s">
        <v>95</v>
      </c>
      <c r="CE5" s="91" t="s">
        <v>96</v>
      </c>
      <c r="CF5" s="91" t="s">
        <v>100</v>
      </c>
      <c r="CG5" s="91" t="s">
        <v>109</v>
      </c>
      <c r="CH5" s="91" t="s">
        <v>160</v>
      </c>
      <c r="CI5" s="91" t="s">
        <v>185</v>
      </c>
      <c r="CJ5" s="91" t="s">
        <v>193</v>
      </c>
      <c r="CK5" s="91" t="s">
        <v>195</v>
      </c>
    </row>
    <row r="6" spans="1:90" s="247" customFormat="1">
      <c r="A6" s="14" t="s">
        <v>52</v>
      </c>
      <c r="B6" s="94">
        <v>1049</v>
      </c>
      <c r="C6" s="94">
        <v>1125</v>
      </c>
      <c r="D6" s="94">
        <v>1316</v>
      </c>
      <c r="E6" s="94">
        <v>1267</v>
      </c>
      <c r="F6" s="94">
        <v>1420</v>
      </c>
      <c r="G6" s="94">
        <v>1445</v>
      </c>
      <c r="H6" s="94">
        <v>1605</v>
      </c>
      <c r="I6" s="94">
        <v>1582</v>
      </c>
      <c r="J6" s="94">
        <v>1710</v>
      </c>
      <c r="K6" s="94">
        <v>1743</v>
      </c>
      <c r="L6" s="94">
        <v>1951.5</v>
      </c>
      <c r="M6" s="94">
        <v>2174</v>
      </c>
      <c r="N6" s="94">
        <v>2010</v>
      </c>
      <c r="O6" s="94">
        <v>2415</v>
      </c>
      <c r="P6" s="94">
        <v>2616</v>
      </c>
      <c r="Q6" s="94">
        <v>2400</v>
      </c>
      <c r="R6" s="94">
        <v>2760</v>
      </c>
      <c r="S6" s="94">
        <v>2900</v>
      </c>
      <c r="T6" s="536">
        <v>2822</v>
      </c>
      <c r="U6" s="94">
        <v>3000</v>
      </c>
      <c r="V6" s="94">
        <v>3084.5</v>
      </c>
      <c r="W6" s="94">
        <v>3312</v>
      </c>
      <c r="X6" s="96">
        <v>3493</v>
      </c>
      <c r="Y6" s="94">
        <v>3600</v>
      </c>
      <c r="Z6" s="94">
        <v>3621</v>
      </c>
      <c r="AA6" s="94">
        <v>3887</v>
      </c>
      <c r="AB6" s="94">
        <v>4116</v>
      </c>
      <c r="AC6" s="94">
        <v>4326</v>
      </c>
      <c r="AD6" s="94">
        <v>4372</v>
      </c>
      <c r="AE6" s="94">
        <v>4313</v>
      </c>
      <c r="AF6" s="94">
        <v>4350</v>
      </c>
      <c r="AG6" s="94">
        <v>4384</v>
      </c>
      <c r="AH6" s="99">
        <v>4645</v>
      </c>
      <c r="AI6" s="94">
        <v>5044</v>
      </c>
      <c r="AJ6" s="94">
        <v>5290</v>
      </c>
      <c r="AK6" s="94">
        <v>5502</v>
      </c>
      <c r="AL6" s="94">
        <v>5684</v>
      </c>
      <c r="AM6" s="94">
        <v>5728</v>
      </c>
      <c r="AN6" s="94">
        <v>5963</v>
      </c>
      <c r="AO6" s="94">
        <v>6204</v>
      </c>
      <c r="AP6" s="94">
        <v>6376</v>
      </c>
      <c r="AQ6" s="94">
        <v>6816</v>
      </c>
      <c r="AR6" s="94">
        <v>7033.5</v>
      </c>
      <c r="AS6" s="94">
        <v>7326</v>
      </c>
      <c r="AT6" s="220">
        <v>1000</v>
      </c>
      <c r="AU6" s="94">
        <v>647</v>
      </c>
      <c r="AV6" s="94">
        <v>1300</v>
      </c>
      <c r="AW6" s="94">
        <v>840</v>
      </c>
      <c r="AX6" s="94">
        <v>792</v>
      </c>
      <c r="AY6" s="94">
        <v>861</v>
      </c>
      <c r="AZ6" s="94">
        <v>1100</v>
      </c>
      <c r="BA6" s="94">
        <v>1068</v>
      </c>
      <c r="BB6" s="94">
        <v>1422</v>
      </c>
      <c r="BC6" s="94">
        <v>1510</v>
      </c>
      <c r="BD6" s="99">
        <v>1785</v>
      </c>
      <c r="BE6" s="94">
        <v>1863</v>
      </c>
      <c r="BF6" s="94">
        <v>1575</v>
      </c>
      <c r="BG6" s="94">
        <v>1371</v>
      </c>
      <c r="BH6" s="94">
        <v>1386</v>
      </c>
      <c r="BI6" s="88">
        <v>1539</v>
      </c>
      <c r="BJ6" s="73">
        <v>1539</v>
      </c>
      <c r="BK6" s="73">
        <v>2043</v>
      </c>
      <c r="BL6" s="94">
        <v>2355</v>
      </c>
      <c r="BM6" s="94">
        <v>2498</v>
      </c>
      <c r="BN6" s="94">
        <v>2497</v>
      </c>
      <c r="BO6" s="94">
        <v>3023</v>
      </c>
      <c r="BP6" s="96">
        <v>2009</v>
      </c>
      <c r="BQ6" s="94">
        <v>1224</v>
      </c>
      <c r="BR6" s="94">
        <v>1825</v>
      </c>
      <c r="BS6" s="94">
        <v>1632</v>
      </c>
      <c r="BT6" s="94">
        <v>1604</v>
      </c>
      <c r="BU6" s="94">
        <v>1652</v>
      </c>
      <c r="BV6" s="94">
        <v>2498</v>
      </c>
      <c r="BW6" s="94">
        <v>1827</v>
      </c>
      <c r="BX6" s="94">
        <v>3031</v>
      </c>
      <c r="BY6" s="94">
        <v>2572</v>
      </c>
      <c r="BZ6" s="99">
        <v>3092</v>
      </c>
      <c r="CA6" s="94">
        <v>3100</v>
      </c>
      <c r="CB6" s="94">
        <v>2294</v>
      </c>
      <c r="CC6" s="94">
        <v>2475</v>
      </c>
      <c r="CD6" s="94">
        <v>2487</v>
      </c>
      <c r="CE6" s="73">
        <v>2835</v>
      </c>
      <c r="CF6" s="73">
        <v>2835</v>
      </c>
      <c r="CG6" s="94">
        <v>3843</v>
      </c>
      <c r="CH6" s="94">
        <v>4293</v>
      </c>
      <c r="CI6" s="94">
        <v>4064</v>
      </c>
      <c r="CJ6" s="94">
        <v>4244</v>
      </c>
      <c r="CK6" s="94">
        <v>5992.5</v>
      </c>
    </row>
    <row r="7" spans="1:90">
      <c r="A7" s="7" t="s">
        <v>51</v>
      </c>
      <c r="B7" s="66">
        <v>900</v>
      </c>
      <c r="C7" s="100">
        <v>848</v>
      </c>
      <c r="D7" s="100">
        <v>976</v>
      </c>
      <c r="E7" s="100">
        <v>1000</v>
      </c>
      <c r="F7" s="100">
        <v>1060</v>
      </c>
      <c r="G7" s="102">
        <v>1100</v>
      </c>
      <c r="H7" s="101">
        <v>1140</v>
      </c>
      <c r="I7" s="101">
        <v>1159</v>
      </c>
      <c r="J7" s="101">
        <v>1260</v>
      </c>
      <c r="K7" s="89">
        <v>1420</v>
      </c>
      <c r="L7" s="89">
        <v>1488</v>
      </c>
      <c r="M7" s="89">
        <v>1680</v>
      </c>
      <c r="N7" s="89">
        <v>1785</v>
      </c>
      <c r="O7" s="89">
        <v>1920.75</v>
      </c>
      <c r="P7" s="174">
        <v>2047.5</v>
      </c>
      <c r="Q7" s="174">
        <v>2069.1</v>
      </c>
      <c r="R7" s="174">
        <v>2316.4</v>
      </c>
      <c r="S7" s="410">
        <v>2570</v>
      </c>
      <c r="T7" s="537">
        <v>2760</v>
      </c>
      <c r="U7" s="174">
        <v>2950.9</v>
      </c>
      <c r="V7" s="174">
        <v>3060</v>
      </c>
      <c r="W7" s="174">
        <v>3136.5</v>
      </c>
      <c r="X7" s="103">
        <v>3078</v>
      </c>
      <c r="Y7" s="100">
        <v>2772</v>
      </c>
      <c r="Z7" s="100">
        <v>3231</v>
      </c>
      <c r="AA7" s="100">
        <v>3497</v>
      </c>
      <c r="AB7" s="100">
        <v>3950</v>
      </c>
      <c r="AC7" s="101">
        <v>3886</v>
      </c>
      <c r="AD7" s="101">
        <v>4499</v>
      </c>
      <c r="AE7" s="101">
        <v>4484</v>
      </c>
      <c r="AF7" s="101">
        <v>4478</v>
      </c>
      <c r="AG7" s="73">
        <v>5004</v>
      </c>
      <c r="AH7" s="89">
        <v>5092</v>
      </c>
      <c r="AI7" s="89">
        <v>5852</v>
      </c>
      <c r="AJ7" s="89">
        <v>6083</v>
      </c>
      <c r="AK7" s="89">
        <v>6387</v>
      </c>
      <c r="AL7" s="174">
        <v>6698</v>
      </c>
      <c r="AM7" s="174">
        <v>7010</v>
      </c>
      <c r="AN7" s="174">
        <v>7443.55</v>
      </c>
      <c r="AO7" s="410">
        <v>7748.6</v>
      </c>
      <c r="AP7" s="410">
        <v>7528.5</v>
      </c>
      <c r="AQ7" s="174">
        <v>7904</v>
      </c>
      <c r="AR7" s="174">
        <v>8212</v>
      </c>
      <c r="AS7" s="174">
        <v>8446</v>
      </c>
      <c r="AT7" s="417">
        <v>554</v>
      </c>
      <c r="AU7" s="100">
        <v>576</v>
      </c>
      <c r="AV7" s="100">
        <v>420</v>
      </c>
      <c r="AW7" s="100">
        <v>786</v>
      </c>
      <c r="AX7" s="100">
        <v>448</v>
      </c>
      <c r="AY7" s="102">
        <v>858</v>
      </c>
      <c r="AZ7" s="101">
        <v>894</v>
      </c>
      <c r="BA7" s="101">
        <v>877</v>
      </c>
      <c r="BB7" s="101">
        <v>960</v>
      </c>
      <c r="BC7" s="89">
        <v>1038</v>
      </c>
      <c r="BD7" s="89">
        <v>1083</v>
      </c>
      <c r="BE7" s="8">
        <v>1110</v>
      </c>
      <c r="BF7" s="89">
        <v>1146</v>
      </c>
      <c r="BG7" s="89">
        <v>1359</v>
      </c>
      <c r="BH7" s="174">
        <v>1359</v>
      </c>
      <c r="BI7" s="174">
        <v>1539</v>
      </c>
      <c r="BJ7" s="174">
        <v>1539</v>
      </c>
      <c r="BK7" s="174">
        <v>2043</v>
      </c>
      <c r="BL7" s="174">
        <v>2268</v>
      </c>
      <c r="BM7" s="174">
        <v>2498</v>
      </c>
      <c r="BN7" s="174">
        <v>2762</v>
      </c>
      <c r="BO7" s="174">
        <v>3047</v>
      </c>
      <c r="BP7" s="103">
        <v>972</v>
      </c>
      <c r="BQ7" s="100">
        <v>1182</v>
      </c>
      <c r="BR7" s="100">
        <v>1000</v>
      </c>
      <c r="BS7" s="102">
        <v>1599</v>
      </c>
      <c r="BT7" s="100">
        <v>840</v>
      </c>
      <c r="BU7" s="102">
        <v>1189</v>
      </c>
      <c r="BV7" s="100">
        <v>1629</v>
      </c>
      <c r="BW7" s="58">
        <v>1400</v>
      </c>
      <c r="BX7" s="58">
        <v>1720</v>
      </c>
      <c r="BY7" s="58">
        <v>1860</v>
      </c>
      <c r="BZ7" s="89">
        <v>2019</v>
      </c>
      <c r="CA7" s="8">
        <v>1587</v>
      </c>
      <c r="CB7" s="89">
        <v>1673</v>
      </c>
      <c r="CC7" s="89">
        <v>2250</v>
      </c>
      <c r="CD7" s="174">
        <v>2250</v>
      </c>
      <c r="CE7" s="174">
        <v>2609</v>
      </c>
      <c r="CF7" s="174">
        <v>2250</v>
      </c>
      <c r="CG7" s="411">
        <v>3837</v>
      </c>
      <c r="CH7" s="411">
        <v>3960</v>
      </c>
      <c r="CI7" s="174">
        <v>4220.5</v>
      </c>
      <c r="CJ7" s="174">
        <v>4500</v>
      </c>
      <c r="CK7" s="174">
        <v>5606</v>
      </c>
    </row>
    <row r="8" spans="1:90">
      <c r="A8" s="7"/>
      <c r="B8" s="365">
        <f t="shared" ref="B8:BY8" si="0">(B7/B$6)*100</f>
        <v>85.795996186844619</v>
      </c>
      <c r="C8" s="366">
        <f t="shared" si="0"/>
        <v>75.37777777777778</v>
      </c>
      <c r="D8" s="366">
        <f t="shared" si="0"/>
        <v>74.164133738601819</v>
      </c>
      <c r="E8" s="366">
        <f t="shared" si="0"/>
        <v>78.926598263614835</v>
      </c>
      <c r="F8" s="366">
        <f t="shared" si="0"/>
        <v>74.647887323943664</v>
      </c>
      <c r="G8" s="366">
        <f t="shared" si="0"/>
        <v>76.124567474048447</v>
      </c>
      <c r="H8" s="365">
        <f t="shared" si="0"/>
        <v>71.028037383177562</v>
      </c>
      <c r="I8" s="365">
        <f t="shared" si="0"/>
        <v>73.261694058154234</v>
      </c>
      <c r="J8" s="365">
        <f t="shared" si="0"/>
        <v>73.68421052631578</v>
      </c>
      <c r="K8" s="361">
        <f t="shared" si="0"/>
        <v>81.468732071141716</v>
      </c>
      <c r="L8" s="361">
        <f t="shared" si="0"/>
        <v>76.249039200614916</v>
      </c>
      <c r="M8" s="361">
        <f t="shared" si="0"/>
        <v>77.276908923643049</v>
      </c>
      <c r="N8" s="361">
        <f t="shared" si="0"/>
        <v>88.805970149253739</v>
      </c>
      <c r="O8" s="361">
        <f t="shared" si="0"/>
        <v>79.534161490683232</v>
      </c>
      <c r="P8" s="361">
        <f t="shared" si="0"/>
        <v>78.268348623853214</v>
      </c>
      <c r="Q8" s="361">
        <f t="shared" si="0"/>
        <v>86.212499999999991</v>
      </c>
      <c r="R8" s="361">
        <f t="shared" si="0"/>
        <v>83.927536231884062</v>
      </c>
      <c r="S8" s="361">
        <f t="shared" si="0"/>
        <v>88.620689655172413</v>
      </c>
      <c r="T8" s="538">
        <f t="shared" si="0"/>
        <v>97.802976612331676</v>
      </c>
      <c r="U8" s="361">
        <f t="shared" si="0"/>
        <v>98.36333333333333</v>
      </c>
      <c r="V8" s="361">
        <f t="shared" si="0"/>
        <v>99.205705949100349</v>
      </c>
      <c r="W8" s="361">
        <f t="shared" si="0"/>
        <v>94.701086956521735</v>
      </c>
      <c r="X8" s="367">
        <f t="shared" si="0"/>
        <v>88.119095333524186</v>
      </c>
      <c r="Y8" s="366">
        <f t="shared" si="0"/>
        <v>77</v>
      </c>
      <c r="Z8" s="366">
        <f t="shared" si="0"/>
        <v>89.22949461474731</v>
      </c>
      <c r="AA8" s="366">
        <f t="shared" si="0"/>
        <v>89.966555183946483</v>
      </c>
      <c r="AB8" s="366">
        <f t="shared" si="0"/>
        <v>95.966958211856166</v>
      </c>
      <c r="AC8" s="365">
        <f t="shared" si="0"/>
        <v>89.828941285251958</v>
      </c>
      <c r="AD8" s="365">
        <f t="shared" si="0"/>
        <v>102.90484903934127</v>
      </c>
      <c r="AE8" s="365">
        <f t="shared" si="0"/>
        <v>103.9647577092511</v>
      </c>
      <c r="AF8" s="365">
        <f t="shared" si="0"/>
        <v>102.94252873563219</v>
      </c>
      <c r="AG8" s="368">
        <f t="shared" si="0"/>
        <v>114.14233576642336</v>
      </c>
      <c r="AH8" s="361">
        <f t="shared" si="0"/>
        <v>109.62325080731969</v>
      </c>
      <c r="AI8" s="361">
        <f t="shared" si="0"/>
        <v>116.01903251387789</v>
      </c>
      <c r="AJ8" s="361">
        <f t="shared" si="0"/>
        <v>114.9905482041588</v>
      </c>
      <c r="AK8" s="361">
        <f t="shared" si="0"/>
        <v>116.08505997818975</v>
      </c>
      <c r="AL8" s="361">
        <f t="shared" si="0"/>
        <v>117.83954961294863</v>
      </c>
      <c r="AM8" s="361">
        <f t="shared" si="0"/>
        <v>122.38128491620112</v>
      </c>
      <c r="AN8" s="361">
        <f t="shared" si="0"/>
        <v>124.8289451618313</v>
      </c>
      <c r="AO8" s="361">
        <f t="shared" si="0"/>
        <v>124.89684074790459</v>
      </c>
      <c r="AP8" s="361">
        <f t="shared" si="0"/>
        <v>118.07559598494355</v>
      </c>
      <c r="AQ8" s="361">
        <f t="shared" si="0"/>
        <v>115.962441314554</v>
      </c>
      <c r="AR8" s="361">
        <f t="shared" si="0"/>
        <v>116.75552712021042</v>
      </c>
      <c r="AS8" s="361">
        <f t="shared" si="0"/>
        <v>115.28801528801529</v>
      </c>
      <c r="AT8" s="418">
        <f t="shared" si="0"/>
        <v>55.400000000000006</v>
      </c>
      <c r="AU8" s="366">
        <f t="shared" si="0"/>
        <v>89.026275115919631</v>
      </c>
      <c r="AV8" s="366">
        <f t="shared" si="0"/>
        <v>32.307692307692307</v>
      </c>
      <c r="AW8" s="366">
        <f t="shared" si="0"/>
        <v>93.571428571428569</v>
      </c>
      <c r="AX8" s="366">
        <f t="shared" si="0"/>
        <v>56.56565656565656</v>
      </c>
      <c r="AY8" s="366">
        <f t="shared" si="0"/>
        <v>99.651567944250871</v>
      </c>
      <c r="AZ8" s="365">
        <f t="shared" si="0"/>
        <v>81.27272727272728</v>
      </c>
      <c r="BA8" s="365">
        <f t="shared" si="0"/>
        <v>82.116104868913851</v>
      </c>
      <c r="BB8" s="365">
        <f t="shared" si="0"/>
        <v>67.510548523206751</v>
      </c>
      <c r="BC8" s="365">
        <f t="shared" si="0"/>
        <v>68.741721854304643</v>
      </c>
      <c r="BD8" s="361">
        <f t="shared" si="0"/>
        <v>60.672268907563023</v>
      </c>
      <c r="BE8" s="369">
        <f t="shared" si="0"/>
        <v>59.58132045088567</v>
      </c>
      <c r="BF8" s="361">
        <f t="shared" si="0"/>
        <v>72.761904761904759</v>
      </c>
      <c r="BG8" s="361">
        <f t="shared" si="0"/>
        <v>99.124726477024069</v>
      </c>
      <c r="BH8" s="361">
        <f t="shared" si="0"/>
        <v>98.05194805194806</v>
      </c>
      <c r="BI8" s="361">
        <f t="shared" si="0"/>
        <v>100</v>
      </c>
      <c r="BJ8" s="361">
        <f t="shared" si="0"/>
        <v>100</v>
      </c>
      <c r="BK8" s="361">
        <f t="shared" si="0"/>
        <v>100</v>
      </c>
      <c r="BL8" s="361">
        <f t="shared" si="0"/>
        <v>96.30573248407643</v>
      </c>
      <c r="BM8" s="361">
        <f t="shared" si="0"/>
        <v>100</v>
      </c>
      <c r="BN8" s="361">
        <f t="shared" si="0"/>
        <v>110.61273528233882</v>
      </c>
      <c r="BO8" s="361">
        <f t="shared" si="0"/>
        <v>100.79391333112801</v>
      </c>
      <c r="BP8" s="367">
        <f t="shared" si="0"/>
        <v>48.382279741164758</v>
      </c>
      <c r="BQ8" s="366">
        <f t="shared" si="0"/>
        <v>96.568627450980387</v>
      </c>
      <c r="BR8" s="366">
        <f t="shared" si="0"/>
        <v>54.794520547945204</v>
      </c>
      <c r="BS8" s="370">
        <f t="shared" si="0"/>
        <v>97.97794117647058</v>
      </c>
      <c r="BT8" s="366">
        <f t="shared" si="0"/>
        <v>52.369077306733168</v>
      </c>
      <c r="BU8" s="366">
        <f t="shared" si="0"/>
        <v>71.973365617433416</v>
      </c>
      <c r="BV8" s="366">
        <f t="shared" si="0"/>
        <v>65.212169735788621</v>
      </c>
      <c r="BW8" s="366">
        <f t="shared" si="0"/>
        <v>76.628352490421463</v>
      </c>
      <c r="BX8" s="366">
        <f t="shared" si="0"/>
        <v>56.746948201913561</v>
      </c>
      <c r="BY8" s="366">
        <f t="shared" si="0"/>
        <v>72.317262830482107</v>
      </c>
      <c r="BZ8" s="361">
        <f t="shared" ref="BZ8:CK8" si="1">(BZ7/BZ$6)*100</f>
        <v>65.297542043984478</v>
      </c>
      <c r="CA8" s="369">
        <f t="shared" si="1"/>
        <v>51.193548387096776</v>
      </c>
      <c r="CB8" s="361">
        <f t="shared" si="1"/>
        <v>72.929380993897126</v>
      </c>
      <c r="CC8" s="361">
        <f t="shared" si="1"/>
        <v>90.909090909090907</v>
      </c>
      <c r="CD8" s="361">
        <f t="shared" si="1"/>
        <v>90.470446320868518</v>
      </c>
      <c r="CE8" s="361">
        <f t="shared" si="1"/>
        <v>92.028218694885368</v>
      </c>
      <c r="CF8" s="361">
        <f t="shared" si="1"/>
        <v>79.365079365079367</v>
      </c>
      <c r="CG8" s="361">
        <f t="shared" si="1"/>
        <v>99.843871975019511</v>
      </c>
      <c r="CH8" s="361">
        <f t="shared" si="1"/>
        <v>92.243186582809216</v>
      </c>
      <c r="CI8" s="361">
        <f t="shared" si="1"/>
        <v>103.85088582677164</v>
      </c>
      <c r="CJ8" s="361">
        <f t="shared" si="1"/>
        <v>106.03204524033931</v>
      </c>
      <c r="CK8" s="361">
        <f t="shared" si="1"/>
        <v>93.550271172298707</v>
      </c>
    </row>
    <row r="9" spans="1:90">
      <c r="A9" s="6" t="s">
        <v>19</v>
      </c>
      <c r="B9" s="60">
        <v>1035</v>
      </c>
      <c r="C9" s="58">
        <v>1116</v>
      </c>
      <c r="D9" s="58">
        <v>1116</v>
      </c>
      <c r="E9" s="58">
        <v>1260</v>
      </c>
      <c r="F9" s="65">
        <v>1350</v>
      </c>
      <c r="G9" s="104">
        <v>1350</v>
      </c>
      <c r="H9" s="105">
        <v>1296</v>
      </c>
      <c r="I9" s="105">
        <v>1650</v>
      </c>
      <c r="J9" s="113">
        <v>1710</v>
      </c>
      <c r="K9" s="73">
        <v>2040</v>
      </c>
      <c r="L9" s="73">
        <v>2040</v>
      </c>
      <c r="M9" s="88">
        <v>2520</v>
      </c>
      <c r="N9" s="88">
        <v>2700</v>
      </c>
      <c r="O9" s="88">
        <v>2700</v>
      </c>
      <c r="P9" s="88">
        <v>2700</v>
      </c>
      <c r="Q9" s="88">
        <v>2700</v>
      </c>
      <c r="R9" s="88">
        <v>2700</v>
      </c>
      <c r="S9" s="88">
        <v>2700</v>
      </c>
      <c r="T9" s="537">
        <v>3270</v>
      </c>
      <c r="U9" s="410">
        <v>3945</v>
      </c>
      <c r="V9" s="88">
        <v>4140</v>
      </c>
      <c r="W9" s="88">
        <v>4200</v>
      </c>
      <c r="X9" s="59">
        <v>1702</v>
      </c>
      <c r="Y9" s="58">
        <v>1953</v>
      </c>
      <c r="Z9" s="58">
        <v>1953</v>
      </c>
      <c r="AA9" s="104">
        <v>2385</v>
      </c>
      <c r="AB9" s="104">
        <v>2700</v>
      </c>
      <c r="AC9" s="105">
        <v>2475</v>
      </c>
      <c r="AD9" s="105">
        <v>2496</v>
      </c>
      <c r="AE9" s="105">
        <v>3120</v>
      </c>
      <c r="AF9" s="113">
        <v>3270</v>
      </c>
      <c r="AG9" s="73">
        <v>3840</v>
      </c>
      <c r="AH9" s="73">
        <v>3840</v>
      </c>
      <c r="AI9" s="73">
        <v>4560</v>
      </c>
      <c r="AJ9" s="88">
        <v>4830</v>
      </c>
      <c r="AK9" s="88">
        <v>4830</v>
      </c>
      <c r="AL9" s="88">
        <v>4830</v>
      </c>
      <c r="AM9" s="88">
        <v>4830</v>
      </c>
      <c r="AN9" s="88">
        <v>4830</v>
      </c>
      <c r="AO9" s="88">
        <v>4830</v>
      </c>
      <c r="AP9" s="410">
        <v>5970</v>
      </c>
      <c r="AQ9" s="410">
        <v>7155</v>
      </c>
      <c r="AR9" s="410">
        <v>7410</v>
      </c>
      <c r="AS9" s="410">
        <v>7530</v>
      </c>
      <c r="AT9" s="110">
        <v>945</v>
      </c>
      <c r="AU9" s="58">
        <v>981</v>
      </c>
      <c r="AV9" s="58">
        <v>990</v>
      </c>
      <c r="AW9" s="58">
        <v>1103</v>
      </c>
      <c r="AX9" s="65">
        <v>1193</v>
      </c>
      <c r="AY9" s="104">
        <v>1260</v>
      </c>
      <c r="AZ9" s="105">
        <v>1152</v>
      </c>
      <c r="BA9" s="105">
        <v>1530</v>
      </c>
      <c r="BB9" s="113">
        <v>1620</v>
      </c>
      <c r="BC9" s="73">
        <v>1920</v>
      </c>
      <c r="BD9" s="73">
        <v>2040</v>
      </c>
      <c r="BE9" s="10">
        <v>2520</v>
      </c>
      <c r="BF9" s="88">
        <v>2700</v>
      </c>
      <c r="BG9" s="88">
        <v>2700</v>
      </c>
      <c r="BH9" s="88">
        <v>2700</v>
      </c>
      <c r="BI9" s="88">
        <v>2700</v>
      </c>
      <c r="BJ9" s="88">
        <v>2700</v>
      </c>
      <c r="BK9" s="88">
        <v>2700</v>
      </c>
      <c r="BL9" s="410">
        <v>3270</v>
      </c>
      <c r="BM9" s="410">
        <v>3960</v>
      </c>
      <c r="BN9" s="410">
        <v>4020</v>
      </c>
      <c r="BO9" s="410">
        <v>4140</v>
      </c>
      <c r="BP9" s="59">
        <v>1552</v>
      </c>
      <c r="BQ9" s="58">
        <v>1717</v>
      </c>
      <c r="BR9" s="58">
        <v>1733</v>
      </c>
      <c r="BS9" s="104">
        <v>2070</v>
      </c>
      <c r="BT9" s="58">
        <v>2385</v>
      </c>
      <c r="BU9" s="104">
        <v>2340</v>
      </c>
      <c r="BV9" s="58">
        <v>2160</v>
      </c>
      <c r="BW9" s="58">
        <v>3000</v>
      </c>
      <c r="BX9" s="114">
        <v>3120</v>
      </c>
      <c r="BY9" s="114">
        <v>3720</v>
      </c>
      <c r="BZ9" s="73">
        <v>3840</v>
      </c>
      <c r="CA9" s="10">
        <v>4560</v>
      </c>
      <c r="CB9" s="88">
        <v>4830</v>
      </c>
      <c r="CC9" s="88">
        <v>4830</v>
      </c>
      <c r="CD9" s="88">
        <v>4830</v>
      </c>
      <c r="CE9" s="88">
        <v>4830</v>
      </c>
      <c r="CF9" s="88">
        <v>4830</v>
      </c>
      <c r="CG9" s="88">
        <v>4830</v>
      </c>
      <c r="CH9" s="88">
        <v>5970</v>
      </c>
      <c r="CI9" s="410">
        <v>7200</v>
      </c>
      <c r="CJ9" s="410">
        <v>7320</v>
      </c>
      <c r="CK9" s="410">
        <v>7500</v>
      </c>
    </row>
    <row r="10" spans="1:90">
      <c r="A10" s="6" t="s">
        <v>20</v>
      </c>
      <c r="B10" s="60">
        <v>744</v>
      </c>
      <c r="C10" s="58">
        <v>792</v>
      </c>
      <c r="D10" s="58">
        <v>840</v>
      </c>
      <c r="E10" s="58">
        <v>897</v>
      </c>
      <c r="F10" s="65">
        <v>912</v>
      </c>
      <c r="G10" s="104">
        <v>947</v>
      </c>
      <c r="H10" s="105">
        <v>941</v>
      </c>
      <c r="I10" s="105">
        <v>1013</v>
      </c>
      <c r="J10" s="60">
        <v>1032</v>
      </c>
      <c r="K10" s="73">
        <v>1260</v>
      </c>
      <c r="L10" s="73">
        <v>1600</v>
      </c>
      <c r="M10" s="88">
        <v>1650</v>
      </c>
      <c r="N10" s="88">
        <v>1760</v>
      </c>
      <c r="O10" s="88">
        <v>1840</v>
      </c>
      <c r="P10" s="88">
        <v>1910</v>
      </c>
      <c r="Q10" s="88">
        <v>1990</v>
      </c>
      <c r="R10" s="88">
        <v>2152.5</v>
      </c>
      <c r="S10" s="88">
        <v>2220</v>
      </c>
      <c r="T10" s="537">
        <v>2360</v>
      </c>
      <c r="U10" s="411">
        <v>2555</v>
      </c>
      <c r="V10" s="88">
        <v>2740</v>
      </c>
      <c r="W10" s="88">
        <v>3002.5</v>
      </c>
      <c r="X10" s="59">
        <v>1704</v>
      </c>
      <c r="Y10" s="58">
        <v>1320</v>
      </c>
      <c r="Z10" s="58">
        <v>1902</v>
      </c>
      <c r="AA10" s="104">
        <v>1920</v>
      </c>
      <c r="AB10" s="104">
        <v>2033</v>
      </c>
      <c r="AC10" s="105">
        <v>2062</v>
      </c>
      <c r="AD10" s="105">
        <v>2114</v>
      </c>
      <c r="AE10" s="105">
        <v>2237</v>
      </c>
      <c r="AF10" s="64">
        <v>2417</v>
      </c>
      <c r="AG10" s="73">
        <v>2568</v>
      </c>
      <c r="AH10" s="73">
        <v>3000</v>
      </c>
      <c r="AI10" s="73">
        <v>3300</v>
      </c>
      <c r="AJ10" s="88">
        <v>3508</v>
      </c>
      <c r="AK10" s="88">
        <v>3750</v>
      </c>
      <c r="AL10" s="88">
        <v>3840</v>
      </c>
      <c r="AM10" s="88">
        <v>3930</v>
      </c>
      <c r="AN10" s="88">
        <v>4250</v>
      </c>
      <c r="AO10" s="88">
        <v>4355</v>
      </c>
      <c r="AP10" s="410">
        <v>4545</v>
      </c>
      <c r="AQ10" s="411">
        <v>4755</v>
      </c>
      <c r="AR10" s="411">
        <v>4921.5</v>
      </c>
      <c r="AS10" s="411">
        <v>5160</v>
      </c>
      <c r="AT10" s="278" t="s">
        <v>65</v>
      </c>
      <c r="AU10" s="73" t="s">
        <v>65</v>
      </c>
      <c r="AV10" s="73" t="s">
        <v>65</v>
      </c>
      <c r="AW10" s="73" t="s">
        <v>65</v>
      </c>
      <c r="AX10" s="73" t="s">
        <v>65</v>
      </c>
      <c r="AY10" s="73" t="s">
        <v>65</v>
      </c>
      <c r="AZ10" s="73" t="s">
        <v>65</v>
      </c>
      <c r="BA10" s="73" t="s">
        <v>65</v>
      </c>
      <c r="BB10" s="73" t="s">
        <v>65</v>
      </c>
      <c r="BC10" s="73" t="s">
        <v>65</v>
      </c>
      <c r="BD10" s="73" t="s">
        <v>65</v>
      </c>
      <c r="BE10" s="73" t="s">
        <v>65</v>
      </c>
      <c r="BF10" s="88" t="s">
        <v>65</v>
      </c>
      <c r="BG10" s="88" t="s">
        <v>65</v>
      </c>
      <c r="BH10" s="88" t="s">
        <v>65</v>
      </c>
      <c r="BI10" s="88" t="s">
        <v>65</v>
      </c>
      <c r="BJ10" s="88" t="s">
        <v>65</v>
      </c>
      <c r="BK10" s="88" t="s">
        <v>65</v>
      </c>
      <c r="BL10" s="88" t="s">
        <v>65</v>
      </c>
      <c r="BM10" s="88" t="s">
        <v>65</v>
      </c>
      <c r="BN10" s="88" t="s">
        <v>65</v>
      </c>
      <c r="BO10" s="88" t="s">
        <v>65</v>
      </c>
      <c r="BP10" s="90" t="s">
        <v>65</v>
      </c>
      <c r="BQ10" s="73" t="s">
        <v>65</v>
      </c>
      <c r="BR10" s="73" t="s">
        <v>65</v>
      </c>
      <c r="BS10" s="73" t="s">
        <v>65</v>
      </c>
      <c r="BT10" s="73" t="s">
        <v>65</v>
      </c>
      <c r="BU10" s="73" t="s">
        <v>65</v>
      </c>
      <c r="BV10" s="73" t="s">
        <v>65</v>
      </c>
      <c r="BW10" s="73" t="s">
        <v>65</v>
      </c>
      <c r="BX10" s="73" t="s">
        <v>65</v>
      </c>
      <c r="BY10" s="73" t="s">
        <v>65</v>
      </c>
      <c r="BZ10" s="73" t="s">
        <v>65</v>
      </c>
      <c r="CA10" s="73" t="s">
        <v>65</v>
      </c>
      <c r="CB10" s="73" t="s">
        <v>65</v>
      </c>
      <c r="CC10" s="73" t="s">
        <v>65</v>
      </c>
      <c r="CD10" s="73" t="s">
        <v>65</v>
      </c>
      <c r="CE10" s="73" t="s">
        <v>65</v>
      </c>
      <c r="CF10" s="73" t="s">
        <v>65</v>
      </c>
      <c r="CG10" s="73" t="s">
        <v>65</v>
      </c>
      <c r="CH10" s="73" t="s">
        <v>65</v>
      </c>
      <c r="CI10" s="73" t="s">
        <v>65</v>
      </c>
      <c r="CJ10" s="73" t="s">
        <v>65</v>
      </c>
      <c r="CK10" s="73" t="s">
        <v>65</v>
      </c>
    </row>
    <row r="11" spans="1:90">
      <c r="A11" s="6" t="s">
        <v>38</v>
      </c>
      <c r="B11" s="60">
        <v>1044</v>
      </c>
      <c r="C11" s="134">
        <f>((D11-B11)/2)+B11</f>
        <v>1155</v>
      </c>
      <c r="D11" s="58">
        <v>1266</v>
      </c>
      <c r="E11" s="58">
        <v>1330</v>
      </c>
      <c r="F11" s="65">
        <v>1380</v>
      </c>
      <c r="G11" s="104">
        <v>1177</v>
      </c>
      <c r="H11" s="105">
        <v>1556</v>
      </c>
      <c r="I11" s="105">
        <v>1616</v>
      </c>
      <c r="J11" s="105">
        <v>1676</v>
      </c>
      <c r="K11" s="73">
        <v>1701</v>
      </c>
      <c r="L11" s="73">
        <v>1806</v>
      </c>
      <c r="M11" s="88">
        <v>1932</v>
      </c>
      <c r="N11" s="88">
        <v>2088</v>
      </c>
      <c r="O11" s="88">
        <v>2196</v>
      </c>
      <c r="P11" s="88">
        <v>2364</v>
      </c>
      <c r="Q11" s="88">
        <v>2490</v>
      </c>
      <c r="R11" s="88">
        <v>2684</v>
      </c>
      <c r="S11" s="88">
        <v>2816</v>
      </c>
      <c r="T11" s="539">
        <v>2942</v>
      </c>
      <c r="U11" s="410">
        <v>3086</v>
      </c>
      <c r="V11" s="88">
        <v>3242</v>
      </c>
      <c r="W11" s="88">
        <v>3380</v>
      </c>
      <c r="X11" s="59">
        <v>2610</v>
      </c>
      <c r="Y11" s="134">
        <f>((Z11-X11)/2)+X11</f>
        <v>2838</v>
      </c>
      <c r="Z11" s="58">
        <v>3066</v>
      </c>
      <c r="AA11" s="104">
        <v>3066</v>
      </c>
      <c r="AB11" s="104">
        <v>3220</v>
      </c>
      <c r="AC11" s="105">
        <v>3360</v>
      </c>
      <c r="AD11" s="105">
        <v>3626</v>
      </c>
      <c r="AE11" s="105">
        <v>3776</v>
      </c>
      <c r="AF11" s="105">
        <v>3926</v>
      </c>
      <c r="AG11" s="73">
        <v>4185</v>
      </c>
      <c r="AH11" s="73">
        <v>4290</v>
      </c>
      <c r="AI11" s="73">
        <v>4560</v>
      </c>
      <c r="AJ11" s="88">
        <v>4860</v>
      </c>
      <c r="AK11" s="88">
        <v>5130</v>
      </c>
      <c r="AL11" s="88">
        <v>5470</v>
      </c>
      <c r="AM11" s="88">
        <v>5748</v>
      </c>
      <c r="AN11" s="88">
        <v>6194</v>
      </c>
      <c r="AO11" s="88">
        <v>6524</v>
      </c>
      <c r="AP11" s="410">
        <v>6840</v>
      </c>
      <c r="AQ11" s="410">
        <v>7200</v>
      </c>
      <c r="AR11" s="410">
        <v>7562</v>
      </c>
      <c r="AS11" s="410">
        <v>7910</v>
      </c>
      <c r="AT11" s="278" t="s">
        <v>17</v>
      </c>
      <c r="AU11" s="60" t="s">
        <v>17</v>
      </c>
      <c r="AV11" s="60" t="s">
        <v>17</v>
      </c>
      <c r="AW11" s="60" t="s">
        <v>17</v>
      </c>
      <c r="AX11" s="60" t="s">
        <v>17</v>
      </c>
      <c r="AY11" s="60" t="s">
        <v>17</v>
      </c>
      <c r="AZ11" s="60" t="s">
        <v>17</v>
      </c>
      <c r="BA11" s="60" t="s">
        <v>17</v>
      </c>
      <c r="BB11" s="60" t="s">
        <v>17</v>
      </c>
      <c r="BC11" s="60" t="s">
        <v>17</v>
      </c>
      <c r="BD11" s="60" t="s">
        <v>17</v>
      </c>
      <c r="BE11" s="60" t="s">
        <v>17</v>
      </c>
      <c r="BF11" s="60" t="s">
        <v>17</v>
      </c>
      <c r="BG11" s="60" t="s">
        <v>17</v>
      </c>
      <c r="BH11" s="60" t="s">
        <v>17</v>
      </c>
      <c r="BI11" s="60" t="s">
        <v>17</v>
      </c>
      <c r="BJ11" s="60" t="s">
        <v>17</v>
      </c>
      <c r="BK11" s="60" t="s">
        <v>17</v>
      </c>
      <c r="BL11" s="60" t="s">
        <v>17</v>
      </c>
      <c r="BM11" s="60" t="s">
        <v>17</v>
      </c>
      <c r="BN11" s="60" t="s">
        <v>17</v>
      </c>
      <c r="BO11" s="60" t="s">
        <v>17</v>
      </c>
      <c r="BP11" s="90" t="s">
        <v>17</v>
      </c>
      <c r="BQ11" s="60" t="s">
        <v>17</v>
      </c>
      <c r="BR11" s="60" t="s">
        <v>17</v>
      </c>
      <c r="BS11" s="60" t="s">
        <v>17</v>
      </c>
      <c r="BT11" s="60" t="s">
        <v>17</v>
      </c>
      <c r="BU11" s="60" t="s">
        <v>17</v>
      </c>
      <c r="BV11" s="60" t="s">
        <v>17</v>
      </c>
      <c r="BW11" s="60" t="s">
        <v>17</v>
      </c>
      <c r="BX11" s="60" t="s">
        <v>17</v>
      </c>
      <c r="BY11" s="60" t="s">
        <v>17</v>
      </c>
      <c r="BZ11" s="60" t="s">
        <v>17</v>
      </c>
      <c r="CA11" s="60" t="s">
        <v>17</v>
      </c>
      <c r="CB11" s="60" t="s">
        <v>17</v>
      </c>
      <c r="CC11" s="60" t="s">
        <v>17</v>
      </c>
      <c r="CD11" s="60" t="s">
        <v>17</v>
      </c>
      <c r="CE11" s="60" t="s">
        <v>17</v>
      </c>
      <c r="CF11" s="60" t="s">
        <v>17</v>
      </c>
      <c r="CG11" s="60" t="s">
        <v>17</v>
      </c>
      <c r="CH11" s="60" t="s">
        <v>17</v>
      </c>
      <c r="CI11" s="60" t="s">
        <v>17</v>
      </c>
      <c r="CJ11" s="60" t="s">
        <v>17</v>
      </c>
      <c r="CK11" s="60" t="s">
        <v>17</v>
      </c>
      <c r="CL11" s="60"/>
    </row>
    <row r="12" spans="1:90">
      <c r="A12" s="6" t="s">
        <v>21</v>
      </c>
      <c r="B12" s="60">
        <v>990</v>
      </c>
      <c r="C12" s="58">
        <v>1047</v>
      </c>
      <c r="D12" s="58">
        <v>1050</v>
      </c>
      <c r="E12" s="58">
        <v>1073</v>
      </c>
      <c r="F12" s="65">
        <v>1147.5</v>
      </c>
      <c r="G12" s="104">
        <v>1245</v>
      </c>
      <c r="H12" s="105">
        <v>1329.6</v>
      </c>
      <c r="I12" s="105">
        <v>1386.6</v>
      </c>
      <c r="J12" s="105">
        <v>1455.45</v>
      </c>
      <c r="K12" s="88">
        <v>1513.5</v>
      </c>
      <c r="L12" s="88">
        <v>1582.5</v>
      </c>
      <c r="M12" s="88">
        <v>1695</v>
      </c>
      <c r="N12" s="88">
        <v>1772.5</v>
      </c>
      <c r="O12" s="88">
        <v>1911</v>
      </c>
      <c r="P12" s="88">
        <v>2020.35</v>
      </c>
      <c r="Q12" s="88">
        <v>2034.75</v>
      </c>
      <c r="R12" s="88">
        <v>2265</v>
      </c>
      <c r="S12" s="88">
        <v>2553</v>
      </c>
      <c r="T12" s="537">
        <v>2760</v>
      </c>
      <c r="U12" s="410">
        <v>2974.2</v>
      </c>
      <c r="V12" s="88">
        <v>3074.4</v>
      </c>
      <c r="W12" s="88">
        <v>3105.15</v>
      </c>
      <c r="X12" s="59">
        <v>3600</v>
      </c>
      <c r="Y12" s="58">
        <v>3802.5</v>
      </c>
      <c r="Z12" s="58">
        <v>3933</v>
      </c>
      <c r="AA12" s="104">
        <v>3990</v>
      </c>
      <c r="AB12" s="104">
        <v>4271</v>
      </c>
      <c r="AC12" s="105">
        <v>4634</v>
      </c>
      <c r="AD12" s="105">
        <v>4952.25</v>
      </c>
      <c r="AE12" s="105">
        <v>5161.6499999999996</v>
      </c>
      <c r="AF12" s="105">
        <v>5411.25</v>
      </c>
      <c r="AG12" s="73">
        <v>5650.8</v>
      </c>
      <c r="AH12" s="88">
        <v>5828</v>
      </c>
      <c r="AI12" s="88">
        <v>6305</v>
      </c>
      <c r="AJ12" s="88">
        <v>6630</v>
      </c>
      <c r="AK12" s="88">
        <v>7079.5</v>
      </c>
      <c r="AL12" s="88">
        <v>7431</v>
      </c>
      <c r="AM12" s="88">
        <v>7460.25</v>
      </c>
      <c r="AN12" s="88">
        <v>8435.5499999999993</v>
      </c>
      <c r="AO12" s="88">
        <v>9530.25</v>
      </c>
      <c r="AP12" s="410">
        <v>10328.549999999999</v>
      </c>
      <c r="AQ12" s="410">
        <v>11219.400000000001</v>
      </c>
      <c r="AR12" s="410">
        <v>11574</v>
      </c>
      <c r="AS12" s="410">
        <v>11716</v>
      </c>
      <c r="AT12" s="278" t="s">
        <v>65</v>
      </c>
      <c r="AU12" s="73" t="s">
        <v>65</v>
      </c>
      <c r="AV12" s="73" t="s">
        <v>65</v>
      </c>
      <c r="AW12" s="73" t="s">
        <v>65</v>
      </c>
      <c r="AX12" s="73" t="s">
        <v>65</v>
      </c>
      <c r="AY12" s="73" t="s">
        <v>65</v>
      </c>
      <c r="AZ12" s="73" t="s">
        <v>65</v>
      </c>
      <c r="BA12" s="73" t="s">
        <v>65</v>
      </c>
      <c r="BB12" s="73" t="s">
        <v>65</v>
      </c>
      <c r="BC12" s="73" t="s">
        <v>65</v>
      </c>
      <c r="BD12" s="73" t="s">
        <v>65</v>
      </c>
      <c r="BE12" s="73" t="s">
        <v>65</v>
      </c>
      <c r="BF12" s="88" t="s">
        <v>65</v>
      </c>
      <c r="BG12" s="88" t="s">
        <v>65</v>
      </c>
      <c r="BH12" s="88" t="s">
        <v>65</v>
      </c>
      <c r="BI12" s="88" t="s">
        <v>65</v>
      </c>
      <c r="BJ12" s="88" t="s">
        <v>65</v>
      </c>
      <c r="BK12" s="88" t="s">
        <v>65</v>
      </c>
      <c r="BL12" s="88" t="s">
        <v>65</v>
      </c>
      <c r="BM12" s="88" t="s">
        <v>65</v>
      </c>
      <c r="BN12" s="88" t="s">
        <v>65</v>
      </c>
      <c r="BO12" s="88" t="s">
        <v>65</v>
      </c>
      <c r="BP12" s="90" t="s">
        <v>65</v>
      </c>
      <c r="BQ12" s="73" t="s">
        <v>65</v>
      </c>
      <c r="BR12" s="73" t="s">
        <v>65</v>
      </c>
      <c r="BS12" s="73" t="s">
        <v>65</v>
      </c>
      <c r="BT12" s="73" t="s">
        <v>65</v>
      </c>
      <c r="BU12" s="73" t="s">
        <v>65</v>
      </c>
      <c r="BV12" s="73" t="s">
        <v>65</v>
      </c>
      <c r="BW12" s="73" t="s">
        <v>65</v>
      </c>
      <c r="BX12" s="73" t="s">
        <v>65</v>
      </c>
      <c r="BY12" s="73" t="s">
        <v>65</v>
      </c>
      <c r="BZ12" s="73" t="s">
        <v>65</v>
      </c>
      <c r="CA12" s="73" t="s">
        <v>65</v>
      </c>
      <c r="CB12" s="73" t="s">
        <v>65</v>
      </c>
      <c r="CC12" s="73" t="s">
        <v>65</v>
      </c>
      <c r="CD12" s="73" t="s">
        <v>65</v>
      </c>
      <c r="CE12" s="73" t="s">
        <v>65</v>
      </c>
      <c r="CF12" s="73" t="s">
        <v>65</v>
      </c>
      <c r="CG12" s="73" t="s">
        <v>65</v>
      </c>
      <c r="CH12" s="73" t="s">
        <v>65</v>
      </c>
      <c r="CI12" s="73" t="s">
        <v>65</v>
      </c>
      <c r="CJ12" s="73" t="s">
        <v>65</v>
      </c>
      <c r="CK12" s="73" t="s">
        <v>65</v>
      </c>
    </row>
    <row r="13" spans="1:90">
      <c r="A13" s="6" t="s">
        <v>22</v>
      </c>
      <c r="B13" s="60">
        <v>1092</v>
      </c>
      <c r="C13" s="58">
        <v>1134</v>
      </c>
      <c r="D13" s="58">
        <v>1164</v>
      </c>
      <c r="E13" s="58">
        <v>1128</v>
      </c>
      <c r="F13" s="65">
        <v>1188</v>
      </c>
      <c r="G13" s="104">
        <v>1275</v>
      </c>
      <c r="H13" s="105">
        <v>1312</v>
      </c>
      <c r="I13" s="105">
        <v>1366</v>
      </c>
      <c r="J13" s="105">
        <v>1474</v>
      </c>
      <c r="K13" s="88">
        <v>1450</v>
      </c>
      <c r="L13" s="88">
        <v>1522</v>
      </c>
      <c r="M13" s="88">
        <v>1582</v>
      </c>
      <c r="N13" s="88">
        <v>1656</v>
      </c>
      <c r="O13" s="88">
        <v>1742</v>
      </c>
      <c r="P13" s="88">
        <v>1832</v>
      </c>
      <c r="Q13" s="88">
        <v>2089</v>
      </c>
      <c r="R13" s="88">
        <v>2303</v>
      </c>
      <c r="S13" s="88">
        <v>2954</v>
      </c>
      <c r="T13" s="537">
        <v>3175</v>
      </c>
      <c r="U13" s="410">
        <v>3515</v>
      </c>
      <c r="V13" s="88">
        <v>3532</v>
      </c>
      <c r="W13" s="88">
        <v>3620</v>
      </c>
      <c r="X13" s="59">
        <v>3018</v>
      </c>
      <c r="Y13" s="58">
        <v>3102</v>
      </c>
      <c r="Z13" s="58">
        <v>3204</v>
      </c>
      <c r="AA13" s="104">
        <v>3510</v>
      </c>
      <c r="AB13" s="104">
        <v>4082</v>
      </c>
      <c r="AC13" s="105">
        <v>4440</v>
      </c>
      <c r="AD13" s="105">
        <v>4852</v>
      </c>
      <c r="AE13" s="105">
        <v>5068</v>
      </c>
      <c r="AF13" s="105">
        <v>5314</v>
      </c>
      <c r="AG13" s="73">
        <v>5290</v>
      </c>
      <c r="AH13" s="88">
        <v>5518</v>
      </c>
      <c r="AI13" s="88">
        <v>5776</v>
      </c>
      <c r="AJ13" s="88">
        <v>6060</v>
      </c>
      <c r="AK13" s="88">
        <v>6366</v>
      </c>
      <c r="AL13" s="88">
        <v>6640</v>
      </c>
      <c r="AM13" s="88">
        <v>7362</v>
      </c>
      <c r="AN13" s="88">
        <v>7826</v>
      </c>
      <c r="AO13" s="88">
        <v>9893</v>
      </c>
      <c r="AP13" s="410">
        <v>10053</v>
      </c>
      <c r="AQ13" s="410">
        <v>10395</v>
      </c>
      <c r="AR13" s="410">
        <v>10582</v>
      </c>
      <c r="AS13" s="410">
        <v>10846</v>
      </c>
      <c r="AT13" s="110">
        <v>556</v>
      </c>
      <c r="AU13" s="58">
        <v>602</v>
      </c>
      <c r="AV13" s="58">
        <v>657</v>
      </c>
      <c r="AW13" s="58">
        <v>816</v>
      </c>
      <c r="AX13" s="65">
        <v>846</v>
      </c>
      <c r="AY13" s="104">
        <v>861</v>
      </c>
      <c r="AZ13" s="105">
        <v>866</v>
      </c>
      <c r="BA13" s="105">
        <v>946</v>
      </c>
      <c r="BB13" s="105">
        <v>994</v>
      </c>
      <c r="BC13" s="73">
        <v>1032</v>
      </c>
      <c r="BD13" s="88">
        <v>1068</v>
      </c>
      <c r="BE13" s="9">
        <v>1110</v>
      </c>
      <c r="BF13" s="88">
        <v>1146</v>
      </c>
      <c r="BG13" s="88">
        <v>1359</v>
      </c>
      <c r="BH13" s="88">
        <v>1359</v>
      </c>
      <c r="BI13" s="88">
        <v>1539</v>
      </c>
      <c r="BJ13" s="88">
        <v>1539</v>
      </c>
      <c r="BK13" s="88">
        <v>2044.5</v>
      </c>
      <c r="BL13" s="410">
        <v>2271</v>
      </c>
      <c r="BM13" s="410">
        <v>2530</v>
      </c>
      <c r="BN13" s="410">
        <v>2760.5</v>
      </c>
      <c r="BO13" s="410">
        <v>3047</v>
      </c>
      <c r="BP13" s="59">
        <v>951</v>
      </c>
      <c r="BQ13" s="58">
        <v>1182</v>
      </c>
      <c r="BR13" s="58">
        <v>1275</v>
      </c>
      <c r="BS13" s="104">
        <v>1582.5</v>
      </c>
      <c r="BT13" s="58">
        <v>1626</v>
      </c>
      <c r="BU13" s="104">
        <v>1650</v>
      </c>
      <c r="BV13" s="58">
        <v>1644</v>
      </c>
      <c r="BW13" s="58">
        <v>1764</v>
      </c>
      <c r="BX13" s="58">
        <v>1878</v>
      </c>
      <c r="BY13" s="58">
        <v>1938</v>
      </c>
      <c r="BZ13" s="88">
        <v>2007</v>
      </c>
      <c r="CA13" s="9">
        <v>2094</v>
      </c>
      <c r="CB13" s="88">
        <v>2154</v>
      </c>
      <c r="CC13" s="88">
        <v>2475</v>
      </c>
      <c r="CD13" s="88">
        <v>2475</v>
      </c>
      <c r="CE13" s="73">
        <v>2835</v>
      </c>
      <c r="CF13" s="88">
        <v>2835</v>
      </c>
      <c r="CG13" s="88">
        <v>3844.5</v>
      </c>
      <c r="CH13" s="88">
        <v>4296</v>
      </c>
      <c r="CI13" s="410">
        <v>4780</v>
      </c>
      <c r="CJ13" s="410">
        <v>5160.5</v>
      </c>
      <c r="CK13" s="410">
        <v>5597</v>
      </c>
    </row>
    <row r="14" spans="1:90">
      <c r="A14" s="6" t="s">
        <v>23</v>
      </c>
      <c r="B14" s="107">
        <v>700</v>
      </c>
      <c r="C14" s="58">
        <v>840</v>
      </c>
      <c r="D14" s="108">
        <v>960</v>
      </c>
      <c r="E14" s="58">
        <v>980</v>
      </c>
      <c r="F14" s="65">
        <v>1080</v>
      </c>
      <c r="G14" s="104">
        <v>1100</v>
      </c>
      <c r="H14" s="105">
        <v>1140</v>
      </c>
      <c r="I14" s="105">
        <v>1180</v>
      </c>
      <c r="J14" s="105">
        <v>1180</v>
      </c>
      <c r="K14" s="73">
        <v>1450</v>
      </c>
      <c r="L14" s="73">
        <v>1536</v>
      </c>
      <c r="M14" s="88">
        <v>2370</v>
      </c>
      <c r="N14" s="88">
        <v>2760</v>
      </c>
      <c r="O14" s="88">
        <v>2940</v>
      </c>
      <c r="P14" s="88">
        <v>3270</v>
      </c>
      <c r="Q14" s="88">
        <v>3450</v>
      </c>
      <c r="R14" s="88">
        <v>3630</v>
      </c>
      <c r="S14" s="88">
        <v>3750</v>
      </c>
      <c r="T14" s="537">
        <v>3900</v>
      </c>
      <c r="U14" s="410">
        <v>4050</v>
      </c>
      <c r="V14" s="88">
        <v>4200</v>
      </c>
      <c r="W14" s="88">
        <v>4320</v>
      </c>
      <c r="X14" s="109">
        <v>2100</v>
      </c>
      <c r="Y14" s="58">
        <v>2520</v>
      </c>
      <c r="Z14" s="108">
        <v>2880</v>
      </c>
      <c r="AA14" s="104">
        <v>2940</v>
      </c>
      <c r="AB14" s="104">
        <v>3080</v>
      </c>
      <c r="AC14" s="105">
        <v>3140</v>
      </c>
      <c r="AD14" s="105">
        <v>3260</v>
      </c>
      <c r="AE14" s="105">
        <v>3380</v>
      </c>
      <c r="AF14" s="105">
        <v>3380</v>
      </c>
      <c r="AG14" s="73">
        <v>4350</v>
      </c>
      <c r="AH14" s="73">
        <v>4608</v>
      </c>
      <c r="AI14" s="73">
        <v>7110</v>
      </c>
      <c r="AJ14" s="88">
        <v>8280</v>
      </c>
      <c r="AK14" s="88">
        <v>8820</v>
      </c>
      <c r="AL14" s="88">
        <v>9810</v>
      </c>
      <c r="AM14" s="88">
        <v>10350</v>
      </c>
      <c r="AN14" s="88">
        <v>11700</v>
      </c>
      <c r="AO14" s="88">
        <v>12750</v>
      </c>
      <c r="AP14" s="411">
        <v>13350</v>
      </c>
      <c r="AQ14" s="410">
        <v>13950</v>
      </c>
      <c r="AR14" s="410">
        <v>14700</v>
      </c>
      <c r="AS14" s="410">
        <v>15120</v>
      </c>
      <c r="AT14" s="110">
        <v>375</v>
      </c>
      <c r="AU14" s="58">
        <v>500</v>
      </c>
      <c r="AV14" s="108">
        <v>500</v>
      </c>
      <c r="AW14" s="134">
        <f>(($AZ$14-$AV$14)/4)+AV14</f>
        <v>575</v>
      </c>
      <c r="AX14" s="134">
        <f>(($AZ$14-$AV$14)/4)+AW14</f>
        <v>650</v>
      </c>
      <c r="AY14" s="134">
        <f>(($AZ$14-$AV$14)/4)+AX14</f>
        <v>725</v>
      </c>
      <c r="AZ14" s="105">
        <v>800</v>
      </c>
      <c r="BA14" s="105">
        <v>740</v>
      </c>
      <c r="BB14" s="105">
        <v>740</v>
      </c>
      <c r="BC14" s="73">
        <v>1450</v>
      </c>
      <c r="BD14" s="73">
        <v>1536</v>
      </c>
      <c r="BE14" s="10">
        <v>2370</v>
      </c>
      <c r="BF14" s="88">
        <v>2760</v>
      </c>
      <c r="BG14" s="88">
        <v>3044</v>
      </c>
      <c r="BH14" s="88">
        <v>3270</v>
      </c>
      <c r="BI14" s="88">
        <v>3450</v>
      </c>
      <c r="BJ14" s="88">
        <v>3630</v>
      </c>
      <c r="BK14" s="88">
        <v>3750</v>
      </c>
      <c r="BL14" s="410">
        <v>3900</v>
      </c>
      <c r="BM14" s="410">
        <v>4050</v>
      </c>
      <c r="BN14" s="410">
        <v>4200</v>
      </c>
      <c r="BO14" s="410">
        <v>4320</v>
      </c>
      <c r="BP14" s="59">
        <v>750</v>
      </c>
      <c r="BQ14" s="58">
        <v>1000</v>
      </c>
      <c r="BR14" s="108">
        <v>1000</v>
      </c>
      <c r="BS14" s="134">
        <f>(($BV$14-$BR$14)/4)+BR14</f>
        <v>1110</v>
      </c>
      <c r="BT14" s="134">
        <f>(($BV$14-$BR$14)/4)+BS14</f>
        <v>1220</v>
      </c>
      <c r="BU14" s="134">
        <f>(($BV$14-$BR$14)/4)+BT14</f>
        <v>1330</v>
      </c>
      <c r="BV14" s="58">
        <v>1440</v>
      </c>
      <c r="BW14" s="58">
        <v>1400</v>
      </c>
      <c r="BX14" s="58">
        <v>1400</v>
      </c>
      <c r="BY14" s="58">
        <v>4350</v>
      </c>
      <c r="BZ14" s="73">
        <v>4608</v>
      </c>
      <c r="CA14" s="10">
        <v>7110</v>
      </c>
      <c r="CB14" s="88">
        <v>8280</v>
      </c>
      <c r="CC14" s="88">
        <v>10360</v>
      </c>
      <c r="CD14" s="88">
        <v>9810</v>
      </c>
      <c r="CE14" s="88">
        <v>10350</v>
      </c>
      <c r="CF14" s="88">
        <v>11700</v>
      </c>
      <c r="CG14" s="88">
        <v>12750</v>
      </c>
      <c r="CH14" s="88">
        <v>13350</v>
      </c>
      <c r="CI14" s="410">
        <v>13950</v>
      </c>
      <c r="CJ14" s="410">
        <v>14700</v>
      </c>
      <c r="CK14" s="410">
        <v>15120</v>
      </c>
    </row>
    <row r="15" spans="1:90">
      <c r="A15" s="24" t="s">
        <v>24</v>
      </c>
      <c r="B15" s="31">
        <v>1058</v>
      </c>
      <c r="C15" s="34">
        <v>1085</v>
      </c>
      <c r="D15" s="34">
        <v>1060</v>
      </c>
      <c r="E15" s="34">
        <v>1060</v>
      </c>
      <c r="F15" s="33">
        <v>1060</v>
      </c>
      <c r="G15" s="119">
        <v>1115</v>
      </c>
      <c r="H15" s="117">
        <v>1148</v>
      </c>
      <c r="I15" s="117">
        <v>1155.5</v>
      </c>
      <c r="J15" s="117">
        <v>1360</v>
      </c>
      <c r="K15" s="88">
        <v>1405</v>
      </c>
      <c r="L15" s="88">
        <v>1490</v>
      </c>
      <c r="M15" s="88">
        <v>1708</v>
      </c>
      <c r="N15" s="88">
        <v>1836</v>
      </c>
      <c r="O15" s="88">
        <v>1876.5</v>
      </c>
      <c r="P15" s="88">
        <v>1876</v>
      </c>
      <c r="Q15" s="88">
        <v>1901</v>
      </c>
      <c r="R15" s="88">
        <v>1989</v>
      </c>
      <c r="S15" s="88">
        <v>2058</v>
      </c>
      <c r="T15" s="537">
        <v>2332</v>
      </c>
      <c r="U15" s="410">
        <v>2662</v>
      </c>
      <c r="V15" s="88">
        <v>2911</v>
      </c>
      <c r="W15" s="88">
        <v>3292</v>
      </c>
      <c r="X15" s="35">
        <v>2210</v>
      </c>
      <c r="Y15" s="34">
        <v>2248</v>
      </c>
      <c r="Z15" s="34">
        <v>2256</v>
      </c>
      <c r="AA15" s="119">
        <v>2256</v>
      </c>
      <c r="AB15" s="119">
        <v>2256</v>
      </c>
      <c r="AC15" s="117">
        <v>3048</v>
      </c>
      <c r="AD15" s="117">
        <v>3395</v>
      </c>
      <c r="AE15" s="117">
        <v>3445</v>
      </c>
      <c r="AF15" s="117">
        <v>3856</v>
      </c>
      <c r="AG15" s="88">
        <v>3868</v>
      </c>
      <c r="AH15" s="88">
        <v>3885</v>
      </c>
      <c r="AI15" s="88">
        <v>4135</v>
      </c>
      <c r="AJ15" s="88">
        <v>4300</v>
      </c>
      <c r="AK15" s="88">
        <v>4387</v>
      </c>
      <c r="AL15" s="88">
        <v>4451</v>
      </c>
      <c r="AM15" s="88">
        <v>4451</v>
      </c>
      <c r="AN15" s="88">
        <v>4520</v>
      </c>
      <c r="AO15" s="88">
        <v>4317</v>
      </c>
      <c r="AP15" s="410">
        <v>4948</v>
      </c>
      <c r="AQ15" s="410">
        <v>5460</v>
      </c>
      <c r="AR15" s="410">
        <v>6137</v>
      </c>
      <c r="AS15" s="410">
        <v>6841</v>
      </c>
      <c r="AT15" s="271">
        <v>300</v>
      </c>
      <c r="AU15" s="134">
        <f>((AV15-AT15)/2)+AT15</f>
        <v>360</v>
      </c>
      <c r="AV15" s="118">
        <v>420</v>
      </c>
      <c r="AW15" s="34">
        <v>420</v>
      </c>
      <c r="AX15" s="33">
        <v>420</v>
      </c>
      <c r="AY15" s="119">
        <v>420</v>
      </c>
      <c r="AZ15" s="134">
        <f>((BA15-AY15)/2)+AY15</f>
        <v>325</v>
      </c>
      <c r="BA15" s="117">
        <v>230</v>
      </c>
      <c r="BB15" s="117">
        <v>405</v>
      </c>
      <c r="BC15" s="73">
        <v>442</v>
      </c>
      <c r="BD15" s="88">
        <v>484</v>
      </c>
      <c r="BE15" s="9">
        <v>681</v>
      </c>
      <c r="BF15" s="88">
        <v>927</v>
      </c>
      <c r="BG15" s="88">
        <v>951</v>
      </c>
      <c r="BH15" s="88">
        <v>926</v>
      </c>
      <c r="BI15" s="88">
        <v>886</v>
      </c>
      <c r="BJ15" s="88">
        <v>804</v>
      </c>
      <c r="BK15" s="88">
        <v>974</v>
      </c>
      <c r="BL15" s="410">
        <v>1177</v>
      </c>
      <c r="BM15" s="410">
        <v>1484</v>
      </c>
      <c r="BN15" s="410">
        <v>2831</v>
      </c>
      <c r="BO15" s="410">
        <v>3234.5</v>
      </c>
      <c r="BP15" s="120">
        <v>600</v>
      </c>
      <c r="BQ15" s="134">
        <f>((BR15-BP15)/2)+BP15</f>
        <v>720</v>
      </c>
      <c r="BR15" s="118">
        <v>840</v>
      </c>
      <c r="BS15" s="119">
        <v>840</v>
      </c>
      <c r="BT15" s="34">
        <v>840</v>
      </c>
      <c r="BU15" s="119">
        <v>840</v>
      </c>
      <c r="BV15" s="134">
        <f>((BW15-BU15)/2)+BU15</f>
        <v>635</v>
      </c>
      <c r="BW15" s="34">
        <v>430</v>
      </c>
      <c r="BX15" s="34">
        <v>735</v>
      </c>
      <c r="BY15" s="34">
        <v>874</v>
      </c>
      <c r="BZ15" s="88">
        <v>958</v>
      </c>
      <c r="CA15" s="9">
        <v>1169</v>
      </c>
      <c r="CB15" s="88">
        <v>1455</v>
      </c>
      <c r="CC15" s="88">
        <v>1503</v>
      </c>
      <c r="CD15" s="88">
        <v>1478</v>
      </c>
      <c r="CE15" s="88">
        <v>1438</v>
      </c>
      <c r="CF15" s="88">
        <v>1394.8</v>
      </c>
      <c r="CG15" s="88">
        <v>1604</v>
      </c>
      <c r="CH15" s="88">
        <v>1938</v>
      </c>
      <c r="CI15" s="410">
        <v>3044</v>
      </c>
      <c r="CJ15" s="410">
        <v>5604</v>
      </c>
      <c r="CK15" s="410">
        <v>5855</v>
      </c>
    </row>
    <row r="16" spans="1:90">
      <c r="A16" s="6" t="s">
        <v>25</v>
      </c>
      <c r="B16" s="60">
        <v>1560</v>
      </c>
      <c r="C16" s="58">
        <v>1605</v>
      </c>
      <c r="D16" s="58">
        <v>1864.95</v>
      </c>
      <c r="E16" s="58">
        <v>1886</v>
      </c>
      <c r="F16" s="65">
        <v>1980</v>
      </c>
      <c r="G16" s="104">
        <v>2070</v>
      </c>
      <c r="H16" s="105">
        <v>2280</v>
      </c>
      <c r="I16" s="105">
        <v>2310</v>
      </c>
      <c r="J16" s="105">
        <v>2366.25</v>
      </c>
      <c r="K16" s="88">
        <v>2379</v>
      </c>
      <c r="L16" s="88">
        <v>2553</v>
      </c>
      <c r="M16" s="88">
        <v>2695</v>
      </c>
      <c r="N16" s="88">
        <v>2805.5</v>
      </c>
      <c r="O16" s="88">
        <v>2927</v>
      </c>
      <c r="P16" s="88">
        <v>2959.5</v>
      </c>
      <c r="Q16" s="88">
        <v>3065</v>
      </c>
      <c r="R16" s="88">
        <v>3122</v>
      </c>
      <c r="S16" s="88">
        <v>3215</v>
      </c>
      <c r="T16" s="537">
        <v>3408</v>
      </c>
      <c r="U16" s="410">
        <v>3573</v>
      </c>
      <c r="V16" s="88">
        <v>3776</v>
      </c>
      <c r="W16" s="88">
        <v>3872.5</v>
      </c>
      <c r="X16" s="59">
        <v>4200</v>
      </c>
      <c r="Y16" s="58">
        <v>4590</v>
      </c>
      <c r="Z16" s="58">
        <v>4778.1000000000004</v>
      </c>
      <c r="AA16" s="104">
        <v>4969</v>
      </c>
      <c r="AB16" s="104">
        <v>5250</v>
      </c>
      <c r="AC16" s="105">
        <v>5400</v>
      </c>
      <c r="AD16" s="105">
        <v>5700</v>
      </c>
      <c r="AE16" s="105">
        <v>6540</v>
      </c>
      <c r="AF16" s="105">
        <v>5820</v>
      </c>
      <c r="AG16" s="73">
        <v>6034</v>
      </c>
      <c r="AH16" s="88">
        <v>6145</v>
      </c>
      <c r="AI16" s="88">
        <v>6145</v>
      </c>
      <c r="AJ16" s="88">
        <v>6881.5</v>
      </c>
      <c r="AK16" s="88">
        <v>6999.5</v>
      </c>
      <c r="AL16" s="88">
        <v>7210.5</v>
      </c>
      <c r="AM16" s="88">
        <v>7348</v>
      </c>
      <c r="AN16" s="88">
        <v>7380</v>
      </c>
      <c r="AO16" s="88">
        <v>7758.5</v>
      </c>
      <c r="AP16" s="410">
        <v>7913.5</v>
      </c>
      <c r="AQ16" s="410">
        <v>8071</v>
      </c>
      <c r="AR16" s="410">
        <v>8276.5</v>
      </c>
      <c r="AS16" s="410">
        <v>8445.5</v>
      </c>
      <c r="AT16" s="419" t="s">
        <v>31</v>
      </c>
      <c r="AU16" s="104" t="s">
        <v>31</v>
      </c>
      <c r="AV16" s="104" t="s">
        <v>31</v>
      </c>
      <c r="AW16" s="104" t="s">
        <v>31</v>
      </c>
      <c r="AX16" s="104" t="s">
        <v>31</v>
      </c>
      <c r="AY16" s="104" t="s">
        <v>31</v>
      </c>
      <c r="AZ16" s="104" t="s">
        <v>31</v>
      </c>
      <c r="BA16" s="104" t="s">
        <v>31</v>
      </c>
      <c r="BB16" s="104" t="s">
        <v>31</v>
      </c>
      <c r="BC16" s="104" t="s">
        <v>31</v>
      </c>
      <c r="BD16" s="104" t="s">
        <v>31</v>
      </c>
      <c r="BE16" s="9" t="s">
        <v>17</v>
      </c>
      <c r="BF16" s="88" t="s">
        <v>17</v>
      </c>
      <c r="BG16" s="88" t="s">
        <v>17</v>
      </c>
      <c r="BH16" s="88" t="s">
        <v>17</v>
      </c>
      <c r="BI16" s="88" t="s">
        <v>17</v>
      </c>
      <c r="BJ16" s="88" t="s">
        <v>17</v>
      </c>
      <c r="BK16" s="88" t="s">
        <v>17</v>
      </c>
      <c r="BL16" s="88" t="s">
        <v>17</v>
      </c>
      <c r="BM16" s="88" t="s">
        <v>17</v>
      </c>
      <c r="BN16" s="88" t="s">
        <v>17</v>
      </c>
      <c r="BO16" s="88" t="s">
        <v>17</v>
      </c>
      <c r="BP16" s="90" t="s">
        <v>17</v>
      </c>
      <c r="BQ16" s="60" t="s">
        <v>17</v>
      </c>
      <c r="BR16" s="60" t="s">
        <v>17</v>
      </c>
      <c r="BS16" s="60" t="s">
        <v>17</v>
      </c>
      <c r="BT16" s="60" t="s">
        <v>17</v>
      </c>
      <c r="BU16" s="60" t="s">
        <v>17</v>
      </c>
      <c r="BV16" s="60" t="s">
        <v>17</v>
      </c>
      <c r="BW16" s="60" t="s">
        <v>17</v>
      </c>
      <c r="BX16" s="60" t="s">
        <v>17</v>
      </c>
      <c r="BY16" s="60" t="s">
        <v>17</v>
      </c>
      <c r="BZ16" s="60" t="s">
        <v>17</v>
      </c>
      <c r="CA16" s="60" t="s">
        <v>17</v>
      </c>
      <c r="CB16" s="60" t="s">
        <v>17</v>
      </c>
      <c r="CC16" s="60" t="s">
        <v>17</v>
      </c>
      <c r="CD16" s="60" t="s">
        <v>17</v>
      </c>
      <c r="CE16" s="60" t="s">
        <v>17</v>
      </c>
      <c r="CF16" s="60" t="s">
        <v>17</v>
      </c>
      <c r="CG16" s="60" t="s">
        <v>17</v>
      </c>
      <c r="CH16" s="60" t="s">
        <v>17</v>
      </c>
      <c r="CI16" s="60" t="s">
        <v>17</v>
      </c>
      <c r="CJ16" s="60" t="s">
        <v>17</v>
      </c>
      <c r="CK16" s="60" t="s">
        <v>17</v>
      </c>
    </row>
    <row r="17" spans="1:89">
      <c r="A17" s="6" t="s">
        <v>26</v>
      </c>
      <c r="B17" s="60">
        <v>960</v>
      </c>
      <c r="C17" s="58">
        <v>960</v>
      </c>
      <c r="D17" s="58">
        <v>960</v>
      </c>
      <c r="E17" s="58">
        <v>970</v>
      </c>
      <c r="F17" s="65">
        <v>970</v>
      </c>
      <c r="G17" s="104">
        <v>970</v>
      </c>
      <c r="H17" s="105">
        <v>1000</v>
      </c>
      <c r="I17" s="105">
        <v>1000</v>
      </c>
      <c r="J17" s="105">
        <v>1050</v>
      </c>
      <c r="K17" s="73">
        <v>1260</v>
      </c>
      <c r="L17" s="73">
        <v>1402</v>
      </c>
      <c r="M17" s="88">
        <v>1424</v>
      </c>
      <c r="N17" s="88">
        <v>1600</v>
      </c>
      <c r="O17" s="88">
        <v>1726</v>
      </c>
      <c r="P17" s="88">
        <v>1740</v>
      </c>
      <c r="Q17" s="88">
        <v>1740</v>
      </c>
      <c r="R17" s="88">
        <v>1800</v>
      </c>
      <c r="S17" s="88">
        <v>1806</v>
      </c>
      <c r="T17" s="537">
        <v>2100</v>
      </c>
      <c r="U17" s="410">
        <v>2100</v>
      </c>
      <c r="V17" s="88">
        <v>2244</v>
      </c>
      <c r="W17" s="88">
        <v>2322</v>
      </c>
      <c r="X17" s="59">
        <v>2000</v>
      </c>
      <c r="Y17" s="58">
        <v>2000</v>
      </c>
      <c r="Z17" s="58">
        <v>2000</v>
      </c>
      <c r="AA17" s="104">
        <v>2070</v>
      </c>
      <c r="AB17" s="104">
        <v>2100</v>
      </c>
      <c r="AC17" s="105">
        <v>2364</v>
      </c>
      <c r="AD17" s="105">
        <v>2400</v>
      </c>
      <c r="AE17" s="105">
        <v>2754</v>
      </c>
      <c r="AF17" s="105">
        <v>2824</v>
      </c>
      <c r="AG17" s="73">
        <v>3048</v>
      </c>
      <c r="AH17" s="73">
        <v>3200</v>
      </c>
      <c r="AI17" s="73">
        <v>3248</v>
      </c>
      <c r="AJ17" s="88">
        <v>3448</v>
      </c>
      <c r="AK17" s="88">
        <v>3600</v>
      </c>
      <c r="AL17" s="88">
        <v>3600</v>
      </c>
      <c r="AM17" s="88">
        <v>3652</v>
      </c>
      <c r="AN17" s="88">
        <v>3650</v>
      </c>
      <c r="AO17" s="88">
        <v>3818</v>
      </c>
      <c r="AP17" s="410">
        <v>4278</v>
      </c>
      <c r="AQ17" s="410">
        <v>4318</v>
      </c>
      <c r="AR17" s="410">
        <v>4450</v>
      </c>
      <c r="AS17" s="410">
        <v>4572</v>
      </c>
      <c r="AT17" s="419" t="s">
        <v>31</v>
      </c>
      <c r="AU17" s="104" t="s">
        <v>31</v>
      </c>
      <c r="AV17" s="104" t="s">
        <v>31</v>
      </c>
      <c r="AW17" s="104" t="s">
        <v>31</v>
      </c>
      <c r="AX17" s="104" t="s">
        <v>31</v>
      </c>
      <c r="AY17" s="104" t="s">
        <v>31</v>
      </c>
      <c r="AZ17" s="104" t="s">
        <v>31</v>
      </c>
      <c r="BA17" s="104" t="s">
        <v>31</v>
      </c>
      <c r="BB17" s="104" t="s">
        <v>31</v>
      </c>
      <c r="BC17" s="73" t="s">
        <v>17</v>
      </c>
      <c r="BD17" s="73" t="s">
        <v>17</v>
      </c>
      <c r="BE17" s="9" t="s">
        <v>17</v>
      </c>
      <c r="BF17" s="88" t="s">
        <v>17</v>
      </c>
      <c r="BG17" s="88" t="s">
        <v>17</v>
      </c>
      <c r="BH17" s="88" t="s">
        <v>17</v>
      </c>
      <c r="BI17" s="88" t="s">
        <v>17</v>
      </c>
      <c r="BJ17" s="88" t="s">
        <v>17</v>
      </c>
      <c r="BK17" s="88" t="s">
        <v>17</v>
      </c>
      <c r="BL17" s="88" t="s">
        <v>17</v>
      </c>
      <c r="BM17" s="88" t="s">
        <v>17</v>
      </c>
      <c r="BN17" s="88" t="s">
        <v>17</v>
      </c>
      <c r="BO17" s="88" t="s">
        <v>17</v>
      </c>
      <c r="BP17" s="90" t="s">
        <v>17</v>
      </c>
      <c r="BQ17" s="60" t="s">
        <v>17</v>
      </c>
      <c r="BR17" s="60" t="s">
        <v>17</v>
      </c>
      <c r="BS17" s="60" t="s">
        <v>17</v>
      </c>
      <c r="BT17" s="60" t="s">
        <v>17</v>
      </c>
      <c r="BU17" s="60" t="s">
        <v>17</v>
      </c>
      <c r="BV17" s="60" t="s">
        <v>17</v>
      </c>
      <c r="BW17" s="60" t="s">
        <v>17</v>
      </c>
      <c r="BX17" s="60" t="s">
        <v>17</v>
      </c>
      <c r="BY17" s="60" t="s">
        <v>17</v>
      </c>
      <c r="BZ17" s="60" t="s">
        <v>17</v>
      </c>
      <c r="CA17" s="60" t="s">
        <v>17</v>
      </c>
      <c r="CB17" s="60" t="s">
        <v>17</v>
      </c>
      <c r="CC17" s="60" t="s">
        <v>17</v>
      </c>
      <c r="CD17" s="60" t="s">
        <v>17</v>
      </c>
      <c r="CE17" s="60" t="s">
        <v>17</v>
      </c>
      <c r="CF17" s="60" t="s">
        <v>17</v>
      </c>
      <c r="CG17" s="60" t="s">
        <v>17</v>
      </c>
      <c r="CH17" s="60" t="s">
        <v>17</v>
      </c>
      <c r="CI17" s="60" t="s">
        <v>17</v>
      </c>
      <c r="CJ17" s="60" t="s">
        <v>17</v>
      </c>
      <c r="CK17" s="60" t="s">
        <v>17</v>
      </c>
    </row>
    <row r="18" spans="1:89">
      <c r="A18" s="6" t="s">
        <v>27</v>
      </c>
      <c r="B18" s="60">
        <v>557</v>
      </c>
      <c r="C18" s="58">
        <v>556.5</v>
      </c>
      <c r="D18" s="58">
        <v>557</v>
      </c>
      <c r="E18" s="58">
        <v>557</v>
      </c>
      <c r="F18" s="65">
        <v>578</v>
      </c>
      <c r="G18" s="104">
        <v>578</v>
      </c>
      <c r="H18" s="105">
        <v>578</v>
      </c>
      <c r="I18" s="105">
        <v>777</v>
      </c>
      <c r="J18" s="105">
        <v>910</v>
      </c>
      <c r="K18" s="73">
        <v>1010</v>
      </c>
      <c r="L18" s="73">
        <v>1128</v>
      </c>
      <c r="M18" s="88">
        <v>1166</v>
      </c>
      <c r="N18" s="88">
        <v>1254.5</v>
      </c>
      <c r="O18" s="88">
        <v>1324</v>
      </c>
      <c r="P18" s="88">
        <v>1324</v>
      </c>
      <c r="Q18" s="88">
        <v>1409</v>
      </c>
      <c r="R18" s="88">
        <v>1424</v>
      </c>
      <c r="S18" s="88">
        <v>1682</v>
      </c>
      <c r="T18" s="537">
        <v>1797.5</v>
      </c>
      <c r="U18" s="410">
        <v>2195</v>
      </c>
      <c r="V18" s="88">
        <v>2281</v>
      </c>
      <c r="W18" s="88">
        <v>2365.5</v>
      </c>
      <c r="X18" s="109">
        <v>4515</v>
      </c>
      <c r="Y18" s="58">
        <v>4515</v>
      </c>
      <c r="Z18" s="108">
        <v>4515</v>
      </c>
      <c r="AA18" s="104">
        <v>4515</v>
      </c>
      <c r="AB18" s="104">
        <v>4537</v>
      </c>
      <c r="AC18" s="105">
        <v>4537</v>
      </c>
      <c r="AD18" s="105">
        <v>4537</v>
      </c>
      <c r="AE18" s="105">
        <v>4781</v>
      </c>
      <c r="AF18" s="105">
        <v>5462</v>
      </c>
      <c r="AG18" s="73">
        <v>5544</v>
      </c>
      <c r="AH18" s="73">
        <v>6136</v>
      </c>
      <c r="AI18" s="73">
        <v>6334</v>
      </c>
      <c r="AJ18" s="88">
        <v>6780</v>
      </c>
      <c r="AK18" s="88">
        <v>7084</v>
      </c>
      <c r="AL18" s="88">
        <v>7084</v>
      </c>
      <c r="AM18" s="88">
        <v>7531</v>
      </c>
      <c r="AN18" s="88">
        <v>7546.7</v>
      </c>
      <c r="AO18" s="88">
        <v>7803.6</v>
      </c>
      <c r="AP18" s="410">
        <v>7557.5</v>
      </c>
      <c r="AQ18" s="410">
        <v>7955</v>
      </c>
      <c r="AR18" s="410">
        <v>8425</v>
      </c>
      <c r="AS18" s="410">
        <v>8508.5</v>
      </c>
      <c r="AT18" s="419" t="s">
        <v>31</v>
      </c>
      <c r="AU18" s="104" t="s">
        <v>31</v>
      </c>
      <c r="AV18" s="104" t="s">
        <v>31</v>
      </c>
      <c r="AW18" s="104" t="s">
        <v>31</v>
      </c>
      <c r="AX18" s="104" t="s">
        <v>31</v>
      </c>
      <c r="AY18" s="104" t="s">
        <v>31</v>
      </c>
      <c r="AZ18" s="104" t="s">
        <v>31</v>
      </c>
      <c r="BA18" s="104" t="s">
        <v>31</v>
      </c>
      <c r="BB18" s="104" t="s">
        <v>31</v>
      </c>
      <c r="BC18" s="73" t="s">
        <v>17</v>
      </c>
      <c r="BD18" s="73" t="s">
        <v>17</v>
      </c>
      <c r="BE18" s="9" t="s">
        <v>17</v>
      </c>
      <c r="BF18" s="88" t="s">
        <v>17</v>
      </c>
      <c r="BG18" s="88" t="s">
        <v>17</v>
      </c>
      <c r="BH18" s="88" t="s">
        <v>17</v>
      </c>
      <c r="BI18" s="88" t="s">
        <v>17</v>
      </c>
      <c r="BJ18" s="88" t="s">
        <v>17</v>
      </c>
      <c r="BK18" s="88" t="s">
        <v>17</v>
      </c>
      <c r="BL18" s="88" t="s">
        <v>17</v>
      </c>
      <c r="BM18" s="88" t="s">
        <v>17</v>
      </c>
      <c r="BN18" s="88" t="s">
        <v>17</v>
      </c>
      <c r="BO18" s="88" t="s">
        <v>17</v>
      </c>
      <c r="BP18" s="90" t="s">
        <v>17</v>
      </c>
      <c r="BQ18" s="60" t="s">
        <v>17</v>
      </c>
      <c r="BR18" s="60" t="s">
        <v>17</v>
      </c>
      <c r="BS18" s="60" t="s">
        <v>17</v>
      </c>
      <c r="BT18" s="60" t="s">
        <v>17</v>
      </c>
      <c r="BU18" s="60" t="s">
        <v>17</v>
      </c>
      <c r="BV18" s="60" t="s">
        <v>17</v>
      </c>
      <c r="BW18" s="60" t="s">
        <v>17</v>
      </c>
      <c r="BX18" s="60" t="s">
        <v>17</v>
      </c>
      <c r="BY18" s="60" t="s">
        <v>17</v>
      </c>
      <c r="BZ18" s="60" t="s">
        <v>17</v>
      </c>
      <c r="CA18" s="60" t="s">
        <v>17</v>
      </c>
      <c r="CB18" s="60" t="s">
        <v>17</v>
      </c>
      <c r="CC18" s="60" t="s">
        <v>17</v>
      </c>
      <c r="CD18" s="60" t="s">
        <v>17</v>
      </c>
      <c r="CE18" s="60" t="s">
        <v>17</v>
      </c>
      <c r="CF18" s="60" t="s">
        <v>17</v>
      </c>
      <c r="CG18" s="60" t="s">
        <v>17</v>
      </c>
      <c r="CH18" s="60" t="s">
        <v>17</v>
      </c>
      <c r="CI18" s="60" t="s">
        <v>17</v>
      </c>
      <c r="CJ18" s="60" t="s">
        <v>17</v>
      </c>
      <c r="CK18" s="60" t="s">
        <v>17</v>
      </c>
    </row>
    <row r="19" spans="1:89">
      <c r="A19" s="6" t="s">
        <v>28</v>
      </c>
      <c r="B19" s="60">
        <v>960</v>
      </c>
      <c r="C19" s="58">
        <v>1004</v>
      </c>
      <c r="D19" s="58">
        <v>1075</v>
      </c>
      <c r="E19" s="58">
        <v>1135</v>
      </c>
      <c r="F19" s="65">
        <v>1170</v>
      </c>
      <c r="G19" s="104">
        <v>1299</v>
      </c>
      <c r="H19" s="105">
        <v>1308</v>
      </c>
      <c r="I19" s="105">
        <v>1431</v>
      </c>
      <c r="J19" s="105">
        <v>1447.1</v>
      </c>
      <c r="K19" s="73">
        <v>1550</v>
      </c>
      <c r="L19" s="73">
        <v>1625.5</v>
      </c>
      <c r="M19" s="88">
        <v>1922.5</v>
      </c>
      <c r="N19" s="88">
        <v>2109</v>
      </c>
      <c r="O19" s="88">
        <v>2270</v>
      </c>
      <c r="P19" s="88">
        <v>2376.9</v>
      </c>
      <c r="Q19" s="88">
        <v>2518.9499999999998</v>
      </c>
      <c r="R19" s="88">
        <v>2695.95</v>
      </c>
      <c r="S19" s="88">
        <v>2696</v>
      </c>
      <c r="T19" s="537">
        <v>2811.75</v>
      </c>
      <c r="U19" s="410">
        <v>3028.35</v>
      </c>
      <c r="V19" s="88">
        <v>3187.55</v>
      </c>
      <c r="W19" s="88">
        <v>3385</v>
      </c>
      <c r="X19" s="59">
        <v>2550</v>
      </c>
      <c r="Y19" s="58">
        <v>2690</v>
      </c>
      <c r="Z19" s="58">
        <v>2761</v>
      </c>
      <c r="AA19" s="104">
        <v>2935</v>
      </c>
      <c r="AB19" s="104">
        <v>2978</v>
      </c>
      <c r="AC19" s="105">
        <v>3189</v>
      </c>
      <c r="AD19" s="105">
        <v>3203</v>
      </c>
      <c r="AE19" s="105">
        <v>3462</v>
      </c>
      <c r="AF19" s="105">
        <v>3472.1</v>
      </c>
      <c r="AG19" s="73">
        <v>3765.5</v>
      </c>
      <c r="AH19" s="73">
        <v>4030</v>
      </c>
      <c r="AI19" s="73">
        <v>4587</v>
      </c>
      <c r="AJ19" s="88">
        <v>5070</v>
      </c>
      <c r="AK19" s="88">
        <v>5366</v>
      </c>
      <c r="AL19" s="88">
        <v>5602.5</v>
      </c>
      <c r="AM19" s="88">
        <v>6086.55</v>
      </c>
      <c r="AN19" s="88">
        <v>6550.9500000000007</v>
      </c>
      <c r="AO19" s="88">
        <v>6551</v>
      </c>
      <c r="AP19" s="410">
        <v>6915.45</v>
      </c>
      <c r="AQ19" s="410">
        <v>7307.7</v>
      </c>
      <c r="AR19" s="410">
        <v>7684.65</v>
      </c>
      <c r="AS19" s="410">
        <v>7983</v>
      </c>
      <c r="AT19" s="278" t="s">
        <v>65</v>
      </c>
      <c r="AU19" s="73" t="s">
        <v>65</v>
      </c>
      <c r="AV19" s="73" t="s">
        <v>65</v>
      </c>
      <c r="AW19" s="73" t="s">
        <v>65</v>
      </c>
      <c r="AX19" s="73" t="s">
        <v>65</v>
      </c>
      <c r="AY19" s="73" t="s">
        <v>65</v>
      </c>
      <c r="AZ19" s="73" t="s">
        <v>65</v>
      </c>
      <c r="BA19" s="73" t="s">
        <v>65</v>
      </c>
      <c r="BB19" s="73" t="s">
        <v>65</v>
      </c>
      <c r="BC19" s="73" t="s">
        <v>65</v>
      </c>
      <c r="BD19" s="73">
        <v>1312</v>
      </c>
      <c r="BE19" s="167">
        <v>1312</v>
      </c>
      <c r="BF19" s="88">
        <v>1312</v>
      </c>
      <c r="BG19" s="88">
        <v>1125</v>
      </c>
      <c r="BH19" s="88">
        <v>1125</v>
      </c>
      <c r="BI19" s="88">
        <v>1125</v>
      </c>
      <c r="BJ19" s="88">
        <v>1125</v>
      </c>
      <c r="BK19" s="88">
        <v>1125</v>
      </c>
      <c r="BL19" s="410">
        <v>1440</v>
      </c>
      <c r="BM19" s="410">
        <v>1450</v>
      </c>
      <c r="BN19" s="410">
        <v>1450</v>
      </c>
      <c r="BO19" s="410">
        <v>1575</v>
      </c>
      <c r="BP19" s="278" t="s">
        <v>65</v>
      </c>
      <c r="BQ19" s="73" t="s">
        <v>65</v>
      </c>
      <c r="BR19" s="73" t="s">
        <v>65</v>
      </c>
      <c r="BS19" s="73" t="s">
        <v>65</v>
      </c>
      <c r="BT19" s="73" t="s">
        <v>65</v>
      </c>
      <c r="BU19" s="73" t="s">
        <v>65</v>
      </c>
      <c r="BV19" s="73" t="s">
        <v>65</v>
      </c>
      <c r="BW19" s="73" t="s">
        <v>65</v>
      </c>
      <c r="BX19" s="73" t="s">
        <v>65</v>
      </c>
      <c r="BY19" s="73" t="s">
        <v>65</v>
      </c>
      <c r="BZ19" s="73">
        <v>1610</v>
      </c>
      <c r="CA19" s="167">
        <f>((CB19-BZ19)/2)+BZ19</f>
        <v>2117.5</v>
      </c>
      <c r="CB19" s="88">
        <v>2625</v>
      </c>
      <c r="CC19" s="88">
        <v>2250</v>
      </c>
      <c r="CD19" s="88">
        <v>2250</v>
      </c>
      <c r="CE19" s="73">
        <v>2610</v>
      </c>
      <c r="CF19" s="88">
        <v>2250</v>
      </c>
      <c r="CG19" s="88">
        <v>2250</v>
      </c>
      <c r="CH19" s="88">
        <v>2700</v>
      </c>
      <c r="CI19" s="88">
        <v>2700</v>
      </c>
      <c r="CJ19" s="88">
        <v>2700</v>
      </c>
      <c r="CK19" s="73" t="s">
        <v>65</v>
      </c>
    </row>
    <row r="20" spans="1:89">
      <c r="A20" s="6" t="s">
        <v>29</v>
      </c>
      <c r="B20" s="60">
        <v>900</v>
      </c>
      <c r="C20" s="58">
        <v>916</v>
      </c>
      <c r="D20" s="58">
        <v>990</v>
      </c>
      <c r="E20" s="58">
        <v>1000</v>
      </c>
      <c r="F20" s="65">
        <v>1048</v>
      </c>
      <c r="G20" s="104">
        <v>1080</v>
      </c>
      <c r="H20" s="105">
        <v>1100</v>
      </c>
      <c r="I20" s="105">
        <v>1224</v>
      </c>
      <c r="J20" s="105">
        <v>1300</v>
      </c>
      <c r="K20" s="73">
        <v>1720</v>
      </c>
      <c r="L20" s="73">
        <v>2136</v>
      </c>
      <c r="M20" s="88">
        <v>2600</v>
      </c>
      <c r="N20" s="88">
        <v>2836</v>
      </c>
      <c r="O20" s="88">
        <v>3000</v>
      </c>
      <c r="P20" s="88">
        <v>3094</v>
      </c>
      <c r="Q20" s="88">
        <v>3190</v>
      </c>
      <c r="R20" s="88">
        <v>3270</v>
      </c>
      <c r="S20" s="410">
        <v>3367</v>
      </c>
      <c r="T20" s="537">
        <v>3535</v>
      </c>
      <c r="U20" s="88">
        <v>3643</v>
      </c>
      <c r="V20" s="88">
        <v>3740</v>
      </c>
      <c r="W20" s="88">
        <v>3844</v>
      </c>
      <c r="X20" s="59">
        <v>1440</v>
      </c>
      <c r="Y20" s="58">
        <v>1632</v>
      </c>
      <c r="Z20" s="58">
        <v>1672</v>
      </c>
      <c r="AA20" s="104">
        <v>1702</v>
      </c>
      <c r="AB20" s="104">
        <v>1756</v>
      </c>
      <c r="AC20" s="105">
        <v>3144</v>
      </c>
      <c r="AD20" s="105">
        <v>3270</v>
      </c>
      <c r="AE20" s="105">
        <v>3300</v>
      </c>
      <c r="AF20" s="105">
        <v>3672</v>
      </c>
      <c r="AG20" s="73">
        <v>3844</v>
      </c>
      <c r="AH20" s="73">
        <v>4492</v>
      </c>
      <c r="AI20" s="73">
        <v>5188</v>
      </c>
      <c r="AJ20" s="88">
        <v>5370</v>
      </c>
      <c r="AK20" s="88">
        <v>5932</v>
      </c>
      <c r="AL20" s="88">
        <v>5988</v>
      </c>
      <c r="AM20" s="88">
        <v>6594</v>
      </c>
      <c r="AN20" s="88">
        <v>6912</v>
      </c>
      <c r="AO20" s="410">
        <v>7074</v>
      </c>
      <c r="AP20" s="410">
        <v>7355</v>
      </c>
      <c r="AQ20" s="88">
        <v>7638</v>
      </c>
      <c r="AR20" s="88">
        <v>7813</v>
      </c>
      <c r="AS20" s="88">
        <v>8050</v>
      </c>
      <c r="AT20" s="419" t="s">
        <v>31</v>
      </c>
      <c r="AU20" s="104" t="s">
        <v>31</v>
      </c>
      <c r="AV20" s="104" t="s">
        <v>31</v>
      </c>
      <c r="AW20" s="104" t="s">
        <v>31</v>
      </c>
      <c r="AX20" s="104" t="s">
        <v>31</v>
      </c>
      <c r="AY20" s="104" t="s">
        <v>31</v>
      </c>
      <c r="AZ20" s="104" t="s">
        <v>31</v>
      </c>
      <c r="BA20" s="104" t="s">
        <v>31</v>
      </c>
      <c r="BB20" s="104" t="s">
        <v>31</v>
      </c>
      <c r="BC20" s="73" t="s">
        <v>17</v>
      </c>
      <c r="BD20" s="73" t="s">
        <v>17</v>
      </c>
      <c r="BE20" s="9" t="s">
        <v>17</v>
      </c>
      <c r="BF20" s="88" t="s">
        <v>17</v>
      </c>
      <c r="BG20" s="88" t="s">
        <v>17</v>
      </c>
      <c r="BH20" s="88" t="s">
        <v>17</v>
      </c>
      <c r="BI20" s="88" t="s">
        <v>17</v>
      </c>
      <c r="BJ20" s="88" t="s">
        <v>17</v>
      </c>
      <c r="BK20" s="88" t="s">
        <v>17</v>
      </c>
      <c r="BL20" s="88" t="s">
        <v>17</v>
      </c>
      <c r="BM20" s="88" t="s">
        <v>17</v>
      </c>
      <c r="BN20" s="88" t="s">
        <v>17</v>
      </c>
      <c r="BO20" s="88" t="s">
        <v>17</v>
      </c>
      <c r="BP20" s="90" t="s">
        <v>17</v>
      </c>
      <c r="BQ20" s="60" t="s">
        <v>17</v>
      </c>
      <c r="BR20" s="60" t="s">
        <v>17</v>
      </c>
      <c r="BS20" s="60" t="s">
        <v>17</v>
      </c>
      <c r="BT20" s="60" t="s">
        <v>17</v>
      </c>
      <c r="BU20" s="60" t="s">
        <v>17</v>
      </c>
      <c r="BV20" s="60" t="s">
        <v>17</v>
      </c>
      <c r="BW20" s="60" t="s">
        <v>17</v>
      </c>
      <c r="BX20" s="60" t="s">
        <v>17</v>
      </c>
      <c r="BY20" s="60" t="s">
        <v>17</v>
      </c>
      <c r="BZ20" s="60" t="s">
        <v>17</v>
      </c>
      <c r="CA20" s="60" t="s">
        <v>17</v>
      </c>
      <c r="CB20" s="60" t="s">
        <v>17</v>
      </c>
      <c r="CC20" s="60" t="s">
        <v>17</v>
      </c>
      <c r="CD20" s="60" t="s">
        <v>17</v>
      </c>
      <c r="CE20" s="60" t="s">
        <v>17</v>
      </c>
      <c r="CF20" s="60" t="s">
        <v>17</v>
      </c>
      <c r="CG20" s="60" t="s">
        <v>17</v>
      </c>
      <c r="CH20" s="60" t="s">
        <v>17</v>
      </c>
      <c r="CI20" s="60" t="s">
        <v>17</v>
      </c>
      <c r="CJ20" s="60" t="s">
        <v>17</v>
      </c>
      <c r="CK20" s="60" t="s">
        <v>17</v>
      </c>
    </row>
    <row r="21" spans="1:89">
      <c r="A21" s="6" t="s">
        <v>30</v>
      </c>
      <c r="B21" s="60">
        <v>906</v>
      </c>
      <c r="C21" s="58">
        <v>939</v>
      </c>
      <c r="D21" s="58">
        <v>992</v>
      </c>
      <c r="E21" s="58">
        <v>1030</v>
      </c>
      <c r="F21" s="65">
        <v>1060</v>
      </c>
      <c r="G21" s="104">
        <v>1142</v>
      </c>
      <c r="H21" s="105">
        <v>1237</v>
      </c>
      <c r="I21" s="105">
        <v>1306</v>
      </c>
      <c r="J21" s="105">
        <v>1429</v>
      </c>
      <c r="K21" s="73">
        <v>1623</v>
      </c>
      <c r="L21" s="73">
        <v>1735</v>
      </c>
      <c r="M21" s="88">
        <v>2059</v>
      </c>
      <c r="N21" s="88">
        <v>2187</v>
      </c>
      <c r="O21" s="88">
        <v>2395</v>
      </c>
      <c r="P21" s="88">
        <v>2483</v>
      </c>
      <c r="Q21" s="88">
        <v>2627</v>
      </c>
      <c r="R21" s="88">
        <v>2775</v>
      </c>
      <c r="S21" s="88">
        <v>2969</v>
      </c>
      <c r="T21" s="537">
        <v>3211</v>
      </c>
      <c r="U21" s="410">
        <v>3531</v>
      </c>
      <c r="V21" s="88">
        <v>3681</v>
      </c>
      <c r="W21" s="88">
        <v>3783</v>
      </c>
      <c r="X21" s="59">
        <v>3506</v>
      </c>
      <c r="Y21" s="58">
        <v>3617</v>
      </c>
      <c r="Z21" s="58">
        <v>3778</v>
      </c>
      <c r="AA21" s="104">
        <v>3956</v>
      </c>
      <c r="AB21" s="104">
        <v>4132</v>
      </c>
      <c r="AC21" s="105">
        <v>4398</v>
      </c>
      <c r="AD21" s="105">
        <v>4623</v>
      </c>
      <c r="AE21" s="105">
        <v>4892</v>
      </c>
      <c r="AF21" s="105">
        <v>5305</v>
      </c>
      <c r="AG21" s="73">
        <v>6081</v>
      </c>
      <c r="AH21" s="73">
        <v>3527</v>
      </c>
      <c r="AI21" s="73">
        <v>7523</v>
      </c>
      <c r="AJ21" s="88">
        <v>8033</v>
      </c>
      <c r="AK21" s="88">
        <v>8809</v>
      </c>
      <c r="AL21" s="88">
        <v>9159</v>
      </c>
      <c r="AM21" s="88">
        <v>9703</v>
      </c>
      <c r="AN21" s="88">
        <v>10275</v>
      </c>
      <c r="AO21" s="88">
        <v>11453</v>
      </c>
      <c r="AP21" s="410">
        <v>12397</v>
      </c>
      <c r="AQ21" s="410">
        <v>13635</v>
      </c>
      <c r="AR21" s="410">
        <v>14313</v>
      </c>
      <c r="AS21" s="410">
        <v>18249</v>
      </c>
      <c r="AT21" s="112">
        <v>219</v>
      </c>
      <c r="AU21" s="58">
        <v>231</v>
      </c>
      <c r="AV21" s="108">
        <v>300</v>
      </c>
      <c r="AW21" s="58">
        <v>412</v>
      </c>
      <c r="AX21" s="65">
        <v>448</v>
      </c>
      <c r="AY21" s="104">
        <v>860</v>
      </c>
      <c r="AZ21" s="105">
        <v>932</v>
      </c>
      <c r="BA21" s="105">
        <v>984</v>
      </c>
      <c r="BB21" s="105">
        <v>1081</v>
      </c>
      <c r="BC21" s="73">
        <v>1225</v>
      </c>
      <c r="BD21" s="73">
        <v>1309</v>
      </c>
      <c r="BE21" s="10">
        <v>1548</v>
      </c>
      <c r="BF21" s="88">
        <v>1752</v>
      </c>
      <c r="BG21" s="88">
        <v>1984</v>
      </c>
      <c r="BH21" s="88">
        <v>2057</v>
      </c>
      <c r="BI21" s="88">
        <v>2168</v>
      </c>
      <c r="BJ21" s="88">
        <v>2285</v>
      </c>
      <c r="BK21" s="88">
        <v>2399</v>
      </c>
      <c r="BL21" s="420">
        <v>2735</v>
      </c>
      <c r="BM21" s="410">
        <v>2975</v>
      </c>
      <c r="BN21" s="410">
        <v>3146</v>
      </c>
      <c r="BO21" s="410">
        <v>3176</v>
      </c>
      <c r="BP21" s="90" t="s">
        <v>17</v>
      </c>
      <c r="BQ21" s="60" t="s">
        <v>17</v>
      </c>
      <c r="BR21" s="60" t="s">
        <v>17</v>
      </c>
      <c r="BS21" s="60" t="s">
        <v>17</v>
      </c>
      <c r="BT21" s="60" t="s">
        <v>17</v>
      </c>
      <c r="BU21" s="60" t="s">
        <v>17</v>
      </c>
      <c r="BV21" s="60" t="s">
        <v>17</v>
      </c>
      <c r="BW21" s="60" t="s">
        <v>17</v>
      </c>
      <c r="BX21" s="60" t="s">
        <v>17</v>
      </c>
      <c r="BY21" s="60" t="s">
        <v>17</v>
      </c>
      <c r="BZ21" s="60" t="s">
        <v>17</v>
      </c>
      <c r="CA21" s="60" t="s">
        <v>17</v>
      </c>
      <c r="CB21" s="60" t="s">
        <v>17</v>
      </c>
      <c r="CC21" s="60" t="s">
        <v>17</v>
      </c>
      <c r="CD21" s="60" t="s">
        <v>17</v>
      </c>
      <c r="CE21" s="60" t="s">
        <v>17</v>
      </c>
      <c r="CF21" s="60" t="s">
        <v>17</v>
      </c>
      <c r="CG21" s="60" t="s">
        <v>17</v>
      </c>
      <c r="CH21" s="60" t="s">
        <v>17</v>
      </c>
      <c r="CI21" s="60" t="s">
        <v>17</v>
      </c>
      <c r="CJ21" s="60" t="s">
        <v>17</v>
      </c>
      <c r="CK21" s="60" t="s">
        <v>17</v>
      </c>
    </row>
    <row r="22" spans="1:89">
      <c r="A22" s="6" t="s">
        <v>32</v>
      </c>
      <c r="B22" s="60">
        <v>605</v>
      </c>
      <c r="C22" s="58">
        <v>654.5</v>
      </c>
      <c r="D22" s="58">
        <v>692</v>
      </c>
      <c r="E22" s="58">
        <v>715</v>
      </c>
      <c r="F22" s="65">
        <v>795</v>
      </c>
      <c r="G22" s="104">
        <v>847.5</v>
      </c>
      <c r="H22" s="105">
        <v>920</v>
      </c>
      <c r="I22" s="105">
        <v>930</v>
      </c>
      <c r="J22" s="105">
        <v>1123</v>
      </c>
      <c r="K22" s="73">
        <v>1086</v>
      </c>
      <c r="L22" s="73">
        <v>1088</v>
      </c>
      <c r="M22" s="97">
        <v>1248</v>
      </c>
      <c r="N22" s="88">
        <v>1345</v>
      </c>
      <c r="O22" s="88">
        <v>1430</v>
      </c>
      <c r="P22" s="88">
        <v>1594</v>
      </c>
      <c r="Q22" s="88">
        <v>1614</v>
      </c>
      <c r="R22" s="88">
        <v>1819</v>
      </c>
      <c r="S22" s="88">
        <v>1859</v>
      </c>
      <c r="T22" s="537">
        <v>1968</v>
      </c>
      <c r="U22" s="410">
        <v>2211</v>
      </c>
      <c r="V22" s="88">
        <v>2341</v>
      </c>
      <c r="W22" s="88">
        <v>2397</v>
      </c>
      <c r="X22" s="110">
        <v>1602</v>
      </c>
      <c r="Y22" s="60">
        <v>1905</v>
      </c>
      <c r="Z22" s="58">
        <v>2000</v>
      </c>
      <c r="AA22" s="104">
        <v>2000</v>
      </c>
      <c r="AB22" s="104">
        <v>2100</v>
      </c>
      <c r="AC22" s="105">
        <v>2140</v>
      </c>
      <c r="AD22" s="105">
        <v>2140</v>
      </c>
      <c r="AE22" s="105">
        <v>2200</v>
      </c>
      <c r="AF22" s="105">
        <v>2200</v>
      </c>
      <c r="AG22" s="73">
        <v>2280</v>
      </c>
      <c r="AH22" s="73">
        <v>2299</v>
      </c>
      <c r="AI22" s="73">
        <v>2425</v>
      </c>
      <c r="AJ22" s="88">
        <v>2676</v>
      </c>
      <c r="AK22" s="88">
        <v>3223</v>
      </c>
      <c r="AL22" s="88">
        <v>3180</v>
      </c>
      <c r="AM22" s="88">
        <v>2337</v>
      </c>
      <c r="AN22" s="88">
        <v>3450</v>
      </c>
      <c r="AO22" s="88">
        <v>3630</v>
      </c>
      <c r="AP22" s="410">
        <v>3960</v>
      </c>
      <c r="AQ22" s="410">
        <v>4335.5</v>
      </c>
      <c r="AR22" s="410">
        <v>4530</v>
      </c>
      <c r="AS22" s="410">
        <v>4830</v>
      </c>
      <c r="AT22" s="419" t="s">
        <v>31</v>
      </c>
      <c r="AU22" s="104" t="s">
        <v>31</v>
      </c>
      <c r="AV22" s="104" t="s">
        <v>31</v>
      </c>
      <c r="AW22" s="104" t="s">
        <v>31</v>
      </c>
      <c r="AX22" s="104" t="s">
        <v>31</v>
      </c>
      <c r="AY22" s="104" t="s">
        <v>31</v>
      </c>
      <c r="AZ22" s="104" t="s">
        <v>31</v>
      </c>
      <c r="BA22" s="104" t="s">
        <v>31</v>
      </c>
      <c r="BB22" s="104" t="s">
        <v>31</v>
      </c>
      <c r="BC22" s="73" t="s">
        <v>17</v>
      </c>
      <c r="BD22" s="73" t="s">
        <v>17</v>
      </c>
      <c r="BE22" s="9" t="s">
        <v>17</v>
      </c>
      <c r="BF22" s="88" t="s">
        <v>17</v>
      </c>
      <c r="BG22" s="88" t="s">
        <v>17</v>
      </c>
      <c r="BH22" s="88" t="s">
        <v>17</v>
      </c>
      <c r="BI22" s="88" t="s">
        <v>17</v>
      </c>
      <c r="BJ22" s="88" t="s">
        <v>17</v>
      </c>
      <c r="BK22" s="88" t="s">
        <v>17</v>
      </c>
      <c r="BL22" s="88" t="s">
        <v>17</v>
      </c>
      <c r="BM22" s="88" t="s">
        <v>17</v>
      </c>
      <c r="BN22" s="88" t="s">
        <v>17</v>
      </c>
      <c r="BO22" s="88" t="s">
        <v>17</v>
      </c>
      <c r="BP22" s="90" t="s">
        <v>17</v>
      </c>
      <c r="BQ22" s="60" t="s">
        <v>17</v>
      </c>
      <c r="BR22" s="60" t="s">
        <v>17</v>
      </c>
      <c r="BS22" s="60" t="s">
        <v>17</v>
      </c>
      <c r="BT22" s="60" t="s">
        <v>17</v>
      </c>
      <c r="BU22" s="60" t="s">
        <v>17</v>
      </c>
      <c r="BV22" s="60" t="s">
        <v>17</v>
      </c>
      <c r="BW22" s="60" t="s">
        <v>17</v>
      </c>
      <c r="BX22" s="60" t="s">
        <v>17</v>
      </c>
      <c r="BY22" s="60" t="s">
        <v>17</v>
      </c>
      <c r="BZ22" s="60" t="s">
        <v>17</v>
      </c>
      <c r="CA22" s="60" t="s">
        <v>17</v>
      </c>
      <c r="CB22" s="60" t="s">
        <v>17</v>
      </c>
      <c r="CC22" s="60" t="s">
        <v>17</v>
      </c>
      <c r="CD22" s="60" t="s">
        <v>17</v>
      </c>
      <c r="CE22" s="60" t="s">
        <v>17</v>
      </c>
      <c r="CF22" s="60" t="s">
        <v>17</v>
      </c>
      <c r="CG22" s="60" t="s">
        <v>17</v>
      </c>
      <c r="CH22" s="60" t="s">
        <v>17</v>
      </c>
      <c r="CI22" s="60" t="s">
        <v>17</v>
      </c>
      <c r="CJ22" s="60" t="s">
        <v>17</v>
      </c>
      <c r="CK22" s="60" t="s">
        <v>17</v>
      </c>
    </row>
    <row r="23" spans="1:89">
      <c r="A23" s="6" t="s">
        <v>33</v>
      </c>
      <c r="B23" s="107">
        <v>1230</v>
      </c>
      <c r="C23" s="58">
        <v>1320</v>
      </c>
      <c r="D23" s="108">
        <v>1359</v>
      </c>
      <c r="E23" s="58">
        <v>1429</v>
      </c>
      <c r="F23" s="65">
        <v>1429</v>
      </c>
      <c r="G23" s="104">
        <v>1429</v>
      </c>
      <c r="H23" s="105">
        <v>1437</v>
      </c>
      <c r="I23" s="105">
        <v>1159</v>
      </c>
      <c r="J23" s="105">
        <v>1159</v>
      </c>
      <c r="K23" s="73">
        <v>1159</v>
      </c>
      <c r="L23" s="73">
        <v>1488</v>
      </c>
      <c r="M23" s="97">
        <v>1883</v>
      </c>
      <c r="N23" s="88">
        <v>2006</v>
      </c>
      <c r="O23" s="88">
        <v>2134</v>
      </c>
      <c r="P23" s="88">
        <v>2269</v>
      </c>
      <c r="Q23" s="88">
        <v>2404</v>
      </c>
      <c r="R23" s="88">
        <v>2584</v>
      </c>
      <c r="S23" s="88">
        <v>2868.6</v>
      </c>
      <c r="T23" s="539">
        <v>3285</v>
      </c>
      <c r="U23" s="410">
        <v>3570</v>
      </c>
      <c r="V23" s="88">
        <v>3735</v>
      </c>
      <c r="W23" s="88">
        <v>3900</v>
      </c>
      <c r="X23" s="112">
        <v>4260</v>
      </c>
      <c r="Y23" s="60">
        <v>4350</v>
      </c>
      <c r="Z23" s="108">
        <v>4470</v>
      </c>
      <c r="AA23" s="104">
        <v>4710</v>
      </c>
      <c r="AB23" s="104">
        <v>4710</v>
      </c>
      <c r="AC23" s="105">
        <v>4710</v>
      </c>
      <c r="AD23" s="105">
        <v>4848</v>
      </c>
      <c r="AE23" s="105">
        <v>4990</v>
      </c>
      <c r="AF23" s="105">
        <v>5115</v>
      </c>
      <c r="AG23" s="73">
        <v>5175</v>
      </c>
      <c r="AH23" s="73">
        <v>5866</v>
      </c>
      <c r="AI23" s="73">
        <v>6306</v>
      </c>
      <c r="AJ23" s="88">
        <v>6429</v>
      </c>
      <c r="AK23" s="88">
        <v>6580</v>
      </c>
      <c r="AL23" s="88">
        <v>7221</v>
      </c>
      <c r="AM23" s="88">
        <v>7659</v>
      </c>
      <c r="AN23" s="88">
        <v>7839</v>
      </c>
      <c r="AO23" s="88">
        <v>8244</v>
      </c>
      <c r="AP23" s="410">
        <v>9033</v>
      </c>
      <c r="AQ23" s="410">
        <v>9318</v>
      </c>
      <c r="AR23" s="410">
        <v>9498</v>
      </c>
      <c r="AS23" s="410">
        <v>9738</v>
      </c>
      <c r="AT23" s="419" t="s">
        <v>31</v>
      </c>
      <c r="AU23" s="104" t="s">
        <v>31</v>
      </c>
      <c r="AV23" s="104" t="s">
        <v>31</v>
      </c>
      <c r="AW23" s="104" t="s">
        <v>31</v>
      </c>
      <c r="AX23" s="104" t="s">
        <v>31</v>
      </c>
      <c r="AY23" s="104" t="s">
        <v>31</v>
      </c>
      <c r="AZ23" s="104" t="s">
        <v>31</v>
      </c>
      <c r="BA23" s="104" t="s">
        <v>31</v>
      </c>
      <c r="BB23" s="104" t="s">
        <v>31</v>
      </c>
      <c r="BC23" s="73" t="s">
        <v>17</v>
      </c>
      <c r="BD23" s="73" t="s">
        <v>17</v>
      </c>
      <c r="BE23" s="9" t="s">
        <v>17</v>
      </c>
      <c r="BF23" s="88" t="s">
        <v>17</v>
      </c>
      <c r="BG23" s="88" t="s">
        <v>17</v>
      </c>
      <c r="BH23" s="88" t="s">
        <v>17</v>
      </c>
      <c r="BI23" s="88" t="s">
        <v>17</v>
      </c>
      <c r="BJ23" s="88" t="s">
        <v>17</v>
      </c>
      <c r="BK23" s="88" t="s">
        <v>17</v>
      </c>
      <c r="BL23" s="88" t="s">
        <v>17</v>
      </c>
      <c r="BM23" s="88" t="s">
        <v>17</v>
      </c>
      <c r="BN23" s="88" t="s">
        <v>17</v>
      </c>
      <c r="BO23" s="88" t="s">
        <v>17</v>
      </c>
      <c r="BP23" s="90" t="s">
        <v>17</v>
      </c>
      <c r="BQ23" s="60" t="s">
        <v>17</v>
      </c>
      <c r="BR23" s="60" t="s">
        <v>17</v>
      </c>
      <c r="BS23" s="60" t="s">
        <v>17</v>
      </c>
      <c r="BT23" s="60" t="s">
        <v>17</v>
      </c>
      <c r="BU23" s="60" t="s">
        <v>17</v>
      </c>
      <c r="BV23" s="60" t="s">
        <v>17</v>
      </c>
      <c r="BW23" s="60" t="s">
        <v>17</v>
      </c>
      <c r="BX23" s="60" t="s">
        <v>17</v>
      </c>
      <c r="BY23" s="60" t="s">
        <v>17</v>
      </c>
      <c r="BZ23" s="60" t="s">
        <v>17</v>
      </c>
      <c r="CA23" s="60" t="s">
        <v>17</v>
      </c>
      <c r="CB23" s="60" t="s">
        <v>17</v>
      </c>
      <c r="CC23" s="60" t="s">
        <v>17</v>
      </c>
      <c r="CD23" s="60" t="s">
        <v>17</v>
      </c>
      <c r="CE23" s="60" t="s">
        <v>17</v>
      </c>
      <c r="CF23" s="60" t="s">
        <v>17</v>
      </c>
      <c r="CG23" s="60" t="s">
        <v>17</v>
      </c>
      <c r="CH23" s="60" t="s">
        <v>17</v>
      </c>
      <c r="CI23" s="60" t="s">
        <v>17</v>
      </c>
      <c r="CJ23" s="60" t="s">
        <v>17</v>
      </c>
      <c r="CK23" s="60" t="s">
        <v>17</v>
      </c>
    </row>
    <row r="24" spans="1:89">
      <c r="A24" s="13" t="s">
        <v>34</v>
      </c>
      <c r="B24" s="93">
        <v>1067</v>
      </c>
      <c r="C24" s="93">
        <v>1166</v>
      </c>
      <c r="D24" s="93">
        <v>1277</v>
      </c>
      <c r="E24" s="93">
        <v>1301</v>
      </c>
      <c r="F24" s="127">
        <v>1319</v>
      </c>
      <c r="G24" s="128">
        <v>1339</v>
      </c>
      <c r="H24" s="128">
        <v>1418</v>
      </c>
      <c r="I24" s="128">
        <v>1487</v>
      </c>
      <c r="J24" s="128">
        <v>1536</v>
      </c>
      <c r="K24" s="11">
        <v>1536</v>
      </c>
      <c r="L24" s="11">
        <v>1560</v>
      </c>
      <c r="M24" s="124">
        <v>1936</v>
      </c>
      <c r="N24" s="11">
        <v>2624</v>
      </c>
      <c r="O24" s="11">
        <v>2624</v>
      </c>
      <c r="P24" s="11">
        <v>2748</v>
      </c>
      <c r="Q24" s="11">
        <v>2748</v>
      </c>
      <c r="R24" s="11">
        <v>2748</v>
      </c>
      <c r="S24" s="11">
        <v>2878</v>
      </c>
      <c r="T24" s="540">
        <v>2878</v>
      </c>
      <c r="U24" s="523">
        <v>3058</v>
      </c>
      <c r="V24" s="11">
        <v>3120</v>
      </c>
      <c r="W24" s="11">
        <v>3336</v>
      </c>
      <c r="X24" s="272">
        <v>3003</v>
      </c>
      <c r="Y24" s="93">
        <v>3291</v>
      </c>
      <c r="Z24" s="93">
        <v>3701</v>
      </c>
      <c r="AA24" s="128">
        <v>3761</v>
      </c>
      <c r="AB24" s="128">
        <v>3918</v>
      </c>
      <c r="AC24" s="128">
        <v>4197</v>
      </c>
      <c r="AD24" s="128">
        <v>4446</v>
      </c>
      <c r="AE24" s="128">
        <v>4653</v>
      </c>
      <c r="AF24" s="93">
        <v>5014</v>
      </c>
      <c r="AG24" s="22">
        <v>5014</v>
      </c>
      <c r="AH24" s="11">
        <v>5484</v>
      </c>
      <c r="AI24" s="11">
        <v>6560</v>
      </c>
      <c r="AJ24" s="11">
        <v>6894</v>
      </c>
      <c r="AK24" s="11">
        <v>7048</v>
      </c>
      <c r="AL24" s="11">
        <v>7394</v>
      </c>
      <c r="AM24" s="11">
        <v>7966</v>
      </c>
      <c r="AN24" s="11">
        <v>6912</v>
      </c>
      <c r="AO24" s="11">
        <v>7347</v>
      </c>
      <c r="AP24" s="11">
        <v>7347</v>
      </c>
      <c r="AQ24" s="523">
        <v>7894</v>
      </c>
      <c r="AR24" s="523">
        <v>8160</v>
      </c>
      <c r="AS24" s="523">
        <v>8500</v>
      </c>
      <c r="AT24" s="279" t="s">
        <v>65</v>
      </c>
      <c r="AU24" s="22" t="s">
        <v>65</v>
      </c>
      <c r="AV24" s="22" t="s">
        <v>65</v>
      </c>
      <c r="AW24" s="22" t="s">
        <v>65</v>
      </c>
      <c r="AX24" s="22" t="s">
        <v>65</v>
      </c>
      <c r="AY24" s="22" t="s">
        <v>65</v>
      </c>
      <c r="AZ24" s="22" t="s">
        <v>65</v>
      </c>
      <c r="BA24" s="22" t="s">
        <v>65</v>
      </c>
      <c r="BB24" s="22" t="s">
        <v>65</v>
      </c>
      <c r="BC24" s="22" t="s">
        <v>65</v>
      </c>
      <c r="BD24" s="22" t="s">
        <v>65</v>
      </c>
      <c r="BE24" s="22" t="s">
        <v>65</v>
      </c>
      <c r="BF24" s="11" t="s">
        <v>65</v>
      </c>
      <c r="BG24" s="11" t="s">
        <v>65</v>
      </c>
      <c r="BH24" s="11" t="s">
        <v>65</v>
      </c>
      <c r="BI24" s="11" t="s">
        <v>65</v>
      </c>
      <c r="BJ24" s="11" t="s">
        <v>65</v>
      </c>
      <c r="BK24" s="11" t="s">
        <v>65</v>
      </c>
      <c r="BL24" s="11" t="s">
        <v>65</v>
      </c>
      <c r="BM24" s="11" t="s">
        <v>65</v>
      </c>
      <c r="BN24" s="11">
        <v>4025</v>
      </c>
      <c r="BO24" s="11">
        <v>4115</v>
      </c>
      <c r="BP24" s="279" t="s">
        <v>65</v>
      </c>
      <c r="BQ24" s="22" t="s">
        <v>65</v>
      </c>
      <c r="BR24" s="22" t="s">
        <v>65</v>
      </c>
      <c r="BS24" s="22" t="s">
        <v>65</v>
      </c>
      <c r="BT24" s="22" t="s">
        <v>65</v>
      </c>
      <c r="BU24" s="22" t="s">
        <v>65</v>
      </c>
      <c r="BV24" s="22" t="s">
        <v>65</v>
      </c>
      <c r="BW24" s="22" t="s">
        <v>65</v>
      </c>
      <c r="BX24" s="22" t="s">
        <v>65</v>
      </c>
      <c r="BY24" s="22" t="s">
        <v>65</v>
      </c>
      <c r="BZ24" s="22" t="s">
        <v>65</v>
      </c>
      <c r="CA24" s="22" t="s">
        <v>65</v>
      </c>
      <c r="CB24" s="22" t="s">
        <v>65</v>
      </c>
      <c r="CC24" s="22" t="s">
        <v>65</v>
      </c>
      <c r="CD24" s="22" t="s">
        <v>65</v>
      </c>
      <c r="CE24" s="22" t="s">
        <v>65</v>
      </c>
      <c r="CF24" s="22" t="s">
        <v>65</v>
      </c>
      <c r="CG24" s="22" t="s">
        <v>65</v>
      </c>
      <c r="CH24" s="22" t="s">
        <v>65</v>
      </c>
      <c r="CI24" s="22" t="s">
        <v>65</v>
      </c>
      <c r="CJ24" s="22" t="s">
        <v>65</v>
      </c>
      <c r="CK24" s="22" t="s">
        <v>65</v>
      </c>
    </row>
    <row r="25" spans="1:89">
      <c r="A25" s="248" t="s">
        <v>114</v>
      </c>
      <c r="B25" s="248"/>
      <c r="C25" s="248"/>
      <c r="D25" s="248"/>
      <c r="E25" s="248"/>
      <c r="F25" s="248"/>
      <c r="G25" s="248"/>
      <c r="H25" s="248"/>
      <c r="I25" s="248"/>
      <c r="J25" s="248"/>
      <c r="K25" s="248"/>
      <c r="L25" s="248"/>
      <c r="M25" s="248"/>
      <c r="N25" s="248">
        <v>1104</v>
      </c>
      <c r="O25" s="248"/>
      <c r="P25" s="248"/>
      <c r="Q25" s="248"/>
      <c r="R25" s="248"/>
      <c r="S25" s="248">
        <v>1462</v>
      </c>
      <c r="T25" s="541">
        <v>1424</v>
      </c>
      <c r="U25" s="248">
        <v>1608</v>
      </c>
      <c r="V25" s="248">
        <v>1584.5</v>
      </c>
      <c r="W25" s="248">
        <v>1539</v>
      </c>
      <c r="X25" s="273"/>
      <c r="Y25" s="250"/>
      <c r="Z25" s="248"/>
      <c r="AA25" s="248"/>
      <c r="AB25" s="248"/>
      <c r="AC25" s="248"/>
      <c r="AD25" s="248"/>
      <c r="AE25" s="248"/>
      <c r="AF25" s="248"/>
      <c r="AG25" s="248"/>
      <c r="AH25" s="248"/>
      <c r="AI25" s="248"/>
      <c r="AJ25" s="248">
        <v>4935</v>
      </c>
      <c r="AK25" s="248"/>
      <c r="AL25" s="248"/>
      <c r="AM25" s="248"/>
      <c r="AN25" s="248"/>
      <c r="AO25" s="248">
        <v>5640</v>
      </c>
      <c r="AP25" s="248">
        <v>5648</v>
      </c>
      <c r="AQ25" s="248">
        <v>6010</v>
      </c>
      <c r="AR25" s="248">
        <v>6504.5</v>
      </c>
      <c r="AS25" s="248">
        <v>6609.5</v>
      </c>
      <c r="AT25" s="273"/>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73"/>
      <c r="BQ25" s="248"/>
      <c r="BR25" s="248"/>
      <c r="BS25" s="248"/>
      <c r="BT25" s="248"/>
      <c r="BU25" s="248"/>
      <c r="BV25" s="248"/>
      <c r="BW25" s="248"/>
      <c r="BX25" s="248"/>
      <c r="BY25" s="248"/>
      <c r="BZ25" s="248"/>
      <c r="CA25" s="248"/>
      <c r="CB25" s="248"/>
      <c r="CC25" s="248"/>
      <c r="CD25" s="248"/>
      <c r="CE25" s="248"/>
      <c r="CF25" s="248"/>
      <c r="CG25" s="248"/>
      <c r="CH25" s="268"/>
      <c r="CI25" s="250"/>
      <c r="CJ25" s="250"/>
      <c r="CK25" s="250"/>
    </row>
    <row r="26" spans="1:89">
      <c r="A26" s="248"/>
      <c r="B26" s="365"/>
      <c r="C26" s="366"/>
      <c r="D26" s="366"/>
      <c r="E26" s="366"/>
      <c r="F26" s="366"/>
      <c r="G26" s="366"/>
      <c r="H26" s="365"/>
      <c r="I26" s="365"/>
      <c r="J26" s="365"/>
      <c r="K26" s="361"/>
      <c r="L26" s="361"/>
      <c r="M26" s="361"/>
      <c r="N26" s="361"/>
      <c r="O26" s="361"/>
      <c r="P26" s="361"/>
      <c r="Q26" s="361"/>
      <c r="R26" s="361"/>
      <c r="S26" s="361"/>
      <c r="T26" s="538"/>
      <c r="U26" s="525"/>
      <c r="V26" s="361"/>
      <c r="W26" s="361"/>
      <c r="X26" s="367"/>
      <c r="Y26" s="366"/>
      <c r="Z26" s="366"/>
      <c r="AA26" s="366"/>
      <c r="AB26" s="366"/>
      <c r="AC26" s="365"/>
      <c r="AD26" s="365"/>
      <c r="AE26" s="365"/>
      <c r="AF26" s="365"/>
      <c r="AG26" s="368"/>
      <c r="AH26" s="361"/>
      <c r="AI26" s="361"/>
      <c r="AJ26" s="361"/>
      <c r="AK26" s="361"/>
      <c r="AL26" s="361"/>
      <c r="AM26" s="361"/>
      <c r="AN26" s="361"/>
      <c r="AO26" s="361"/>
      <c r="AP26" s="361"/>
      <c r="AQ26" s="361"/>
      <c r="AR26" s="525"/>
      <c r="AS26" s="525"/>
      <c r="AT26" s="418"/>
      <c r="AU26" s="366"/>
      <c r="AV26" s="366"/>
      <c r="AW26" s="366"/>
      <c r="AX26" s="366"/>
      <c r="AY26" s="366"/>
      <c r="AZ26" s="365"/>
      <c r="BA26" s="365"/>
      <c r="BB26" s="365"/>
      <c r="BC26" s="365"/>
      <c r="BD26" s="361"/>
      <c r="BE26" s="369"/>
      <c r="BF26" s="361"/>
      <c r="BG26" s="361"/>
      <c r="BH26" s="361"/>
      <c r="BI26" s="361"/>
      <c r="BJ26" s="361"/>
      <c r="BK26" s="361"/>
      <c r="BL26" s="361"/>
      <c r="BM26" s="339"/>
      <c r="BN26" s="339"/>
      <c r="BO26" s="339"/>
      <c r="BP26" s="367"/>
      <c r="BQ26" s="366"/>
      <c r="BR26" s="366"/>
      <c r="BS26" s="370"/>
      <c r="BT26" s="366"/>
      <c r="BU26" s="366"/>
      <c r="BV26" s="366"/>
      <c r="BW26" s="366"/>
      <c r="BX26" s="366"/>
      <c r="BY26" s="366"/>
      <c r="BZ26" s="361"/>
      <c r="CA26" s="369"/>
      <c r="CB26" s="361"/>
      <c r="CC26" s="361"/>
      <c r="CD26" s="361"/>
      <c r="CE26" s="361"/>
      <c r="CF26" s="361"/>
      <c r="CG26" s="361"/>
      <c r="CH26" s="361"/>
      <c r="CI26" s="339"/>
      <c r="CJ26" s="339"/>
      <c r="CK26" s="339"/>
    </row>
    <row r="27" spans="1:89">
      <c r="A27" s="249" t="s">
        <v>115</v>
      </c>
      <c r="B27" s="249"/>
      <c r="C27" s="249"/>
      <c r="D27" s="249"/>
      <c r="E27" s="249"/>
      <c r="F27" s="249"/>
      <c r="G27" s="249"/>
      <c r="H27" s="249"/>
      <c r="I27" s="249"/>
      <c r="J27" s="249"/>
      <c r="K27" s="249"/>
      <c r="L27" s="249"/>
      <c r="M27" s="249"/>
      <c r="N27" s="268">
        <v>1920</v>
      </c>
      <c r="O27" s="249"/>
      <c r="P27" s="249"/>
      <c r="Q27" s="249"/>
      <c r="R27" s="249"/>
      <c r="S27" s="268">
        <v>3610</v>
      </c>
      <c r="T27" s="542">
        <v>3662.5</v>
      </c>
      <c r="U27" s="268">
        <v>3520</v>
      </c>
      <c r="V27" s="88">
        <v>3655</v>
      </c>
      <c r="W27" s="88">
        <v>5826</v>
      </c>
      <c r="X27" s="274"/>
      <c r="Y27" s="277"/>
      <c r="Z27" s="249"/>
      <c r="AA27" s="249"/>
      <c r="AB27" s="249"/>
      <c r="AC27" s="249"/>
      <c r="AD27" s="249"/>
      <c r="AE27" s="249"/>
      <c r="AF27" s="249"/>
      <c r="AG27" s="249"/>
      <c r="AH27" s="249"/>
      <c r="AI27" s="249"/>
      <c r="AJ27" s="268">
        <v>2658</v>
      </c>
      <c r="AK27" s="249"/>
      <c r="AL27" s="249"/>
      <c r="AM27" s="249"/>
      <c r="AN27" s="249"/>
      <c r="AO27" s="268">
        <v>4210</v>
      </c>
      <c r="AP27" s="268">
        <v>4405</v>
      </c>
      <c r="AQ27" s="268">
        <v>4120</v>
      </c>
      <c r="AR27" s="268">
        <v>4255</v>
      </c>
      <c r="AS27" s="268">
        <v>5826</v>
      </c>
      <c r="AT27" s="274"/>
      <c r="AU27" s="249"/>
      <c r="AV27" s="249"/>
      <c r="AW27" s="249"/>
      <c r="AX27" s="249"/>
      <c r="AY27" s="249"/>
      <c r="AZ27" s="249"/>
      <c r="BA27" s="249"/>
      <c r="BB27" s="249"/>
      <c r="BC27" s="249"/>
      <c r="BD27" s="249"/>
      <c r="BE27" s="249"/>
      <c r="BF27" s="88"/>
      <c r="BG27" s="249"/>
      <c r="BH27" s="249"/>
      <c r="BI27" s="249"/>
      <c r="BJ27" s="249"/>
      <c r="BK27" s="88"/>
      <c r="BL27" s="268"/>
      <c r="BM27" s="88"/>
      <c r="BN27" s="88"/>
      <c r="BO27" s="88"/>
      <c r="BP27" s="274"/>
      <c r="BQ27" s="249"/>
      <c r="BR27" s="249"/>
      <c r="BS27" s="249"/>
      <c r="BT27" s="249"/>
      <c r="BU27" s="249"/>
      <c r="BV27" s="249"/>
      <c r="BW27" s="249"/>
      <c r="BX27" s="249"/>
      <c r="BY27" s="249"/>
      <c r="BZ27" s="249"/>
      <c r="CA27" s="249"/>
      <c r="CB27" s="60"/>
      <c r="CC27" s="249"/>
      <c r="CD27" s="249"/>
      <c r="CE27" s="249"/>
      <c r="CF27" s="249"/>
      <c r="CG27" s="60"/>
      <c r="CH27" s="60"/>
      <c r="CI27" s="88"/>
      <c r="CJ27" s="88"/>
      <c r="CK27" s="88"/>
    </row>
    <row r="28" spans="1:89">
      <c r="A28" s="248" t="s">
        <v>116</v>
      </c>
      <c r="B28" s="248"/>
      <c r="C28" s="248"/>
      <c r="D28" s="248"/>
      <c r="E28" s="248"/>
      <c r="F28" s="248"/>
      <c r="G28" s="248"/>
      <c r="H28" s="248"/>
      <c r="I28" s="248"/>
      <c r="J28" s="248"/>
      <c r="K28" s="248"/>
      <c r="L28" s="248"/>
      <c r="M28" s="248"/>
      <c r="N28" s="268">
        <v>3275</v>
      </c>
      <c r="O28" s="248"/>
      <c r="P28" s="248"/>
      <c r="Q28" s="248"/>
      <c r="R28" s="248"/>
      <c r="S28" s="268">
        <v>1734</v>
      </c>
      <c r="T28" s="542">
        <v>1734</v>
      </c>
      <c r="U28" s="268">
        <v>1854</v>
      </c>
      <c r="V28" s="88">
        <v>1854</v>
      </c>
      <c r="W28" s="88">
        <v>1974</v>
      </c>
      <c r="X28" s="273"/>
      <c r="Y28" s="250"/>
      <c r="Z28" s="248"/>
      <c r="AA28" s="248"/>
      <c r="AB28" s="248"/>
      <c r="AC28" s="248"/>
      <c r="AD28" s="248"/>
      <c r="AE28" s="248"/>
      <c r="AF28" s="248"/>
      <c r="AG28" s="248"/>
      <c r="AH28" s="248"/>
      <c r="AI28" s="248"/>
      <c r="AJ28" s="268">
        <v>5290</v>
      </c>
      <c r="AK28" s="248"/>
      <c r="AL28" s="248"/>
      <c r="AM28" s="248"/>
      <c r="AN28" s="248"/>
      <c r="AO28" s="248">
        <v>7518</v>
      </c>
      <c r="AP28" s="268">
        <v>7518</v>
      </c>
      <c r="AQ28" s="268">
        <v>7638</v>
      </c>
      <c r="AR28" s="268">
        <v>7638</v>
      </c>
      <c r="AS28" s="268">
        <v>7758</v>
      </c>
      <c r="AT28" s="273"/>
      <c r="AU28" s="248"/>
      <c r="AV28" s="248"/>
      <c r="AW28" s="248"/>
      <c r="AX28" s="248"/>
      <c r="AY28" s="248"/>
      <c r="AZ28" s="248"/>
      <c r="BA28" s="248"/>
      <c r="BB28" s="248"/>
      <c r="BC28" s="248"/>
      <c r="BD28" s="248"/>
      <c r="BE28" s="248"/>
      <c r="BF28" s="88"/>
      <c r="BG28" s="248"/>
      <c r="BH28" s="248"/>
      <c r="BI28" s="248"/>
      <c r="BJ28" s="248"/>
      <c r="BK28" s="88"/>
      <c r="BL28" s="268"/>
      <c r="BM28" s="268"/>
      <c r="BN28" s="268"/>
      <c r="BO28" s="268"/>
      <c r="BP28" s="273"/>
      <c r="BQ28" s="248"/>
      <c r="BR28" s="248"/>
      <c r="BS28" s="248"/>
      <c r="BT28" s="248"/>
      <c r="BU28" s="248"/>
      <c r="BV28" s="248"/>
      <c r="BW28" s="248"/>
      <c r="BX28" s="248"/>
      <c r="BY28" s="248"/>
      <c r="BZ28" s="248"/>
      <c r="CA28" s="248"/>
      <c r="CB28" s="60"/>
      <c r="CC28" s="248"/>
      <c r="CD28" s="248"/>
      <c r="CE28" s="248"/>
      <c r="CF28" s="248"/>
      <c r="CG28" s="60"/>
      <c r="CH28" s="60"/>
      <c r="CI28" s="269"/>
      <c r="CJ28" s="269"/>
      <c r="CK28" s="269"/>
    </row>
    <row r="29" spans="1:89" ht="15">
      <c r="A29" s="248" t="s">
        <v>117</v>
      </c>
      <c r="B29" s="248"/>
      <c r="C29" s="248"/>
      <c r="D29" s="248"/>
      <c r="E29" s="248"/>
      <c r="F29" s="248"/>
      <c r="G29" s="248"/>
      <c r="H29" s="248"/>
      <c r="I29" s="248"/>
      <c r="J29" s="248"/>
      <c r="K29" s="248"/>
      <c r="L29" s="248"/>
      <c r="M29" s="248"/>
      <c r="N29" s="268">
        <v>732</v>
      </c>
      <c r="O29" s="248"/>
      <c r="P29" s="248"/>
      <c r="Q29" s="248"/>
      <c r="R29" s="248"/>
      <c r="S29" s="268">
        <v>704</v>
      </c>
      <c r="T29" s="542">
        <v>700</v>
      </c>
      <c r="U29" s="526">
        <v>959.5</v>
      </c>
      <c r="V29" s="88">
        <v>1220</v>
      </c>
      <c r="W29" s="88">
        <v>1178</v>
      </c>
      <c r="X29" s="273"/>
      <c r="Y29" s="250"/>
      <c r="Z29" s="248"/>
      <c r="AA29" s="248"/>
      <c r="AB29" s="248"/>
      <c r="AC29" s="248"/>
      <c r="AD29" s="248"/>
      <c r="AE29" s="248"/>
      <c r="AF29" s="248"/>
      <c r="AG29" s="248"/>
      <c r="AH29" s="248"/>
      <c r="AI29" s="248"/>
      <c r="AJ29" s="268">
        <v>4754</v>
      </c>
      <c r="AK29" s="248"/>
      <c r="AL29" s="248"/>
      <c r="AM29" s="248"/>
      <c r="AN29" s="248"/>
      <c r="AO29" s="248">
        <v>5448</v>
      </c>
      <c r="AP29" s="268">
        <v>5535</v>
      </c>
      <c r="AQ29" s="268">
        <v>5899</v>
      </c>
      <c r="AR29" s="268">
        <v>6184</v>
      </c>
      <c r="AS29" s="268">
        <v>6256</v>
      </c>
      <c r="AT29" s="273"/>
      <c r="AU29" s="248"/>
      <c r="AV29" s="248"/>
      <c r="AW29" s="248"/>
      <c r="AX29" s="248"/>
      <c r="AY29" s="248"/>
      <c r="AZ29" s="248"/>
      <c r="BA29" s="248"/>
      <c r="BB29" s="248"/>
      <c r="BC29" s="248"/>
      <c r="BD29" s="248"/>
      <c r="BE29" s="248"/>
      <c r="BF29" s="248"/>
      <c r="BG29" s="248"/>
      <c r="BH29" s="248"/>
      <c r="BI29" s="248"/>
      <c r="BJ29" s="248"/>
      <c r="BK29" s="88"/>
      <c r="BL29" s="268"/>
      <c r="BM29" s="268"/>
      <c r="BN29" s="268"/>
      <c r="BO29" s="268"/>
      <c r="BP29" s="273"/>
      <c r="BQ29" s="248"/>
      <c r="BR29" s="248"/>
      <c r="BS29" s="248"/>
      <c r="BT29" s="248"/>
      <c r="BU29" s="248"/>
      <c r="BV29" s="248"/>
      <c r="BW29" s="248"/>
      <c r="BX29" s="248"/>
      <c r="BY29" s="248"/>
      <c r="BZ29" s="248"/>
      <c r="CA29" s="248"/>
      <c r="CB29" s="248"/>
      <c r="CC29" s="248"/>
      <c r="CD29" s="248"/>
      <c r="CE29" s="248"/>
      <c r="CF29" s="248"/>
      <c r="CG29" s="60"/>
      <c r="CH29" s="60"/>
      <c r="CI29" s="269"/>
      <c r="CJ29" s="269"/>
      <c r="CK29" s="269"/>
    </row>
    <row r="30" spans="1:89" ht="15">
      <c r="A30" s="248" t="s">
        <v>118</v>
      </c>
      <c r="B30" s="248"/>
      <c r="C30" s="248"/>
      <c r="D30" s="248"/>
      <c r="E30" s="248"/>
      <c r="F30" s="248"/>
      <c r="G30" s="248"/>
      <c r="H30" s="248"/>
      <c r="I30" s="248"/>
      <c r="J30" s="248"/>
      <c r="K30" s="248"/>
      <c r="L30" s="248"/>
      <c r="M30" s="248"/>
      <c r="N30" s="268">
        <v>2090</v>
      </c>
      <c r="O30" s="248"/>
      <c r="P30" s="248"/>
      <c r="Q30" s="248"/>
      <c r="R30" s="248"/>
      <c r="S30" s="268">
        <v>2596</v>
      </c>
      <c r="T30" s="542">
        <v>2713.5</v>
      </c>
      <c r="U30" s="526">
        <v>2888</v>
      </c>
      <c r="V30" s="88">
        <v>2991</v>
      </c>
      <c r="W30" s="88">
        <v>3156</v>
      </c>
      <c r="X30" s="273"/>
      <c r="Y30" s="250"/>
      <c r="Z30" s="248"/>
      <c r="AA30" s="248"/>
      <c r="AB30" s="248"/>
      <c r="AC30" s="248"/>
      <c r="AD30" s="248"/>
      <c r="AE30" s="248"/>
      <c r="AF30" s="248"/>
      <c r="AG30" s="248"/>
      <c r="AH30" s="248"/>
      <c r="AI30" s="248"/>
      <c r="AJ30" s="268">
        <v>8467</v>
      </c>
      <c r="AK30" s="248"/>
      <c r="AL30" s="248"/>
      <c r="AM30" s="248"/>
      <c r="AN30" s="248"/>
      <c r="AO30" s="248">
        <v>9345</v>
      </c>
      <c r="AP30" s="268">
        <v>10138.5</v>
      </c>
      <c r="AQ30" s="268">
        <v>10608</v>
      </c>
      <c r="AR30" s="268">
        <v>10704</v>
      </c>
      <c r="AS30" s="268">
        <v>10740</v>
      </c>
      <c r="AT30" s="273"/>
      <c r="AU30" s="248"/>
      <c r="AV30" s="248"/>
      <c r="AW30" s="248"/>
      <c r="AX30" s="248"/>
      <c r="AY30" s="248"/>
      <c r="AZ30" s="248"/>
      <c r="BA30" s="248"/>
      <c r="BB30" s="248"/>
      <c r="BC30" s="248"/>
      <c r="BD30" s="248"/>
      <c r="BE30" s="248"/>
      <c r="BF30" s="88"/>
      <c r="BG30" s="248"/>
      <c r="BH30" s="248"/>
      <c r="BI30" s="248"/>
      <c r="BJ30" s="248"/>
      <c r="BK30" s="248"/>
      <c r="BL30" s="88"/>
      <c r="BM30" s="528"/>
      <c r="BN30" s="528"/>
      <c r="BO30" s="528"/>
      <c r="BP30" s="273"/>
      <c r="BQ30" s="248"/>
      <c r="BR30" s="248"/>
      <c r="BS30" s="248"/>
      <c r="BT30" s="248"/>
      <c r="BU30" s="248"/>
      <c r="BV30" s="248"/>
      <c r="BW30" s="248"/>
      <c r="BX30" s="248"/>
      <c r="BY30" s="248"/>
      <c r="BZ30" s="248"/>
      <c r="CA30" s="248"/>
      <c r="CB30" s="60"/>
      <c r="CC30" s="248"/>
      <c r="CD30" s="248"/>
      <c r="CE30" s="248"/>
      <c r="CF30" s="248"/>
      <c r="CG30" s="248"/>
      <c r="CH30" s="60"/>
      <c r="CI30" s="529"/>
      <c r="CJ30" s="529"/>
      <c r="CK30" s="529"/>
    </row>
    <row r="31" spans="1:89" ht="15">
      <c r="A31" s="248" t="s">
        <v>119</v>
      </c>
      <c r="B31" s="248"/>
      <c r="C31" s="248"/>
      <c r="D31" s="248"/>
      <c r="E31" s="248"/>
      <c r="F31" s="248"/>
      <c r="G31" s="248"/>
      <c r="H31" s="248"/>
      <c r="I31" s="248"/>
      <c r="J31" s="248"/>
      <c r="K31" s="248"/>
      <c r="L31" s="248"/>
      <c r="M31" s="248"/>
      <c r="N31" s="268">
        <v>1162</v>
      </c>
      <c r="O31" s="248"/>
      <c r="P31" s="248"/>
      <c r="Q31" s="248"/>
      <c r="R31" s="248"/>
      <c r="S31" s="268">
        <v>1956</v>
      </c>
      <c r="T31" s="542">
        <v>2172</v>
      </c>
      <c r="U31" s="526">
        <v>2388</v>
      </c>
      <c r="V31" s="88">
        <v>2484</v>
      </c>
      <c r="W31" s="88">
        <v>2628</v>
      </c>
      <c r="X31" s="273"/>
      <c r="Y31" s="250"/>
      <c r="Z31" s="248"/>
      <c r="AA31" s="248"/>
      <c r="AB31" s="248"/>
      <c r="AC31" s="248"/>
      <c r="AD31" s="248"/>
      <c r="AE31" s="248"/>
      <c r="AF31" s="248"/>
      <c r="AG31" s="248"/>
      <c r="AH31" s="248"/>
      <c r="AI31" s="248"/>
      <c r="AJ31" s="268">
        <v>5842</v>
      </c>
      <c r="AK31" s="248"/>
      <c r="AL31" s="248"/>
      <c r="AM31" s="248"/>
      <c r="AN31" s="248"/>
      <c r="AO31" s="248">
        <v>6588</v>
      </c>
      <c r="AP31" s="268">
        <v>6804</v>
      </c>
      <c r="AQ31" s="268">
        <v>7020</v>
      </c>
      <c r="AR31" s="268">
        <v>7164</v>
      </c>
      <c r="AS31" s="268">
        <v>7380</v>
      </c>
      <c r="AT31" s="273"/>
      <c r="AU31" s="248"/>
      <c r="AV31" s="248"/>
      <c r="AW31" s="248"/>
      <c r="AX31" s="248"/>
      <c r="AY31" s="248"/>
      <c r="AZ31" s="248"/>
      <c r="BA31" s="248"/>
      <c r="BB31" s="248"/>
      <c r="BC31" s="248"/>
      <c r="BD31" s="248"/>
      <c r="BE31" s="248"/>
      <c r="BF31" s="88"/>
      <c r="BG31" s="248"/>
      <c r="BH31" s="248"/>
      <c r="BI31" s="248"/>
      <c r="BJ31" s="248"/>
      <c r="BK31" s="88"/>
      <c r="BL31" s="88"/>
      <c r="BM31" s="268"/>
      <c r="BN31" s="268"/>
      <c r="BO31" s="268"/>
      <c r="BP31" s="273"/>
      <c r="BQ31" s="248"/>
      <c r="BR31" s="248"/>
      <c r="BS31" s="248"/>
      <c r="BT31" s="248"/>
      <c r="BU31" s="248"/>
      <c r="BV31" s="248"/>
      <c r="BW31" s="248"/>
      <c r="BX31" s="248"/>
      <c r="BY31" s="248"/>
      <c r="BZ31" s="248"/>
      <c r="CA31" s="248"/>
      <c r="CB31" s="60"/>
      <c r="CC31" s="248"/>
      <c r="CD31" s="248"/>
      <c r="CE31" s="248"/>
      <c r="CF31" s="248"/>
      <c r="CG31" s="60"/>
      <c r="CH31" s="60"/>
      <c r="CI31" s="269"/>
      <c r="CJ31" s="269"/>
      <c r="CK31" s="269"/>
    </row>
    <row r="32" spans="1:89" ht="15">
      <c r="A32" s="248" t="s">
        <v>120</v>
      </c>
      <c r="B32" s="248"/>
      <c r="C32" s="248"/>
      <c r="D32" s="248"/>
      <c r="E32" s="248"/>
      <c r="F32" s="248"/>
      <c r="G32" s="248"/>
      <c r="H32" s="248"/>
      <c r="I32" s="248"/>
      <c r="J32" s="248"/>
      <c r="K32" s="248"/>
      <c r="L32" s="248"/>
      <c r="M32" s="248"/>
      <c r="N32" s="268">
        <v>2800</v>
      </c>
      <c r="O32" s="248"/>
      <c r="P32" s="248"/>
      <c r="Q32" s="248"/>
      <c r="R32" s="248"/>
      <c r="S32" s="554">
        <v>3400</v>
      </c>
      <c r="T32" s="542">
        <v>2589</v>
      </c>
      <c r="U32" s="526">
        <v>2702</v>
      </c>
      <c r="V32" s="88">
        <v>2743</v>
      </c>
      <c r="W32" s="88">
        <v>2974</v>
      </c>
      <c r="X32" s="273"/>
      <c r="Y32" s="250"/>
      <c r="Z32" s="248"/>
      <c r="AA32" s="248"/>
      <c r="AB32" s="248"/>
      <c r="AC32" s="248"/>
      <c r="AD32" s="248"/>
      <c r="AE32" s="248"/>
      <c r="AF32" s="248"/>
      <c r="AG32" s="248"/>
      <c r="AH32" s="248"/>
      <c r="AI32" s="248"/>
      <c r="AJ32" s="268">
        <v>5000</v>
      </c>
      <c r="AK32" s="248"/>
      <c r="AL32" s="248"/>
      <c r="AM32" s="248"/>
      <c r="AN32" s="248"/>
      <c r="AO32" s="248">
        <v>6720</v>
      </c>
      <c r="AP32" s="268">
        <v>6720</v>
      </c>
      <c r="AQ32" s="268">
        <v>7249</v>
      </c>
      <c r="AR32" s="268">
        <v>7367</v>
      </c>
      <c r="AS32" s="268">
        <v>7200</v>
      </c>
      <c r="AT32" s="273"/>
      <c r="AU32" s="248"/>
      <c r="AV32" s="248"/>
      <c r="AW32" s="248"/>
      <c r="AX32" s="248"/>
      <c r="AY32" s="248"/>
      <c r="AZ32" s="248"/>
      <c r="BA32" s="248"/>
      <c r="BB32" s="248"/>
      <c r="BC32" s="248"/>
      <c r="BD32" s="248"/>
      <c r="BE32" s="248"/>
      <c r="BF32" s="88"/>
      <c r="BG32" s="248"/>
      <c r="BH32" s="248"/>
      <c r="BI32" s="248"/>
      <c r="BJ32" s="248"/>
      <c r="BK32" s="88"/>
      <c r="BL32" s="88"/>
      <c r="BM32" s="268"/>
      <c r="BN32" s="268"/>
      <c r="BO32" s="268"/>
      <c r="BP32" s="273"/>
      <c r="BQ32" s="248"/>
      <c r="BR32" s="248"/>
      <c r="BS32" s="248"/>
      <c r="BT32" s="248"/>
      <c r="BU32" s="248"/>
      <c r="BV32" s="248"/>
      <c r="BW32" s="248"/>
      <c r="BX32" s="248"/>
      <c r="BY32" s="248"/>
      <c r="BZ32" s="248"/>
      <c r="CA32" s="248"/>
      <c r="CB32" s="60"/>
      <c r="CC32" s="248"/>
      <c r="CD32" s="248"/>
      <c r="CE32" s="248"/>
      <c r="CF32" s="248"/>
      <c r="CG32" s="60"/>
      <c r="CH32" s="60"/>
      <c r="CI32" s="269"/>
      <c r="CJ32" s="269"/>
      <c r="CK32" s="269"/>
    </row>
    <row r="33" spans="1:89" ht="15">
      <c r="A33" s="248" t="s">
        <v>121</v>
      </c>
      <c r="B33" s="248"/>
      <c r="C33" s="248"/>
      <c r="D33" s="248"/>
      <c r="E33" s="248"/>
      <c r="F33" s="248"/>
      <c r="G33" s="248"/>
      <c r="H33" s="248"/>
      <c r="I33" s="248"/>
      <c r="J33" s="248"/>
      <c r="K33" s="248"/>
      <c r="L33" s="248"/>
      <c r="M33" s="248"/>
      <c r="N33" s="268">
        <v>2784</v>
      </c>
      <c r="O33" s="248"/>
      <c r="P33" s="248"/>
      <c r="Q33" s="248"/>
      <c r="R33" s="248"/>
      <c r="S33" s="268">
        <v>3073</v>
      </c>
      <c r="T33" s="542">
        <v>2940</v>
      </c>
      <c r="U33" s="526">
        <v>3030</v>
      </c>
      <c r="V33" s="88">
        <v>3061</v>
      </c>
      <c r="W33" s="88">
        <v>3085</v>
      </c>
      <c r="X33" s="273"/>
      <c r="Y33" s="250"/>
      <c r="Z33" s="248"/>
      <c r="AA33" s="248"/>
      <c r="AB33" s="248"/>
      <c r="AC33" s="248"/>
      <c r="AD33" s="248"/>
      <c r="AE33" s="248"/>
      <c r="AF33" s="248"/>
      <c r="AG33" s="248"/>
      <c r="AH33" s="248"/>
      <c r="AI33" s="248"/>
      <c r="AJ33" s="268">
        <v>6098</v>
      </c>
      <c r="AK33" s="248"/>
      <c r="AL33" s="248"/>
      <c r="AM33" s="248"/>
      <c r="AN33" s="248"/>
      <c r="AO33" s="248">
        <v>7669</v>
      </c>
      <c r="AP33" s="268">
        <v>7311.5</v>
      </c>
      <c r="AQ33" s="268">
        <v>7380</v>
      </c>
      <c r="AR33" s="268">
        <v>7500</v>
      </c>
      <c r="AS33" s="268">
        <v>8193</v>
      </c>
      <c r="AT33" s="273"/>
      <c r="AU33" s="248"/>
      <c r="AV33" s="248"/>
      <c r="AW33" s="248"/>
      <c r="AX33" s="248"/>
      <c r="AY33" s="248"/>
      <c r="AZ33" s="248"/>
      <c r="BA33" s="248"/>
      <c r="BB33" s="248"/>
      <c r="BC33" s="248"/>
      <c r="BD33" s="248"/>
      <c r="BE33" s="248"/>
      <c r="BF33" s="88"/>
      <c r="BG33" s="248"/>
      <c r="BH33" s="248"/>
      <c r="BI33" s="248"/>
      <c r="BJ33" s="248"/>
      <c r="BK33" s="88"/>
      <c r="BL33" s="88"/>
      <c r="BM33" s="268"/>
      <c r="BN33" s="268"/>
      <c r="BO33" s="268"/>
      <c r="BP33" s="273"/>
      <c r="BQ33" s="248"/>
      <c r="BR33" s="248"/>
      <c r="BS33" s="248"/>
      <c r="BT33" s="248"/>
      <c r="BU33" s="248"/>
      <c r="BV33" s="248"/>
      <c r="BW33" s="248"/>
      <c r="BX33" s="248"/>
      <c r="BY33" s="248"/>
      <c r="BZ33" s="248"/>
      <c r="CA33" s="248"/>
      <c r="CB33" s="60"/>
      <c r="CC33" s="248"/>
      <c r="CD33" s="248"/>
      <c r="CE33" s="248"/>
      <c r="CF33" s="248"/>
      <c r="CG33" s="60"/>
      <c r="CH33" s="60"/>
      <c r="CI33" s="269"/>
      <c r="CJ33" s="269"/>
      <c r="CK33" s="269"/>
    </row>
    <row r="34" spans="1:89" ht="15">
      <c r="A34" s="248" t="s">
        <v>122</v>
      </c>
      <c r="B34" s="248"/>
      <c r="C34" s="248"/>
      <c r="D34" s="248"/>
      <c r="E34" s="248"/>
      <c r="F34" s="248"/>
      <c r="G34" s="248"/>
      <c r="H34" s="248"/>
      <c r="I34" s="248"/>
      <c r="J34" s="248"/>
      <c r="K34" s="248"/>
      <c r="L34" s="248"/>
      <c r="M34" s="248"/>
      <c r="N34" s="268">
        <v>1590</v>
      </c>
      <c r="O34" s="248"/>
      <c r="P34" s="248"/>
      <c r="Q34" s="248"/>
      <c r="R34" s="248"/>
      <c r="S34" s="268">
        <v>2010</v>
      </c>
      <c r="T34" s="542">
        <v>2243</v>
      </c>
      <c r="U34" s="526">
        <v>2513</v>
      </c>
      <c r="V34" s="88">
        <v>2700</v>
      </c>
      <c r="W34" s="88">
        <v>2700</v>
      </c>
      <c r="X34" s="273"/>
      <c r="Y34" s="250"/>
      <c r="Z34" s="248"/>
      <c r="AA34" s="248"/>
      <c r="AB34" s="248"/>
      <c r="AC34" s="248"/>
      <c r="AD34" s="248"/>
      <c r="AE34" s="248"/>
      <c r="AF34" s="248"/>
      <c r="AG34" s="248"/>
      <c r="AH34" s="248"/>
      <c r="AI34" s="248"/>
      <c r="AJ34" s="268">
        <v>6282</v>
      </c>
      <c r="AK34" s="248"/>
      <c r="AL34" s="248"/>
      <c r="AM34" s="248"/>
      <c r="AN34" s="248"/>
      <c r="AO34" s="248">
        <v>8198</v>
      </c>
      <c r="AP34" s="268">
        <v>8590</v>
      </c>
      <c r="AQ34" s="268">
        <v>9008</v>
      </c>
      <c r="AR34" s="268">
        <v>9345</v>
      </c>
      <c r="AS34" s="268">
        <v>9345</v>
      </c>
      <c r="AT34" s="273"/>
      <c r="AU34" s="248"/>
      <c r="AV34" s="248"/>
      <c r="AW34" s="248"/>
      <c r="AX34" s="248"/>
      <c r="AY34" s="248"/>
      <c r="AZ34" s="248"/>
      <c r="BA34" s="248"/>
      <c r="BB34" s="248"/>
      <c r="BC34" s="248"/>
      <c r="BD34" s="248"/>
      <c r="BE34" s="248"/>
      <c r="BF34" s="88"/>
      <c r="BG34" s="248"/>
      <c r="BH34" s="248"/>
      <c r="BI34" s="248"/>
      <c r="BJ34" s="248"/>
      <c r="BK34" s="88"/>
      <c r="BL34" s="88"/>
      <c r="BM34" s="268"/>
      <c r="BN34" s="268"/>
      <c r="BO34" s="268"/>
      <c r="BP34" s="273"/>
      <c r="BQ34" s="248"/>
      <c r="BR34" s="248"/>
      <c r="BS34" s="248"/>
      <c r="BT34" s="248"/>
      <c r="BU34" s="248"/>
      <c r="BV34" s="248"/>
      <c r="BW34" s="248"/>
      <c r="BX34" s="248"/>
      <c r="BY34" s="248"/>
      <c r="BZ34" s="248"/>
      <c r="CA34" s="248"/>
      <c r="CB34" s="60"/>
      <c r="CC34" s="248"/>
      <c r="CD34" s="248"/>
      <c r="CE34" s="248"/>
      <c r="CF34" s="248"/>
      <c r="CG34" s="60"/>
      <c r="CH34" s="60"/>
      <c r="CI34" s="269"/>
      <c r="CJ34" s="269"/>
      <c r="CK34" s="269"/>
    </row>
    <row r="35" spans="1:89" ht="15">
      <c r="A35" s="250" t="s">
        <v>123</v>
      </c>
      <c r="B35" s="250"/>
      <c r="C35" s="250"/>
      <c r="D35" s="250"/>
      <c r="E35" s="250"/>
      <c r="F35" s="250"/>
      <c r="G35" s="250"/>
      <c r="H35" s="250"/>
      <c r="I35" s="250"/>
      <c r="J35" s="250"/>
      <c r="K35" s="250"/>
      <c r="L35" s="250"/>
      <c r="M35" s="250"/>
      <c r="N35" s="269">
        <v>1044</v>
      </c>
      <c r="O35" s="250"/>
      <c r="P35" s="250"/>
      <c r="Q35" s="250"/>
      <c r="R35" s="250"/>
      <c r="S35" s="555">
        <v>1427</v>
      </c>
      <c r="T35" s="543">
        <v>1386</v>
      </c>
      <c r="U35" s="526">
        <v>1497.5</v>
      </c>
      <c r="V35" s="88">
        <v>1521.5</v>
      </c>
      <c r="W35" s="88">
        <v>1561</v>
      </c>
      <c r="X35" s="273"/>
      <c r="Y35" s="250"/>
      <c r="Z35" s="250"/>
      <c r="AA35" s="250"/>
      <c r="AB35" s="250"/>
      <c r="AC35" s="250"/>
      <c r="AD35" s="250"/>
      <c r="AE35" s="250"/>
      <c r="AF35" s="250"/>
      <c r="AG35" s="250"/>
      <c r="AH35" s="250"/>
      <c r="AI35" s="250"/>
      <c r="AJ35" s="269">
        <v>2352</v>
      </c>
      <c r="AK35" s="250"/>
      <c r="AL35" s="250"/>
      <c r="AM35" s="250"/>
      <c r="AN35" s="250"/>
      <c r="AO35" s="250">
        <v>2894</v>
      </c>
      <c r="AP35" s="269">
        <v>3017.5</v>
      </c>
      <c r="AQ35" s="269">
        <v>3458</v>
      </c>
      <c r="AR35" s="269">
        <v>3743</v>
      </c>
      <c r="AS35" s="269">
        <v>3700</v>
      </c>
      <c r="AT35" s="273"/>
      <c r="AU35" s="250"/>
      <c r="AV35" s="250"/>
      <c r="AW35" s="250"/>
      <c r="AX35" s="250"/>
      <c r="AY35" s="250"/>
      <c r="AZ35" s="250"/>
      <c r="BA35" s="250"/>
      <c r="BB35" s="250"/>
      <c r="BC35" s="250"/>
      <c r="BD35" s="250"/>
      <c r="BE35" s="250"/>
      <c r="BF35" s="250"/>
      <c r="BG35" s="250"/>
      <c r="BH35" s="250"/>
      <c r="BI35" s="250"/>
      <c r="BJ35" s="250"/>
      <c r="BK35" s="88"/>
      <c r="BL35" s="269"/>
      <c r="BM35" s="269"/>
      <c r="BN35" s="269"/>
      <c r="BO35" s="269"/>
      <c r="BP35" s="273"/>
      <c r="BQ35" s="250"/>
      <c r="BR35" s="250"/>
      <c r="BS35" s="250"/>
      <c r="BT35" s="250"/>
      <c r="BU35" s="250"/>
      <c r="BV35" s="250"/>
      <c r="BW35" s="250"/>
      <c r="BX35" s="250"/>
      <c r="BY35" s="250"/>
      <c r="BZ35" s="250"/>
      <c r="CA35" s="250"/>
      <c r="CB35" s="250"/>
      <c r="CC35" s="250"/>
      <c r="CD35" s="250"/>
      <c r="CE35" s="250"/>
      <c r="CF35" s="250"/>
      <c r="CG35" s="60"/>
      <c r="CH35" s="60"/>
      <c r="CI35" s="269"/>
      <c r="CJ35" s="269"/>
      <c r="CK35" s="269"/>
    </row>
    <row r="36" spans="1:89" ht="15">
      <c r="A36" s="250" t="s">
        <v>124</v>
      </c>
      <c r="B36" s="250"/>
      <c r="C36" s="250"/>
      <c r="D36" s="250"/>
      <c r="E36" s="250"/>
      <c r="F36" s="250"/>
      <c r="G36" s="250"/>
      <c r="H36" s="250"/>
      <c r="I36" s="250"/>
      <c r="J36" s="250"/>
      <c r="K36" s="250"/>
      <c r="L36" s="250"/>
      <c r="M36" s="250"/>
      <c r="N36" s="269">
        <v>2490</v>
      </c>
      <c r="O36" s="250"/>
      <c r="P36" s="250"/>
      <c r="Q36" s="250"/>
      <c r="R36" s="250"/>
      <c r="S36" s="269">
        <v>3346</v>
      </c>
      <c r="T36" s="543">
        <v>3234</v>
      </c>
      <c r="U36" s="526">
        <v>3816</v>
      </c>
      <c r="V36" s="88">
        <v>4032</v>
      </c>
      <c r="W36" s="88">
        <v>4135</v>
      </c>
      <c r="X36" s="273"/>
      <c r="Y36" s="250"/>
      <c r="Z36" s="250"/>
      <c r="AA36" s="250"/>
      <c r="AB36" s="250"/>
      <c r="AC36" s="250"/>
      <c r="AD36" s="250"/>
      <c r="AE36" s="250"/>
      <c r="AF36" s="250"/>
      <c r="AG36" s="250"/>
      <c r="AH36" s="250"/>
      <c r="AI36" s="250"/>
      <c r="AJ36" s="269">
        <v>6375</v>
      </c>
      <c r="AK36" s="250"/>
      <c r="AL36" s="250"/>
      <c r="AM36" s="250"/>
      <c r="AN36" s="250"/>
      <c r="AO36" s="250">
        <v>7351</v>
      </c>
      <c r="AP36" s="269">
        <v>7476</v>
      </c>
      <c r="AQ36" s="269">
        <v>7660</v>
      </c>
      <c r="AR36" s="269">
        <v>8163</v>
      </c>
      <c r="AS36" s="269">
        <v>8527.5</v>
      </c>
      <c r="AT36" s="273"/>
      <c r="AU36" s="250"/>
      <c r="AV36" s="250"/>
      <c r="AW36" s="250"/>
      <c r="AX36" s="250"/>
      <c r="AY36" s="250"/>
      <c r="AZ36" s="250"/>
      <c r="BA36" s="250"/>
      <c r="BB36" s="250"/>
      <c r="BC36" s="250"/>
      <c r="BD36" s="250"/>
      <c r="BE36" s="250"/>
      <c r="BF36" s="88"/>
      <c r="BG36" s="250"/>
      <c r="BH36" s="250"/>
      <c r="BI36" s="250"/>
      <c r="BJ36" s="250"/>
      <c r="BK36" s="88"/>
      <c r="BL36" s="88"/>
      <c r="BM36" s="269"/>
      <c r="BN36" s="269"/>
      <c r="BO36" s="269"/>
      <c r="BP36" s="273"/>
      <c r="BQ36" s="250"/>
      <c r="BR36" s="250"/>
      <c r="BS36" s="250"/>
      <c r="BT36" s="250"/>
      <c r="BU36" s="250"/>
      <c r="BV36" s="250"/>
      <c r="BW36" s="250"/>
      <c r="BX36" s="250"/>
      <c r="BY36" s="250"/>
      <c r="BZ36" s="250"/>
      <c r="CA36" s="250"/>
      <c r="CB36" s="60"/>
      <c r="CC36" s="250"/>
      <c r="CD36" s="250"/>
      <c r="CE36" s="250"/>
      <c r="CF36" s="250"/>
      <c r="CG36" s="60"/>
      <c r="CH36" s="60"/>
      <c r="CI36" s="269"/>
      <c r="CJ36" s="269"/>
      <c r="CK36" s="269"/>
    </row>
    <row r="37" spans="1:89" ht="15">
      <c r="A37" s="250" t="s">
        <v>125</v>
      </c>
      <c r="B37" s="250"/>
      <c r="C37" s="250"/>
      <c r="D37" s="250"/>
      <c r="E37" s="250"/>
      <c r="F37" s="250"/>
      <c r="G37" s="250"/>
      <c r="H37" s="250"/>
      <c r="I37" s="250"/>
      <c r="J37" s="250"/>
      <c r="K37" s="250"/>
      <c r="L37" s="250"/>
      <c r="M37" s="250"/>
      <c r="N37" s="269">
        <v>1862</v>
      </c>
      <c r="O37" s="250"/>
      <c r="P37" s="250"/>
      <c r="Q37" s="250"/>
      <c r="R37" s="250"/>
      <c r="S37" s="269">
        <v>2542</v>
      </c>
      <c r="T37" s="543">
        <v>2932</v>
      </c>
      <c r="U37" s="526">
        <v>2922</v>
      </c>
      <c r="V37" s="88">
        <v>3128</v>
      </c>
      <c r="W37" s="88">
        <v>3342</v>
      </c>
      <c r="X37" s="273"/>
      <c r="Y37" s="250"/>
      <c r="Z37" s="250"/>
      <c r="AA37" s="250"/>
      <c r="AB37" s="250"/>
      <c r="AC37" s="250"/>
      <c r="AD37" s="250"/>
      <c r="AE37" s="250"/>
      <c r="AF37" s="250"/>
      <c r="AG37" s="250"/>
      <c r="AH37" s="250"/>
      <c r="AI37" s="250"/>
      <c r="AJ37" s="269">
        <v>6666</v>
      </c>
      <c r="AK37" s="250"/>
      <c r="AL37" s="250"/>
      <c r="AM37" s="250"/>
      <c r="AN37" s="250"/>
      <c r="AO37" s="250">
        <v>8238</v>
      </c>
      <c r="AP37" s="269">
        <v>8238</v>
      </c>
      <c r="AQ37" s="269">
        <v>9586</v>
      </c>
      <c r="AR37" s="269">
        <v>10121</v>
      </c>
      <c r="AS37" s="269">
        <v>10722</v>
      </c>
      <c r="AT37" s="273"/>
      <c r="AU37" s="250"/>
      <c r="AV37" s="250"/>
      <c r="AW37" s="250"/>
      <c r="AX37" s="250"/>
      <c r="AY37" s="250"/>
      <c r="AZ37" s="250"/>
      <c r="BA37" s="250"/>
      <c r="BB37" s="250"/>
      <c r="BC37" s="250"/>
      <c r="BD37" s="250"/>
      <c r="BE37" s="250"/>
      <c r="BF37" s="88"/>
      <c r="BG37" s="250"/>
      <c r="BH37" s="250"/>
      <c r="BI37" s="250"/>
      <c r="BJ37" s="250"/>
      <c r="BK37" s="88"/>
      <c r="BL37" s="88"/>
      <c r="BM37" s="269"/>
      <c r="BN37" s="269"/>
      <c r="BO37" s="269"/>
      <c r="BP37" s="273"/>
      <c r="BQ37" s="250"/>
      <c r="BR37" s="250"/>
      <c r="BS37" s="250"/>
      <c r="BT37" s="250"/>
      <c r="BU37" s="250"/>
      <c r="BV37" s="250"/>
      <c r="BW37" s="250"/>
      <c r="BX37" s="250"/>
      <c r="BY37" s="250"/>
      <c r="BZ37" s="250"/>
      <c r="CA37" s="250"/>
      <c r="CB37" s="60"/>
      <c r="CC37" s="250"/>
      <c r="CD37" s="250"/>
      <c r="CE37" s="250"/>
      <c r="CF37" s="250"/>
      <c r="CG37" s="60"/>
      <c r="CH37" s="60"/>
      <c r="CI37" s="269"/>
      <c r="CJ37" s="269"/>
      <c r="CK37" s="269"/>
    </row>
    <row r="38" spans="1:89" ht="15">
      <c r="A38" s="250" t="s">
        <v>126</v>
      </c>
      <c r="B38" s="250"/>
      <c r="C38" s="250"/>
      <c r="D38" s="250"/>
      <c r="E38" s="250"/>
      <c r="F38" s="250"/>
      <c r="G38" s="250"/>
      <c r="H38" s="250"/>
      <c r="I38" s="250"/>
      <c r="J38" s="250"/>
      <c r="K38" s="250"/>
      <c r="L38" s="250"/>
      <c r="M38" s="250"/>
      <c r="N38" s="269">
        <v>2381</v>
      </c>
      <c r="O38" s="250"/>
      <c r="P38" s="250"/>
      <c r="Q38" s="250"/>
      <c r="R38" s="250"/>
      <c r="S38" s="269">
        <v>3021</v>
      </c>
      <c r="T38" s="543">
        <v>3207</v>
      </c>
      <c r="U38" s="526">
        <v>3585</v>
      </c>
      <c r="V38" s="88">
        <v>3900</v>
      </c>
      <c r="W38" s="88">
        <v>3834</v>
      </c>
      <c r="X38" s="273"/>
      <c r="Y38" s="250"/>
      <c r="Z38" s="250"/>
      <c r="AA38" s="250"/>
      <c r="AB38" s="250"/>
      <c r="AC38" s="250"/>
      <c r="AD38" s="250"/>
      <c r="AE38" s="250"/>
      <c r="AF38" s="250"/>
      <c r="AG38" s="250"/>
      <c r="AH38" s="250"/>
      <c r="AI38" s="250"/>
      <c r="AJ38" s="269">
        <v>5202</v>
      </c>
      <c r="AK38" s="250"/>
      <c r="AL38" s="250"/>
      <c r="AM38" s="250"/>
      <c r="AN38" s="250"/>
      <c r="AO38" s="250">
        <v>7590</v>
      </c>
      <c r="AP38" s="269">
        <v>7770</v>
      </c>
      <c r="AQ38" s="269">
        <v>6260</v>
      </c>
      <c r="AR38" s="269">
        <v>8657</v>
      </c>
      <c r="AS38" s="269">
        <v>8808</v>
      </c>
      <c r="AT38" s="273"/>
      <c r="AU38" s="250"/>
      <c r="AV38" s="250"/>
      <c r="AW38" s="250"/>
      <c r="AX38" s="250"/>
      <c r="AY38" s="250"/>
      <c r="AZ38" s="250"/>
      <c r="BA38" s="250"/>
      <c r="BB38" s="250"/>
      <c r="BC38" s="250"/>
      <c r="BD38" s="250"/>
      <c r="BE38" s="250"/>
      <c r="BF38" s="88"/>
      <c r="BG38" s="250"/>
      <c r="BH38" s="250"/>
      <c r="BI38" s="250"/>
      <c r="BJ38" s="250"/>
      <c r="BK38" s="250"/>
      <c r="BL38" s="269"/>
      <c r="BM38" s="269"/>
      <c r="BN38" s="269"/>
      <c r="BO38" s="269"/>
      <c r="BP38" s="273"/>
      <c r="BQ38" s="250"/>
      <c r="BR38" s="250"/>
      <c r="BS38" s="250"/>
      <c r="BT38" s="250"/>
      <c r="BU38" s="250"/>
      <c r="BV38" s="250"/>
      <c r="BW38" s="250"/>
      <c r="BX38" s="250"/>
      <c r="BY38" s="250"/>
      <c r="BZ38" s="250"/>
      <c r="CA38" s="250"/>
      <c r="CB38" s="60"/>
      <c r="CC38" s="250"/>
      <c r="CD38" s="250"/>
      <c r="CE38" s="250"/>
      <c r="CF38" s="250"/>
      <c r="CG38" s="250"/>
      <c r="CH38" s="269"/>
      <c r="CI38" s="269"/>
      <c r="CJ38" s="269"/>
      <c r="CK38" s="269"/>
    </row>
    <row r="39" spans="1:89" ht="15">
      <c r="A39" s="251" t="s">
        <v>127</v>
      </c>
      <c r="B39" s="251"/>
      <c r="C39" s="251"/>
      <c r="D39" s="251"/>
      <c r="E39" s="251"/>
      <c r="F39" s="251"/>
      <c r="G39" s="251"/>
      <c r="H39" s="251"/>
      <c r="I39" s="251"/>
      <c r="J39" s="251"/>
      <c r="K39" s="251"/>
      <c r="L39" s="251"/>
      <c r="M39" s="251"/>
      <c r="N39" s="270">
        <v>1740</v>
      </c>
      <c r="O39" s="251"/>
      <c r="P39" s="251"/>
      <c r="Q39" s="251"/>
      <c r="R39" s="251"/>
      <c r="S39" s="270">
        <v>2136</v>
      </c>
      <c r="T39" s="544">
        <v>2136</v>
      </c>
      <c r="U39" s="527">
        <v>2280</v>
      </c>
      <c r="V39" s="251">
        <v>2437</v>
      </c>
      <c r="W39" s="251">
        <v>2568</v>
      </c>
      <c r="X39" s="275"/>
      <c r="Y39" s="251"/>
      <c r="Z39" s="251"/>
      <c r="AA39" s="251"/>
      <c r="AB39" s="251"/>
      <c r="AC39" s="251"/>
      <c r="AD39" s="251"/>
      <c r="AE39" s="251"/>
      <c r="AF39" s="251"/>
      <c r="AG39" s="251"/>
      <c r="AH39" s="251"/>
      <c r="AI39" s="251"/>
      <c r="AJ39" s="270">
        <v>4380</v>
      </c>
      <c r="AK39" s="251"/>
      <c r="AL39" s="251"/>
      <c r="AM39" s="251"/>
      <c r="AN39" s="251"/>
      <c r="AO39" s="251">
        <v>5400</v>
      </c>
      <c r="AP39" s="270">
        <v>5400</v>
      </c>
      <c r="AQ39" s="270">
        <v>5688</v>
      </c>
      <c r="AR39" s="270">
        <v>6037</v>
      </c>
      <c r="AS39" s="270">
        <v>6360</v>
      </c>
      <c r="AT39" s="275"/>
      <c r="AU39" s="251"/>
      <c r="AV39" s="251"/>
      <c r="AW39" s="251"/>
      <c r="AX39" s="251"/>
      <c r="AY39" s="251"/>
      <c r="AZ39" s="251"/>
      <c r="BA39" s="251"/>
      <c r="BB39" s="251"/>
      <c r="BC39" s="251"/>
      <c r="BD39" s="251"/>
      <c r="BE39" s="251"/>
      <c r="BF39" s="11"/>
      <c r="BG39" s="251"/>
      <c r="BH39" s="251"/>
      <c r="BI39" s="251"/>
      <c r="BJ39" s="251"/>
      <c r="BK39" s="11"/>
      <c r="BL39" s="11"/>
      <c r="BM39" s="270"/>
      <c r="BN39" s="270"/>
      <c r="BO39" s="270"/>
      <c r="BP39" s="275"/>
      <c r="BQ39" s="251"/>
      <c r="BR39" s="251"/>
      <c r="BS39" s="251"/>
      <c r="BT39" s="251"/>
      <c r="BU39" s="251"/>
      <c r="BV39" s="251"/>
      <c r="BW39" s="251"/>
      <c r="BX39" s="251"/>
      <c r="BY39" s="251"/>
      <c r="BZ39" s="251"/>
      <c r="CA39" s="251"/>
      <c r="CB39" s="93"/>
      <c r="CC39" s="251"/>
      <c r="CD39" s="251"/>
      <c r="CE39" s="251"/>
      <c r="CF39" s="251"/>
      <c r="CG39" s="270"/>
      <c r="CH39" s="270"/>
      <c r="CI39" s="270"/>
      <c r="CJ39" s="270"/>
      <c r="CK39" s="270"/>
    </row>
    <row r="40" spans="1:89">
      <c r="A40" s="248" t="s">
        <v>128</v>
      </c>
      <c r="B40" s="248"/>
      <c r="C40" s="248"/>
      <c r="D40" s="248"/>
      <c r="E40" s="248"/>
      <c r="F40" s="248"/>
      <c r="G40" s="248"/>
      <c r="H40" s="248"/>
      <c r="I40" s="248"/>
      <c r="J40" s="248"/>
      <c r="K40" s="248"/>
      <c r="L40" s="248"/>
      <c r="M40" s="248"/>
      <c r="N40" s="248">
        <v>3026</v>
      </c>
      <c r="O40" s="248"/>
      <c r="P40" s="248"/>
      <c r="Q40" s="248"/>
      <c r="R40" s="248"/>
      <c r="S40" s="551">
        <v>3840</v>
      </c>
      <c r="T40" s="541">
        <v>3257</v>
      </c>
      <c r="U40" s="248">
        <v>3354</v>
      </c>
      <c r="V40" s="248">
        <v>3671.5</v>
      </c>
      <c r="W40" s="248">
        <v>3890</v>
      </c>
      <c r="X40" s="273"/>
      <c r="Y40" s="250"/>
      <c r="Z40" s="248"/>
      <c r="AA40" s="248"/>
      <c r="AB40" s="248"/>
      <c r="AC40" s="248"/>
      <c r="AD40" s="248"/>
      <c r="AE40" s="248"/>
      <c r="AF40" s="248"/>
      <c r="AG40" s="248"/>
      <c r="AH40" s="248"/>
      <c r="AI40" s="248"/>
      <c r="AJ40" s="248">
        <v>5076</v>
      </c>
      <c r="AK40" s="248"/>
      <c r="AL40" s="248"/>
      <c r="AM40" s="248"/>
      <c r="AN40" s="248"/>
      <c r="AO40" s="248">
        <v>5426.5</v>
      </c>
      <c r="AP40" s="248">
        <v>5656.5</v>
      </c>
      <c r="AQ40" s="248">
        <v>6074</v>
      </c>
      <c r="AR40" s="248">
        <v>5970</v>
      </c>
      <c r="AS40" s="248">
        <v>6250.5</v>
      </c>
      <c r="AT40" s="273"/>
      <c r="AU40" s="248"/>
      <c r="AV40" s="248"/>
      <c r="AW40" s="248"/>
      <c r="AX40" s="248"/>
      <c r="AY40" s="248"/>
      <c r="AZ40" s="248"/>
      <c r="BA40" s="248"/>
      <c r="BB40" s="248"/>
      <c r="BC40" s="248"/>
      <c r="BD40" s="248"/>
      <c r="BE40" s="248"/>
      <c r="BF40" s="248"/>
      <c r="BG40" s="248"/>
      <c r="BH40" s="248"/>
      <c r="BI40" s="248"/>
      <c r="BJ40" s="248"/>
      <c r="BK40" s="248"/>
      <c r="BL40" s="248"/>
      <c r="BM40" s="250"/>
      <c r="BN40" s="250"/>
      <c r="BO40" s="250"/>
      <c r="BP40" s="273"/>
      <c r="BQ40" s="248"/>
      <c r="BR40" s="248"/>
      <c r="BS40" s="248"/>
      <c r="BT40" s="248"/>
      <c r="BU40" s="248"/>
      <c r="BV40" s="248"/>
      <c r="BW40" s="248"/>
      <c r="BX40" s="248"/>
      <c r="BY40" s="248"/>
      <c r="BZ40" s="248"/>
      <c r="CA40" s="248"/>
      <c r="CB40" s="248"/>
      <c r="CC40" s="248"/>
      <c r="CD40" s="248"/>
      <c r="CE40" s="248"/>
      <c r="CF40" s="248"/>
      <c r="CG40" s="248"/>
      <c r="CH40" s="268"/>
      <c r="CI40" s="250"/>
      <c r="CJ40" s="250"/>
      <c r="CK40" s="250"/>
    </row>
    <row r="41" spans="1:89">
      <c r="A41" s="248"/>
      <c r="B41" s="365"/>
      <c r="C41" s="366"/>
      <c r="D41" s="366"/>
      <c r="E41" s="366"/>
      <c r="F41" s="366"/>
      <c r="G41" s="366"/>
      <c r="H41" s="365"/>
      <c r="I41" s="365"/>
      <c r="J41" s="365"/>
      <c r="K41" s="361"/>
      <c r="L41" s="361"/>
      <c r="M41" s="361"/>
      <c r="N41" s="361"/>
      <c r="O41" s="361"/>
      <c r="P41" s="361"/>
      <c r="Q41" s="361"/>
      <c r="R41" s="361"/>
      <c r="S41" s="361"/>
      <c r="T41" s="538"/>
      <c r="U41" s="525"/>
      <c r="V41" s="361"/>
      <c r="W41" s="361"/>
      <c r="X41" s="367"/>
      <c r="Y41" s="366"/>
      <c r="Z41" s="366"/>
      <c r="AA41" s="366"/>
      <c r="AB41" s="366"/>
      <c r="AC41" s="365"/>
      <c r="AD41" s="365"/>
      <c r="AE41" s="365"/>
      <c r="AF41" s="365"/>
      <c r="AG41" s="368"/>
      <c r="AH41" s="361"/>
      <c r="AI41" s="361"/>
      <c r="AJ41" s="361"/>
      <c r="AK41" s="361"/>
      <c r="AL41" s="361"/>
      <c r="AM41" s="361"/>
      <c r="AN41" s="361"/>
      <c r="AO41" s="361"/>
      <c r="AP41" s="361"/>
      <c r="AQ41" s="525"/>
      <c r="AR41" s="525"/>
      <c r="AS41" s="525"/>
      <c r="AT41" s="418"/>
      <c r="AU41" s="366"/>
      <c r="AV41" s="366"/>
      <c r="AW41" s="366"/>
      <c r="AX41" s="366"/>
      <c r="AY41" s="366"/>
      <c r="AZ41" s="365"/>
      <c r="BA41" s="365"/>
      <c r="BB41" s="365"/>
      <c r="BC41" s="365"/>
      <c r="BD41" s="361"/>
      <c r="BE41" s="369"/>
      <c r="BF41" s="361"/>
      <c r="BG41" s="361"/>
      <c r="BH41" s="361"/>
      <c r="BI41" s="361"/>
      <c r="BJ41" s="361"/>
      <c r="BK41" s="361"/>
      <c r="BL41" s="361"/>
      <c r="BM41" s="339"/>
      <c r="BN41" s="339"/>
      <c r="BO41" s="339"/>
      <c r="BP41" s="367"/>
      <c r="BQ41" s="366"/>
      <c r="BR41" s="366"/>
      <c r="BS41" s="370"/>
      <c r="BT41" s="366"/>
      <c r="BU41" s="366"/>
      <c r="BV41" s="366"/>
      <c r="BW41" s="366"/>
      <c r="BX41" s="366"/>
      <c r="BY41" s="366"/>
      <c r="BZ41" s="361"/>
      <c r="CA41" s="369"/>
      <c r="CB41" s="361"/>
      <c r="CC41" s="361"/>
      <c r="CD41" s="361"/>
      <c r="CE41" s="361"/>
      <c r="CF41" s="361"/>
      <c r="CG41" s="361"/>
      <c r="CH41" s="361"/>
      <c r="CI41" s="339"/>
      <c r="CJ41" s="339"/>
      <c r="CK41" s="339"/>
    </row>
    <row r="42" spans="1:89" ht="15">
      <c r="A42" s="248" t="s">
        <v>129</v>
      </c>
      <c r="B42" s="248"/>
      <c r="C42" s="248"/>
      <c r="D42" s="248"/>
      <c r="E42" s="248"/>
      <c r="F42" s="248"/>
      <c r="G42" s="248"/>
      <c r="H42" s="248"/>
      <c r="I42" s="248"/>
      <c r="J42" s="248"/>
      <c r="K42" s="248"/>
      <c r="L42" s="248"/>
      <c r="M42" s="248"/>
      <c r="N42" s="248">
        <v>6038.5</v>
      </c>
      <c r="O42" s="248"/>
      <c r="P42" s="248"/>
      <c r="Q42" s="248"/>
      <c r="R42" s="248"/>
      <c r="S42" s="248">
        <v>2635</v>
      </c>
      <c r="T42" s="541">
        <v>2827.5</v>
      </c>
      <c r="U42" s="526">
        <v>3056</v>
      </c>
      <c r="V42" s="248">
        <v>3070</v>
      </c>
      <c r="W42" s="248">
        <v>3375</v>
      </c>
      <c r="X42" s="273"/>
      <c r="Y42" s="250"/>
      <c r="Z42" s="248"/>
      <c r="AA42" s="248"/>
      <c r="AB42" s="248"/>
      <c r="AC42" s="248"/>
      <c r="AD42" s="248"/>
      <c r="AE42" s="248"/>
      <c r="AF42" s="248"/>
      <c r="AG42" s="248"/>
      <c r="AH42" s="248"/>
      <c r="AI42" s="248"/>
      <c r="AJ42" s="248">
        <v>7765</v>
      </c>
      <c r="AK42" s="248"/>
      <c r="AL42" s="248"/>
      <c r="AM42" s="248"/>
      <c r="AN42" s="248"/>
      <c r="AO42" s="248">
        <v>8599.5</v>
      </c>
      <c r="AP42" s="248">
        <v>8938</v>
      </c>
      <c r="AQ42" s="248">
        <v>8975.5</v>
      </c>
      <c r="AR42" s="248">
        <v>9401.5</v>
      </c>
      <c r="AS42" s="248">
        <v>9391</v>
      </c>
      <c r="AT42" s="273"/>
      <c r="AU42" s="248"/>
      <c r="AV42" s="248"/>
      <c r="AW42" s="248"/>
      <c r="AX42" s="248"/>
      <c r="AY42" s="248"/>
      <c r="AZ42" s="248"/>
      <c r="BA42" s="248"/>
      <c r="BB42" s="248"/>
      <c r="BC42" s="248"/>
      <c r="BD42" s="248"/>
      <c r="BE42" s="248"/>
      <c r="BF42" s="88"/>
      <c r="BG42" s="248"/>
      <c r="BH42" s="248"/>
      <c r="BI42" s="248"/>
      <c r="BJ42" s="248"/>
      <c r="BK42" s="88"/>
      <c r="BL42" s="88"/>
      <c r="BM42" s="250"/>
      <c r="BN42" s="250"/>
      <c r="BO42" s="250"/>
      <c r="BP42" s="273"/>
      <c r="BQ42" s="248"/>
      <c r="BR42" s="248"/>
      <c r="BS42" s="248"/>
      <c r="BT42" s="248"/>
      <c r="BU42" s="248"/>
      <c r="BV42" s="248"/>
      <c r="BW42" s="248"/>
      <c r="BX42" s="248"/>
      <c r="BY42" s="248"/>
      <c r="BZ42" s="248"/>
      <c r="CA42" s="248"/>
      <c r="CB42" s="60"/>
      <c r="CC42" s="248"/>
      <c r="CD42" s="248"/>
      <c r="CE42" s="248"/>
      <c r="CF42" s="248"/>
      <c r="CG42" s="60"/>
      <c r="CH42" s="60"/>
      <c r="CI42" s="250"/>
      <c r="CJ42" s="250"/>
      <c r="CK42" s="250"/>
    </row>
    <row r="43" spans="1:89" ht="15">
      <c r="A43" s="248" t="s">
        <v>130</v>
      </c>
      <c r="B43" s="248"/>
      <c r="C43" s="248"/>
      <c r="D43" s="248"/>
      <c r="E43" s="248"/>
      <c r="F43" s="248"/>
      <c r="G43" s="248"/>
      <c r="H43" s="248"/>
      <c r="I43" s="248"/>
      <c r="J43" s="248"/>
      <c r="K43" s="248"/>
      <c r="L43" s="248"/>
      <c r="M43" s="248"/>
      <c r="N43" s="248">
        <v>2459</v>
      </c>
      <c r="O43" s="248"/>
      <c r="P43" s="248"/>
      <c r="Q43" s="248"/>
      <c r="R43" s="248"/>
      <c r="S43" s="248">
        <v>3090</v>
      </c>
      <c r="T43" s="541">
        <v>3257</v>
      </c>
      <c r="U43" s="526">
        <v>3354</v>
      </c>
      <c r="V43" s="248">
        <v>3455</v>
      </c>
      <c r="W43" s="248">
        <v>4312</v>
      </c>
      <c r="X43" s="273"/>
      <c r="Y43" s="250"/>
      <c r="Z43" s="248"/>
      <c r="AA43" s="248"/>
      <c r="AB43" s="248"/>
      <c r="AC43" s="248"/>
      <c r="AD43" s="248"/>
      <c r="AE43" s="248"/>
      <c r="AF43" s="248"/>
      <c r="AG43" s="248"/>
      <c r="AH43" s="248"/>
      <c r="AI43" s="248"/>
      <c r="AJ43" s="248">
        <v>4921</v>
      </c>
      <c r="AK43" s="248"/>
      <c r="AL43" s="248"/>
      <c r="AM43" s="248"/>
      <c r="AN43" s="248"/>
      <c r="AO43" s="248">
        <v>6306</v>
      </c>
      <c r="AP43" s="248">
        <v>6761</v>
      </c>
      <c r="AQ43" s="248">
        <v>7026</v>
      </c>
      <c r="AR43" s="248">
        <v>7302</v>
      </c>
      <c r="AS43" s="248">
        <v>9749.5</v>
      </c>
      <c r="AT43" s="273"/>
      <c r="AU43" s="248"/>
      <c r="AV43" s="248"/>
      <c r="AW43" s="248"/>
      <c r="AX43" s="248"/>
      <c r="AY43" s="248"/>
      <c r="AZ43" s="248"/>
      <c r="BA43" s="248"/>
      <c r="BB43" s="248"/>
      <c r="BC43" s="248"/>
      <c r="BD43" s="248"/>
      <c r="BE43" s="248"/>
      <c r="BF43" s="88"/>
      <c r="BG43" s="248"/>
      <c r="BH43" s="248"/>
      <c r="BI43" s="248"/>
      <c r="BJ43" s="248"/>
      <c r="BK43" s="248"/>
      <c r="BL43" s="248"/>
      <c r="BM43" s="529"/>
      <c r="BN43" s="529"/>
      <c r="BO43" s="529"/>
      <c r="BP43" s="273"/>
      <c r="BQ43" s="248"/>
      <c r="BR43" s="248"/>
      <c r="BS43" s="248"/>
      <c r="BT43" s="248"/>
      <c r="BU43" s="248"/>
      <c r="BV43" s="248"/>
      <c r="BW43" s="248"/>
      <c r="BX43" s="248"/>
      <c r="BY43" s="248"/>
      <c r="BZ43" s="248"/>
      <c r="CA43" s="248"/>
      <c r="CB43" s="60"/>
      <c r="CC43" s="248"/>
      <c r="CD43" s="248"/>
      <c r="CE43" s="248"/>
      <c r="CF43" s="248"/>
      <c r="CG43" s="248"/>
      <c r="CH43" s="268"/>
      <c r="CI43" s="529"/>
      <c r="CJ43" s="529"/>
      <c r="CK43" s="529"/>
    </row>
    <row r="44" spans="1:89" ht="15">
      <c r="A44" s="248" t="s">
        <v>131</v>
      </c>
      <c r="B44" s="248"/>
      <c r="C44" s="248"/>
      <c r="D44" s="248"/>
      <c r="E44" s="248"/>
      <c r="F44" s="248"/>
      <c r="G44" s="248"/>
      <c r="H44" s="248"/>
      <c r="I44" s="248"/>
      <c r="J44" s="248"/>
      <c r="K44" s="248"/>
      <c r="L44" s="248"/>
      <c r="M44" s="248"/>
      <c r="N44" s="248">
        <v>2947.5</v>
      </c>
      <c r="O44" s="248"/>
      <c r="P44" s="248"/>
      <c r="Q44" s="248"/>
      <c r="R44" s="248"/>
      <c r="S44" s="248">
        <v>3672</v>
      </c>
      <c r="T44" s="541">
        <v>3816</v>
      </c>
      <c r="U44" s="526">
        <v>4005</v>
      </c>
      <c r="V44" s="248">
        <v>4170</v>
      </c>
      <c r="W44" s="248">
        <v>4350</v>
      </c>
      <c r="X44" s="273"/>
      <c r="Y44" s="250"/>
      <c r="Z44" s="248"/>
      <c r="AA44" s="248"/>
      <c r="AB44" s="248"/>
      <c r="AC44" s="248"/>
      <c r="AD44" s="248"/>
      <c r="AE44" s="248"/>
      <c r="AF44" s="248"/>
      <c r="AG44" s="248"/>
      <c r="AH44" s="248"/>
      <c r="AI44" s="248"/>
      <c r="AJ44" s="248">
        <v>4204</v>
      </c>
      <c r="AK44" s="248"/>
      <c r="AL44" s="248"/>
      <c r="AM44" s="248"/>
      <c r="AN44" s="248"/>
      <c r="AO44" s="248">
        <v>4520</v>
      </c>
      <c r="AP44" s="248">
        <v>4657.5</v>
      </c>
      <c r="AQ44" s="248">
        <v>4836</v>
      </c>
      <c r="AR44" s="248">
        <v>5016</v>
      </c>
      <c r="AS44" s="248">
        <v>5216</v>
      </c>
      <c r="AT44" s="273"/>
      <c r="AU44" s="248"/>
      <c r="AV44" s="248"/>
      <c r="AW44" s="248"/>
      <c r="AX44" s="248"/>
      <c r="AY44" s="248"/>
      <c r="AZ44" s="248"/>
      <c r="BA44" s="248"/>
      <c r="BB44" s="248"/>
      <c r="BC44" s="248"/>
      <c r="BD44" s="248"/>
      <c r="BE44" s="248"/>
      <c r="BF44" s="88"/>
      <c r="BG44" s="248"/>
      <c r="BH44" s="248"/>
      <c r="BI44" s="248"/>
      <c r="BJ44" s="248"/>
      <c r="BK44" s="88"/>
      <c r="BL44" s="88"/>
      <c r="BM44" s="250"/>
      <c r="BN44" s="250"/>
      <c r="BO44" s="250"/>
      <c r="BP44" s="273"/>
      <c r="BQ44" s="248"/>
      <c r="BR44" s="248"/>
      <c r="BS44" s="248"/>
      <c r="BT44" s="248"/>
      <c r="BU44" s="248"/>
      <c r="BV44" s="248"/>
      <c r="BW44" s="248"/>
      <c r="BX44" s="248"/>
      <c r="BY44" s="248"/>
      <c r="BZ44" s="248"/>
      <c r="CA44" s="248"/>
      <c r="CB44" s="60"/>
      <c r="CC44" s="248"/>
      <c r="CD44" s="248"/>
      <c r="CE44" s="248"/>
      <c r="CF44" s="248"/>
      <c r="CG44" s="60"/>
      <c r="CH44" s="60"/>
      <c r="CI44" s="250"/>
      <c r="CJ44" s="250"/>
      <c r="CK44" s="250"/>
    </row>
    <row r="45" spans="1:89" ht="15">
      <c r="A45" s="248" t="s">
        <v>132</v>
      </c>
      <c r="B45" s="248"/>
      <c r="C45" s="248"/>
      <c r="D45" s="248"/>
      <c r="E45" s="248"/>
      <c r="F45" s="248"/>
      <c r="G45" s="248"/>
      <c r="H45" s="248"/>
      <c r="I45" s="248"/>
      <c r="J45" s="248"/>
      <c r="K45" s="248"/>
      <c r="L45" s="248"/>
      <c r="M45" s="248"/>
      <c r="N45" s="248">
        <v>1952</v>
      </c>
      <c r="O45" s="248"/>
      <c r="P45" s="248"/>
      <c r="Q45" s="248"/>
      <c r="R45" s="248"/>
      <c r="S45" s="248">
        <v>2425</v>
      </c>
      <c r="T45" s="541">
        <v>2310</v>
      </c>
      <c r="U45" s="526">
        <v>2512</v>
      </c>
      <c r="V45" s="248">
        <v>2688</v>
      </c>
      <c r="W45" s="248">
        <v>2555</v>
      </c>
      <c r="X45" s="273"/>
      <c r="Y45" s="250"/>
      <c r="Z45" s="248"/>
      <c r="AA45" s="248"/>
      <c r="AB45" s="248"/>
      <c r="AC45" s="248"/>
      <c r="AD45" s="248"/>
      <c r="AE45" s="248"/>
      <c r="AF45" s="248"/>
      <c r="AG45" s="248"/>
      <c r="AH45" s="248"/>
      <c r="AI45" s="248"/>
      <c r="AJ45" s="248">
        <v>2960</v>
      </c>
      <c r="AK45" s="248"/>
      <c r="AL45" s="248"/>
      <c r="AM45" s="248"/>
      <c r="AN45" s="248"/>
      <c r="AO45" s="248">
        <v>3476</v>
      </c>
      <c r="AP45" s="248">
        <v>3680</v>
      </c>
      <c r="AQ45" s="248">
        <v>3383</v>
      </c>
      <c r="AR45" s="248">
        <v>3520</v>
      </c>
      <c r="AS45" s="248">
        <v>3872</v>
      </c>
      <c r="AT45" s="273"/>
      <c r="AU45" s="248"/>
      <c r="AV45" s="248"/>
      <c r="AW45" s="248"/>
      <c r="AX45" s="248"/>
      <c r="AY45" s="248"/>
      <c r="AZ45" s="248"/>
      <c r="BA45" s="248"/>
      <c r="BB45" s="248"/>
      <c r="BC45" s="248"/>
      <c r="BD45" s="248"/>
      <c r="BE45" s="248"/>
      <c r="BF45" s="248"/>
      <c r="BG45" s="248"/>
      <c r="BH45" s="248"/>
      <c r="BI45" s="248"/>
      <c r="BJ45" s="248"/>
      <c r="BK45" s="88"/>
      <c r="BL45" s="88"/>
      <c r="BM45" s="529"/>
      <c r="BN45" s="529"/>
      <c r="BO45" s="529"/>
      <c r="BP45" s="273"/>
      <c r="BQ45" s="248"/>
      <c r="BR45" s="248"/>
      <c r="BS45" s="248"/>
      <c r="BT45" s="248"/>
      <c r="BU45" s="248"/>
      <c r="BV45" s="248"/>
      <c r="BW45" s="248"/>
      <c r="BX45" s="248"/>
      <c r="BY45" s="248"/>
      <c r="BZ45" s="248"/>
      <c r="CA45" s="248"/>
      <c r="CB45" s="248"/>
      <c r="CC45" s="248"/>
      <c r="CD45" s="248"/>
      <c r="CE45" s="248"/>
      <c r="CF45" s="248"/>
      <c r="CG45" s="60"/>
      <c r="CH45" s="60"/>
      <c r="CI45" s="529"/>
      <c r="CJ45" s="529"/>
      <c r="CK45" s="529"/>
    </row>
    <row r="46" spans="1:89" ht="15">
      <c r="A46" s="248" t="s">
        <v>133</v>
      </c>
      <c r="B46" s="248"/>
      <c r="C46" s="248"/>
      <c r="D46" s="248"/>
      <c r="E46" s="248"/>
      <c r="F46" s="248"/>
      <c r="G46" s="248"/>
      <c r="H46" s="248"/>
      <c r="I46" s="248"/>
      <c r="J46" s="248"/>
      <c r="K46" s="248"/>
      <c r="L46" s="248"/>
      <c r="M46" s="248"/>
      <c r="N46" s="248">
        <v>2955</v>
      </c>
      <c r="O46" s="248"/>
      <c r="P46" s="248"/>
      <c r="Q46" s="248"/>
      <c r="R46" s="248"/>
      <c r="S46" s="248">
        <v>3758.5</v>
      </c>
      <c r="T46" s="541">
        <v>2610</v>
      </c>
      <c r="U46" s="526">
        <v>2708.5</v>
      </c>
      <c r="V46" s="248">
        <v>2811</v>
      </c>
      <c r="W46" s="248">
        <v>3117.5</v>
      </c>
      <c r="X46" s="273"/>
      <c r="Y46" s="250"/>
      <c r="Z46" s="248"/>
      <c r="AA46" s="248"/>
      <c r="AB46" s="248"/>
      <c r="AC46" s="248"/>
      <c r="AD46" s="248"/>
      <c r="AE46" s="248"/>
      <c r="AF46" s="248"/>
      <c r="AG46" s="248"/>
      <c r="AH46" s="248"/>
      <c r="AI46" s="248"/>
      <c r="AJ46" s="248">
        <v>3735</v>
      </c>
      <c r="AK46" s="248"/>
      <c r="AL46" s="248"/>
      <c r="AM46" s="248"/>
      <c r="AN46" s="248"/>
      <c r="AO46" s="248">
        <v>5230</v>
      </c>
      <c r="AP46" s="248">
        <v>5304</v>
      </c>
      <c r="AQ46" s="248">
        <v>5574.5</v>
      </c>
      <c r="AR46" s="248">
        <v>5781</v>
      </c>
      <c r="AS46" s="248">
        <v>6271.5</v>
      </c>
      <c r="AT46" s="273"/>
      <c r="AU46" s="248"/>
      <c r="AV46" s="248"/>
      <c r="AW46" s="248"/>
      <c r="AX46" s="248"/>
      <c r="AY46" s="248"/>
      <c r="AZ46" s="248"/>
      <c r="BA46" s="248"/>
      <c r="BB46" s="248"/>
      <c r="BC46" s="248"/>
      <c r="BD46" s="248"/>
      <c r="BE46" s="248"/>
      <c r="BF46" s="88"/>
      <c r="BG46" s="248"/>
      <c r="BH46" s="248"/>
      <c r="BI46" s="248"/>
      <c r="BJ46" s="248"/>
      <c r="BK46" s="88"/>
      <c r="BL46" s="88"/>
      <c r="BM46" s="529"/>
      <c r="BN46" s="529"/>
      <c r="BO46" s="529"/>
      <c r="BP46" s="273"/>
      <c r="BQ46" s="248"/>
      <c r="BR46" s="248"/>
      <c r="BS46" s="248"/>
      <c r="BT46" s="248"/>
      <c r="BU46" s="248"/>
      <c r="BV46" s="248"/>
      <c r="BW46" s="248"/>
      <c r="BX46" s="248"/>
      <c r="BY46" s="248"/>
      <c r="BZ46" s="248"/>
      <c r="CA46" s="248"/>
      <c r="CB46" s="60"/>
      <c r="CC46" s="248"/>
      <c r="CD46" s="248"/>
      <c r="CE46" s="248"/>
      <c r="CF46" s="248"/>
      <c r="CG46" s="60"/>
      <c r="CH46" s="60"/>
      <c r="CI46" s="529"/>
      <c r="CJ46" s="529"/>
      <c r="CK46" s="529"/>
    </row>
    <row r="47" spans="1:89" ht="15">
      <c r="A47" s="248" t="s">
        <v>134</v>
      </c>
      <c r="B47" s="248"/>
      <c r="C47" s="248"/>
      <c r="D47" s="248"/>
      <c r="E47" s="248"/>
      <c r="F47" s="248"/>
      <c r="G47" s="248"/>
      <c r="H47" s="248"/>
      <c r="I47" s="248"/>
      <c r="J47" s="248"/>
      <c r="K47" s="248"/>
      <c r="L47" s="248"/>
      <c r="M47" s="248"/>
      <c r="N47" s="248">
        <v>3924</v>
      </c>
      <c r="O47" s="248"/>
      <c r="P47" s="248"/>
      <c r="Q47" s="248"/>
      <c r="R47" s="248"/>
      <c r="S47" s="248">
        <v>4885</v>
      </c>
      <c r="T47" s="541">
        <v>4964</v>
      </c>
      <c r="U47" s="526">
        <v>5169</v>
      </c>
      <c r="V47" s="248">
        <v>5338</v>
      </c>
      <c r="W47" s="248">
        <v>5350</v>
      </c>
      <c r="X47" s="273"/>
      <c r="Y47" s="250"/>
      <c r="Z47" s="248"/>
      <c r="AA47" s="248"/>
      <c r="AB47" s="248"/>
      <c r="AC47" s="248"/>
      <c r="AD47" s="248"/>
      <c r="AE47" s="248"/>
      <c r="AF47" s="248"/>
      <c r="AG47" s="248"/>
      <c r="AH47" s="248"/>
      <c r="AI47" s="248"/>
      <c r="AJ47" s="248">
        <v>7002</v>
      </c>
      <c r="AK47" s="248"/>
      <c r="AL47" s="248"/>
      <c r="AM47" s="248"/>
      <c r="AN47" s="248"/>
      <c r="AO47" s="248">
        <v>5019</v>
      </c>
      <c r="AP47" s="248">
        <v>5082</v>
      </c>
      <c r="AQ47" s="248">
        <v>5332</v>
      </c>
      <c r="AR47" s="248">
        <v>5482</v>
      </c>
      <c r="AS47" s="248">
        <v>5393</v>
      </c>
      <c r="AT47" s="273"/>
      <c r="AU47" s="248"/>
      <c r="AV47" s="248"/>
      <c r="AW47" s="248"/>
      <c r="AX47" s="248"/>
      <c r="AY47" s="248"/>
      <c r="AZ47" s="248"/>
      <c r="BA47" s="248"/>
      <c r="BB47" s="248"/>
      <c r="BC47" s="248"/>
      <c r="BD47" s="248"/>
      <c r="BE47" s="248"/>
      <c r="BF47" s="248"/>
      <c r="BG47" s="248"/>
      <c r="BH47" s="248"/>
      <c r="BI47" s="248"/>
      <c r="BJ47" s="248"/>
      <c r="BK47" s="88"/>
      <c r="BL47" s="88"/>
      <c r="BM47" s="250"/>
      <c r="BN47" s="250"/>
      <c r="BO47" s="250"/>
      <c r="BP47" s="273"/>
      <c r="BQ47" s="248"/>
      <c r="BR47" s="248"/>
      <c r="BS47" s="248"/>
      <c r="BT47" s="248"/>
      <c r="BU47" s="248"/>
      <c r="BV47" s="248"/>
      <c r="BW47" s="248"/>
      <c r="BX47" s="248"/>
      <c r="BY47" s="248"/>
      <c r="BZ47" s="248"/>
      <c r="CA47" s="248"/>
      <c r="CB47" s="248"/>
      <c r="CC47" s="248"/>
      <c r="CD47" s="248"/>
      <c r="CE47" s="248"/>
      <c r="CF47" s="248"/>
      <c r="CG47" s="60"/>
      <c r="CH47" s="60"/>
      <c r="CI47" s="250"/>
      <c r="CJ47" s="250"/>
      <c r="CK47" s="250"/>
    </row>
    <row r="48" spans="1:89" ht="15">
      <c r="A48" s="248" t="s">
        <v>135</v>
      </c>
      <c r="B48" s="248"/>
      <c r="C48" s="248"/>
      <c r="D48" s="248"/>
      <c r="E48" s="248"/>
      <c r="F48" s="248"/>
      <c r="G48" s="248"/>
      <c r="H48" s="248"/>
      <c r="I48" s="248"/>
      <c r="J48" s="248"/>
      <c r="K48" s="248"/>
      <c r="L48" s="248"/>
      <c r="M48" s="248"/>
      <c r="N48" s="248">
        <v>2850</v>
      </c>
      <c r="O48" s="248"/>
      <c r="P48" s="248"/>
      <c r="Q48" s="248"/>
      <c r="R48" s="248"/>
      <c r="S48" s="551">
        <v>3690</v>
      </c>
      <c r="T48" s="541">
        <v>2460</v>
      </c>
      <c r="U48" s="526">
        <v>2640</v>
      </c>
      <c r="V48" s="248">
        <v>2732</v>
      </c>
      <c r="W48" s="248">
        <v>2822</v>
      </c>
      <c r="X48" s="273"/>
      <c r="Y48" s="250"/>
      <c r="Z48" s="248"/>
      <c r="AA48" s="248"/>
      <c r="AB48" s="248"/>
      <c r="AC48" s="248"/>
      <c r="AD48" s="248"/>
      <c r="AE48" s="248"/>
      <c r="AF48" s="248"/>
      <c r="AG48" s="248"/>
      <c r="AH48" s="248"/>
      <c r="AI48" s="248"/>
      <c r="AJ48" s="248">
        <v>4020</v>
      </c>
      <c r="AK48" s="248"/>
      <c r="AL48" s="248"/>
      <c r="AM48" s="248"/>
      <c r="AN48" s="248"/>
      <c r="AO48" s="248">
        <v>4740</v>
      </c>
      <c r="AP48" s="248">
        <v>4740</v>
      </c>
      <c r="AQ48" s="248">
        <v>5370</v>
      </c>
      <c r="AR48" s="248">
        <v>5460</v>
      </c>
      <c r="AS48" s="248">
        <v>5730</v>
      </c>
      <c r="AT48" s="273"/>
      <c r="AU48" s="248"/>
      <c r="AV48" s="248"/>
      <c r="AW48" s="248"/>
      <c r="AX48" s="248"/>
      <c r="AY48" s="248"/>
      <c r="AZ48" s="248"/>
      <c r="BA48" s="248"/>
      <c r="BB48" s="248"/>
      <c r="BC48" s="248"/>
      <c r="BD48" s="248"/>
      <c r="BE48" s="248"/>
      <c r="BF48" s="88"/>
      <c r="BG48" s="248"/>
      <c r="BH48" s="248"/>
      <c r="BI48" s="248"/>
      <c r="BJ48" s="248"/>
      <c r="BK48" s="248"/>
      <c r="BL48" s="248"/>
      <c r="BM48" s="250"/>
      <c r="BN48" s="250"/>
      <c r="BO48" s="250"/>
      <c r="BP48" s="273"/>
      <c r="BQ48" s="248"/>
      <c r="BR48" s="248"/>
      <c r="BS48" s="248"/>
      <c r="BT48" s="248"/>
      <c r="BU48" s="248"/>
      <c r="BV48" s="248"/>
      <c r="BW48" s="248"/>
      <c r="BX48" s="248"/>
      <c r="BY48" s="248"/>
      <c r="BZ48" s="248"/>
      <c r="CA48" s="248"/>
      <c r="CB48" s="60"/>
      <c r="CC48" s="248"/>
      <c r="CD48" s="248"/>
      <c r="CE48" s="248"/>
      <c r="CF48" s="248"/>
      <c r="CG48" s="248"/>
      <c r="CH48" s="268"/>
      <c r="CI48" s="250"/>
      <c r="CJ48" s="250"/>
      <c r="CK48" s="250"/>
    </row>
    <row r="49" spans="1:89" ht="15">
      <c r="A49" s="248" t="s">
        <v>136</v>
      </c>
      <c r="B49" s="248"/>
      <c r="C49" s="248"/>
      <c r="D49" s="248"/>
      <c r="E49" s="248"/>
      <c r="F49" s="248"/>
      <c r="G49" s="248"/>
      <c r="H49" s="248"/>
      <c r="I49" s="248"/>
      <c r="J49" s="248"/>
      <c r="K49" s="248"/>
      <c r="L49" s="248"/>
      <c r="M49" s="248"/>
      <c r="N49" s="248">
        <v>1755</v>
      </c>
      <c r="O49" s="248"/>
      <c r="P49" s="248"/>
      <c r="Q49" s="248"/>
      <c r="R49" s="248"/>
      <c r="S49" s="248">
        <v>2310</v>
      </c>
      <c r="T49" s="541">
        <v>2490</v>
      </c>
      <c r="U49" s="526">
        <v>2615</v>
      </c>
      <c r="V49" s="248">
        <v>2700</v>
      </c>
      <c r="W49" s="248">
        <v>2685</v>
      </c>
      <c r="X49" s="273"/>
      <c r="Y49" s="250"/>
      <c r="Z49" s="248"/>
      <c r="AA49" s="248"/>
      <c r="AB49" s="248"/>
      <c r="AC49" s="248"/>
      <c r="AD49" s="248"/>
      <c r="AE49" s="248"/>
      <c r="AF49" s="248"/>
      <c r="AG49" s="248"/>
      <c r="AH49" s="248"/>
      <c r="AI49" s="248"/>
      <c r="AJ49" s="248">
        <v>2287.5</v>
      </c>
      <c r="AK49" s="248"/>
      <c r="AL49" s="248"/>
      <c r="AM49" s="248"/>
      <c r="AN49" s="248"/>
      <c r="AO49" s="248">
        <v>3030</v>
      </c>
      <c r="AP49" s="248">
        <v>3311.5</v>
      </c>
      <c r="AQ49" s="248">
        <v>3386.5</v>
      </c>
      <c r="AR49" s="248">
        <v>3559</v>
      </c>
      <c r="AS49" s="248">
        <v>3626.5</v>
      </c>
      <c r="AT49" s="273"/>
      <c r="AU49" s="248"/>
      <c r="AV49" s="248"/>
      <c r="AW49" s="248"/>
      <c r="AX49" s="248"/>
      <c r="AY49" s="248"/>
      <c r="AZ49" s="248"/>
      <c r="BA49" s="248"/>
      <c r="BB49" s="248"/>
      <c r="BC49" s="248"/>
      <c r="BD49" s="248"/>
      <c r="BE49" s="248"/>
      <c r="BF49" s="88"/>
      <c r="BG49" s="248"/>
      <c r="BH49" s="248"/>
      <c r="BI49" s="248"/>
      <c r="BJ49" s="248"/>
      <c r="BK49" s="88"/>
      <c r="BL49" s="88"/>
      <c r="BM49" s="250"/>
      <c r="BN49" s="250"/>
      <c r="BO49" s="250"/>
      <c r="BP49" s="273"/>
      <c r="BQ49" s="248"/>
      <c r="BR49" s="248"/>
      <c r="BS49" s="248"/>
      <c r="BT49" s="248"/>
      <c r="BU49" s="248"/>
      <c r="BV49" s="248"/>
      <c r="BW49" s="248"/>
      <c r="BX49" s="248"/>
      <c r="BY49" s="248"/>
      <c r="BZ49" s="248"/>
      <c r="CA49" s="248"/>
      <c r="CB49" s="60"/>
      <c r="CC49" s="248"/>
      <c r="CD49" s="248"/>
      <c r="CE49" s="248"/>
      <c r="CF49" s="248"/>
      <c r="CG49" s="60"/>
      <c r="CH49" s="60"/>
      <c r="CI49" s="250"/>
      <c r="CJ49" s="250"/>
      <c r="CK49" s="250"/>
    </row>
    <row r="50" spans="1:89" ht="15">
      <c r="A50" s="248" t="s">
        <v>137</v>
      </c>
      <c r="B50" s="248"/>
      <c r="C50" s="248"/>
      <c r="D50" s="248"/>
      <c r="E50" s="248"/>
      <c r="F50" s="248"/>
      <c r="G50" s="248"/>
      <c r="H50" s="248"/>
      <c r="I50" s="248"/>
      <c r="J50" s="248"/>
      <c r="K50" s="248"/>
      <c r="L50" s="248"/>
      <c r="M50" s="248"/>
      <c r="N50" s="248">
        <v>2796</v>
      </c>
      <c r="O50" s="248"/>
      <c r="P50" s="248"/>
      <c r="Q50" s="248"/>
      <c r="R50" s="248"/>
      <c r="S50" s="248">
        <v>3823</v>
      </c>
      <c r="T50" s="541">
        <v>3833</v>
      </c>
      <c r="U50" s="526">
        <v>3879</v>
      </c>
      <c r="V50" s="248">
        <v>3896.5</v>
      </c>
      <c r="W50" s="248">
        <v>3969.5</v>
      </c>
      <c r="X50" s="273"/>
      <c r="Y50" s="250"/>
      <c r="Z50" s="248"/>
      <c r="AA50" s="248"/>
      <c r="AB50" s="248"/>
      <c r="AC50" s="248"/>
      <c r="AD50" s="248"/>
      <c r="AE50" s="248"/>
      <c r="AF50" s="248"/>
      <c r="AG50" s="248"/>
      <c r="AH50" s="248"/>
      <c r="AI50" s="248"/>
      <c r="AJ50" s="248">
        <v>3467.5</v>
      </c>
      <c r="AK50" s="248"/>
      <c r="AL50" s="248"/>
      <c r="AM50" s="248"/>
      <c r="AN50" s="248"/>
      <c r="AO50" s="248">
        <v>4304.5</v>
      </c>
      <c r="AP50" s="248">
        <v>4059</v>
      </c>
      <c r="AQ50" s="248">
        <v>4059</v>
      </c>
      <c r="AR50" s="248">
        <v>4196</v>
      </c>
      <c r="AS50" s="248">
        <v>4576.5</v>
      </c>
      <c r="AT50" s="273"/>
      <c r="AU50" s="248"/>
      <c r="AV50" s="248"/>
      <c r="AW50" s="248"/>
      <c r="AX50" s="248"/>
      <c r="AY50" s="248"/>
      <c r="AZ50" s="248"/>
      <c r="BA50" s="248"/>
      <c r="BB50" s="248"/>
      <c r="BC50" s="248"/>
      <c r="BD50" s="248"/>
      <c r="BE50" s="248"/>
      <c r="BF50" s="88"/>
      <c r="BG50" s="248"/>
      <c r="BH50" s="248"/>
      <c r="BI50" s="248"/>
      <c r="BJ50" s="248"/>
      <c r="BK50" s="88"/>
      <c r="BL50" s="88"/>
      <c r="BM50" s="250"/>
      <c r="BN50" s="250"/>
      <c r="BO50" s="250"/>
      <c r="BP50" s="273"/>
      <c r="BQ50" s="248"/>
      <c r="BR50" s="248"/>
      <c r="BS50" s="248"/>
      <c r="BT50" s="248"/>
      <c r="BU50" s="248"/>
      <c r="BV50" s="248"/>
      <c r="BW50" s="248"/>
      <c r="BX50" s="248"/>
      <c r="BY50" s="248"/>
      <c r="BZ50" s="248"/>
      <c r="CA50" s="248"/>
      <c r="CB50" s="60"/>
      <c r="CC50" s="248"/>
      <c r="CD50" s="248"/>
      <c r="CE50" s="248"/>
      <c r="CF50" s="248"/>
      <c r="CG50" s="60"/>
      <c r="CH50" s="60"/>
      <c r="CI50" s="250"/>
      <c r="CJ50" s="250"/>
      <c r="CK50" s="250"/>
    </row>
    <row r="51" spans="1:89" ht="15">
      <c r="A51" s="248" t="s">
        <v>138</v>
      </c>
      <c r="B51" s="248"/>
      <c r="C51" s="248"/>
      <c r="D51" s="248"/>
      <c r="E51" s="248"/>
      <c r="F51" s="248"/>
      <c r="G51" s="248"/>
      <c r="H51" s="248"/>
      <c r="I51" s="248"/>
      <c r="J51" s="248"/>
      <c r="K51" s="248"/>
      <c r="L51" s="248"/>
      <c r="M51" s="248"/>
      <c r="N51" s="248">
        <v>3442</v>
      </c>
      <c r="O51" s="248"/>
      <c r="P51" s="248"/>
      <c r="Q51" s="248"/>
      <c r="R51" s="248"/>
      <c r="S51" s="248">
        <v>4146</v>
      </c>
      <c r="T51" s="541">
        <v>4470</v>
      </c>
      <c r="U51" s="526">
        <v>4263</v>
      </c>
      <c r="V51" s="248">
        <v>4485.5</v>
      </c>
      <c r="W51" s="248">
        <v>4862</v>
      </c>
      <c r="X51" s="273"/>
      <c r="Y51" s="250"/>
      <c r="Z51" s="248"/>
      <c r="AA51" s="248"/>
      <c r="AB51" s="248"/>
      <c r="AC51" s="248"/>
      <c r="AD51" s="248"/>
      <c r="AE51" s="248"/>
      <c r="AF51" s="248"/>
      <c r="AG51" s="248"/>
      <c r="AH51" s="248"/>
      <c r="AI51" s="248"/>
      <c r="AJ51" s="248">
        <v>6336</v>
      </c>
      <c r="AK51" s="248"/>
      <c r="AL51" s="248"/>
      <c r="AM51" s="248"/>
      <c r="AN51" s="248"/>
      <c r="AO51" s="248">
        <v>7340</v>
      </c>
      <c r="AP51" s="248">
        <v>7607</v>
      </c>
      <c r="AQ51" s="248">
        <v>7953.5</v>
      </c>
      <c r="AR51" s="248">
        <v>7846</v>
      </c>
      <c r="AS51" s="248">
        <v>9268</v>
      </c>
      <c r="AT51" s="273"/>
      <c r="AU51" s="248"/>
      <c r="AV51" s="248"/>
      <c r="AW51" s="248"/>
      <c r="AX51" s="248"/>
      <c r="AY51" s="248"/>
      <c r="AZ51" s="248"/>
      <c r="BA51" s="248"/>
      <c r="BB51" s="248"/>
      <c r="BC51" s="248"/>
      <c r="BD51" s="248"/>
      <c r="BE51" s="248"/>
      <c r="BF51" s="88"/>
      <c r="BG51" s="248"/>
      <c r="BH51" s="248"/>
      <c r="BI51" s="248"/>
      <c r="BJ51" s="248"/>
      <c r="BK51" s="248"/>
      <c r="BL51" s="248"/>
      <c r="BM51" s="250"/>
      <c r="BN51" s="250"/>
      <c r="BO51" s="250"/>
      <c r="BP51" s="273"/>
      <c r="BQ51" s="248"/>
      <c r="BR51" s="248"/>
      <c r="BS51" s="248"/>
      <c r="BT51" s="248"/>
      <c r="BU51" s="248"/>
      <c r="BV51" s="248"/>
      <c r="BW51" s="248"/>
      <c r="BX51" s="248"/>
      <c r="BY51" s="248"/>
      <c r="BZ51" s="248"/>
      <c r="CA51" s="248"/>
      <c r="CB51" s="60"/>
      <c r="CC51" s="248"/>
      <c r="CD51" s="248"/>
      <c r="CE51" s="248"/>
      <c r="CF51" s="248"/>
      <c r="CG51" s="248"/>
      <c r="CH51" s="268"/>
      <c r="CI51" s="250"/>
      <c r="CJ51" s="250"/>
      <c r="CK51" s="250"/>
    </row>
    <row r="52" spans="1:89" ht="15">
      <c r="A52" s="248" t="s">
        <v>139</v>
      </c>
      <c r="B52" s="248"/>
      <c r="C52" s="248"/>
      <c r="D52" s="248"/>
      <c r="E52" s="248"/>
      <c r="F52" s="248"/>
      <c r="G52" s="248"/>
      <c r="H52" s="248"/>
      <c r="I52" s="248"/>
      <c r="J52" s="248"/>
      <c r="K52" s="248"/>
      <c r="L52" s="248"/>
      <c r="M52" s="248"/>
      <c r="N52" s="248">
        <v>3204</v>
      </c>
      <c r="O52" s="248"/>
      <c r="P52" s="248"/>
      <c r="Q52" s="248"/>
      <c r="R52" s="248"/>
      <c r="S52" s="248">
        <v>4438</v>
      </c>
      <c r="T52" s="541">
        <v>4505.5</v>
      </c>
      <c r="U52" s="526">
        <v>5320</v>
      </c>
      <c r="V52" s="248">
        <v>5160</v>
      </c>
      <c r="W52" s="248">
        <v>4521</v>
      </c>
      <c r="X52" s="273"/>
      <c r="Y52" s="250"/>
      <c r="Z52" s="248"/>
      <c r="AA52" s="248"/>
      <c r="AB52" s="248"/>
      <c r="AC52" s="248"/>
      <c r="AD52" s="248"/>
      <c r="AE52" s="248"/>
      <c r="AF52" s="248"/>
      <c r="AG52" s="248"/>
      <c r="AH52" s="248"/>
      <c r="AI52" s="248"/>
      <c r="AJ52" s="248">
        <v>3204</v>
      </c>
      <c r="AK52" s="248"/>
      <c r="AL52" s="248"/>
      <c r="AM52" s="248"/>
      <c r="AN52" s="248"/>
      <c r="AO52" s="248">
        <v>4438</v>
      </c>
      <c r="AP52" s="248">
        <v>4505.5</v>
      </c>
      <c r="AQ52" s="248">
        <v>5320</v>
      </c>
      <c r="AR52" s="248">
        <v>5160</v>
      </c>
      <c r="AS52" s="248">
        <v>4521</v>
      </c>
      <c r="AT52" s="273"/>
      <c r="AU52" s="248"/>
      <c r="AV52" s="248"/>
      <c r="AW52" s="248"/>
      <c r="AX52" s="248"/>
      <c r="AY52" s="248"/>
      <c r="AZ52" s="248"/>
      <c r="BA52" s="248"/>
      <c r="BB52" s="248"/>
      <c r="BC52" s="248"/>
      <c r="BD52" s="248"/>
      <c r="BE52" s="248"/>
      <c r="BF52" s="88"/>
      <c r="BG52" s="248"/>
      <c r="BH52" s="248"/>
      <c r="BI52" s="248"/>
      <c r="BJ52" s="248"/>
      <c r="BK52" s="88"/>
      <c r="BL52" s="88"/>
      <c r="BM52" s="250"/>
      <c r="BN52" s="250"/>
      <c r="BO52" s="250"/>
      <c r="BP52" s="273"/>
      <c r="BQ52" s="248"/>
      <c r="BR52" s="248"/>
      <c r="BS52" s="248"/>
      <c r="BT52" s="248"/>
      <c r="BU52" s="248"/>
      <c r="BV52" s="248"/>
      <c r="BW52" s="248"/>
      <c r="BX52" s="248"/>
      <c r="BY52" s="248"/>
      <c r="BZ52" s="248"/>
      <c r="CA52" s="248"/>
      <c r="CB52" s="60"/>
      <c r="CC52" s="248"/>
      <c r="CD52" s="248"/>
      <c r="CE52" s="248"/>
      <c r="CF52" s="248"/>
      <c r="CG52" s="60"/>
      <c r="CH52" s="60"/>
      <c r="CI52" s="250"/>
      <c r="CJ52" s="250"/>
      <c r="CK52" s="250"/>
    </row>
    <row r="53" spans="1:89" ht="15">
      <c r="A53" s="251" t="s">
        <v>140</v>
      </c>
      <c r="B53" s="251"/>
      <c r="C53" s="251"/>
      <c r="D53" s="251"/>
      <c r="E53" s="251"/>
      <c r="F53" s="251"/>
      <c r="G53" s="251"/>
      <c r="H53" s="251"/>
      <c r="I53" s="251"/>
      <c r="J53" s="251"/>
      <c r="K53" s="251"/>
      <c r="L53" s="251"/>
      <c r="M53" s="251"/>
      <c r="N53" s="251">
        <v>2514</v>
      </c>
      <c r="O53" s="251"/>
      <c r="P53" s="251"/>
      <c r="Q53" s="251"/>
      <c r="R53" s="251"/>
      <c r="S53" s="251">
        <v>3331</v>
      </c>
      <c r="T53" s="545">
        <v>3492.5</v>
      </c>
      <c r="U53" s="526">
        <v>3661.5</v>
      </c>
      <c r="V53" s="251">
        <v>3823</v>
      </c>
      <c r="W53" s="251">
        <v>4371.5</v>
      </c>
      <c r="X53" s="275"/>
      <c r="Y53" s="251"/>
      <c r="Z53" s="251"/>
      <c r="AA53" s="251"/>
      <c r="AB53" s="251"/>
      <c r="AC53" s="251"/>
      <c r="AD53" s="251"/>
      <c r="AE53" s="251"/>
      <c r="AF53" s="251"/>
      <c r="AG53" s="251"/>
      <c r="AH53" s="251"/>
      <c r="AI53" s="251"/>
      <c r="AJ53" s="251">
        <v>14877</v>
      </c>
      <c r="AK53" s="251"/>
      <c r="AL53" s="251"/>
      <c r="AM53" s="251"/>
      <c r="AN53" s="251"/>
      <c r="AO53" s="251">
        <v>4852</v>
      </c>
      <c r="AP53" s="251">
        <v>5068</v>
      </c>
      <c r="AQ53" s="251">
        <v>5319</v>
      </c>
      <c r="AR53" s="251">
        <v>5572.5</v>
      </c>
      <c r="AS53" s="251">
        <v>5288</v>
      </c>
      <c r="AT53" s="275"/>
      <c r="AU53" s="251"/>
      <c r="AV53" s="251"/>
      <c r="AW53" s="251"/>
      <c r="AX53" s="251"/>
      <c r="AY53" s="251"/>
      <c r="AZ53" s="251"/>
      <c r="BA53" s="251"/>
      <c r="BB53" s="251"/>
      <c r="BC53" s="251"/>
      <c r="BD53" s="251"/>
      <c r="BE53" s="251"/>
      <c r="BF53" s="11"/>
      <c r="BG53" s="251"/>
      <c r="BH53" s="251"/>
      <c r="BI53" s="251"/>
      <c r="BJ53" s="251"/>
      <c r="BK53" s="11"/>
      <c r="BL53" s="11"/>
      <c r="BM53" s="251"/>
      <c r="BN53" s="251"/>
      <c r="BO53" s="251"/>
      <c r="BP53" s="275"/>
      <c r="BQ53" s="251"/>
      <c r="BR53" s="251"/>
      <c r="BS53" s="251"/>
      <c r="BT53" s="251"/>
      <c r="BU53" s="251"/>
      <c r="BV53" s="251"/>
      <c r="BW53" s="251"/>
      <c r="BX53" s="251"/>
      <c r="BY53" s="251"/>
      <c r="BZ53" s="251"/>
      <c r="CA53" s="251"/>
      <c r="CB53" s="93"/>
      <c r="CC53" s="251"/>
      <c r="CD53" s="251"/>
      <c r="CE53" s="251"/>
      <c r="CF53" s="251"/>
      <c r="CG53" s="93"/>
      <c r="CH53" s="93"/>
      <c r="CI53" s="251"/>
      <c r="CJ53" s="251"/>
      <c r="CK53" s="251"/>
    </row>
    <row r="54" spans="1:89">
      <c r="A54" s="248" t="s">
        <v>141</v>
      </c>
      <c r="B54" s="248"/>
      <c r="C54" s="248"/>
      <c r="D54" s="248"/>
      <c r="E54" s="248"/>
      <c r="F54" s="248"/>
      <c r="G54" s="248"/>
      <c r="H54" s="248"/>
      <c r="I54" s="248"/>
      <c r="J54" s="248"/>
      <c r="K54" s="248"/>
      <c r="L54" s="248"/>
      <c r="M54" s="248"/>
      <c r="N54" s="248">
        <v>3080</v>
      </c>
      <c r="O54" s="248"/>
      <c r="P54" s="248"/>
      <c r="Q54" s="248"/>
      <c r="R54" s="248"/>
      <c r="S54" s="551">
        <v>3886</v>
      </c>
      <c r="T54" s="541">
        <v>3786</v>
      </c>
      <c r="U54" s="311">
        <v>3941</v>
      </c>
      <c r="V54" s="248">
        <v>4113</v>
      </c>
      <c r="W54" s="248">
        <v>4397</v>
      </c>
      <c r="X54" s="273"/>
      <c r="Y54" s="250"/>
      <c r="Z54" s="248"/>
      <c r="AA54" s="248"/>
      <c r="AB54" s="248"/>
      <c r="AC54" s="248"/>
      <c r="AD54" s="248"/>
      <c r="AE54" s="248"/>
      <c r="AF54" s="248"/>
      <c r="AG54" s="248"/>
      <c r="AH54" s="248"/>
      <c r="AI54" s="248"/>
      <c r="AJ54" s="248">
        <v>6403</v>
      </c>
      <c r="AK54" s="248"/>
      <c r="AL54" s="248"/>
      <c r="AM54" s="248"/>
      <c r="AN54" s="248"/>
      <c r="AO54" s="248">
        <v>8301</v>
      </c>
      <c r="AP54" s="248">
        <v>8648</v>
      </c>
      <c r="AQ54" s="248">
        <v>8566</v>
      </c>
      <c r="AR54" s="248">
        <v>8920</v>
      </c>
      <c r="AS54" s="248">
        <v>9406</v>
      </c>
      <c r="AT54" s="273"/>
      <c r="AU54" s="248"/>
      <c r="AV54" s="248"/>
      <c r="AW54" s="248"/>
      <c r="AX54" s="248"/>
      <c r="AY54" s="248"/>
      <c r="AZ54" s="248"/>
      <c r="BA54" s="248"/>
      <c r="BB54" s="248"/>
      <c r="BC54" s="248"/>
      <c r="BD54" s="248"/>
      <c r="BE54" s="248"/>
      <c r="BF54" s="248"/>
      <c r="BG54" s="248"/>
      <c r="BH54" s="248"/>
      <c r="BI54" s="248"/>
      <c r="BJ54" s="248"/>
      <c r="BK54" s="248"/>
      <c r="BL54" s="88"/>
      <c r="BM54" s="88"/>
      <c r="BN54" s="88"/>
      <c r="BO54" s="88"/>
      <c r="BP54" s="273"/>
      <c r="BQ54" s="248"/>
      <c r="BR54" s="248"/>
      <c r="BS54" s="248"/>
      <c r="BT54" s="248"/>
      <c r="BU54" s="248"/>
      <c r="BV54" s="248"/>
      <c r="BW54" s="248"/>
      <c r="BX54" s="248"/>
      <c r="BY54" s="248"/>
      <c r="BZ54" s="248"/>
      <c r="CA54" s="248"/>
      <c r="CB54" s="60"/>
      <c r="CC54" s="248"/>
      <c r="CD54" s="248"/>
      <c r="CE54" s="248"/>
      <c r="CF54" s="248"/>
      <c r="CG54" s="248"/>
      <c r="CH54" s="268"/>
      <c r="CI54" s="88"/>
      <c r="CJ54" s="88"/>
      <c r="CK54" s="88"/>
    </row>
    <row r="55" spans="1:89">
      <c r="A55" s="248"/>
      <c r="B55" s="365"/>
      <c r="C55" s="366"/>
      <c r="D55" s="366"/>
      <c r="E55" s="366"/>
      <c r="F55" s="366"/>
      <c r="G55" s="366"/>
      <c r="H55" s="365"/>
      <c r="I55" s="365"/>
      <c r="J55" s="365"/>
      <c r="K55" s="361"/>
      <c r="L55" s="361"/>
      <c r="M55" s="361"/>
      <c r="N55" s="361"/>
      <c r="O55" s="361"/>
      <c r="P55" s="361"/>
      <c r="Q55" s="361"/>
      <c r="R55" s="361"/>
      <c r="S55" s="361"/>
      <c r="T55" s="538"/>
      <c r="U55" s="525"/>
      <c r="V55" s="361"/>
      <c r="W55" s="361"/>
      <c r="X55" s="367"/>
      <c r="Y55" s="366"/>
      <c r="Z55" s="366"/>
      <c r="AA55" s="366"/>
      <c r="AB55" s="366"/>
      <c r="AC55" s="365"/>
      <c r="AD55" s="365"/>
      <c r="AE55" s="365"/>
      <c r="AF55" s="365"/>
      <c r="AG55" s="368"/>
      <c r="AH55" s="361"/>
      <c r="AI55" s="361"/>
      <c r="AJ55" s="361"/>
      <c r="AK55" s="361"/>
      <c r="AL55" s="361"/>
      <c r="AM55" s="361"/>
      <c r="AN55" s="361"/>
      <c r="AO55" s="361"/>
      <c r="AP55" s="361"/>
      <c r="AQ55" s="525"/>
      <c r="AR55" s="525"/>
      <c r="AS55" s="525"/>
      <c r="AT55" s="418"/>
      <c r="AU55" s="366"/>
      <c r="AV55" s="366"/>
      <c r="AW55" s="366"/>
      <c r="AX55" s="366"/>
      <c r="AY55" s="366"/>
      <c r="AZ55" s="365"/>
      <c r="BA55" s="365"/>
      <c r="BB55" s="365"/>
      <c r="BC55" s="365"/>
      <c r="BD55" s="361"/>
      <c r="BE55" s="369"/>
      <c r="BF55" s="361"/>
      <c r="BG55" s="361"/>
      <c r="BH55" s="361"/>
      <c r="BI55" s="361"/>
      <c r="BJ55" s="361"/>
      <c r="BK55" s="361"/>
      <c r="BL55" s="361"/>
      <c r="BM55" s="361"/>
      <c r="BN55" s="361"/>
      <c r="BO55" s="361"/>
      <c r="BP55" s="367"/>
      <c r="BQ55" s="366"/>
      <c r="BR55" s="366"/>
      <c r="BS55" s="370"/>
      <c r="BT55" s="366"/>
      <c r="BU55" s="366"/>
      <c r="BV55" s="366"/>
      <c r="BW55" s="366"/>
      <c r="BX55" s="366"/>
      <c r="BY55" s="366"/>
      <c r="BZ55" s="361"/>
      <c r="CA55" s="369"/>
      <c r="CB55" s="361"/>
      <c r="CC55" s="361"/>
      <c r="CD55" s="361"/>
      <c r="CE55" s="361"/>
      <c r="CF55" s="361"/>
      <c r="CG55" s="361"/>
      <c r="CH55" s="361"/>
      <c r="CI55" s="361"/>
      <c r="CJ55" s="361"/>
      <c r="CK55" s="361"/>
    </row>
    <row r="56" spans="1:89" ht="15">
      <c r="A56" s="248" t="s">
        <v>142</v>
      </c>
      <c r="B56" s="248"/>
      <c r="C56" s="248"/>
      <c r="D56" s="248"/>
      <c r="E56" s="248"/>
      <c r="F56" s="248"/>
      <c r="G56" s="248"/>
      <c r="H56" s="248"/>
      <c r="I56" s="248"/>
      <c r="J56" s="248"/>
      <c r="K56" s="248"/>
      <c r="L56" s="248"/>
      <c r="M56" s="248"/>
      <c r="N56" s="248">
        <v>2406</v>
      </c>
      <c r="O56" s="248"/>
      <c r="P56" s="248"/>
      <c r="Q56" s="248"/>
      <c r="R56" s="248"/>
      <c r="S56" s="248">
        <v>3200</v>
      </c>
      <c r="T56" s="541">
        <v>3406</v>
      </c>
      <c r="U56" s="526">
        <v>3490</v>
      </c>
      <c r="V56" s="248">
        <v>3598</v>
      </c>
      <c r="W56" s="248">
        <v>3786</v>
      </c>
      <c r="X56" s="273"/>
      <c r="Y56" s="250"/>
      <c r="Z56" s="248"/>
      <c r="AA56" s="248"/>
      <c r="AB56" s="248"/>
      <c r="AC56" s="248"/>
      <c r="AD56" s="248"/>
      <c r="AE56" s="248"/>
      <c r="AF56" s="248"/>
      <c r="AG56" s="248"/>
      <c r="AH56" s="248"/>
      <c r="AI56" s="248"/>
      <c r="AJ56" s="248">
        <v>7178</v>
      </c>
      <c r="AK56" s="248"/>
      <c r="AL56" s="248"/>
      <c r="AM56" s="248"/>
      <c r="AN56" s="248"/>
      <c r="AO56" s="248">
        <v>9560</v>
      </c>
      <c r="AP56" s="248">
        <v>10178</v>
      </c>
      <c r="AQ56" s="248">
        <v>10430</v>
      </c>
      <c r="AR56" s="248">
        <v>10754</v>
      </c>
      <c r="AS56" s="248">
        <v>11318</v>
      </c>
      <c r="AT56" s="273"/>
      <c r="AU56" s="248"/>
      <c r="AV56" s="248"/>
      <c r="AW56" s="248"/>
      <c r="AX56" s="248"/>
      <c r="AY56" s="248"/>
      <c r="AZ56" s="248"/>
      <c r="BA56" s="248"/>
      <c r="BB56" s="248"/>
      <c r="BC56" s="248"/>
      <c r="BD56" s="248"/>
      <c r="BE56" s="248"/>
      <c r="BF56" s="88"/>
      <c r="BG56" s="248"/>
      <c r="BH56" s="248"/>
      <c r="BI56" s="248"/>
      <c r="BJ56" s="248"/>
      <c r="BK56" s="88"/>
      <c r="BL56" s="88"/>
      <c r="BM56" s="88"/>
      <c r="BN56" s="88"/>
      <c r="BO56" s="88"/>
      <c r="BP56" s="273"/>
      <c r="BQ56" s="248"/>
      <c r="BR56" s="248"/>
      <c r="BS56" s="248"/>
      <c r="BT56" s="248"/>
      <c r="BU56" s="248"/>
      <c r="BV56" s="248"/>
      <c r="BW56" s="248"/>
      <c r="BX56" s="248"/>
      <c r="BY56" s="248"/>
      <c r="BZ56" s="248"/>
      <c r="CA56" s="248"/>
      <c r="CB56" s="60"/>
      <c r="CC56" s="248"/>
      <c r="CD56" s="248"/>
      <c r="CE56" s="248"/>
      <c r="CF56" s="248"/>
      <c r="CG56" s="60"/>
      <c r="CH56" s="60"/>
      <c r="CI56" s="88"/>
      <c r="CJ56" s="88"/>
      <c r="CK56" s="88"/>
    </row>
    <row r="57" spans="1:89" ht="15">
      <c r="A57" s="248" t="s">
        <v>143</v>
      </c>
      <c r="B57" s="248"/>
      <c r="C57" s="248"/>
      <c r="D57" s="248"/>
      <c r="E57" s="248"/>
      <c r="F57" s="248"/>
      <c r="G57" s="248"/>
      <c r="H57" s="248"/>
      <c r="I57" s="248"/>
      <c r="J57" s="248"/>
      <c r="K57" s="248"/>
      <c r="L57" s="248"/>
      <c r="M57" s="248"/>
      <c r="N57" s="248">
        <v>2750</v>
      </c>
      <c r="O57" s="248"/>
      <c r="P57" s="248"/>
      <c r="Q57" s="248"/>
      <c r="R57" s="248"/>
      <c r="S57" s="248">
        <v>3220</v>
      </c>
      <c r="T57" s="541">
        <v>3309</v>
      </c>
      <c r="U57" s="526">
        <v>3360</v>
      </c>
      <c r="V57" s="248">
        <v>3360</v>
      </c>
      <c r="W57" s="248">
        <v>3580</v>
      </c>
      <c r="X57" s="273"/>
      <c r="Y57" s="250"/>
      <c r="Z57" s="248"/>
      <c r="AA57" s="248"/>
      <c r="AB57" s="248"/>
      <c r="AC57" s="248"/>
      <c r="AD57" s="248"/>
      <c r="AE57" s="248"/>
      <c r="AF57" s="248"/>
      <c r="AG57" s="248"/>
      <c r="AH57" s="248"/>
      <c r="AI57" s="248"/>
      <c r="AJ57" s="248">
        <v>5224</v>
      </c>
      <c r="AK57" s="248"/>
      <c r="AL57" s="248"/>
      <c r="AM57" s="248"/>
      <c r="AN57" s="248"/>
      <c r="AO57" s="248">
        <v>5740</v>
      </c>
      <c r="AP57" s="248">
        <v>5829</v>
      </c>
      <c r="AQ57" s="248">
        <v>5940</v>
      </c>
      <c r="AR57" s="248">
        <v>5940</v>
      </c>
      <c r="AS57" s="248">
        <v>6220</v>
      </c>
      <c r="AT57" s="273"/>
      <c r="AU57" s="248"/>
      <c r="AV57" s="248"/>
      <c r="AW57" s="248"/>
      <c r="AX57" s="248"/>
      <c r="AY57" s="248"/>
      <c r="AZ57" s="248"/>
      <c r="BA57" s="248"/>
      <c r="BB57" s="248"/>
      <c r="BC57" s="248"/>
      <c r="BD57" s="248"/>
      <c r="BE57" s="248"/>
      <c r="BF57" s="88"/>
      <c r="BG57" s="248"/>
      <c r="BH57" s="248"/>
      <c r="BI57" s="248"/>
      <c r="BJ57" s="248"/>
      <c r="BK57" s="88"/>
      <c r="BL57" s="88"/>
      <c r="BM57" s="88"/>
      <c r="BN57" s="88"/>
      <c r="BO57" s="88"/>
      <c r="BP57" s="273"/>
      <c r="BQ57" s="248"/>
      <c r="BR57" s="248"/>
      <c r="BS57" s="248"/>
      <c r="BT57" s="248"/>
      <c r="BU57" s="248"/>
      <c r="BV57" s="248"/>
      <c r="BW57" s="248"/>
      <c r="BX57" s="248"/>
      <c r="BY57" s="248"/>
      <c r="BZ57" s="248"/>
      <c r="CA57" s="248"/>
      <c r="CB57" s="60"/>
      <c r="CC57" s="248"/>
      <c r="CD57" s="248"/>
      <c r="CE57" s="248"/>
      <c r="CF57" s="248"/>
      <c r="CG57" s="60"/>
      <c r="CH57" s="60"/>
      <c r="CI57" s="88"/>
      <c r="CJ57" s="88"/>
      <c r="CK57" s="88"/>
    </row>
    <row r="58" spans="1:89" ht="15">
      <c r="A58" s="248" t="s">
        <v>144</v>
      </c>
      <c r="B58" s="248"/>
      <c r="C58" s="248"/>
      <c r="D58" s="248"/>
      <c r="E58" s="248"/>
      <c r="F58" s="248"/>
      <c r="G58" s="248"/>
      <c r="H58" s="248"/>
      <c r="I58" s="248"/>
      <c r="J58" s="248"/>
      <c r="K58" s="248"/>
      <c r="L58" s="248"/>
      <c r="M58" s="248"/>
      <c r="N58" s="248">
        <v>2859</v>
      </c>
      <c r="O58" s="248"/>
      <c r="P58" s="248"/>
      <c r="Q58" s="248"/>
      <c r="R58" s="248"/>
      <c r="S58" s="248">
        <v>3614</v>
      </c>
      <c r="T58" s="541">
        <v>3720</v>
      </c>
      <c r="U58" s="526">
        <v>4010</v>
      </c>
      <c r="V58" s="248">
        <v>4177</v>
      </c>
      <c r="W58" s="248">
        <v>4177</v>
      </c>
      <c r="X58" s="273"/>
      <c r="Y58" s="250"/>
      <c r="Z58" s="248"/>
      <c r="AA58" s="248"/>
      <c r="AB58" s="248"/>
      <c r="AC58" s="248"/>
      <c r="AD58" s="248"/>
      <c r="AE58" s="248"/>
      <c r="AF58" s="248"/>
      <c r="AG58" s="248"/>
      <c r="AH58" s="248"/>
      <c r="AI58" s="248"/>
      <c r="AJ58" s="248">
        <v>8010.5</v>
      </c>
      <c r="AK58" s="248"/>
      <c r="AL58" s="248"/>
      <c r="AM58" s="248"/>
      <c r="AN58" s="248"/>
      <c r="AO58" s="248">
        <v>8621</v>
      </c>
      <c r="AP58" s="248">
        <v>8749</v>
      </c>
      <c r="AQ58" s="248">
        <v>9170</v>
      </c>
      <c r="AR58" s="248">
        <v>9242</v>
      </c>
      <c r="AS58" s="248">
        <v>9242</v>
      </c>
      <c r="AT58" s="273"/>
      <c r="AU58" s="248"/>
      <c r="AV58" s="248"/>
      <c r="AW58" s="248"/>
      <c r="AX58" s="248"/>
      <c r="AY58" s="248"/>
      <c r="AZ58" s="248"/>
      <c r="BA58" s="248"/>
      <c r="BB58" s="248"/>
      <c r="BC58" s="248"/>
      <c r="BD58" s="248"/>
      <c r="BE58" s="248"/>
      <c r="BF58" s="88"/>
      <c r="BG58" s="248"/>
      <c r="BH58" s="248"/>
      <c r="BI58" s="248"/>
      <c r="BJ58" s="248"/>
      <c r="BK58" s="248"/>
      <c r="BL58" s="88"/>
      <c r="BM58" s="88"/>
      <c r="BN58" s="88"/>
      <c r="BO58" s="88"/>
      <c r="BP58" s="273"/>
      <c r="BQ58" s="248"/>
      <c r="BR58" s="248"/>
      <c r="BS58" s="248"/>
      <c r="BT58" s="248"/>
      <c r="BU58" s="248"/>
      <c r="BV58" s="248"/>
      <c r="BW58" s="248"/>
      <c r="BX58" s="248"/>
      <c r="BY58" s="248"/>
      <c r="BZ58" s="248"/>
      <c r="CA58" s="248"/>
      <c r="CB58" s="60"/>
      <c r="CC58" s="248"/>
      <c r="CD58" s="248"/>
      <c r="CE58" s="248"/>
      <c r="CF58" s="248"/>
      <c r="CG58" s="248"/>
      <c r="CH58" s="268"/>
      <c r="CI58" s="88"/>
      <c r="CJ58" s="88"/>
      <c r="CK58" s="88"/>
    </row>
    <row r="59" spans="1:89" ht="15">
      <c r="A59" s="248" t="s">
        <v>145</v>
      </c>
      <c r="B59" s="248"/>
      <c r="C59" s="248"/>
      <c r="D59" s="248"/>
      <c r="E59" s="248"/>
      <c r="F59" s="248"/>
      <c r="G59" s="248"/>
      <c r="H59" s="248"/>
      <c r="I59" s="248"/>
      <c r="J59" s="248"/>
      <c r="K59" s="248"/>
      <c r="L59" s="248"/>
      <c r="M59" s="248"/>
      <c r="N59" s="248">
        <v>5325</v>
      </c>
      <c r="O59" s="248"/>
      <c r="P59" s="248"/>
      <c r="Q59" s="248"/>
      <c r="R59" s="248"/>
      <c r="S59" s="248">
        <v>6136</v>
      </c>
      <c r="T59" s="541">
        <v>6520</v>
      </c>
      <c r="U59" s="526">
        <v>7008</v>
      </c>
      <c r="V59" s="248">
        <v>7168</v>
      </c>
      <c r="W59" s="248">
        <v>7200</v>
      </c>
      <c r="X59" s="273"/>
      <c r="Y59" s="250"/>
      <c r="Z59" s="248"/>
      <c r="AA59" s="248"/>
      <c r="AB59" s="248"/>
      <c r="AC59" s="248"/>
      <c r="AD59" s="248"/>
      <c r="AE59" s="248"/>
      <c r="AF59" s="248"/>
      <c r="AG59" s="248"/>
      <c r="AH59" s="248"/>
      <c r="AI59" s="248"/>
      <c r="AJ59" s="248">
        <v>11888</v>
      </c>
      <c r="AK59" s="248"/>
      <c r="AL59" s="248"/>
      <c r="AM59" s="248"/>
      <c r="AN59" s="248"/>
      <c r="AO59" s="248">
        <v>13656</v>
      </c>
      <c r="AP59" s="248">
        <v>14520</v>
      </c>
      <c r="AQ59" s="248">
        <v>15584</v>
      </c>
      <c r="AR59" s="248">
        <v>15744</v>
      </c>
      <c r="AS59" s="248">
        <v>15776</v>
      </c>
      <c r="AT59" s="273"/>
      <c r="AU59" s="248"/>
      <c r="AV59" s="248"/>
      <c r="AW59" s="248"/>
      <c r="AX59" s="248"/>
      <c r="AY59" s="248"/>
      <c r="AZ59" s="248"/>
      <c r="BA59" s="248"/>
      <c r="BB59" s="248"/>
      <c r="BC59" s="248"/>
      <c r="BD59" s="248"/>
      <c r="BE59" s="248"/>
      <c r="BF59" s="88"/>
      <c r="BG59" s="248"/>
      <c r="BH59" s="248"/>
      <c r="BI59" s="248"/>
      <c r="BJ59" s="248"/>
      <c r="BK59" s="88"/>
      <c r="BL59" s="88"/>
      <c r="BM59" s="88"/>
      <c r="BN59" s="88"/>
      <c r="BO59" s="88"/>
      <c r="BP59" s="273"/>
      <c r="BQ59" s="248"/>
      <c r="BR59" s="248"/>
      <c r="BS59" s="248"/>
      <c r="BT59" s="248"/>
      <c r="BU59" s="248"/>
      <c r="BV59" s="248"/>
      <c r="BW59" s="248"/>
      <c r="BX59" s="248"/>
      <c r="BY59" s="248"/>
      <c r="BZ59" s="248"/>
      <c r="CA59" s="248"/>
      <c r="CB59" s="60"/>
      <c r="CC59" s="248"/>
      <c r="CD59" s="248"/>
      <c r="CE59" s="248"/>
      <c r="CF59" s="248"/>
      <c r="CG59" s="60"/>
      <c r="CH59" s="60"/>
      <c r="CI59" s="88"/>
      <c r="CJ59" s="88"/>
      <c r="CK59" s="88"/>
    </row>
    <row r="60" spans="1:89" ht="15">
      <c r="A60" s="248" t="s">
        <v>146</v>
      </c>
      <c r="B60" s="248"/>
      <c r="C60" s="248"/>
      <c r="D60" s="248"/>
      <c r="E60" s="248"/>
      <c r="F60" s="248"/>
      <c r="G60" s="248"/>
      <c r="H60" s="248"/>
      <c r="I60" s="248"/>
      <c r="J60" s="248"/>
      <c r="K60" s="248"/>
      <c r="L60" s="248"/>
      <c r="M60" s="248"/>
      <c r="N60" s="248">
        <v>3995</v>
      </c>
      <c r="O60" s="248"/>
      <c r="P60" s="248"/>
      <c r="Q60" s="248"/>
      <c r="R60" s="248"/>
      <c r="S60" s="551">
        <v>5454</v>
      </c>
      <c r="T60" s="541">
        <v>3615</v>
      </c>
      <c r="U60" s="526">
        <v>3615</v>
      </c>
      <c r="V60" s="248">
        <v>3770</v>
      </c>
      <c r="W60" s="248">
        <v>3995</v>
      </c>
      <c r="X60" s="273"/>
      <c r="Y60" s="250"/>
      <c r="Z60" s="248"/>
      <c r="AA60" s="248"/>
      <c r="AB60" s="248"/>
      <c r="AC60" s="248"/>
      <c r="AD60" s="248"/>
      <c r="AE60" s="248"/>
      <c r="AF60" s="248"/>
      <c r="AG60" s="248"/>
      <c r="AH60" s="248"/>
      <c r="AI60" s="248"/>
      <c r="AJ60" s="248">
        <v>4680</v>
      </c>
      <c r="AK60" s="248"/>
      <c r="AL60" s="248"/>
      <c r="AM60" s="248"/>
      <c r="AN60" s="248"/>
      <c r="AO60" s="248">
        <v>6295</v>
      </c>
      <c r="AP60" s="248">
        <v>6108</v>
      </c>
      <c r="AQ60" s="248">
        <v>6504</v>
      </c>
      <c r="AR60" s="248">
        <v>6552</v>
      </c>
      <c r="AS60" s="248">
        <v>6809</v>
      </c>
      <c r="AT60" s="273"/>
      <c r="AU60" s="248"/>
      <c r="AV60" s="248"/>
      <c r="AW60" s="248"/>
      <c r="AX60" s="248"/>
      <c r="AY60" s="248"/>
      <c r="AZ60" s="248"/>
      <c r="BA60" s="248"/>
      <c r="BB60" s="248"/>
      <c r="BC60" s="248"/>
      <c r="BD60" s="248"/>
      <c r="BE60" s="248"/>
      <c r="BF60" s="88"/>
      <c r="BG60" s="248"/>
      <c r="BH60" s="248"/>
      <c r="BI60" s="248"/>
      <c r="BJ60" s="248"/>
      <c r="BK60" s="88"/>
      <c r="BL60" s="88"/>
      <c r="BM60" s="88"/>
      <c r="BN60" s="88"/>
      <c r="BO60" s="88"/>
      <c r="BP60" s="273"/>
      <c r="BQ60" s="248"/>
      <c r="BR60" s="248"/>
      <c r="BS60" s="248"/>
      <c r="BT60" s="248"/>
      <c r="BU60" s="248"/>
      <c r="BV60" s="248"/>
      <c r="BW60" s="248"/>
      <c r="BX60" s="248"/>
      <c r="BY60" s="248"/>
      <c r="BZ60" s="248"/>
      <c r="CA60" s="248"/>
      <c r="CB60" s="60"/>
      <c r="CC60" s="248"/>
      <c r="CD60" s="248"/>
      <c r="CE60" s="248"/>
      <c r="CF60" s="248"/>
      <c r="CG60" s="60"/>
      <c r="CH60" s="60"/>
      <c r="CI60" s="88"/>
      <c r="CJ60" s="88"/>
      <c r="CK60" s="88"/>
    </row>
    <row r="61" spans="1:89" ht="15">
      <c r="A61" s="248" t="s">
        <v>147</v>
      </c>
      <c r="B61" s="248"/>
      <c r="C61" s="248"/>
      <c r="D61" s="248"/>
      <c r="E61" s="248"/>
      <c r="F61" s="248"/>
      <c r="G61" s="248"/>
      <c r="H61" s="248"/>
      <c r="I61" s="248"/>
      <c r="J61" s="248"/>
      <c r="K61" s="248"/>
      <c r="L61" s="248"/>
      <c r="M61" s="248"/>
      <c r="N61" s="248">
        <v>3080</v>
      </c>
      <c r="O61" s="248"/>
      <c r="P61" s="248"/>
      <c r="Q61" s="248"/>
      <c r="R61" s="248"/>
      <c r="S61" s="248">
        <v>3744</v>
      </c>
      <c r="T61" s="541">
        <v>3909</v>
      </c>
      <c r="U61" s="526">
        <v>4084</v>
      </c>
      <c r="V61" s="248">
        <v>4254.5</v>
      </c>
      <c r="W61" s="248">
        <v>4554</v>
      </c>
      <c r="X61" s="273"/>
      <c r="Y61" s="250"/>
      <c r="Z61" s="248"/>
      <c r="AA61" s="248"/>
      <c r="AB61" s="248"/>
      <c r="AC61" s="248"/>
      <c r="AD61" s="248"/>
      <c r="AE61" s="248"/>
      <c r="AF61" s="248"/>
      <c r="AG61" s="248"/>
      <c r="AH61" s="248"/>
      <c r="AI61" s="248"/>
      <c r="AJ61" s="248">
        <v>5652</v>
      </c>
      <c r="AK61" s="248"/>
      <c r="AL61" s="248"/>
      <c r="AM61" s="248"/>
      <c r="AN61" s="248"/>
      <c r="AO61" s="248">
        <v>6999.5</v>
      </c>
      <c r="AP61" s="248">
        <v>7293</v>
      </c>
      <c r="AQ61" s="248">
        <v>7582</v>
      </c>
      <c r="AR61" s="248">
        <v>8017.5</v>
      </c>
      <c r="AS61" s="248">
        <v>8554</v>
      </c>
      <c r="AT61" s="273"/>
      <c r="AU61" s="248"/>
      <c r="AV61" s="248"/>
      <c r="AW61" s="248"/>
      <c r="AX61" s="248"/>
      <c r="AY61" s="248"/>
      <c r="AZ61" s="248"/>
      <c r="BA61" s="248"/>
      <c r="BB61" s="248"/>
      <c r="BC61" s="248"/>
      <c r="BD61" s="248"/>
      <c r="BE61" s="248"/>
      <c r="BF61" s="88"/>
      <c r="BG61" s="248"/>
      <c r="BH61" s="248"/>
      <c r="BI61" s="248"/>
      <c r="BJ61" s="248"/>
      <c r="BK61" s="88"/>
      <c r="BL61" s="88"/>
      <c r="BM61" s="88"/>
      <c r="BN61" s="88"/>
      <c r="BO61" s="88"/>
      <c r="BP61" s="273"/>
      <c r="BQ61" s="248"/>
      <c r="BR61" s="248"/>
      <c r="BS61" s="248"/>
      <c r="BT61" s="248"/>
      <c r="BU61" s="248"/>
      <c r="BV61" s="248"/>
      <c r="BW61" s="248"/>
      <c r="BX61" s="248"/>
      <c r="BY61" s="248"/>
      <c r="BZ61" s="248"/>
      <c r="CA61" s="248"/>
      <c r="CB61" s="60"/>
      <c r="CC61" s="248"/>
      <c r="CD61" s="248"/>
      <c r="CE61" s="248"/>
      <c r="CF61" s="248"/>
      <c r="CG61" s="60"/>
      <c r="CH61" s="60"/>
      <c r="CI61" s="88"/>
      <c r="CJ61" s="88"/>
      <c r="CK61" s="88"/>
    </row>
    <row r="62" spans="1:89" ht="15">
      <c r="A62" s="250" t="s">
        <v>148</v>
      </c>
      <c r="B62" s="250"/>
      <c r="C62" s="250"/>
      <c r="D62" s="250"/>
      <c r="E62" s="250"/>
      <c r="F62" s="250"/>
      <c r="G62" s="250"/>
      <c r="H62" s="250"/>
      <c r="I62" s="250"/>
      <c r="J62" s="250"/>
      <c r="K62" s="250"/>
      <c r="L62" s="250"/>
      <c r="M62" s="250"/>
      <c r="N62" s="250">
        <v>4950</v>
      </c>
      <c r="O62" s="250"/>
      <c r="P62" s="250"/>
      <c r="Q62" s="250"/>
      <c r="R62" s="250"/>
      <c r="S62" s="556">
        <v>6540</v>
      </c>
      <c r="T62" s="546">
        <v>3445</v>
      </c>
      <c r="U62" s="553">
        <v>3886</v>
      </c>
      <c r="V62" s="250">
        <v>3910</v>
      </c>
      <c r="W62" s="250">
        <v>4785</v>
      </c>
      <c r="X62" s="273"/>
      <c r="Y62" s="250"/>
      <c r="Z62" s="250"/>
      <c r="AA62" s="250"/>
      <c r="AB62" s="250"/>
      <c r="AC62" s="250"/>
      <c r="AD62" s="250"/>
      <c r="AE62" s="250"/>
      <c r="AF62" s="250"/>
      <c r="AG62" s="250"/>
      <c r="AH62" s="250"/>
      <c r="AI62" s="250"/>
      <c r="AJ62" s="250">
        <v>7275</v>
      </c>
      <c r="AK62" s="250"/>
      <c r="AL62" s="250"/>
      <c r="AM62" s="250"/>
      <c r="AN62" s="250"/>
      <c r="AO62" s="250">
        <v>9675</v>
      </c>
      <c r="AP62" s="250">
        <v>11452</v>
      </c>
      <c r="AQ62" s="250">
        <v>9909</v>
      </c>
      <c r="AR62" s="250">
        <v>10185</v>
      </c>
      <c r="AS62" s="250">
        <v>12240</v>
      </c>
      <c r="AT62" s="273"/>
      <c r="AU62" s="250"/>
      <c r="AV62" s="250"/>
      <c r="AW62" s="250"/>
      <c r="AX62" s="250"/>
      <c r="AY62" s="250"/>
      <c r="AZ62" s="250"/>
      <c r="BA62" s="250"/>
      <c r="BB62" s="250"/>
      <c r="BC62" s="250"/>
      <c r="BD62" s="250"/>
      <c r="BE62" s="250"/>
      <c r="BF62" s="88"/>
      <c r="BG62" s="250"/>
      <c r="BH62" s="250"/>
      <c r="BI62" s="250"/>
      <c r="BJ62" s="250"/>
      <c r="BK62" s="250"/>
      <c r="BL62" s="88"/>
      <c r="BM62" s="88"/>
      <c r="BN62" s="88"/>
      <c r="BO62" s="88"/>
      <c r="BP62" s="273"/>
      <c r="BQ62" s="250"/>
      <c r="BR62" s="250"/>
      <c r="BS62" s="250"/>
      <c r="BT62" s="250"/>
      <c r="BU62" s="250"/>
      <c r="BV62" s="250"/>
      <c r="BW62" s="250"/>
      <c r="BX62" s="250"/>
      <c r="BY62" s="250"/>
      <c r="BZ62" s="250"/>
      <c r="CA62" s="250"/>
      <c r="CB62" s="60"/>
      <c r="CC62" s="250"/>
      <c r="CD62" s="250"/>
      <c r="CE62" s="250"/>
      <c r="CF62" s="250"/>
      <c r="CG62" s="250"/>
      <c r="CH62" s="269"/>
      <c r="CI62" s="88"/>
      <c r="CJ62" s="88"/>
      <c r="CK62" s="88"/>
    </row>
    <row r="63" spans="1:89" ht="15">
      <c r="A63" s="250" t="s">
        <v>149</v>
      </c>
      <c r="B63" s="250"/>
      <c r="C63" s="250"/>
      <c r="D63" s="250"/>
      <c r="E63" s="250"/>
      <c r="F63" s="250"/>
      <c r="G63" s="250"/>
      <c r="H63" s="250"/>
      <c r="I63" s="250"/>
      <c r="J63" s="250"/>
      <c r="K63" s="250"/>
      <c r="L63" s="250"/>
      <c r="M63" s="250"/>
      <c r="N63" s="250">
        <v>2310</v>
      </c>
      <c r="O63" s="250"/>
      <c r="P63" s="250"/>
      <c r="Q63" s="250"/>
      <c r="R63" s="250"/>
      <c r="S63" s="250">
        <v>3376</v>
      </c>
      <c r="T63" s="546">
        <v>3652</v>
      </c>
      <c r="U63" s="526">
        <v>3676</v>
      </c>
      <c r="V63" s="250">
        <v>3950</v>
      </c>
      <c r="W63" s="250">
        <v>3944</v>
      </c>
      <c r="X63" s="273"/>
      <c r="Y63" s="250"/>
      <c r="Z63" s="250"/>
      <c r="AA63" s="250"/>
      <c r="AB63" s="250"/>
      <c r="AC63" s="250"/>
      <c r="AD63" s="250"/>
      <c r="AE63" s="250"/>
      <c r="AF63" s="250"/>
      <c r="AG63" s="250"/>
      <c r="AH63" s="250"/>
      <c r="AI63" s="250"/>
      <c r="AJ63" s="250">
        <v>6262</v>
      </c>
      <c r="AK63" s="250"/>
      <c r="AL63" s="250"/>
      <c r="AM63" s="250"/>
      <c r="AN63" s="250"/>
      <c r="AO63" s="250">
        <v>9008</v>
      </c>
      <c r="AP63" s="250">
        <v>9792</v>
      </c>
      <c r="AQ63" s="250">
        <v>9816</v>
      </c>
      <c r="AR63" s="250">
        <v>10582</v>
      </c>
      <c r="AS63" s="250">
        <v>10576</v>
      </c>
      <c r="AT63" s="273"/>
      <c r="AU63" s="250"/>
      <c r="AV63" s="250"/>
      <c r="AW63" s="250"/>
      <c r="AX63" s="250"/>
      <c r="AY63" s="250"/>
      <c r="AZ63" s="250"/>
      <c r="BA63" s="250"/>
      <c r="BB63" s="250"/>
      <c r="BC63" s="250"/>
      <c r="BD63" s="250"/>
      <c r="BE63" s="250"/>
      <c r="BF63" s="88"/>
      <c r="BG63" s="250"/>
      <c r="BH63" s="250"/>
      <c r="BI63" s="250"/>
      <c r="BJ63" s="250"/>
      <c r="BK63" s="88"/>
      <c r="BL63" s="88"/>
      <c r="BM63" s="423"/>
      <c r="BN63" s="88"/>
      <c r="BO63" s="88"/>
      <c r="BP63" s="273"/>
      <c r="BQ63" s="250"/>
      <c r="BR63" s="250"/>
      <c r="BS63" s="250"/>
      <c r="BT63" s="250"/>
      <c r="BU63" s="250"/>
      <c r="BV63" s="250"/>
      <c r="BW63" s="250"/>
      <c r="BX63" s="250"/>
      <c r="BY63" s="250"/>
      <c r="BZ63" s="250"/>
      <c r="CA63" s="250"/>
      <c r="CB63" s="60"/>
      <c r="CC63" s="250"/>
      <c r="CD63" s="250"/>
      <c r="CE63" s="250"/>
      <c r="CF63" s="250"/>
      <c r="CG63" s="60"/>
      <c r="CH63" s="60"/>
      <c r="CI63" s="88"/>
      <c r="CJ63" s="88"/>
      <c r="CK63" s="88"/>
    </row>
    <row r="64" spans="1:89" ht="15">
      <c r="A64" s="251" t="s">
        <v>150</v>
      </c>
      <c r="B64" s="251"/>
      <c r="C64" s="251"/>
      <c r="D64" s="251"/>
      <c r="E64" s="251"/>
      <c r="F64" s="251"/>
      <c r="G64" s="251"/>
      <c r="H64" s="251"/>
      <c r="I64" s="251"/>
      <c r="J64" s="251"/>
      <c r="K64" s="251"/>
      <c r="L64" s="251"/>
      <c r="M64" s="251"/>
      <c r="N64" s="251">
        <v>3796</v>
      </c>
      <c r="O64" s="251"/>
      <c r="P64" s="251"/>
      <c r="Q64" s="251"/>
      <c r="R64" s="251"/>
      <c r="S64" s="251">
        <v>7780</v>
      </c>
      <c r="T64" s="545">
        <v>5020</v>
      </c>
      <c r="U64" s="526">
        <v>5236</v>
      </c>
      <c r="V64" s="251">
        <v>5452</v>
      </c>
      <c r="W64" s="251">
        <v>9081</v>
      </c>
      <c r="X64" s="275"/>
      <c r="Y64" s="251"/>
      <c r="Z64" s="251"/>
      <c r="AA64" s="251"/>
      <c r="AB64" s="251"/>
      <c r="AC64" s="251"/>
      <c r="AD64" s="251"/>
      <c r="AE64" s="251"/>
      <c r="AF64" s="251"/>
      <c r="AG64" s="251"/>
      <c r="AH64" s="251"/>
      <c r="AI64" s="251"/>
      <c r="AJ64" s="251">
        <v>7492</v>
      </c>
      <c r="AK64" s="251"/>
      <c r="AL64" s="251"/>
      <c r="AM64" s="251"/>
      <c r="AN64" s="251"/>
      <c r="AO64" s="251">
        <v>14692</v>
      </c>
      <c r="AP64" s="251">
        <v>15140.5</v>
      </c>
      <c r="AQ64" s="251">
        <v>10372</v>
      </c>
      <c r="AR64" s="251">
        <v>10804</v>
      </c>
      <c r="AS64" s="251">
        <v>17121</v>
      </c>
      <c r="AT64" s="275"/>
      <c r="AU64" s="251"/>
      <c r="AV64" s="251"/>
      <c r="AW64" s="251"/>
      <c r="AX64" s="251"/>
      <c r="AY64" s="251"/>
      <c r="AZ64" s="251"/>
      <c r="BA64" s="251"/>
      <c r="BB64" s="251"/>
      <c r="BC64" s="251"/>
      <c r="BD64" s="251"/>
      <c r="BE64" s="251"/>
      <c r="BF64" s="11"/>
      <c r="BG64" s="251"/>
      <c r="BH64" s="251"/>
      <c r="BI64" s="251"/>
      <c r="BJ64" s="251"/>
      <c r="BK64" s="11"/>
      <c r="BL64" s="11"/>
      <c r="BM64" s="209"/>
      <c r="BN64" s="11"/>
      <c r="BO64" s="11"/>
      <c r="BP64" s="275"/>
      <c r="BQ64" s="251"/>
      <c r="BR64" s="251"/>
      <c r="BS64" s="251"/>
      <c r="BT64" s="251"/>
      <c r="BU64" s="251"/>
      <c r="BV64" s="251"/>
      <c r="BW64" s="251"/>
      <c r="BX64" s="251"/>
      <c r="BY64" s="251"/>
      <c r="BZ64" s="251"/>
      <c r="CA64" s="251"/>
      <c r="CB64" s="93"/>
      <c r="CC64" s="251"/>
      <c r="CD64" s="251"/>
      <c r="CE64" s="251"/>
      <c r="CF64" s="251"/>
      <c r="CG64" s="93"/>
      <c r="CH64" s="93"/>
      <c r="CI64" s="11"/>
      <c r="CJ64" s="11"/>
      <c r="CK64" s="11"/>
    </row>
    <row r="65" spans="1:89">
      <c r="A65" s="252" t="s">
        <v>151</v>
      </c>
      <c r="B65" s="252"/>
      <c r="C65" s="252"/>
      <c r="D65" s="252"/>
      <c r="E65" s="252"/>
      <c r="F65" s="252"/>
      <c r="G65" s="252"/>
      <c r="H65" s="252"/>
      <c r="I65" s="252"/>
      <c r="J65" s="252"/>
      <c r="K65" s="252"/>
      <c r="L65" s="252"/>
      <c r="M65" s="252"/>
      <c r="N65" s="252"/>
      <c r="O65" s="252"/>
      <c r="P65" s="252"/>
      <c r="Q65" s="252"/>
      <c r="R65" s="252"/>
      <c r="S65" s="303" t="s">
        <v>17</v>
      </c>
      <c r="T65" s="547" t="s">
        <v>17</v>
      </c>
      <c r="U65" s="303" t="s">
        <v>17</v>
      </c>
      <c r="V65" s="303" t="s">
        <v>17</v>
      </c>
      <c r="W65" s="303" t="s">
        <v>17</v>
      </c>
      <c r="X65" s="276"/>
      <c r="Y65" s="252"/>
      <c r="Z65" s="252"/>
      <c r="AA65" s="252"/>
      <c r="AB65" s="252"/>
      <c r="AC65" s="252"/>
      <c r="AD65" s="252"/>
      <c r="AE65" s="252"/>
      <c r="AF65" s="252"/>
      <c r="AG65" s="252"/>
      <c r="AH65" s="252"/>
      <c r="AI65" s="252"/>
      <c r="AJ65" s="252"/>
      <c r="AK65" s="252"/>
      <c r="AL65" s="252"/>
      <c r="AM65" s="252"/>
      <c r="AN65" s="252"/>
      <c r="AO65" s="303" t="s">
        <v>17</v>
      </c>
      <c r="AP65" s="303" t="s">
        <v>17</v>
      </c>
      <c r="AQ65" s="303" t="s">
        <v>17</v>
      </c>
      <c r="AR65" s="303" t="s">
        <v>17</v>
      </c>
      <c r="AS65" s="303" t="s">
        <v>17</v>
      </c>
      <c r="AT65" s="276"/>
      <c r="AU65" s="252"/>
      <c r="AV65" s="252"/>
      <c r="AW65" s="252"/>
      <c r="AX65" s="252"/>
      <c r="AY65" s="252"/>
      <c r="AZ65" s="252"/>
      <c r="BA65" s="252"/>
      <c r="BB65" s="252"/>
      <c r="BC65" s="252"/>
      <c r="BD65" s="252"/>
      <c r="BE65" s="252"/>
      <c r="BF65" s="11"/>
      <c r="BG65" s="252"/>
      <c r="BH65" s="252"/>
      <c r="BI65" s="252"/>
      <c r="BJ65" s="252"/>
      <c r="BK65" s="409"/>
      <c r="BL65" s="409"/>
      <c r="BM65" s="280"/>
      <c r="BN65" s="409"/>
      <c r="BO65" s="409"/>
      <c r="BP65" s="276"/>
      <c r="BQ65" s="252"/>
      <c r="BR65" s="252"/>
      <c r="BS65" s="252"/>
      <c r="BT65" s="252"/>
      <c r="BU65" s="252"/>
      <c r="BV65" s="252"/>
      <c r="BW65" s="252"/>
      <c r="BX65" s="252"/>
      <c r="BY65" s="252"/>
      <c r="BZ65" s="252"/>
      <c r="CA65" s="252"/>
      <c r="CB65" s="93"/>
      <c r="CC65" s="252"/>
      <c r="CD65" s="252"/>
      <c r="CE65" s="252"/>
      <c r="CF65" s="252"/>
      <c r="CG65" s="93"/>
      <c r="CH65" s="93"/>
      <c r="CI65" s="409"/>
      <c r="CJ65" s="409"/>
      <c r="CK65" s="409"/>
    </row>
    <row r="66" spans="1:89">
      <c r="A66" s="17"/>
      <c r="B66" s="60"/>
      <c r="C66" s="60"/>
      <c r="D66" s="60"/>
      <c r="E66" s="60"/>
      <c r="F66" s="64"/>
      <c r="G66" s="105"/>
      <c r="H66" s="105"/>
      <c r="I66" s="105"/>
      <c r="J66" s="105"/>
      <c r="K66" s="88"/>
      <c r="L66" s="88"/>
      <c r="M66" s="31"/>
      <c r="N66" s="88"/>
      <c r="O66" s="88"/>
      <c r="P66" s="88"/>
      <c r="Q66" s="88"/>
      <c r="R66" s="88"/>
      <c r="S66" s="88"/>
      <c r="T66" s="548"/>
      <c r="U66" s="88"/>
      <c r="V66" s="88"/>
      <c r="W66" s="88"/>
      <c r="X66" s="107"/>
      <c r="Y66" s="60"/>
      <c r="Z66" s="60"/>
      <c r="AA66" s="105"/>
      <c r="AB66" s="105"/>
      <c r="AC66" s="105"/>
      <c r="AD66" s="105"/>
      <c r="AE66" s="105"/>
      <c r="AF66" s="60"/>
      <c r="AG66" s="73"/>
      <c r="AH66" s="88"/>
      <c r="AI66" s="88"/>
      <c r="AJ66" s="88"/>
      <c r="AK66" s="88"/>
      <c r="AL66" s="88"/>
      <c r="AM66" s="88"/>
      <c r="AN66" s="88"/>
      <c r="AO66" s="88"/>
      <c r="AP66" s="88"/>
      <c r="AQ66" s="88"/>
      <c r="AR66" s="88"/>
      <c r="AS66" s="88"/>
      <c r="AT66" s="73"/>
      <c r="AU66" s="73"/>
      <c r="AV66" s="73"/>
      <c r="AW66" s="73"/>
      <c r="AX66" s="73"/>
      <c r="AY66" s="73"/>
      <c r="AZ66" s="73"/>
      <c r="BA66" s="73"/>
      <c r="BB66" s="73"/>
      <c r="BC66" s="73"/>
      <c r="BD66" s="73"/>
      <c r="BE66" s="73"/>
      <c r="BF66" s="88"/>
      <c r="BG66" s="88"/>
      <c r="BH66" s="88"/>
      <c r="BI66" s="88"/>
      <c r="BJ66" s="88"/>
      <c r="BK66" s="88"/>
      <c r="BL66" s="88"/>
      <c r="BM66" s="88"/>
      <c r="BN66" s="88"/>
      <c r="BO66" s="88"/>
      <c r="BP66" s="73"/>
      <c r="BQ66" s="73"/>
      <c r="BR66" s="73"/>
      <c r="BS66" s="73"/>
      <c r="BT66" s="73"/>
      <c r="BU66" s="73"/>
      <c r="BV66" s="73"/>
      <c r="BW66" s="73"/>
      <c r="BX66" s="73"/>
      <c r="BY66" s="73"/>
      <c r="BZ66" s="73"/>
      <c r="CA66" s="73"/>
      <c r="CB66" s="73"/>
      <c r="CC66" s="73"/>
      <c r="CD66" s="73"/>
      <c r="CE66" s="73"/>
      <c r="CF66" s="73"/>
      <c r="CG66" s="73"/>
      <c r="CH66" s="73"/>
      <c r="CI66" s="88"/>
      <c r="CJ66" s="88"/>
      <c r="CK66" s="88"/>
    </row>
    <row r="67" spans="1:89">
      <c r="A67" s="12" t="s">
        <v>35</v>
      </c>
      <c r="B67" s="60"/>
      <c r="C67" s="58"/>
      <c r="D67" s="58"/>
      <c r="E67" s="58"/>
      <c r="F67" s="58"/>
      <c r="G67" s="58"/>
      <c r="H67" s="58"/>
      <c r="I67" s="58"/>
      <c r="J67" s="58"/>
      <c r="S67" s="71" t="s">
        <v>113</v>
      </c>
      <c r="T67" s="549" t="s">
        <v>188</v>
      </c>
      <c r="U67" s="131" t="s">
        <v>188</v>
      </c>
      <c r="V67" s="71" t="s">
        <v>188</v>
      </c>
      <c r="X67" s="58"/>
      <c r="Y67" s="58"/>
      <c r="Z67" s="58"/>
      <c r="AA67" s="58"/>
      <c r="AB67" s="58"/>
      <c r="AC67" s="58"/>
      <c r="AD67" s="58"/>
      <c r="AE67" s="58"/>
      <c r="AO67" s="131" t="s">
        <v>111</v>
      </c>
      <c r="AP67" s="131" t="s">
        <v>189</v>
      </c>
      <c r="AQ67" s="131" t="s">
        <v>189</v>
      </c>
      <c r="AR67" s="131" t="s">
        <v>189</v>
      </c>
      <c r="AS67" s="131"/>
      <c r="AT67" s="58"/>
      <c r="AU67" s="58"/>
      <c r="AV67" s="58"/>
      <c r="AW67" s="58"/>
      <c r="AX67" s="58"/>
      <c r="AY67" s="58"/>
      <c r="AZ67" s="58"/>
      <c r="BA67" s="58"/>
      <c r="BB67" s="58"/>
      <c r="BC67" s="58"/>
      <c r="BK67" s="131" t="s">
        <v>113</v>
      </c>
      <c r="BL67" s="131" t="s">
        <v>163</v>
      </c>
      <c r="BM67" s="139"/>
      <c r="BN67" s="139"/>
      <c r="BO67" s="139"/>
      <c r="BP67" s="58"/>
      <c r="BQ67" s="58"/>
      <c r="BR67" s="58"/>
      <c r="BS67" s="58"/>
      <c r="BT67" s="58"/>
      <c r="BU67" s="58"/>
      <c r="BV67" s="58"/>
      <c r="BW67" s="58"/>
      <c r="BX67" s="58"/>
      <c r="BY67" s="58"/>
      <c r="CG67" s="131" t="s">
        <v>111</v>
      </c>
      <c r="CH67" s="131" t="s">
        <v>162</v>
      </c>
      <c r="CI67" s="524"/>
      <c r="CJ67" s="524"/>
      <c r="CK67" s="524"/>
    </row>
    <row r="68" spans="1:89">
      <c r="A68" s="12"/>
      <c r="B68" s="60"/>
      <c r="C68" s="58"/>
      <c r="D68" s="58"/>
      <c r="E68" s="58"/>
      <c r="F68" s="58"/>
      <c r="G68" s="58"/>
      <c r="H68" s="58"/>
      <c r="I68" s="65"/>
      <c r="J68" s="132"/>
      <c r="K68" s="132"/>
      <c r="S68" s="71" t="s">
        <v>153</v>
      </c>
      <c r="T68" s="550" t="s">
        <v>153</v>
      </c>
      <c r="U68" s="71" t="s">
        <v>153</v>
      </c>
      <c r="V68" s="71" t="s">
        <v>153</v>
      </c>
      <c r="X68" s="58"/>
      <c r="Y68" s="58"/>
      <c r="Z68" s="58"/>
      <c r="AA68" s="58"/>
      <c r="AB68" s="58"/>
      <c r="AC68" s="58"/>
      <c r="AD68" s="58"/>
      <c r="AE68" s="58"/>
      <c r="AF68" s="58"/>
      <c r="AO68" s="71" t="s">
        <v>153</v>
      </c>
      <c r="AP68" s="71" t="s">
        <v>153</v>
      </c>
      <c r="AQ68" s="71" t="s">
        <v>153</v>
      </c>
      <c r="AR68" s="71" t="s">
        <v>153</v>
      </c>
      <c r="AT68" s="58"/>
      <c r="AU68" s="58"/>
      <c r="AV68" s="58"/>
      <c r="AW68" s="58"/>
      <c r="AX68" s="58"/>
      <c r="AY68" s="58"/>
      <c r="AZ68" s="58"/>
      <c r="BA68" s="58"/>
      <c r="BB68" s="58"/>
      <c r="BC68" s="58"/>
      <c r="BK68" s="131" t="s">
        <v>153</v>
      </c>
      <c r="BL68" s="131" t="s">
        <v>153</v>
      </c>
      <c r="BM68" s="139"/>
      <c r="BN68" s="139"/>
      <c r="BO68" s="139"/>
      <c r="BP68" s="58"/>
      <c r="BQ68" s="58"/>
      <c r="BR68" s="58"/>
      <c r="BS68" s="58"/>
      <c r="BT68" s="58"/>
      <c r="BU68" s="58"/>
      <c r="BV68" s="58"/>
      <c r="BW68" s="58"/>
      <c r="BX68" s="58"/>
      <c r="BY68" s="58"/>
      <c r="CG68" s="71" t="s">
        <v>153</v>
      </c>
      <c r="CH68" s="71" t="s">
        <v>153</v>
      </c>
      <c r="CI68" s="524"/>
      <c r="CJ68" s="524"/>
      <c r="CK68" s="524"/>
    </row>
    <row r="69" spans="1:89">
      <c r="A69" s="17" t="s">
        <v>64</v>
      </c>
      <c r="B69" s="60"/>
      <c r="C69" s="58"/>
      <c r="D69" s="58"/>
      <c r="E69" s="58"/>
      <c r="F69" s="58"/>
      <c r="G69" s="58"/>
      <c r="H69" s="7"/>
      <c r="I69" s="65"/>
      <c r="J69" s="17"/>
      <c r="K69" s="141"/>
      <c r="L69" s="133"/>
      <c r="N69" s="60"/>
      <c r="O69" s="60"/>
      <c r="P69" s="58"/>
      <c r="Q69" s="58"/>
      <c r="R69" s="58"/>
      <c r="S69" s="58"/>
      <c r="T69" s="532"/>
      <c r="U69" s="58"/>
      <c r="V69" s="58"/>
      <c r="W69" s="58"/>
      <c r="X69" s="60"/>
      <c r="Y69" s="60"/>
      <c r="Z69" s="60"/>
      <c r="AA69" s="60"/>
      <c r="AB69" s="60"/>
      <c r="AC69" s="60"/>
      <c r="AD69" s="60"/>
      <c r="AE69" s="60"/>
      <c r="AF69" s="60"/>
      <c r="AG69" s="60"/>
      <c r="AH69" s="60"/>
      <c r="AI69" s="58"/>
      <c r="AJ69" s="60"/>
      <c r="AK69" s="60"/>
      <c r="AL69" s="58"/>
      <c r="AM69" s="58"/>
      <c r="AN69" s="60"/>
      <c r="AO69" s="60"/>
      <c r="AP69" s="58"/>
      <c r="AQ69" s="58"/>
      <c r="AR69" s="58"/>
      <c r="AS69" s="58"/>
      <c r="AT69" s="60"/>
      <c r="AU69" s="60"/>
      <c r="AV69" s="60"/>
      <c r="AW69" s="60"/>
      <c r="AX69" s="60"/>
      <c r="AY69" s="60"/>
      <c r="AZ69" s="60"/>
      <c r="BA69" s="60"/>
      <c r="BB69" s="60"/>
      <c r="BC69" s="60"/>
      <c r="BD69" s="60"/>
      <c r="BE69" s="58"/>
      <c r="BF69" s="60"/>
      <c r="BG69" s="60"/>
      <c r="BH69" s="58"/>
      <c r="BI69" s="58"/>
      <c r="BJ69" s="60"/>
      <c r="BK69" s="60"/>
      <c r="BL69" s="58"/>
      <c r="BM69" s="58"/>
      <c r="BN69" s="58"/>
      <c r="BO69" s="58"/>
      <c r="BP69" s="60"/>
      <c r="BQ69" s="60"/>
      <c r="BR69" s="60"/>
      <c r="BS69" s="60"/>
      <c r="BT69" s="60"/>
      <c r="BU69" s="60"/>
      <c r="BV69" s="60"/>
      <c r="BW69" s="60"/>
      <c r="BX69" s="60"/>
      <c r="BY69" s="60"/>
      <c r="BZ69" s="60"/>
      <c r="CA69" s="58"/>
      <c r="CB69" s="60"/>
      <c r="CC69" s="60"/>
      <c r="CD69" s="58"/>
      <c r="CE69" s="58"/>
      <c r="CF69" s="58"/>
      <c r="CG69" s="60"/>
      <c r="CH69" s="60"/>
      <c r="CI69" s="60"/>
      <c r="CJ69" s="60"/>
      <c r="CK69" s="60"/>
    </row>
    <row r="70" spans="1:89">
      <c r="A70" s="12"/>
      <c r="B70" s="60"/>
      <c r="C70" s="58"/>
      <c r="D70" s="58"/>
      <c r="E70" s="58"/>
      <c r="F70" s="58"/>
      <c r="G70" s="58"/>
      <c r="H70" s="7"/>
      <c r="I70" s="58"/>
      <c r="J70" s="17"/>
      <c r="K70" s="141"/>
      <c r="L70" s="133"/>
      <c r="M70" s="60"/>
      <c r="N70" s="60"/>
      <c r="O70" s="60"/>
      <c r="P70" s="58"/>
      <c r="Q70" s="58"/>
      <c r="R70" s="58"/>
      <c r="S70" s="552" t="s">
        <v>191</v>
      </c>
      <c r="T70" s="532"/>
      <c r="U70" s="58"/>
      <c r="V70" s="58"/>
      <c r="W70" s="58"/>
      <c r="X70" s="60"/>
      <c r="Y70" s="60"/>
      <c r="Z70" s="60"/>
      <c r="AA70" s="60"/>
      <c r="AB70" s="60"/>
      <c r="AC70" s="60"/>
      <c r="AD70" s="60"/>
      <c r="AE70" s="60"/>
      <c r="AF70" s="60"/>
      <c r="AG70" s="60"/>
      <c r="AH70" s="60"/>
      <c r="AI70" s="58"/>
      <c r="AJ70" s="60"/>
      <c r="AK70" s="60"/>
      <c r="AL70" s="58"/>
      <c r="AM70" s="58"/>
      <c r="AN70" s="60"/>
      <c r="AO70" s="60"/>
      <c r="AP70" s="58"/>
      <c r="AQ70" s="58"/>
      <c r="AR70" s="58"/>
      <c r="AS70" s="58"/>
      <c r="AT70" s="60"/>
      <c r="AU70" s="60"/>
      <c r="AV70" s="60"/>
      <c r="AW70" s="60"/>
      <c r="AX70" s="60"/>
      <c r="AY70" s="60"/>
      <c r="AZ70" s="60"/>
      <c r="BA70" s="60"/>
      <c r="BB70" s="60"/>
      <c r="BC70" s="60"/>
      <c r="BD70" s="60"/>
      <c r="BE70" s="58"/>
      <c r="BF70" s="60"/>
      <c r="BG70" s="60"/>
      <c r="BH70" s="58"/>
      <c r="BI70" s="58"/>
      <c r="BJ70" s="60"/>
      <c r="BK70" s="60"/>
      <c r="BL70" s="58"/>
      <c r="BM70" s="58"/>
      <c r="BN70" s="58"/>
      <c r="BO70" s="58"/>
      <c r="BP70" s="60"/>
      <c r="BQ70" s="60"/>
      <c r="BR70" s="60"/>
      <c r="BS70" s="60"/>
      <c r="BT70" s="60"/>
      <c r="BU70" s="60"/>
      <c r="BV70" s="60"/>
      <c r="BW70" s="60"/>
      <c r="BX70" s="60"/>
      <c r="BY70" s="60"/>
      <c r="BZ70" s="60"/>
      <c r="CA70" s="58"/>
      <c r="CB70" s="60"/>
      <c r="CC70" s="60"/>
      <c r="CD70" s="58"/>
      <c r="CE70" s="58"/>
      <c r="CF70" s="58"/>
      <c r="CG70" s="60"/>
      <c r="CH70" s="60"/>
      <c r="CI70" s="60"/>
      <c r="CJ70" s="60"/>
      <c r="CK70" s="60"/>
    </row>
    <row r="71" spans="1:89">
      <c r="A71" s="12"/>
      <c r="B71" s="60"/>
      <c r="C71" s="58"/>
      <c r="D71" s="58"/>
      <c r="E71" s="58"/>
      <c r="F71" s="58"/>
      <c r="G71" s="58"/>
      <c r="H71" s="6"/>
      <c r="I71" s="105"/>
      <c r="J71" s="17"/>
      <c r="K71" s="141"/>
      <c r="L71" s="141"/>
      <c r="M71" s="60"/>
      <c r="X71" s="60"/>
      <c r="Y71" s="60"/>
      <c r="Z71" s="60"/>
      <c r="AA71" s="60"/>
      <c r="AB71" s="60"/>
      <c r="AC71" s="60"/>
      <c r="AD71" s="60"/>
      <c r="AE71" s="60"/>
      <c r="AF71" s="60"/>
      <c r="AG71" s="60"/>
      <c r="AH71" s="60"/>
      <c r="AI71" s="58"/>
      <c r="AT71" s="60"/>
      <c r="AU71" s="60"/>
      <c r="AV71" s="60"/>
      <c r="AW71" s="60"/>
      <c r="AX71" s="60"/>
      <c r="AY71" s="60"/>
      <c r="AZ71" s="60"/>
      <c r="BA71" s="60"/>
      <c r="BB71" s="60"/>
      <c r="BC71" s="60"/>
      <c r="BD71" s="60"/>
      <c r="BE71" s="58"/>
      <c r="BP71" s="60"/>
      <c r="BQ71" s="60"/>
      <c r="BR71" s="60"/>
      <c r="BS71" s="60"/>
      <c r="BT71" s="60"/>
      <c r="BU71" s="60"/>
      <c r="BV71" s="60"/>
      <c r="BW71" s="60"/>
      <c r="BX71" s="60"/>
      <c r="BY71" s="60"/>
      <c r="BZ71" s="60"/>
      <c r="CA71" s="58"/>
    </row>
    <row r="72" spans="1:89">
      <c r="A72" s="14"/>
      <c r="B72" s="60"/>
      <c r="C72" s="58"/>
      <c r="D72" s="58"/>
      <c r="E72" s="58"/>
      <c r="F72" s="58"/>
      <c r="G72" s="58"/>
      <c r="H72" s="6"/>
      <c r="I72" s="105"/>
      <c r="J72" s="17"/>
      <c r="K72" s="141"/>
      <c r="L72" s="133"/>
      <c r="M72" s="60"/>
      <c r="X72" s="60"/>
      <c r="Y72" s="60"/>
      <c r="Z72" s="60"/>
      <c r="AA72" s="60"/>
      <c r="AB72" s="60"/>
      <c r="AC72" s="60"/>
      <c r="AD72" s="60"/>
      <c r="AE72" s="60"/>
      <c r="AF72" s="60"/>
      <c r="AG72" s="60"/>
      <c r="AH72" s="60"/>
      <c r="AI72" s="58"/>
      <c r="AT72" s="60"/>
      <c r="AU72" s="60"/>
      <c r="AV72" s="60"/>
      <c r="AW72" s="60"/>
      <c r="AX72" s="60"/>
      <c r="AY72" s="60"/>
      <c r="AZ72" s="60"/>
      <c r="BA72" s="60"/>
      <c r="BB72" s="60"/>
      <c r="BC72" s="60"/>
      <c r="BD72" s="60"/>
      <c r="BE72" s="58"/>
      <c r="BP72" s="60"/>
      <c r="BQ72" s="60"/>
      <c r="BR72" s="60"/>
      <c r="BS72" s="60"/>
      <c r="BT72" s="60"/>
      <c r="BU72" s="60"/>
      <c r="BV72" s="60"/>
      <c r="BW72" s="60"/>
      <c r="BX72" s="60"/>
      <c r="BY72" s="60"/>
      <c r="BZ72" s="60"/>
      <c r="CA72" s="58"/>
    </row>
    <row r="73" spans="1:89">
      <c r="A73" s="7"/>
      <c r="B73" s="60"/>
      <c r="C73" s="58"/>
      <c r="D73" s="58"/>
      <c r="E73" s="58"/>
      <c r="F73" s="58"/>
      <c r="G73" s="58"/>
      <c r="H73" s="6"/>
      <c r="I73" s="113"/>
      <c r="J73" s="17"/>
      <c r="K73" s="141"/>
      <c r="L73" s="133"/>
      <c r="X73" s="60"/>
      <c r="Y73" s="60"/>
      <c r="Z73" s="60"/>
      <c r="AA73" s="60"/>
      <c r="AB73" s="60"/>
      <c r="AC73" s="60"/>
      <c r="AD73" s="60"/>
      <c r="AE73" s="60"/>
      <c r="AF73" s="60"/>
      <c r="AG73" s="60"/>
      <c r="AT73" s="60"/>
      <c r="AU73" s="60"/>
      <c r="AV73" s="60"/>
      <c r="AW73" s="60"/>
      <c r="AX73" s="60"/>
      <c r="AY73" s="60"/>
      <c r="AZ73" s="60"/>
      <c r="BA73" s="60"/>
      <c r="BB73" s="60"/>
      <c r="BC73" s="60"/>
      <c r="BP73" s="60"/>
      <c r="BQ73" s="60"/>
      <c r="BR73" s="60"/>
      <c r="BS73" s="60"/>
      <c r="BT73" s="60"/>
      <c r="BU73" s="60"/>
      <c r="BV73" s="60"/>
      <c r="BW73" s="60"/>
      <c r="BX73" s="60"/>
      <c r="BY73" s="60"/>
    </row>
    <row r="74" spans="1:89">
      <c r="A74" s="12"/>
      <c r="B74" s="60"/>
      <c r="C74" s="58"/>
      <c r="D74" s="58"/>
      <c r="E74" s="58"/>
      <c r="F74" s="58"/>
      <c r="G74" s="58"/>
      <c r="H74" s="6"/>
      <c r="I74" s="105"/>
      <c r="J74" s="17"/>
      <c r="K74" s="141"/>
      <c r="L74" s="133"/>
      <c r="M74" s="60"/>
      <c r="X74" s="60"/>
      <c r="Y74" s="60"/>
      <c r="Z74" s="60"/>
      <c r="AA74" s="60"/>
      <c r="AB74" s="60"/>
      <c r="AC74" s="60"/>
      <c r="AD74" s="60"/>
      <c r="AE74" s="60"/>
      <c r="AF74" s="60"/>
      <c r="AG74" s="60"/>
      <c r="AH74" s="60"/>
      <c r="AI74" s="58"/>
      <c r="AT74" s="60"/>
      <c r="AU74" s="60"/>
      <c r="AV74" s="60"/>
      <c r="AW74" s="60"/>
      <c r="AX74" s="60"/>
      <c r="AY74" s="60"/>
      <c r="AZ74" s="60"/>
      <c r="BA74" s="60"/>
      <c r="BB74" s="60"/>
      <c r="BC74" s="60"/>
      <c r="BD74" s="60"/>
      <c r="BE74" s="58"/>
      <c r="BP74" s="60"/>
      <c r="BQ74" s="60"/>
      <c r="BR74" s="60"/>
      <c r="BS74" s="60"/>
      <c r="BT74" s="60"/>
      <c r="BU74" s="60"/>
      <c r="BV74" s="60"/>
      <c r="BW74" s="60"/>
      <c r="BX74" s="60"/>
      <c r="BY74" s="60"/>
      <c r="BZ74" s="60"/>
      <c r="CA74" s="58"/>
    </row>
    <row r="75" spans="1:89">
      <c r="A75" s="12"/>
      <c r="B75" s="60"/>
      <c r="C75" s="58"/>
      <c r="D75" s="58"/>
      <c r="E75" s="58"/>
      <c r="F75" s="58"/>
      <c r="G75" s="58"/>
      <c r="H75" s="6"/>
      <c r="I75" s="105"/>
      <c r="J75" s="14"/>
      <c r="K75" s="141"/>
      <c r="L75" s="133"/>
      <c r="M75" s="60"/>
      <c r="X75" s="60"/>
      <c r="Y75" s="60"/>
      <c r="Z75" s="60"/>
      <c r="AA75" s="60"/>
      <c r="AB75" s="60"/>
      <c r="AC75" s="60"/>
      <c r="AD75" s="60"/>
      <c r="AE75" s="60"/>
      <c r="AF75" s="60"/>
      <c r="AG75" s="60"/>
      <c r="AH75" s="60"/>
      <c r="AI75" s="58"/>
      <c r="AT75" s="60"/>
      <c r="AU75" s="60"/>
      <c r="AV75" s="60"/>
      <c r="AW75" s="60"/>
      <c r="AX75" s="60"/>
      <c r="AY75" s="60"/>
      <c r="AZ75" s="60"/>
      <c r="BA75" s="60"/>
      <c r="BB75" s="60"/>
      <c r="BC75" s="60"/>
      <c r="BD75" s="60"/>
      <c r="BE75" s="58"/>
      <c r="BP75" s="60"/>
      <c r="BQ75" s="60"/>
      <c r="BR75" s="60"/>
      <c r="BS75" s="60"/>
      <c r="BT75" s="60"/>
      <c r="BU75" s="60"/>
      <c r="BV75" s="60"/>
      <c r="BW75" s="60"/>
      <c r="BX75" s="60"/>
      <c r="BY75" s="60"/>
      <c r="BZ75" s="60"/>
      <c r="CA75" s="58"/>
    </row>
    <row r="76" spans="1:89">
      <c r="A76" s="12"/>
      <c r="B76" s="60"/>
      <c r="C76" s="58"/>
      <c r="D76" s="58"/>
      <c r="E76" s="58"/>
      <c r="F76" s="58"/>
      <c r="G76" s="58"/>
      <c r="H76" s="6"/>
      <c r="I76" s="105"/>
      <c r="J76" s="17"/>
      <c r="K76" s="141"/>
      <c r="L76" s="133"/>
      <c r="M76" s="60"/>
      <c r="X76" s="60"/>
      <c r="Y76" s="60"/>
      <c r="Z76" s="60"/>
      <c r="AA76" s="60"/>
      <c r="AB76" s="60"/>
      <c r="AC76" s="60"/>
      <c r="AD76" s="60"/>
      <c r="AE76" s="60"/>
      <c r="AF76" s="60"/>
      <c r="AG76" s="60"/>
      <c r="AH76" s="60"/>
      <c r="AI76" s="58"/>
      <c r="AT76" s="60"/>
      <c r="AU76" s="60"/>
      <c r="AV76" s="60"/>
      <c r="AW76" s="60"/>
      <c r="AX76" s="60"/>
      <c r="AY76" s="60"/>
      <c r="AZ76" s="60"/>
      <c r="BA76" s="60"/>
      <c r="BB76" s="60"/>
      <c r="BC76" s="60"/>
      <c r="BD76" s="60"/>
      <c r="BE76" s="58"/>
      <c r="BP76" s="60"/>
      <c r="BQ76" s="60"/>
      <c r="BR76" s="60"/>
      <c r="BS76" s="60"/>
      <c r="BT76" s="60"/>
      <c r="BU76" s="60"/>
      <c r="BV76" s="60"/>
      <c r="BW76" s="60"/>
      <c r="BX76" s="60"/>
      <c r="BY76" s="60"/>
      <c r="BZ76" s="60"/>
      <c r="CA76" s="58"/>
    </row>
    <row r="77" spans="1:89">
      <c r="A77" s="12"/>
      <c r="B77" s="60"/>
      <c r="C77" s="58"/>
      <c r="D77" s="58"/>
      <c r="E77" s="58"/>
      <c r="F77" s="58"/>
      <c r="G77" s="58"/>
      <c r="H77" s="6"/>
      <c r="I77" s="105"/>
      <c r="J77" s="17"/>
      <c r="K77" s="141"/>
      <c r="L77" s="133"/>
      <c r="M77" s="60"/>
      <c r="X77" s="60"/>
      <c r="Y77" s="60"/>
      <c r="Z77" s="60"/>
      <c r="AA77" s="60"/>
      <c r="AB77" s="60"/>
      <c r="AC77" s="60"/>
      <c r="AD77" s="60"/>
      <c r="AE77" s="60"/>
      <c r="AF77" s="60"/>
      <c r="AG77" s="60"/>
      <c r="AH77" s="60"/>
      <c r="AI77" s="58"/>
      <c r="AT77" s="60"/>
      <c r="AU77" s="60"/>
      <c r="AV77" s="60"/>
      <c r="AW77" s="60"/>
      <c r="AX77" s="60"/>
      <c r="AY77" s="60"/>
      <c r="AZ77" s="60"/>
      <c r="BA77" s="60"/>
      <c r="BB77" s="60"/>
      <c r="BC77" s="60"/>
      <c r="BD77" s="60"/>
      <c r="BE77" s="58"/>
      <c r="BP77" s="60"/>
      <c r="BQ77" s="60"/>
      <c r="BR77" s="60"/>
      <c r="BS77" s="60"/>
      <c r="BT77" s="60"/>
      <c r="BU77" s="60"/>
      <c r="BV77" s="60"/>
      <c r="BW77" s="60"/>
      <c r="BX77" s="60"/>
      <c r="BY77" s="60"/>
      <c r="BZ77" s="60"/>
      <c r="CA77" s="58"/>
    </row>
    <row r="78" spans="1:89">
      <c r="A78" s="12"/>
      <c r="B78" s="60"/>
      <c r="C78" s="58"/>
      <c r="D78" s="58"/>
      <c r="E78" s="58"/>
      <c r="F78" s="58"/>
      <c r="G78" s="58"/>
      <c r="H78" s="6"/>
      <c r="I78" s="105"/>
      <c r="J78" s="17"/>
      <c r="K78" s="141"/>
      <c r="L78" s="133"/>
      <c r="M78" s="60"/>
      <c r="X78" s="60"/>
      <c r="Y78" s="60"/>
      <c r="Z78" s="60"/>
      <c r="AA78" s="60"/>
      <c r="AB78" s="60"/>
      <c r="AC78" s="60"/>
      <c r="AD78" s="60"/>
      <c r="AE78" s="60"/>
      <c r="AF78" s="60"/>
      <c r="AG78" s="60"/>
      <c r="AH78" s="60"/>
      <c r="AI78" s="58"/>
      <c r="AT78" s="60"/>
      <c r="AU78" s="60"/>
      <c r="AV78" s="60"/>
      <c r="AW78" s="60"/>
      <c r="AX78" s="60"/>
      <c r="AY78" s="60"/>
      <c r="AZ78" s="60"/>
      <c r="BA78" s="60"/>
      <c r="BB78" s="60"/>
      <c r="BC78" s="60"/>
      <c r="BD78" s="60"/>
      <c r="BE78" s="58"/>
      <c r="BP78" s="60"/>
      <c r="BQ78" s="60"/>
      <c r="BR78" s="60"/>
      <c r="BS78" s="60"/>
      <c r="BT78" s="60"/>
      <c r="BU78" s="60"/>
      <c r="BV78" s="60"/>
      <c r="BW78" s="60"/>
      <c r="BX78" s="60"/>
      <c r="BY78" s="60"/>
      <c r="BZ78" s="60"/>
      <c r="CA78" s="58"/>
    </row>
    <row r="79" spans="1:89">
      <c r="A79" s="12"/>
      <c r="B79" s="60"/>
      <c r="C79" s="58"/>
      <c r="D79" s="58"/>
      <c r="E79" s="58"/>
      <c r="F79" s="58"/>
      <c r="G79" s="58"/>
      <c r="H79" s="6"/>
      <c r="I79" s="105"/>
      <c r="J79" s="17"/>
      <c r="K79" s="141"/>
      <c r="L79" s="133"/>
      <c r="M79" s="60"/>
      <c r="X79" s="60"/>
      <c r="Y79" s="60"/>
      <c r="Z79" s="60"/>
      <c r="AA79" s="60"/>
      <c r="AB79" s="60"/>
      <c r="AC79" s="60"/>
      <c r="AD79" s="60"/>
      <c r="AE79" s="60"/>
      <c r="AF79" s="60"/>
      <c r="AG79" s="60"/>
      <c r="AH79" s="60"/>
      <c r="AI79" s="58"/>
      <c r="AT79" s="60"/>
      <c r="AU79" s="60"/>
      <c r="AV79" s="60"/>
      <c r="AW79" s="60"/>
      <c r="AX79" s="60"/>
      <c r="AY79" s="60"/>
      <c r="AZ79" s="60"/>
      <c r="BA79" s="60"/>
      <c r="BB79" s="60"/>
      <c r="BC79" s="60"/>
      <c r="BD79" s="60"/>
      <c r="BE79" s="58"/>
      <c r="BP79" s="60"/>
      <c r="BQ79" s="60"/>
      <c r="BR79" s="60"/>
      <c r="BS79" s="60"/>
      <c r="BT79" s="60"/>
      <c r="BU79" s="60"/>
      <c r="BV79" s="60"/>
      <c r="BW79" s="60"/>
      <c r="BX79" s="60"/>
      <c r="BY79" s="60"/>
      <c r="BZ79" s="60"/>
      <c r="CA79" s="58"/>
    </row>
    <row r="80" spans="1:89">
      <c r="A80" s="12"/>
      <c r="B80" s="60"/>
      <c r="C80" s="58"/>
      <c r="D80" s="58"/>
      <c r="E80" s="58"/>
      <c r="F80" s="58"/>
      <c r="G80" s="58"/>
      <c r="H80" s="24"/>
      <c r="I80" s="117"/>
      <c r="J80" s="17"/>
      <c r="K80" s="141"/>
      <c r="L80" s="141"/>
      <c r="M80" s="60"/>
      <c r="X80" s="60"/>
      <c r="Y80" s="60"/>
      <c r="Z80" s="60"/>
      <c r="AA80" s="60"/>
      <c r="AB80" s="60"/>
      <c r="AC80" s="60"/>
      <c r="AD80" s="60"/>
      <c r="AE80" s="60"/>
      <c r="AF80" s="60"/>
      <c r="AG80" s="60"/>
      <c r="AH80" s="60"/>
      <c r="AI80" s="58"/>
      <c r="AT80" s="60"/>
      <c r="AU80" s="60"/>
      <c r="AV80" s="60"/>
      <c r="AW80" s="60"/>
      <c r="AX80" s="60"/>
      <c r="AY80" s="60"/>
      <c r="AZ80" s="60"/>
      <c r="BA80" s="60"/>
      <c r="BB80" s="60"/>
      <c r="BC80" s="60"/>
      <c r="BD80" s="60"/>
      <c r="BE80" s="58"/>
      <c r="BP80" s="60"/>
      <c r="BQ80" s="60"/>
      <c r="BR80" s="60"/>
      <c r="BS80" s="60"/>
      <c r="BT80" s="60"/>
      <c r="BU80" s="60"/>
      <c r="BV80" s="60"/>
      <c r="BW80" s="60"/>
      <c r="BX80" s="60"/>
      <c r="BY80" s="60"/>
      <c r="BZ80" s="60"/>
      <c r="CA80" s="58"/>
    </row>
    <row r="81" spans="1:79">
      <c r="A81" s="12"/>
      <c r="B81" s="60"/>
      <c r="C81" s="58"/>
      <c r="D81" s="58"/>
      <c r="E81" s="58"/>
      <c r="F81" s="58"/>
      <c r="G81" s="58"/>
      <c r="H81" s="6"/>
      <c r="I81" s="105"/>
      <c r="J81" s="17"/>
      <c r="K81" s="141"/>
      <c r="L81" s="141"/>
      <c r="M81" s="60"/>
      <c r="X81" s="60"/>
      <c r="Y81" s="60"/>
      <c r="Z81" s="60"/>
      <c r="AA81" s="60"/>
      <c r="AB81" s="60"/>
      <c r="AC81" s="60"/>
      <c r="AD81" s="60"/>
      <c r="AE81" s="60"/>
      <c r="AF81" s="60"/>
      <c r="AG81" s="60"/>
      <c r="AH81" s="60"/>
      <c r="AI81" s="58"/>
      <c r="AT81" s="60"/>
      <c r="AU81" s="60"/>
      <c r="AV81" s="60"/>
      <c r="AW81" s="60"/>
      <c r="AX81" s="60"/>
      <c r="AY81" s="60"/>
      <c r="AZ81" s="60"/>
      <c r="BA81" s="60"/>
      <c r="BB81" s="60"/>
      <c r="BC81" s="60"/>
      <c r="BD81" s="60"/>
      <c r="BE81" s="58"/>
      <c r="BP81" s="60"/>
      <c r="BQ81" s="60"/>
      <c r="BR81" s="60"/>
      <c r="BS81" s="60"/>
      <c r="BT81" s="60"/>
      <c r="BU81" s="60"/>
      <c r="BV81" s="60"/>
      <c r="BW81" s="60"/>
      <c r="BX81" s="60"/>
      <c r="BY81" s="60"/>
      <c r="BZ81" s="60"/>
      <c r="CA81" s="58"/>
    </row>
    <row r="82" spans="1:79">
      <c r="A82" s="12"/>
      <c r="B82" s="60"/>
      <c r="C82" s="58"/>
      <c r="D82" s="58"/>
      <c r="E82" s="58"/>
      <c r="F82" s="58"/>
      <c r="G82" s="58"/>
      <c r="H82" s="6"/>
      <c r="I82" s="60"/>
      <c r="J82" s="17"/>
      <c r="K82" s="141"/>
      <c r="L82" s="133"/>
      <c r="M82" s="60"/>
      <c r="X82" s="60"/>
      <c r="Y82" s="60"/>
      <c r="Z82" s="60"/>
      <c r="AA82" s="60"/>
      <c r="AB82" s="60"/>
      <c r="AC82" s="60"/>
      <c r="AD82" s="60"/>
      <c r="AE82" s="60"/>
      <c r="AF82" s="60"/>
      <c r="AG82" s="60"/>
      <c r="AH82" s="60"/>
      <c r="AI82" s="58"/>
      <c r="AT82" s="60"/>
      <c r="AU82" s="60"/>
      <c r="AV82" s="60"/>
      <c r="AW82" s="60"/>
      <c r="AX82" s="60"/>
      <c r="AY82" s="60"/>
      <c r="AZ82" s="60"/>
      <c r="BA82" s="60"/>
      <c r="BB82" s="60"/>
      <c r="BC82" s="60"/>
      <c r="BD82" s="60"/>
      <c r="BE82" s="58"/>
      <c r="BP82" s="60"/>
      <c r="BQ82" s="60"/>
      <c r="BR82" s="60"/>
      <c r="BS82" s="60"/>
      <c r="BT82" s="60"/>
      <c r="BU82" s="60"/>
      <c r="BV82" s="60"/>
      <c r="BW82" s="60"/>
      <c r="BX82" s="60"/>
      <c r="BY82" s="60"/>
      <c r="BZ82" s="60"/>
      <c r="CA82" s="58"/>
    </row>
    <row r="83" spans="1:79">
      <c r="A83" s="12"/>
      <c r="B83" s="60"/>
      <c r="C83" s="58"/>
      <c r="D83" s="58"/>
      <c r="E83" s="58"/>
      <c r="F83" s="58"/>
      <c r="G83" s="58"/>
      <c r="H83" s="6"/>
      <c r="I83" s="105"/>
      <c r="J83" s="17"/>
      <c r="K83" s="141"/>
      <c r="L83" s="133"/>
      <c r="M83" s="60"/>
      <c r="X83" s="60"/>
      <c r="Y83" s="60"/>
      <c r="Z83" s="60"/>
      <c r="AA83" s="60"/>
      <c r="AB83" s="60"/>
      <c r="AC83" s="60"/>
      <c r="AD83" s="60"/>
      <c r="AE83" s="60"/>
      <c r="AF83" s="60"/>
      <c r="AG83" s="60"/>
      <c r="AH83" s="60"/>
      <c r="AI83" s="58"/>
      <c r="AT83" s="60"/>
      <c r="AU83" s="60"/>
      <c r="AV83" s="60"/>
      <c r="AW83" s="60"/>
      <c r="AX83" s="60"/>
      <c r="AY83" s="60"/>
      <c r="AZ83" s="60"/>
      <c r="BA83" s="60"/>
      <c r="BB83" s="60"/>
      <c r="BC83" s="60"/>
      <c r="BD83" s="60"/>
      <c r="BE83" s="58"/>
      <c r="BP83" s="60"/>
      <c r="BQ83" s="60"/>
      <c r="BR83" s="60"/>
      <c r="BS83" s="60"/>
      <c r="BT83" s="60"/>
      <c r="BU83" s="60"/>
      <c r="BV83" s="60"/>
      <c r="BW83" s="60"/>
      <c r="BX83" s="60"/>
      <c r="BY83" s="60"/>
      <c r="BZ83" s="60"/>
      <c r="CA83" s="58"/>
    </row>
    <row r="84" spans="1:79">
      <c r="A84" s="12"/>
      <c r="B84" s="60"/>
      <c r="C84" s="58"/>
      <c r="D84" s="58"/>
      <c r="E84" s="58"/>
      <c r="F84" s="58"/>
      <c r="G84" s="60"/>
      <c r="H84" s="17"/>
      <c r="I84" s="105"/>
      <c r="J84" s="17"/>
      <c r="K84" s="141"/>
      <c r="L84" s="133"/>
      <c r="M84" s="60"/>
      <c r="X84" s="60"/>
      <c r="Y84" s="60"/>
      <c r="Z84" s="60"/>
      <c r="AA84" s="60"/>
      <c r="AB84" s="60"/>
      <c r="AC84" s="60"/>
      <c r="AD84" s="60"/>
      <c r="AE84" s="60"/>
      <c r="AF84" s="60"/>
      <c r="AG84" s="60"/>
      <c r="AH84" s="60"/>
      <c r="AI84" s="58"/>
      <c r="AT84" s="60"/>
      <c r="AU84" s="60"/>
      <c r="AV84" s="60"/>
      <c r="AW84" s="60"/>
      <c r="AX84" s="60"/>
      <c r="AY84" s="60"/>
      <c r="AZ84" s="60"/>
      <c r="BA84" s="60"/>
      <c r="BB84" s="60"/>
      <c r="BC84" s="60"/>
      <c r="BD84" s="60"/>
      <c r="BE84" s="58"/>
      <c r="BP84" s="60"/>
      <c r="BQ84" s="60"/>
      <c r="BR84" s="60"/>
      <c r="BS84" s="60"/>
      <c r="BT84" s="60"/>
      <c r="BU84" s="60"/>
      <c r="BV84" s="60"/>
      <c r="BW84" s="60"/>
      <c r="BX84" s="60"/>
      <c r="BY84" s="60"/>
      <c r="BZ84" s="60"/>
      <c r="CA84" s="58"/>
    </row>
    <row r="85" spans="1:79">
      <c r="A85" s="18"/>
      <c r="G85" s="131"/>
      <c r="H85" s="17"/>
      <c r="I85" s="105"/>
      <c r="J85" s="131"/>
      <c r="K85" s="131"/>
      <c r="X85" s="131"/>
      <c r="Y85" s="131"/>
      <c r="Z85" s="131"/>
      <c r="AA85" s="131"/>
      <c r="AB85" s="131"/>
      <c r="AC85" s="131"/>
      <c r="AD85" s="131"/>
      <c r="AE85" s="131"/>
      <c r="AF85" s="131"/>
      <c r="AG85" s="131"/>
      <c r="AT85" s="131"/>
      <c r="AU85" s="131"/>
      <c r="AV85" s="131"/>
      <c r="AW85" s="131"/>
      <c r="AX85" s="131"/>
      <c r="AY85" s="131"/>
      <c r="AZ85" s="131"/>
      <c r="BA85" s="131"/>
      <c r="BB85" s="131"/>
      <c r="BC85" s="131"/>
      <c r="BP85" s="131"/>
      <c r="BQ85" s="131"/>
      <c r="BR85" s="131"/>
      <c r="BS85" s="131"/>
      <c r="BT85" s="131"/>
      <c r="BU85" s="131"/>
      <c r="BV85" s="131"/>
      <c r="BW85" s="131"/>
      <c r="BX85" s="131"/>
      <c r="BY85" s="131"/>
    </row>
    <row r="86" spans="1:79">
      <c r="A86" s="18"/>
      <c r="G86" s="131"/>
      <c r="H86" s="17"/>
      <c r="I86" s="105"/>
      <c r="J86" s="17"/>
      <c r="K86" s="17"/>
      <c r="L86" s="17"/>
      <c r="M86" s="17"/>
      <c r="X86" s="14"/>
      <c r="Y86" s="17"/>
      <c r="Z86" s="17"/>
      <c r="AA86" s="17"/>
      <c r="AB86" s="17"/>
      <c r="AC86" s="17"/>
      <c r="AD86" s="17"/>
      <c r="AE86" s="17"/>
      <c r="AF86" s="17"/>
      <c r="AG86" s="17"/>
      <c r="AT86" s="131"/>
      <c r="AU86" s="131"/>
      <c r="AV86" s="131"/>
      <c r="AW86" s="131"/>
      <c r="AX86" s="131"/>
      <c r="AY86" s="131"/>
      <c r="AZ86" s="131"/>
      <c r="BA86" s="131"/>
      <c r="BB86" s="131"/>
      <c r="BC86" s="131"/>
      <c r="BP86" s="131"/>
      <c r="BQ86" s="131"/>
      <c r="BR86" s="131"/>
      <c r="BS86" s="131"/>
      <c r="BT86" s="131"/>
      <c r="BU86" s="131"/>
      <c r="BV86" s="131"/>
      <c r="BW86" s="131"/>
      <c r="BX86" s="131"/>
      <c r="BY86" s="131"/>
    </row>
    <row r="87" spans="1:79">
      <c r="A87" s="18"/>
      <c r="G87" s="131"/>
      <c r="H87" s="131"/>
      <c r="I87" s="131"/>
      <c r="J87" s="142"/>
      <c r="K87" s="141"/>
      <c r="L87" s="142"/>
      <c r="M87" s="142"/>
      <c r="X87" s="142"/>
      <c r="Y87" s="141"/>
      <c r="Z87" s="141"/>
      <c r="AA87" s="133"/>
      <c r="AB87" s="141"/>
      <c r="AC87" s="141"/>
      <c r="AD87" s="141"/>
      <c r="AE87" s="141"/>
      <c r="AF87" s="141"/>
      <c r="AG87" s="141"/>
      <c r="AT87" s="131"/>
      <c r="AU87" s="131"/>
      <c r="AV87" s="131"/>
      <c r="AW87" s="131"/>
      <c r="AX87" s="131"/>
      <c r="AY87" s="131"/>
      <c r="AZ87" s="131"/>
      <c r="BA87" s="131"/>
      <c r="BB87" s="131"/>
      <c r="BC87" s="131"/>
      <c r="BP87" s="131"/>
      <c r="BQ87" s="131"/>
      <c r="BR87" s="131"/>
      <c r="BS87" s="131"/>
      <c r="BT87" s="131"/>
      <c r="BU87" s="131"/>
      <c r="BV87" s="131"/>
      <c r="BW87" s="131"/>
      <c r="BX87" s="131"/>
      <c r="BY87" s="131"/>
    </row>
    <row r="88" spans="1:79">
      <c r="A88" s="18"/>
      <c r="H88" s="6"/>
      <c r="I88" s="6"/>
      <c r="J88" s="141"/>
      <c r="K88" s="141"/>
      <c r="L88" s="141"/>
      <c r="M88" s="141"/>
      <c r="X88" s="141"/>
      <c r="Y88" s="141"/>
      <c r="Z88" s="141"/>
      <c r="AA88" s="141"/>
      <c r="AB88" s="141"/>
      <c r="AC88" s="141"/>
      <c r="AD88" s="141"/>
      <c r="AE88" s="141"/>
      <c r="AF88" s="141"/>
      <c r="AG88" s="141"/>
      <c r="AT88" s="131"/>
      <c r="AU88" s="131"/>
      <c r="AV88" s="131"/>
      <c r="AW88" s="131"/>
      <c r="AX88" s="131"/>
      <c r="AY88" s="131"/>
      <c r="AZ88" s="131"/>
      <c r="BA88" s="131"/>
      <c r="BB88" s="131"/>
      <c r="BC88" s="131"/>
      <c r="BP88" s="131"/>
      <c r="BQ88" s="131"/>
      <c r="BR88" s="131"/>
      <c r="BS88" s="131"/>
      <c r="BT88" s="131"/>
      <c r="BU88" s="131"/>
      <c r="BV88" s="131"/>
      <c r="BW88" s="131"/>
      <c r="BX88" s="131"/>
      <c r="BY88" s="131"/>
    </row>
    <row r="89" spans="1:79">
      <c r="A89" s="18"/>
      <c r="H89" s="105"/>
      <c r="I89" s="105"/>
      <c r="J89" s="113"/>
      <c r="K89" s="105"/>
      <c r="L89" s="105"/>
      <c r="M89" s="105"/>
      <c r="X89" s="105"/>
      <c r="Y89" s="105"/>
      <c r="Z89" s="117"/>
      <c r="AA89" s="105"/>
      <c r="AB89" s="60"/>
      <c r="AC89" s="105"/>
      <c r="AD89" s="105"/>
      <c r="AE89" s="105"/>
      <c r="AF89" s="105"/>
      <c r="AG89" s="131"/>
      <c r="AT89" s="131"/>
      <c r="AU89" s="131"/>
      <c r="AV89" s="131"/>
      <c r="AW89" s="131"/>
      <c r="AX89" s="131"/>
      <c r="AY89" s="131"/>
      <c r="AZ89" s="131"/>
      <c r="BA89" s="131"/>
      <c r="BB89" s="131"/>
      <c r="BC89" s="131"/>
      <c r="BP89" s="131"/>
      <c r="BQ89" s="131"/>
      <c r="BR89" s="131"/>
      <c r="BS89" s="131"/>
      <c r="BT89" s="131"/>
      <c r="BU89" s="131"/>
      <c r="BV89" s="131"/>
      <c r="BW89" s="131"/>
      <c r="BX89" s="131"/>
      <c r="BY89" s="131"/>
    </row>
    <row r="90" spans="1:79">
      <c r="A90" s="18"/>
      <c r="H90" s="73"/>
      <c r="I90" s="73"/>
      <c r="J90" s="73"/>
      <c r="K90" s="88"/>
      <c r="L90" s="88"/>
      <c r="M90" s="60"/>
      <c r="X90" s="73"/>
      <c r="Y90" s="131"/>
      <c r="Z90" s="88"/>
      <c r="AA90" s="88"/>
      <c r="AB90" s="73"/>
      <c r="AC90" s="73"/>
      <c r="AD90" s="73"/>
      <c r="AE90" s="131"/>
      <c r="AF90" s="73"/>
      <c r="AG90" s="131"/>
    </row>
    <row r="91" spans="1:79">
      <c r="A91" s="18"/>
      <c r="Y91" s="131"/>
      <c r="Z91" s="131"/>
      <c r="AA91" s="131"/>
      <c r="AB91" s="131"/>
      <c r="AC91" s="131"/>
      <c r="AD91" s="131"/>
      <c r="AE91" s="131"/>
      <c r="AF91" s="131"/>
      <c r="AG91" s="131"/>
    </row>
    <row r="92" spans="1:79">
      <c r="A92" s="18"/>
    </row>
    <row r="93" spans="1:79">
      <c r="A93" s="18"/>
    </row>
    <row r="94" spans="1:79">
      <c r="A94" s="18"/>
    </row>
    <row r="95" spans="1:79">
      <c r="A95" s="18"/>
    </row>
    <row r="96" spans="1:79">
      <c r="A96" s="18"/>
    </row>
    <row r="97" spans="1:1">
      <c r="A97" s="18"/>
    </row>
    <row r="98" spans="1:1">
      <c r="A98" s="18"/>
    </row>
    <row r="99" spans="1:1">
      <c r="A99" s="18"/>
    </row>
    <row r="100" spans="1:1">
      <c r="A100" s="18"/>
    </row>
    <row r="101" spans="1:1">
      <c r="A101" s="18"/>
    </row>
    <row r="102" spans="1:1">
      <c r="A102" s="18"/>
    </row>
    <row r="103" spans="1:1">
      <c r="A103" s="18"/>
    </row>
    <row r="104" spans="1:1">
      <c r="A104" s="18"/>
    </row>
    <row r="105" spans="1:1">
      <c r="A105" s="18"/>
    </row>
    <row r="106" spans="1:1">
      <c r="A106" s="18"/>
    </row>
    <row r="107" spans="1:1">
      <c r="A107" s="18"/>
    </row>
    <row r="108" spans="1:1">
      <c r="A108" s="18"/>
    </row>
    <row r="109" spans="1:1">
      <c r="A109" s="18"/>
    </row>
    <row r="110" spans="1:1">
      <c r="A110" s="18"/>
    </row>
    <row r="111" spans="1:1">
      <c r="A111" s="18"/>
    </row>
    <row r="112" spans="1:1">
      <c r="A112" s="18"/>
    </row>
    <row r="113" spans="1:1">
      <c r="A113" s="18"/>
    </row>
    <row r="114" spans="1:1">
      <c r="A114" s="18"/>
    </row>
    <row r="115" spans="1:1">
      <c r="A115" s="18"/>
    </row>
    <row r="116" spans="1:1">
      <c r="A116" s="18"/>
    </row>
    <row r="117" spans="1:1">
      <c r="A117" s="18"/>
    </row>
    <row r="118" spans="1:1">
      <c r="A118" s="18"/>
    </row>
    <row r="119" spans="1:1">
      <c r="A119" s="18"/>
    </row>
    <row r="120" spans="1:1">
      <c r="A120" s="18"/>
    </row>
    <row r="121" spans="1:1">
      <c r="A121" s="18"/>
    </row>
    <row r="122" spans="1:1">
      <c r="A122" s="18"/>
    </row>
    <row r="123" spans="1:1">
      <c r="A123" s="18"/>
    </row>
    <row r="124" spans="1:1">
      <c r="A124" s="18"/>
    </row>
    <row r="125" spans="1:1">
      <c r="A125" s="18"/>
    </row>
    <row r="126" spans="1:1">
      <c r="A126" s="18"/>
    </row>
    <row r="127" spans="1:1">
      <c r="A127" s="18"/>
    </row>
    <row r="128" spans="1:1">
      <c r="A128" s="18"/>
    </row>
    <row r="129" spans="1:1">
      <c r="A129" s="18"/>
    </row>
    <row r="130" spans="1:1">
      <c r="A130" s="18"/>
    </row>
    <row r="131" spans="1:1">
      <c r="A131" s="18"/>
    </row>
    <row r="132" spans="1:1">
      <c r="A132" s="18"/>
    </row>
    <row r="133" spans="1:1">
      <c r="A133" s="18"/>
    </row>
    <row r="134" spans="1:1">
      <c r="A134" s="18"/>
    </row>
    <row r="135" spans="1:1">
      <c r="A135" s="18"/>
    </row>
    <row r="136" spans="1:1">
      <c r="A136" s="18"/>
    </row>
    <row r="137" spans="1:1">
      <c r="A137" s="18"/>
    </row>
    <row r="138" spans="1:1">
      <c r="A138" s="18"/>
    </row>
    <row r="139" spans="1:1">
      <c r="A139" s="18"/>
    </row>
    <row r="140" spans="1:1">
      <c r="A140" s="18"/>
    </row>
    <row r="141" spans="1:1">
      <c r="A141" s="18"/>
    </row>
    <row r="142" spans="1:1">
      <c r="A142" s="18"/>
    </row>
    <row r="143" spans="1:1">
      <c r="A143" s="18"/>
    </row>
    <row r="144" spans="1:1">
      <c r="A144" s="18"/>
    </row>
    <row r="145" spans="1:1">
      <c r="A145" s="18"/>
    </row>
    <row r="146" spans="1:1">
      <c r="A146" s="18"/>
    </row>
    <row r="147" spans="1:1">
      <c r="A147" s="18"/>
    </row>
    <row r="148" spans="1:1">
      <c r="A148" s="18"/>
    </row>
    <row r="149" spans="1:1">
      <c r="A149" s="18"/>
    </row>
    <row r="150" spans="1:1">
      <c r="A150" s="18"/>
    </row>
    <row r="151" spans="1:1">
      <c r="A151" s="18"/>
    </row>
    <row r="152" spans="1:1">
      <c r="A152" s="18"/>
    </row>
    <row r="153" spans="1:1">
      <c r="A153" s="18"/>
    </row>
    <row r="154" spans="1:1">
      <c r="A154" s="18"/>
    </row>
    <row r="155" spans="1:1">
      <c r="A155" s="18"/>
    </row>
    <row r="156" spans="1:1">
      <c r="A156" s="18"/>
    </row>
    <row r="157" spans="1:1">
      <c r="A157" s="18"/>
    </row>
    <row r="158" spans="1:1">
      <c r="A158" s="18"/>
    </row>
    <row r="159" spans="1:1">
      <c r="A159" s="18"/>
    </row>
    <row r="160" spans="1:1">
      <c r="A160" s="18"/>
    </row>
    <row r="161" spans="1:1">
      <c r="A161" s="18"/>
    </row>
    <row r="162" spans="1:1">
      <c r="A162" s="18"/>
    </row>
    <row r="163" spans="1:1">
      <c r="A163" s="18"/>
    </row>
    <row r="164" spans="1:1">
      <c r="A164" s="18"/>
    </row>
    <row r="165" spans="1:1">
      <c r="A165" s="18"/>
    </row>
    <row r="166" spans="1:1">
      <c r="A166" s="18"/>
    </row>
    <row r="167" spans="1:1">
      <c r="A167" s="18"/>
    </row>
    <row r="168" spans="1:1">
      <c r="A168" s="18"/>
    </row>
    <row r="169" spans="1:1">
      <c r="A169" s="18"/>
    </row>
    <row r="170" spans="1:1">
      <c r="A170" s="18"/>
    </row>
    <row r="171" spans="1:1">
      <c r="A171" s="18"/>
    </row>
    <row r="172" spans="1:1">
      <c r="A172" s="18"/>
    </row>
    <row r="173" spans="1:1">
      <c r="A173" s="18"/>
    </row>
    <row r="174" spans="1:1">
      <c r="A174" s="18"/>
    </row>
    <row r="175" spans="1:1">
      <c r="A175" s="18"/>
    </row>
    <row r="176" spans="1:1">
      <c r="A176" s="18"/>
    </row>
    <row r="177" spans="1:1">
      <c r="A177" s="18"/>
    </row>
    <row r="178" spans="1:1">
      <c r="A178" s="18"/>
    </row>
    <row r="179" spans="1:1">
      <c r="A179" s="18"/>
    </row>
    <row r="180" spans="1:1">
      <c r="A180" s="18"/>
    </row>
    <row r="181" spans="1:1">
      <c r="A181" s="18"/>
    </row>
    <row r="182" spans="1:1">
      <c r="A182" s="18"/>
    </row>
    <row r="183" spans="1:1">
      <c r="A183" s="18"/>
    </row>
    <row r="184" spans="1:1">
      <c r="A184" s="18"/>
    </row>
    <row r="185" spans="1:1">
      <c r="A185" s="18"/>
    </row>
    <row r="186" spans="1:1">
      <c r="A186" s="18"/>
    </row>
    <row r="187" spans="1:1">
      <c r="A187" s="18"/>
    </row>
    <row r="188" spans="1:1">
      <c r="A188" s="18"/>
    </row>
    <row r="189" spans="1:1">
      <c r="A189" s="18"/>
    </row>
    <row r="190" spans="1:1">
      <c r="A190" s="18"/>
    </row>
    <row r="191" spans="1:1">
      <c r="A191" s="18"/>
    </row>
    <row r="192" spans="1:1">
      <c r="A192" s="18"/>
    </row>
    <row r="193" spans="1:1">
      <c r="A193" s="18"/>
    </row>
    <row r="194" spans="1:1">
      <c r="A194" s="18"/>
    </row>
    <row r="195" spans="1:1">
      <c r="A195" s="18"/>
    </row>
    <row r="196" spans="1:1">
      <c r="A196" s="18"/>
    </row>
    <row r="197" spans="1:1">
      <c r="A197" s="18"/>
    </row>
    <row r="198" spans="1:1">
      <c r="A198" s="18"/>
    </row>
    <row r="199" spans="1:1">
      <c r="A199" s="18"/>
    </row>
    <row r="200" spans="1:1">
      <c r="A200" s="18"/>
    </row>
    <row r="201" spans="1:1">
      <c r="A201" s="18"/>
    </row>
    <row r="202" spans="1:1">
      <c r="A202" s="18"/>
    </row>
    <row r="203" spans="1:1">
      <c r="A203" s="18"/>
    </row>
    <row r="204" spans="1:1">
      <c r="A204" s="18"/>
    </row>
    <row r="205" spans="1:1">
      <c r="A205" s="18"/>
    </row>
    <row r="206" spans="1:1">
      <c r="A206" s="18"/>
    </row>
    <row r="207" spans="1:1">
      <c r="A207" s="18"/>
    </row>
    <row r="208" spans="1:1">
      <c r="A208" s="18"/>
    </row>
    <row r="209" spans="1:1">
      <c r="A209" s="18"/>
    </row>
    <row r="210" spans="1:1">
      <c r="A210" s="18"/>
    </row>
    <row r="211" spans="1:1">
      <c r="A211" s="18"/>
    </row>
    <row r="212" spans="1:1">
      <c r="A212" s="18"/>
    </row>
    <row r="213" spans="1:1">
      <c r="A213" s="18"/>
    </row>
    <row r="214" spans="1:1">
      <c r="A214" s="18"/>
    </row>
    <row r="215" spans="1:1">
      <c r="A215" s="18"/>
    </row>
    <row r="216" spans="1:1">
      <c r="A216" s="18"/>
    </row>
    <row r="217" spans="1:1">
      <c r="A217" s="18"/>
    </row>
    <row r="218" spans="1:1">
      <c r="A218" s="18"/>
    </row>
    <row r="219" spans="1:1">
      <c r="A219" s="18"/>
    </row>
    <row r="220" spans="1:1">
      <c r="A220" s="18"/>
    </row>
    <row r="221" spans="1:1">
      <c r="A221" s="18"/>
    </row>
    <row r="222" spans="1:1">
      <c r="A222" s="18"/>
    </row>
    <row r="223" spans="1:1">
      <c r="A223" s="18"/>
    </row>
    <row r="224" spans="1:1">
      <c r="A224" s="18"/>
    </row>
    <row r="225" spans="1:1">
      <c r="A225" s="18"/>
    </row>
    <row r="226" spans="1:1">
      <c r="A226" s="18"/>
    </row>
    <row r="227" spans="1:1">
      <c r="A227" s="18"/>
    </row>
    <row r="228" spans="1:1">
      <c r="A228" s="18"/>
    </row>
    <row r="229" spans="1:1">
      <c r="A229" s="18"/>
    </row>
    <row r="230" spans="1:1">
      <c r="A230" s="18"/>
    </row>
    <row r="231" spans="1:1">
      <c r="A231" s="18"/>
    </row>
    <row r="232" spans="1:1">
      <c r="A232" s="18"/>
    </row>
    <row r="233" spans="1:1">
      <c r="A233" s="18"/>
    </row>
    <row r="234" spans="1:1">
      <c r="A234" s="18"/>
    </row>
    <row r="235" spans="1:1">
      <c r="A235" s="18"/>
    </row>
    <row r="236" spans="1:1">
      <c r="A236" s="18"/>
    </row>
    <row r="237" spans="1:1">
      <c r="A237" s="18"/>
    </row>
    <row r="238" spans="1:1">
      <c r="A238" s="18"/>
    </row>
    <row r="239" spans="1:1">
      <c r="A239" s="18"/>
    </row>
    <row r="240" spans="1:1">
      <c r="A240" s="18"/>
    </row>
    <row r="241" spans="1:1">
      <c r="A241" s="18"/>
    </row>
    <row r="242" spans="1:1">
      <c r="A242" s="18"/>
    </row>
    <row r="243" spans="1:1">
      <c r="A243" s="18"/>
    </row>
    <row r="244" spans="1:1">
      <c r="A244" s="18"/>
    </row>
    <row r="245" spans="1:1">
      <c r="A245" s="18"/>
    </row>
    <row r="246" spans="1:1">
      <c r="A246" s="18"/>
    </row>
    <row r="247" spans="1:1">
      <c r="A247" s="18"/>
    </row>
    <row r="248" spans="1:1">
      <c r="A248" s="18"/>
    </row>
    <row r="249" spans="1:1">
      <c r="A249" s="18"/>
    </row>
    <row r="250" spans="1:1">
      <c r="A250" s="18"/>
    </row>
    <row r="251" spans="1:1">
      <c r="A251" s="18"/>
    </row>
    <row r="252" spans="1:1">
      <c r="A252" s="18"/>
    </row>
    <row r="253" spans="1:1">
      <c r="A253" s="18"/>
    </row>
    <row r="254" spans="1:1">
      <c r="A254" s="18"/>
    </row>
    <row r="255" spans="1:1">
      <c r="A255" s="18"/>
    </row>
    <row r="256" spans="1:1">
      <c r="A256" s="18"/>
    </row>
    <row r="257" spans="1:1">
      <c r="A257" s="18"/>
    </row>
    <row r="258" spans="1:1">
      <c r="A258" s="18"/>
    </row>
    <row r="259" spans="1:1">
      <c r="A259" s="18"/>
    </row>
    <row r="260" spans="1:1">
      <c r="A260" s="18"/>
    </row>
    <row r="261" spans="1:1">
      <c r="A261" s="18"/>
    </row>
    <row r="262" spans="1:1">
      <c r="A262" s="18"/>
    </row>
    <row r="263" spans="1:1">
      <c r="A263" s="18"/>
    </row>
    <row r="264" spans="1:1">
      <c r="A264" s="18"/>
    </row>
    <row r="265" spans="1:1">
      <c r="A265" s="18"/>
    </row>
    <row r="266" spans="1:1">
      <c r="A266" s="18"/>
    </row>
    <row r="267" spans="1:1">
      <c r="A267" s="18"/>
    </row>
    <row r="268" spans="1:1">
      <c r="A268" s="18"/>
    </row>
    <row r="269" spans="1:1">
      <c r="A269" s="18"/>
    </row>
    <row r="270" spans="1:1">
      <c r="A270" s="18"/>
    </row>
    <row r="271" spans="1:1">
      <c r="A271" s="18"/>
    </row>
    <row r="272" spans="1:1">
      <c r="A272" s="18"/>
    </row>
    <row r="273" spans="1:1">
      <c r="A273" s="18"/>
    </row>
    <row r="274" spans="1:1">
      <c r="A274" s="18"/>
    </row>
    <row r="275" spans="1:1">
      <c r="A275" s="18"/>
    </row>
    <row r="276" spans="1:1">
      <c r="A276" s="18"/>
    </row>
    <row r="277" spans="1:1">
      <c r="A277" s="18"/>
    </row>
    <row r="278" spans="1:1">
      <c r="A278" s="18"/>
    </row>
    <row r="279" spans="1:1">
      <c r="A279" s="18"/>
    </row>
    <row r="280" spans="1:1">
      <c r="A280" s="18"/>
    </row>
    <row r="281" spans="1:1">
      <c r="A281" s="18"/>
    </row>
    <row r="282" spans="1:1">
      <c r="A282" s="18"/>
    </row>
    <row r="283" spans="1:1">
      <c r="A283" s="18"/>
    </row>
    <row r="284" spans="1:1">
      <c r="A284" s="18"/>
    </row>
    <row r="285" spans="1:1">
      <c r="A285" s="18"/>
    </row>
    <row r="286" spans="1:1">
      <c r="A286" s="18"/>
    </row>
    <row r="287" spans="1:1">
      <c r="A287" s="18"/>
    </row>
    <row r="288" spans="1:1">
      <c r="A288" s="18"/>
    </row>
    <row r="289" spans="1:1">
      <c r="A289" s="18"/>
    </row>
    <row r="290" spans="1:1">
      <c r="A290" s="18"/>
    </row>
    <row r="291" spans="1:1">
      <c r="A291" s="18"/>
    </row>
    <row r="292" spans="1:1">
      <c r="A292" s="18"/>
    </row>
    <row r="293" spans="1:1">
      <c r="A293" s="18"/>
    </row>
    <row r="294" spans="1:1">
      <c r="A294" s="18"/>
    </row>
    <row r="295" spans="1:1">
      <c r="A295" s="18"/>
    </row>
    <row r="296" spans="1:1">
      <c r="A296" s="18"/>
    </row>
    <row r="297" spans="1:1">
      <c r="A297" s="18"/>
    </row>
    <row r="298" spans="1:1">
      <c r="A298" s="18"/>
    </row>
    <row r="299" spans="1:1">
      <c r="A299" s="18"/>
    </row>
    <row r="300" spans="1:1">
      <c r="A300" s="18"/>
    </row>
    <row r="301" spans="1:1">
      <c r="A301" s="18"/>
    </row>
    <row r="302" spans="1:1">
      <c r="A302" s="18"/>
    </row>
    <row r="303" spans="1:1">
      <c r="A303" s="18"/>
    </row>
    <row r="304" spans="1:1">
      <c r="A304" s="18"/>
    </row>
    <row r="305" spans="1:1">
      <c r="A305" s="18"/>
    </row>
    <row r="306" spans="1:1">
      <c r="A306" s="18"/>
    </row>
    <row r="307" spans="1:1">
      <c r="A307" s="18"/>
    </row>
    <row r="308" spans="1:1">
      <c r="A308" s="18"/>
    </row>
    <row r="309" spans="1:1">
      <c r="A309" s="18"/>
    </row>
    <row r="310" spans="1:1">
      <c r="A310" s="18"/>
    </row>
    <row r="311" spans="1:1">
      <c r="A311" s="18"/>
    </row>
    <row r="312" spans="1:1">
      <c r="A312" s="18"/>
    </row>
    <row r="313" spans="1:1">
      <c r="A313" s="18"/>
    </row>
    <row r="314" spans="1:1">
      <c r="A314" s="18"/>
    </row>
    <row r="315" spans="1:1">
      <c r="A315" s="18"/>
    </row>
    <row r="316" spans="1:1">
      <c r="A316" s="18"/>
    </row>
    <row r="317" spans="1:1">
      <c r="A317" s="18"/>
    </row>
    <row r="318" spans="1:1">
      <c r="A318" s="18"/>
    </row>
    <row r="319" spans="1:1">
      <c r="A319" s="18"/>
    </row>
    <row r="320" spans="1:1">
      <c r="A320" s="18"/>
    </row>
    <row r="321" spans="1:1">
      <c r="A321" s="18"/>
    </row>
    <row r="322" spans="1:1">
      <c r="A322" s="18"/>
    </row>
    <row r="323" spans="1:1">
      <c r="A323" s="18"/>
    </row>
    <row r="324" spans="1:1">
      <c r="A324" s="18"/>
    </row>
    <row r="325" spans="1:1">
      <c r="A325" s="18"/>
    </row>
    <row r="326" spans="1:1">
      <c r="A326" s="18"/>
    </row>
    <row r="327" spans="1:1">
      <c r="A327" s="18"/>
    </row>
    <row r="328" spans="1:1">
      <c r="A328" s="18"/>
    </row>
    <row r="329" spans="1:1">
      <c r="A329" s="18"/>
    </row>
    <row r="330" spans="1:1">
      <c r="A330" s="18"/>
    </row>
    <row r="331" spans="1:1">
      <c r="A331" s="18"/>
    </row>
    <row r="332" spans="1:1">
      <c r="A332" s="18"/>
    </row>
    <row r="333" spans="1:1">
      <c r="A333" s="18"/>
    </row>
    <row r="334" spans="1:1">
      <c r="A334" s="18"/>
    </row>
    <row r="335" spans="1:1">
      <c r="A335" s="18"/>
    </row>
    <row r="336" spans="1:1">
      <c r="A336" s="18"/>
    </row>
    <row r="337" spans="1:1">
      <c r="A337" s="18"/>
    </row>
    <row r="338" spans="1:1">
      <c r="A338" s="18"/>
    </row>
    <row r="339" spans="1:1">
      <c r="A339" s="18"/>
    </row>
    <row r="340" spans="1:1">
      <c r="A340" s="18"/>
    </row>
    <row r="341" spans="1:1">
      <c r="A341" s="18"/>
    </row>
    <row r="342" spans="1:1">
      <c r="A342" s="18"/>
    </row>
    <row r="343" spans="1:1">
      <c r="A343" s="18"/>
    </row>
    <row r="344" spans="1:1">
      <c r="A344" s="18"/>
    </row>
    <row r="345" spans="1:1">
      <c r="A345" s="18"/>
    </row>
    <row r="346" spans="1:1">
      <c r="A346" s="18"/>
    </row>
    <row r="347" spans="1:1">
      <c r="A347" s="18"/>
    </row>
    <row r="348" spans="1:1">
      <c r="A348" s="18"/>
    </row>
    <row r="349" spans="1:1">
      <c r="A349" s="18"/>
    </row>
    <row r="350" spans="1:1">
      <c r="A350" s="18"/>
    </row>
    <row r="351" spans="1:1">
      <c r="A351" s="18"/>
    </row>
    <row r="352" spans="1:1">
      <c r="A352" s="18"/>
    </row>
    <row r="353" spans="1:1">
      <c r="A353" s="18"/>
    </row>
    <row r="354" spans="1:1">
      <c r="A354" s="18"/>
    </row>
    <row r="355" spans="1:1">
      <c r="A355" s="18"/>
    </row>
    <row r="356" spans="1:1">
      <c r="A356" s="18"/>
    </row>
    <row r="357" spans="1:1">
      <c r="A357" s="18"/>
    </row>
    <row r="358" spans="1:1">
      <c r="A358" s="18"/>
    </row>
    <row r="359" spans="1:1">
      <c r="A359" s="18"/>
    </row>
    <row r="360" spans="1:1">
      <c r="A360" s="18"/>
    </row>
    <row r="361" spans="1:1">
      <c r="A361" s="18"/>
    </row>
    <row r="362" spans="1:1">
      <c r="A362" s="18"/>
    </row>
    <row r="363" spans="1:1">
      <c r="A363" s="18"/>
    </row>
    <row r="364" spans="1:1">
      <c r="A364" s="18"/>
    </row>
    <row r="365" spans="1:1">
      <c r="A365" s="18"/>
    </row>
    <row r="366" spans="1:1">
      <c r="A366" s="18"/>
    </row>
    <row r="367" spans="1:1">
      <c r="A367" s="18"/>
    </row>
    <row r="368" spans="1:1">
      <c r="A368" s="18"/>
    </row>
    <row r="369" spans="1:1">
      <c r="A369" s="18"/>
    </row>
    <row r="370" spans="1:1">
      <c r="A370" s="18"/>
    </row>
    <row r="371" spans="1:1">
      <c r="A371" s="18"/>
    </row>
    <row r="372" spans="1:1">
      <c r="A372" s="18"/>
    </row>
    <row r="373" spans="1:1">
      <c r="A373" s="18"/>
    </row>
    <row r="374" spans="1:1">
      <c r="A374" s="18"/>
    </row>
    <row r="375" spans="1:1">
      <c r="A375" s="18"/>
    </row>
    <row r="376" spans="1:1">
      <c r="A376" s="18"/>
    </row>
    <row r="377" spans="1:1">
      <c r="A377" s="18"/>
    </row>
    <row r="378" spans="1:1">
      <c r="A378" s="18"/>
    </row>
    <row r="379" spans="1:1">
      <c r="A379" s="18"/>
    </row>
    <row r="380" spans="1:1">
      <c r="A380" s="18"/>
    </row>
    <row r="381" spans="1:1">
      <c r="A381" s="18"/>
    </row>
    <row r="382" spans="1:1">
      <c r="A382" s="18"/>
    </row>
    <row r="383" spans="1:1">
      <c r="A383" s="18"/>
    </row>
    <row r="384" spans="1:1">
      <c r="A384" s="18"/>
    </row>
    <row r="385" spans="1:1">
      <c r="A385" s="18"/>
    </row>
    <row r="386" spans="1:1">
      <c r="A386" s="18"/>
    </row>
    <row r="387" spans="1:1">
      <c r="A387" s="18"/>
    </row>
    <row r="388" spans="1:1">
      <c r="A388" s="18"/>
    </row>
    <row r="389" spans="1:1">
      <c r="A389" s="18"/>
    </row>
    <row r="390" spans="1:1">
      <c r="A390" s="18"/>
    </row>
    <row r="391" spans="1:1">
      <c r="A391" s="18"/>
    </row>
    <row r="392" spans="1:1">
      <c r="A392" s="18"/>
    </row>
    <row r="393" spans="1:1">
      <c r="A393" s="18"/>
    </row>
    <row r="394" spans="1:1">
      <c r="A394" s="18"/>
    </row>
    <row r="395" spans="1:1">
      <c r="A395" s="18"/>
    </row>
    <row r="396" spans="1:1">
      <c r="A396" s="18"/>
    </row>
    <row r="397" spans="1:1">
      <c r="A397" s="18"/>
    </row>
    <row r="398" spans="1:1">
      <c r="A398" s="18"/>
    </row>
    <row r="399" spans="1:1">
      <c r="A399" s="18"/>
    </row>
    <row r="400" spans="1:1">
      <c r="A400" s="18"/>
    </row>
    <row r="401" spans="1:1">
      <c r="A401" s="18"/>
    </row>
    <row r="402" spans="1:1">
      <c r="A402" s="18"/>
    </row>
    <row r="403" spans="1:1">
      <c r="A403" s="18"/>
    </row>
    <row r="404" spans="1:1">
      <c r="A404" s="18"/>
    </row>
    <row r="405" spans="1:1">
      <c r="A405" s="18"/>
    </row>
    <row r="406" spans="1:1">
      <c r="A406" s="18"/>
    </row>
    <row r="407" spans="1:1">
      <c r="A407" s="18"/>
    </row>
    <row r="408" spans="1:1">
      <c r="A408" s="18"/>
    </row>
    <row r="409" spans="1:1">
      <c r="A409" s="18"/>
    </row>
    <row r="410" spans="1:1">
      <c r="A410" s="18"/>
    </row>
    <row r="411" spans="1:1">
      <c r="A411" s="18"/>
    </row>
    <row r="412" spans="1:1">
      <c r="A412" s="18"/>
    </row>
    <row r="413" spans="1:1">
      <c r="A413" s="18"/>
    </row>
    <row r="414" spans="1:1">
      <c r="A414" s="18"/>
    </row>
    <row r="415" spans="1:1">
      <c r="A415" s="18"/>
    </row>
    <row r="416" spans="1:1">
      <c r="A416" s="18"/>
    </row>
    <row r="417" spans="1:1">
      <c r="A417" s="18"/>
    </row>
    <row r="418" spans="1:1">
      <c r="A418" s="18"/>
    </row>
    <row r="419" spans="1:1">
      <c r="A419" s="18"/>
    </row>
    <row r="420" spans="1:1">
      <c r="A420" s="18"/>
    </row>
    <row r="421" spans="1:1">
      <c r="A421" s="18"/>
    </row>
    <row r="422" spans="1:1">
      <c r="A422" s="18"/>
    </row>
    <row r="423" spans="1:1">
      <c r="A423" s="18"/>
    </row>
    <row r="424" spans="1:1">
      <c r="A424" s="18"/>
    </row>
    <row r="425" spans="1:1">
      <c r="A425" s="18"/>
    </row>
    <row r="426" spans="1:1">
      <c r="A426" s="18"/>
    </row>
    <row r="427" spans="1:1">
      <c r="A427" s="18"/>
    </row>
    <row r="428" spans="1:1">
      <c r="A428" s="18"/>
    </row>
    <row r="429" spans="1:1">
      <c r="A429" s="18"/>
    </row>
    <row r="430" spans="1:1">
      <c r="A430" s="18"/>
    </row>
    <row r="431" spans="1:1">
      <c r="A431" s="18"/>
    </row>
    <row r="432" spans="1:1">
      <c r="A432" s="18"/>
    </row>
    <row r="433" spans="1:1">
      <c r="A433" s="18"/>
    </row>
    <row r="434" spans="1:1">
      <c r="A434" s="18"/>
    </row>
    <row r="435" spans="1:1">
      <c r="A435" s="18"/>
    </row>
    <row r="436" spans="1:1">
      <c r="A436" s="18"/>
    </row>
    <row r="437" spans="1:1">
      <c r="A437" s="18"/>
    </row>
    <row r="438" spans="1:1">
      <c r="A438" s="18"/>
    </row>
    <row r="439" spans="1:1">
      <c r="A439" s="18"/>
    </row>
    <row r="440" spans="1:1">
      <c r="A440" s="18"/>
    </row>
    <row r="441" spans="1:1">
      <c r="A441" s="18"/>
    </row>
    <row r="442" spans="1:1">
      <c r="A442" s="18"/>
    </row>
    <row r="443" spans="1:1">
      <c r="A443" s="18"/>
    </row>
    <row r="444" spans="1:1">
      <c r="A444" s="18"/>
    </row>
    <row r="445" spans="1:1">
      <c r="A445" s="18"/>
    </row>
    <row r="446" spans="1:1">
      <c r="A446" s="18"/>
    </row>
    <row r="447" spans="1:1">
      <c r="A447" s="18"/>
    </row>
    <row r="448" spans="1:1">
      <c r="A448" s="18"/>
    </row>
    <row r="449" spans="1:1">
      <c r="A449" s="18"/>
    </row>
    <row r="450" spans="1:1">
      <c r="A450" s="18"/>
    </row>
    <row r="451" spans="1:1">
      <c r="A451" s="18"/>
    </row>
    <row r="452" spans="1:1">
      <c r="A452" s="18"/>
    </row>
    <row r="453" spans="1:1">
      <c r="A453" s="18"/>
    </row>
    <row r="454" spans="1:1">
      <c r="A454" s="18"/>
    </row>
    <row r="455" spans="1:1">
      <c r="A455" s="18"/>
    </row>
    <row r="456" spans="1:1">
      <c r="A456" s="18"/>
    </row>
    <row r="457" spans="1:1">
      <c r="A457" s="18"/>
    </row>
    <row r="458" spans="1:1">
      <c r="A458" s="18"/>
    </row>
    <row r="459" spans="1:1">
      <c r="A459" s="18"/>
    </row>
    <row r="460" spans="1:1">
      <c r="A460" s="18"/>
    </row>
    <row r="461" spans="1:1">
      <c r="A461" s="18"/>
    </row>
    <row r="462" spans="1:1">
      <c r="A462" s="18"/>
    </row>
    <row r="463" spans="1:1">
      <c r="A463" s="18"/>
    </row>
    <row r="464" spans="1:1">
      <c r="A464" s="18"/>
    </row>
    <row r="465" spans="1:1">
      <c r="A465" s="18"/>
    </row>
    <row r="466" spans="1:1">
      <c r="A466" s="18"/>
    </row>
    <row r="467" spans="1:1">
      <c r="A467" s="18"/>
    </row>
    <row r="468" spans="1:1">
      <c r="A468" s="18"/>
    </row>
    <row r="469" spans="1:1">
      <c r="A469" s="18"/>
    </row>
    <row r="470" spans="1:1">
      <c r="A470" s="18"/>
    </row>
    <row r="471" spans="1:1">
      <c r="A471" s="18"/>
    </row>
    <row r="472" spans="1:1">
      <c r="A472" s="18"/>
    </row>
    <row r="473" spans="1:1">
      <c r="A473" s="18"/>
    </row>
    <row r="474" spans="1:1">
      <c r="A474" s="18"/>
    </row>
    <row r="475" spans="1:1">
      <c r="A475" s="18"/>
    </row>
    <row r="476" spans="1:1">
      <c r="A476" s="18"/>
    </row>
    <row r="477" spans="1:1">
      <c r="A477" s="18"/>
    </row>
    <row r="478" spans="1:1">
      <c r="A478" s="18"/>
    </row>
    <row r="479" spans="1:1">
      <c r="A479" s="18"/>
    </row>
    <row r="480" spans="1:1">
      <c r="A480" s="18"/>
    </row>
    <row r="481" spans="1:1">
      <c r="A481" s="18"/>
    </row>
    <row r="482" spans="1:1">
      <c r="A482" s="18"/>
    </row>
    <row r="483" spans="1:1">
      <c r="A483" s="18"/>
    </row>
    <row r="484" spans="1:1">
      <c r="A484" s="18"/>
    </row>
    <row r="485" spans="1:1">
      <c r="A485" s="18"/>
    </row>
    <row r="486" spans="1:1">
      <c r="A486" s="18"/>
    </row>
    <row r="487" spans="1:1">
      <c r="A487" s="18"/>
    </row>
    <row r="488" spans="1:1">
      <c r="A488" s="18"/>
    </row>
    <row r="489" spans="1:1">
      <c r="A489" s="18"/>
    </row>
    <row r="490" spans="1:1">
      <c r="A490" s="18"/>
    </row>
    <row r="491" spans="1:1">
      <c r="A491" s="18"/>
    </row>
    <row r="492" spans="1:1">
      <c r="A492" s="18"/>
    </row>
    <row r="493" spans="1:1">
      <c r="A493" s="18"/>
    </row>
    <row r="494" spans="1:1">
      <c r="A494" s="18"/>
    </row>
    <row r="495" spans="1:1">
      <c r="A495" s="18"/>
    </row>
    <row r="496" spans="1:1">
      <c r="A496" s="18"/>
    </row>
    <row r="497" spans="1:1">
      <c r="A497" s="18"/>
    </row>
    <row r="498" spans="1:1">
      <c r="A498" s="18"/>
    </row>
    <row r="499" spans="1:1">
      <c r="A499" s="18"/>
    </row>
    <row r="500" spans="1:1">
      <c r="A500" s="18"/>
    </row>
    <row r="501" spans="1:1">
      <c r="A501" s="18"/>
    </row>
    <row r="502" spans="1:1">
      <c r="A502" s="18"/>
    </row>
    <row r="503" spans="1:1">
      <c r="A503" s="18"/>
    </row>
    <row r="504" spans="1:1">
      <c r="A504" s="18"/>
    </row>
    <row r="505" spans="1:1">
      <c r="A505" s="18"/>
    </row>
    <row r="506" spans="1:1">
      <c r="A506" s="18"/>
    </row>
    <row r="507" spans="1:1">
      <c r="A507" s="18"/>
    </row>
    <row r="508" spans="1:1">
      <c r="A508" s="18"/>
    </row>
    <row r="509" spans="1:1">
      <c r="A509" s="18"/>
    </row>
    <row r="510" spans="1:1">
      <c r="A510" s="18"/>
    </row>
    <row r="511" spans="1:1">
      <c r="A511" s="18"/>
    </row>
    <row r="512" spans="1:1">
      <c r="A512" s="18"/>
    </row>
    <row r="513" spans="1:1">
      <c r="A513" s="18"/>
    </row>
    <row r="514" spans="1:1">
      <c r="A514" s="18"/>
    </row>
    <row r="515" spans="1:1">
      <c r="A515" s="18"/>
    </row>
    <row r="516" spans="1:1">
      <c r="A516" s="18"/>
    </row>
    <row r="517" spans="1:1">
      <c r="A517" s="18"/>
    </row>
    <row r="518" spans="1:1">
      <c r="A518" s="18"/>
    </row>
    <row r="519" spans="1:1">
      <c r="A519" s="18"/>
    </row>
    <row r="520" spans="1:1">
      <c r="A520" s="18"/>
    </row>
    <row r="521" spans="1:1">
      <c r="A521" s="18"/>
    </row>
    <row r="522" spans="1:1">
      <c r="A522" s="18"/>
    </row>
    <row r="523" spans="1:1">
      <c r="A523" s="18"/>
    </row>
    <row r="524" spans="1:1">
      <c r="A524" s="18"/>
    </row>
    <row r="525" spans="1:1">
      <c r="A525" s="18"/>
    </row>
    <row r="526" spans="1:1">
      <c r="A526" s="18"/>
    </row>
    <row r="527" spans="1:1">
      <c r="A527" s="18"/>
    </row>
    <row r="528" spans="1:1">
      <c r="A528" s="18"/>
    </row>
    <row r="529" spans="1:1">
      <c r="A529" s="18"/>
    </row>
    <row r="530" spans="1:1">
      <c r="A530" s="18"/>
    </row>
    <row r="531" spans="1:1">
      <c r="A531" s="18"/>
    </row>
    <row r="532" spans="1:1">
      <c r="A532" s="18"/>
    </row>
    <row r="533" spans="1:1">
      <c r="A533" s="18"/>
    </row>
    <row r="534" spans="1:1">
      <c r="A534" s="18"/>
    </row>
    <row r="535" spans="1:1">
      <c r="A535" s="18"/>
    </row>
    <row r="536" spans="1:1">
      <c r="A536" s="18"/>
    </row>
    <row r="537" spans="1:1">
      <c r="A537" s="18"/>
    </row>
    <row r="538" spans="1:1">
      <c r="A538" s="18"/>
    </row>
    <row r="539" spans="1:1">
      <c r="A539" s="18"/>
    </row>
    <row r="540" spans="1:1">
      <c r="A540" s="18"/>
    </row>
    <row r="541" spans="1:1">
      <c r="A541" s="18"/>
    </row>
    <row r="542" spans="1:1">
      <c r="A542" s="18"/>
    </row>
    <row r="543" spans="1:1">
      <c r="A543" s="18"/>
    </row>
    <row r="544" spans="1:1">
      <c r="A544" s="18"/>
    </row>
    <row r="545" spans="1:1">
      <c r="A545" s="18"/>
    </row>
    <row r="546" spans="1:1">
      <c r="A546" s="18"/>
    </row>
    <row r="547" spans="1:1">
      <c r="A547" s="18"/>
    </row>
    <row r="548" spans="1:1">
      <c r="A548" s="18"/>
    </row>
    <row r="549" spans="1:1">
      <c r="A549" s="18"/>
    </row>
    <row r="550" spans="1:1">
      <c r="A550" s="18"/>
    </row>
    <row r="551" spans="1:1">
      <c r="A551" s="18"/>
    </row>
    <row r="552" spans="1:1">
      <c r="A552" s="18"/>
    </row>
    <row r="553" spans="1:1">
      <c r="A553" s="18"/>
    </row>
    <row r="554" spans="1:1">
      <c r="A554" s="18"/>
    </row>
    <row r="555" spans="1:1">
      <c r="A555" s="18"/>
    </row>
    <row r="556" spans="1:1">
      <c r="A556" s="18"/>
    </row>
    <row r="557" spans="1:1">
      <c r="A557" s="18"/>
    </row>
    <row r="558" spans="1:1">
      <c r="A558" s="18"/>
    </row>
    <row r="559" spans="1:1">
      <c r="A559" s="18"/>
    </row>
    <row r="560" spans="1:1">
      <c r="A560" s="18"/>
    </row>
    <row r="561" spans="1:1">
      <c r="A561" s="18"/>
    </row>
    <row r="562" spans="1:1">
      <c r="A562" s="18"/>
    </row>
    <row r="563" spans="1:1">
      <c r="A563" s="18"/>
    </row>
    <row r="564" spans="1:1">
      <c r="A564" s="18"/>
    </row>
    <row r="565" spans="1:1">
      <c r="A565" s="18"/>
    </row>
    <row r="566" spans="1:1">
      <c r="A566" s="18"/>
    </row>
    <row r="567" spans="1:1">
      <c r="A567" s="18"/>
    </row>
    <row r="568" spans="1:1">
      <c r="A568" s="18"/>
    </row>
    <row r="569" spans="1:1">
      <c r="A569" s="18"/>
    </row>
    <row r="570" spans="1:1">
      <c r="A570" s="18"/>
    </row>
    <row r="571" spans="1:1">
      <c r="A571" s="18"/>
    </row>
    <row r="572" spans="1:1">
      <c r="A572" s="18"/>
    </row>
    <row r="573" spans="1:1">
      <c r="A573" s="18"/>
    </row>
    <row r="574" spans="1:1">
      <c r="A574" s="18"/>
    </row>
    <row r="575" spans="1:1">
      <c r="A575" s="18"/>
    </row>
    <row r="576" spans="1:1">
      <c r="A576" s="18"/>
    </row>
    <row r="577" spans="1:1">
      <c r="A577" s="18"/>
    </row>
    <row r="578" spans="1:1">
      <c r="A578" s="18"/>
    </row>
    <row r="579" spans="1:1">
      <c r="A579" s="18"/>
    </row>
    <row r="580" spans="1:1">
      <c r="A580" s="18"/>
    </row>
    <row r="581" spans="1:1">
      <c r="A581" s="18"/>
    </row>
    <row r="582" spans="1:1">
      <c r="A582" s="18"/>
    </row>
    <row r="583" spans="1:1">
      <c r="A583" s="18"/>
    </row>
    <row r="584" spans="1:1">
      <c r="A584" s="18"/>
    </row>
    <row r="585" spans="1:1">
      <c r="A585" s="18"/>
    </row>
    <row r="586" spans="1:1">
      <c r="A586" s="18"/>
    </row>
    <row r="587" spans="1:1">
      <c r="A587" s="18"/>
    </row>
    <row r="588" spans="1:1">
      <c r="A588" s="18"/>
    </row>
    <row r="589" spans="1:1">
      <c r="A589" s="18"/>
    </row>
    <row r="590" spans="1:1">
      <c r="A590" s="18"/>
    </row>
    <row r="591" spans="1:1">
      <c r="A591" s="18"/>
    </row>
    <row r="592" spans="1:1">
      <c r="A592" s="18"/>
    </row>
    <row r="593" spans="1:1">
      <c r="A593" s="18"/>
    </row>
    <row r="594" spans="1:1">
      <c r="A594" s="18"/>
    </row>
    <row r="595" spans="1:1">
      <c r="A595" s="18"/>
    </row>
    <row r="596" spans="1:1">
      <c r="A596" s="18"/>
    </row>
    <row r="597" spans="1:1">
      <c r="A597" s="18"/>
    </row>
    <row r="598" spans="1:1">
      <c r="A598" s="18"/>
    </row>
    <row r="599" spans="1:1">
      <c r="A599" s="18"/>
    </row>
    <row r="600" spans="1:1">
      <c r="A600" s="18"/>
    </row>
    <row r="601" spans="1:1">
      <c r="A601" s="18"/>
    </row>
    <row r="602" spans="1:1">
      <c r="A602" s="18"/>
    </row>
    <row r="603" spans="1:1">
      <c r="A603" s="18"/>
    </row>
    <row r="604" spans="1:1">
      <c r="A604" s="18"/>
    </row>
    <row r="605" spans="1:1">
      <c r="A605" s="18"/>
    </row>
    <row r="606" spans="1:1">
      <c r="A606" s="18"/>
    </row>
    <row r="607" spans="1:1">
      <c r="A607" s="18"/>
    </row>
    <row r="608" spans="1:1">
      <c r="A608" s="18"/>
    </row>
    <row r="609" spans="1:1">
      <c r="A609" s="18"/>
    </row>
    <row r="610" spans="1:1">
      <c r="A610" s="18"/>
    </row>
    <row r="611" spans="1:1">
      <c r="A611" s="18"/>
    </row>
    <row r="612" spans="1:1">
      <c r="A612" s="18"/>
    </row>
    <row r="613" spans="1:1">
      <c r="A613" s="18"/>
    </row>
    <row r="614" spans="1:1">
      <c r="A614" s="18"/>
    </row>
    <row r="615" spans="1:1">
      <c r="A615" s="18"/>
    </row>
    <row r="616" spans="1:1">
      <c r="A616" s="18"/>
    </row>
    <row r="617" spans="1:1">
      <c r="A617" s="18"/>
    </row>
    <row r="618" spans="1:1">
      <c r="A618" s="18"/>
    </row>
    <row r="619" spans="1:1">
      <c r="A619" s="18"/>
    </row>
    <row r="620" spans="1:1">
      <c r="A620" s="18"/>
    </row>
    <row r="621" spans="1:1">
      <c r="A621" s="18"/>
    </row>
    <row r="622" spans="1:1">
      <c r="A622" s="18"/>
    </row>
    <row r="623" spans="1:1">
      <c r="A623" s="18"/>
    </row>
    <row r="624" spans="1:1">
      <c r="A624" s="18"/>
    </row>
    <row r="625" spans="1:1">
      <c r="A625" s="18"/>
    </row>
    <row r="626" spans="1:1">
      <c r="A626" s="18"/>
    </row>
    <row r="627" spans="1:1">
      <c r="A627" s="18"/>
    </row>
    <row r="628" spans="1:1">
      <c r="A628" s="18"/>
    </row>
    <row r="629" spans="1:1">
      <c r="A629" s="18"/>
    </row>
    <row r="630" spans="1:1">
      <c r="A630" s="18"/>
    </row>
    <row r="631" spans="1:1">
      <c r="A631" s="18"/>
    </row>
    <row r="632" spans="1:1">
      <c r="A632" s="18"/>
    </row>
    <row r="633" spans="1:1">
      <c r="A633" s="18"/>
    </row>
    <row r="634" spans="1:1">
      <c r="A634" s="18"/>
    </row>
    <row r="635" spans="1:1">
      <c r="A635" s="18"/>
    </row>
    <row r="636" spans="1:1">
      <c r="A636" s="18"/>
    </row>
    <row r="637" spans="1:1">
      <c r="A637" s="18"/>
    </row>
    <row r="638" spans="1:1">
      <c r="A638" s="18"/>
    </row>
    <row r="639" spans="1:1">
      <c r="A639" s="18"/>
    </row>
    <row r="640" spans="1:1">
      <c r="A640" s="18"/>
    </row>
    <row r="641" spans="1:1">
      <c r="A641" s="18"/>
    </row>
    <row r="642" spans="1:1">
      <c r="A642" s="18"/>
    </row>
    <row r="643" spans="1:1">
      <c r="A643" s="18"/>
    </row>
    <row r="644" spans="1:1">
      <c r="A644" s="18"/>
    </row>
    <row r="645" spans="1:1">
      <c r="A645" s="18"/>
    </row>
    <row r="646" spans="1:1">
      <c r="A646" s="18"/>
    </row>
    <row r="647" spans="1:1">
      <c r="A647" s="18"/>
    </row>
    <row r="648" spans="1:1">
      <c r="A648" s="18"/>
    </row>
    <row r="649" spans="1:1">
      <c r="A649" s="18"/>
    </row>
    <row r="650" spans="1:1">
      <c r="A650" s="18"/>
    </row>
    <row r="651" spans="1:1">
      <c r="A651" s="18"/>
    </row>
    <row r="652" spans="1:1">
      <c r="A652" s="18"/>
    </row>
    <row r="653" spans="1:1">
      <c r="A653" s="18"/>
    </row>
    <row r="654" spans="1:1">
      <c r="A654" s="18"/>
    </row>
    <row r="655" spans="1:1">
      <c r="A655" s="18"/>
    </row>
    <row r="656" spans="1:1">
      <c r="A656" s="18"/>
    </row>
    <row r="657" spans="1:1">
      <c r="A657" s="18"/>
    </row>
    <row r="658" spans="1:1">
      <c r="A658" s="18"/>
    </row>
    <row r="659" spans="1:1">
      <c r="A659" s="18"/>
    </row>
    <row r="660" spans="1:1">
      <c r="A660" s="18"/>
    </row>
    <row r="661" spans="1:1">
      <c r="A661" s="18"/>
    </row>
    <row r="662" spans="1:1">
      <c r="A662" s="18"/>
    </row>
    <row r="663" spans="1:1">
      <c r="A663" s="18"/>
    </row>
    <row r="664" spans="1:1">
      <c r="A664" s="18"/>
    </row>
    <row r="665" spans="1:1">
      <c r="A665" s="18"/>
    </row>
    <row r="666" spans="1:1">
      <c r="A666" s="18"/>
    </row>
    <row r="667" spans="1:1">
      <c r="A667" s="18"/>
    </row>
    <row r="668" spans="1:1">
      <c r="A668" s="18"/>
    </row>
    <row r="669" spans="1:1">
      <c r="A669" s="18"/>
    </row>
    <row r="670" spans="1:1">
      <c r="A670" s="18"/>
    </row>
    <row r="671" spans="1:1">
      <c r="A671" s="18"/>
    </row>
    <row r="672" spans="1:1">
      <c r="A672" s="18"/>
    </row>
    <row r="673" spans="1:1">
      <c r="A673" s="18"/>
    </row>
    <row r="674" spans="1:1">
      <c r="A674" s="18"/>
    </row>
    <row r="675" spans="1:1">
      <c r="A675" s="18"/>
    </row>
    <row r="676" spans="1:1">
      <c r="A676" s="18"/>
    </row>
    <row r="677" spans="1:1">
      <c r="A677" s="18"/>
    </row>
    <row r="678" spans="1:1">
      <c r="A678" s="18"/>
    </row>
    <row r="679" spans="1:1">
      <c r="A679" s="18"/>
    </row>
    <row r="680" spans="1:1">
      <c r="A680" s="18"/>
    </row>
    <row r="681" spans="1:1">
      <c r="A681" s="18"/>
    </row>
    <row r="682" spans="1:1">
      <c r="A682" s="18"/>
    </row>
    <row r="683" spans="1:1">
      <c r="A683" s="18"/>
    </row>
    <row r="684" spans="1:1">
      <c r="A684" s="18"/>
    </row>
    <row r="685" spans="1:1">
      <c r="A685" s="18"/>
    </row>
    <row r="686" spans="1:1">
      <c r="A686" s="18"/>
    </row>
    <row r="687" spans="1:1">
      <c r="A687" s="18"/>
    </row>
    <row r="688" spans="1:1">
      <c r="A688" s="18"/>
    </row>
    <row r="689" spans="1:1">
      <c r="A689" s="18"/>
    </row>
    <row r="690" spans="1:1">
      <c r="A690" s="18"/>
    </row>
    <row r="691" spans="1:1">
      <c r="A691" s="18"/>
    </row>
    <row r="692" spans="1:1">
      <c r="A692" s="18"/>
    </row>
    <row r="693" spans="1:1">
      <c r="A693" s="18"/>
    </row>
    <row r="694" spans="1:1">
      <c r="A694" s="18"/>
    </row>
    <row r="695" spans="1:1">
      <c r="A695" s="18"/>
    </row>
    <row r="696" spans="1:1">
      <c r="A696" s="18"/>
    </row>
    <row r="697" spans="1:1">
      <c r="A697" s="18"/>
    </row>
    <row r="698" spans="1:1">
      <c r="A698" s="18"/>
    </row>
    <row r="699" spans="1:1">
      <c r="A699" s="18"/>
    </row>
    <row r="700" spans="1:1">
      <c r="A700" s="18"/>
    </row>
    <row r="701" spans="1:1">
      <c r="A701" s="18"/>
    </row>
    <row r="702" spans="1:1">
      <c r="A702" s="18"/>
    </row>
    <row r="703" spans="1:1">
      <c r="A703" s="18"/>
    </row>
    <row r="704" spans="1:1">
      <c r="A704" s="18"/>
    </row>
    <row r="705" spans="1:1">
      <c r="A705" s="18"/>
    </row>
    <row r="706" spans="1:1">
      <c r="A706" s="18"/>
    </row>
    <row r="707" spans="1:1">
      <c r="A707" s="18"/>
    </row>
    <row r="708" spans="1:1">
      <c r="A708" s="18"/>
    </row>
    <row r="709" spans="1:1">
      <c r="A709" s="18"/>
    </row>
    <row r="710" spans="1:1">
      <c r="A710" s="18"/>
    </row>
    <row r="711" spans="1:1">
      <c r="A711" s="18"/>
    </row>
    <row r="712" spans="1:1">
      <c r="A712" s="18"/>
    </row>
    <row r="713" spans="1:1">
      <c r="A713" s="18"/>
    </row>
    <row r="714" spans="1:1">
      <c r="A714" s="18"/>
    </row>
    <row r="715" spans="1:1">
      <c r="A715" s="18"/>
    </row>
    <row r="716" spans="1:1">
      <c r="A716" s="18"/>
    </row>
    <row r="717" spans="1:1">
      <c r="A717" s="18"/>
    </row>
    <row r="718" spans="1:1">
      <c r="A718" s="18"/>
    </row>
    <row r="719" spans="1:1">
      <c r="A719" s="18"/>
    </row>
    <row r="720" spans="1:1">
      <c r="A720" s="18"/>
    </row>
    <row r="721" spans="1:1">
      <c r="A721" s="18"/>
    </row>
    <row r="722" spans="1:1">
      <c r="A722" s="18"/>
    </row>
    <row r="723" spans="1:1">
      <c r="A723" s="18"/>
    </row>
    <row r="724" spans="1:1">
      <c r="A724" s="18"/>
    </row>
    <row r="725" spans="1:1">
      <c r="A725" s="18"/>
    </row>
    <row r="726" spans="1:1">
      <c r="A726" s="18"/>
    </row>
    <row r="727" spans="1:1">
      <c r="A727" s="18"/>
    </row>
    <row r="728" spans="1:1">
      <c r="A728" s="18"/>
    </row>
    <row r="729" spans="1:1">
      <c r="A729" s="18"/>
    </row>
    <row r="730" spans="1:1">
      <c r="A730" s="18"/>
    </row>
    <row r="731" spans="1:1">
      <c r="A731" s="18"/>
    </row>
    <row r="732" spans="1:1">
      <c r="A732" s="18"/>
    </row>
    <row r="733" spans="1:1">
      <c r="A733" s="18"/>
    </row>
    <row r="734" spans="1:1">
      <c r="A734" s="18"/>
    </row>
    <row r="735" spans="1:1">
      <c r="A735" s="18"/>
    </row>
    <row r="736" spans="1:1">
      <c r="A736" s="18"/>
    </row>
    <row r="737" spans="1:1">
      <c r="A737" s="18"/>
    </row>
    <row r="738" spans="1:1">
      <c r="A738" s="18"/>
    </row>
    <row r="739" spans="1:1">
      <c r="A739" s="18"/>
    </row>
    <row r="740" spans="1:1">
      <c r="A740" s="18"/>
    </row>
    <row r="741" spans="1:1">
      <c r="A741" s="18"/>
    </row>
    <row r="742" spans="1:1">
      <c r="A742" s="18"/>
    </row>
    <row r="743" spans="1:1">
      <c r="A743" s="18"/>
    </row>
    <row r="744" spans="1:1">
      <c r="A744" s="18"/>
    </row>
    <row r="745" spans="1:1">
      <c r="A745" s="18"/>
    </row>
    <row r="746" spans="1:1">
      <c r="A746" s="18"/>
    </row>
    <row r="747" spans="1:1">
      <c r="A747" s="18"/>
    </row>
    <row r="748" spans="1:1">
      <c r="A748" s="18"/>
    </row>
    <row r="749" spans="1:1">
      <c r="A749" s="18"/>
    </row>
    <row r="750" spans="1:1">
      <c r="A750" s="18"/>
    </row>
    <row r="751" spans="1:1">
      <c r="A751" s="18"/>
    </row>
    <row r="752" spans="1:1">
      <c r="A752" s="18"/>
    </row>
    <row r="753" spans="1:1">
      <c r="A753" s="18"/>
    </row>
    <row r="754" spans="1:1">
      <c r="A754" s="18"/>
    </row>
    <row r="755" spans="1:1">
      <c r="A755" s="18"/>
    </row>
    <row r="756" spans="1:1">
      <c r="A756" s="18"/>
    </row>
    <row r="757" spans="1:1">
      <c r="A757" s="18"/>
    </row>
    <row r="758" spans="1:1">
      <c r="A758" s="18"/>
    </row>
    <row r="759" spans="1:1">
      <c r="A759" s="18"/>
    </row>
    <row r="760" spans="1:1">
      <c r="A760" s="18"/>
    </row>
    <row r="761" spans="1:1">
      <c r="A761" s="18"/>
    </row>
    <row r="762" spans="1:1">
      <c r="A762" s="18"/>
    </row>
    <row r="763" spans="1:1">
      <c r="A763" s="18"/>
    </row>
    <row r="764" spans="1:1">
      <c r="A764" s="18"/>
    </row>
    <row r="765" spans="1:1">
      <c r="A765" s="18"/>
    </row>
    <row r="766" spans="1:1">
      <c r="A766" s="18"/>
    </row>
    <row r="767" spans="1:1">
      <c r="A767" s="18"/>
    </row>
    <row r="768" spans="1:1">
      <c r="A768" s="18"/>
    </row>
    <row r="769" spans="1:1">
      <c r="A769" s="18"/>
    </row>
    <row r="770" spans="1:1">
      <c r="A770" s="18"/>
    </row>
    <row r="771" spans="1:1">
      <c r="A771" s="18"/>
    </row>
    <row r="772" spans="1:1">
      <c r="A772" s="18"/>
    </row>
    <row r="773" spans="1:1">
      <c r="A773" s="18"/>
    </row>
    <row r="774" spans="1:1">
      <c r="A774" s="18"/>
    </row>
    <row r="775" spans="1:1">
      <c r="A775" s="18"/>
    </row>
    <row r="776" spans="1:1">
      <c r="A776" s="18"/>
    </row>
    <row r="777" spans="1:1">
      <c r="A777" s="18"/>
    </row>
    <row r="778" spans="1:1">
      <c r="A778" s="18"/>
    </row>
    <row r="779" spans="1:1">
      <c r="A779" s="18"/>
    </row>
    <row r="780" spans="1:1">
      <c r="A780" s="18"/>
    </row>
    <row r="781" spans="1:1">
      <c r="A781" s="18"/>
    </row>
    <row r="782" spans="1:1">
      <c r="A782" s="18"/>
    </row>
    <row r="783" spans="1:1">
      <c r="A783" s="18"/>
    </row>
    <row r="784" spans="1:1">
      <c r="A784" s="18"/>
    </row>
    <row r="785" spans="1:1">
      <c r="A785" s="18"/>
    </row>
    <row r="786" spans="1:1">
      <c r="A786" s="18"/>
    </row>
    <row r="787" spans="1:1">
      <c r="A787" s="18"/>
    </row>
    <row r="788" spans="1:1">
      <c r="A788" s="18"/>
    </row>
    <row r="789" spans="1:1">
      <c r="A789" s="18"/>
    </row>
    <row r="790" spans="1:1">
      <c r="A790" s="18"/>
    </row>
    <row r="791" spans="1:1">
      <c r="A791" s="18"/>
    </row>
    <row r="792" spans="1:1">
      <c r="A792" s="18"/>
    </row>
    <row r="793" spans="1:1">
      <c r="A793" s="18"/>
    </row>
    <row r="794" spans="1:1">
      <c r="A794" s="18"/>
    </row>
    <row r="795" spans="1:1">
      <c r="A795" s="18"/>
    </row>
    <row r="796" spans="1:1">
      <c r="A796" s="18"/>
    </row>
    <row r="797" spans="1:1">
      <c r="A797" s="18"/>
    </row>
    <row r="798" spans="1:1">
      <c r="A798" s="18"/>
    </row>
    <row r="799" spans="1:1">
      <c r="A799" s="18"/>
    </row>
    <row r="800" spans="1:1">
      <c r="A800" s="18"/>
    </row>
    <row r="801" spans="1:1">
      <c r="A801" s="18"/>
    </row>
    <row r="802" spans="1:1">
      <c r="A802" s="18"/>
    </row>
    <row r="803" spans="1:1">
      <c r="A803" s="18"/>
    </row>
    <row r="804" spans="1:1">
      <c r="A804" s="18"/>
    </row>
    <row r="805" spans="1:1">
      <c r="A805" s="18"/>
    </row>
    <row r="806" spans="1:1">
      <c r="A806" s="18"/>
    </row>
    <row r="807" spans="1:1">
      <c r="A807" s="18"/>
    </row>
    <row r="808" spans="1:1">
      <c r="A808" s="18"/>
    </row>
    <row r="809" spans="1:1">
      <c r="A809" s="18"/>
    </row>
    <row r="810" spans="1:1">
      <c r="A810" s="18"/>
    </row>
    <row r="811" spans="1:1">
      <c r="A811" s="18"/>
    </row>
    <row r="812" spans="1:1">
      <c r="A812" s="18"/>
    </row>
    <row r="813" spans="1:1">
      <c r="A813" s="18"/>
    </row>
    <row r="814" spans="1:1">
      <c r="A814" s="18"/>
    </row>
    <row r="815" spans="1:1">
      <c r="A815" s="18"/>
    </row>
    <row r="816" spans="1:1">
      <c r="A816" s="18"/>
    </row>
    <row r="817" spans="1:1">
      <c r="A817" s="18"/>
    </row>
    <row r="818" spans="1:1">
      <c r="A818" s="18"/>
    </row>
    <row r="819" spans="1:1">
      <c r="A819" s="18"/>
    </row>
    <row r="820" spans="1:1">
      <c r="A820" s="18"/>
    </row>
    <row r="821" spans="1:1">
      <c r="A821" s="18"/>
    </row>
    <row r="822" spans="1:1">
      <c r="A822" s="18"/>
    </row>
    <row r="823" spans="1:1">
      <c r="A823" s="18"/>
    </row>
    <row r="824" spans="1:1">
      <c r="A824" s="18"/>
    </row>
    <row r="825" spans="1:1">
      <c r="A825" s="18"/>
    </row>
    <row r="826" spans="1:1">
      <c r="A826" s="18"/>
    </row>
    <row r="827" spans="1:1">
      <c r="A827" s="18"/>
    </row>
    <row r="828" spans="1:1">
      <c r="A828" s="18"/>
    </row>
    <row r="829" spans="1:1">
      <c r="A829" s="18"/>
    </row>
    <row r="830" spans="1:1">
      <c r="A830" s="18"/>
    </row>
    <row r="831" spans="1:1">
      <c r="A831" s="18"/>
    </row>
    <row r="832" spans="1:1">
      <c r="A832" s="18"/>
    </row>
    <row r="833" spans="1:1">
      <c r="A833" s="18"/>
    </row>
    <row r="834" spans="1:1">
      <c r="A834" s="18"/>
    </row>
    <row r="835" spans="1:1">
      <c r="A835" s="18"/>
    </row>
    <row r="836" spans="1:1">
      <c r="A836" s="18"/>
    </row>
    <row r="837" spans="1:1">
      <c r="A837" s="18"/>
    </row>
    <row r="838" spans="1:1">
      <c r="A838" s="18"/>
    </row>
    <row r="839" spans="1:1">
      <c r="A839" s="18"/>
    </row>
    <row r="840" spans="1:1">
      <c r="A840" s="18"/>
    </row>
    <row r="841" spans="1:1">
      <c r="A841" s="18"/>
    </row>
    <row r="842" spans="1:1">
      <c r="A842" s="18"/>
    </row>
    <row r="843" spans="1:1">
      <c r="A843" s="18"/>
    </row>
    <row r="844" spans="1:1">
      <c r="A844" s="18"/>
    </row>
    <row r="845" spans="1:1">
      <c r="A845" s="18"/>
    </row>
    <row r="846" spans="1:1">
      <c r="A846" s="18"/>
    </row>
    <row r="847" spans="1:1">
      <c r="A847" s="18"/>
    </row>
    <row r="848" spans="1:1">
      <c r="A848" s="18"/>
    </row>
    <row r="849" spans="1:1">
      <c r="A849" s="18"/>
    </row>
    <row r="850" spans="1:1">
      <c r="A850" s="18"/>
    </row>
    <row r="851" spans="1:1">
      <c r="A851" s="18"/>
    </row>
    <row r="852" spans="1:1">
      <c r="A852" s="18"/>
    </row>
    <row r="853" spans="1:1">
      <c r="A853" s="18"/>
    </row>
    <row r="854" spans="1:1">
      <c r="A854" s="18"/>
    </row>
    <row r="855" spans="1:1">
      <c r="A855" s="18"/>
    </row>
    <row r="856" spans="1:1">
      <c r="A856" s="18"/>
    </row>
    <row r="857" spans="1:1">
      <c r="A857" s="18"/>
    </row>
    <row r="858" spans="1:1">
      <c r="A858" s="18"/>
    </row>
    <row r="859" spans="1:1">
      <c r="A859" s="18"/>
    </row>
    <row r="860" spans="1:1">
      <c r="A860" s="18"/>
    </row>
    <row r="861" spans="1:1">
      <c r="A861" s="18"/>
    </row>
    <row r="862" spans="1:1">
      <c r="A862" s="18"/>
    </row>
    <row r="863" spans="1:1">
      <c r="A863" s="18"/>
    </row>
    <row r="864" spans="1:1">
      <c r="A864" s="18"/>
    </row>
    <row r="865" spans="1:1">
      <c r="A865" s="18"/>
    </row>
    <row r="866" spans="1:1">
      <c r="A866" s="18"/>
    </row>
    <row r="867" spans="1:1">
      <c r="A867" s="18"/>
    </row>
    <row r="868" spans="1:1">
      <c r="A868" s="18"/>
    </row>
    <row r="869" spans="1:1">
      <c r="A869" s="18"/>
    </row>
    <row r="870" spans="1:1">
      <c r="A870" s="18"/>
    </row>
    <row r="871" spans="1:1">
      <c r="A871" s="18"/>
    </row>
    <row r="872" spans="1:1">
      <c r="A872" s="18"/>
    </row>
    <row r="873" spans="1:1">
      <c r="A873" s="18"/>
    </row>
    <row r="874" spans="1:1">
      <c r="A874" s="18"/>
    </row>
    <row r="875" spans="1:1">
      <c r="A875" s="18"/>
    </row>
    <row r="876" spans="1:1">
      <c r="A876" s="18"/>
    </row>
    <row r="877" spans="1:1">
      <c r="A877" s="18"/>
    </row>
    <row r="878" spans="1:1">
      <c r="A878" s="18"/>
    </row>
    <row r="879" spans="1:1">
      <c r="A879" s="18"/>
    </row>
    <row r="880" spans="1:1">
      <c r="A880" s="18"/>
    </row>
    <row r="881" spans="1:1">
      <c r="A881" s="18"/>
    </row>
    <row r="882" spans="1:1">
      <c r="A882" s="18"/>
    </row>
    <row r="883" spans="1:1">
      <c r="A883" s="18"/>
    </row>
    <row r="884" spans="1:1">
      <c r="A884" s="18"/>
    </row>
    <row r="885" spans="1:1">
      <c r="A885" s="18"/>
    </row>
    <row r="886" spans="1:1">
      <c r="A886" s="18"/>
    </row>
    <row r="887" spans="1:1">
      <c r="A887" s="18"/>
    </row>
    <row r="888" spans="1:1">
      <c r="A888" s="18"/>
    </row>
    <row r="889" spans="1:1">
      <c r="A889" s="18"/>
    </row>
    <row r="890" spans="1:1">
      <c r="A890" s="18"/>
    </row>
    <row r="891" spans="1:1">
      <c r="A891" s="18"/>
    </row>
    <row r="892" spans="1:1">
      <c r="A892" s="18"/>
    </row>
    <row r="893" spans="1:1">
      <c r="A893" s="18"/>
    </row>
    <row r="894" spans="1:1">
      <c r="A894" s="18"/>
    </row>
    <row r="895" spans="1:1">
      <c r="A895" s="18"/>
    </row>
    <row r="896" spans="1:1">
      <c r="A896" s="18"/>
    </row>
    <row r="897" spans="1:1">
      <c r="A897" s="18"/>
    </row>
    <row r="898" spans="1:1">
      <c r="A898" s="18"/>
    </row>
    <row r="899" spans="1:1">
      <c r="A899" s="18"/>
    </row>
    <row r="900" spans="1:1">
      <c r="A900" s="18"/>
    </row>
    <row r="901" spans="1:1">
      <c r="A901" s="18"/>
    </row>
    <row r="902" spans="1:1">
      <c r="A902" s="18"/>
    </row>
    <row r="903" spans="1:1">
      <c r="A903" s="18"/>
    </row>
    <row r="904" spans="1:1">
      <c r="A904" s="18"/>
    </row>
    <row r="905" spans="1:1">
      <c r="A905" s="18"/>
    </row>
    <row r="906" spans="1:1">
      <c r="A906" s="18"/>
    </row>
    <row r="907" spans="1:1">
      <c r="A907" s="18"/>
    </row>
    <row r="908" spans="1:1">
      <c r="A908" s="18"/>
    </row>
    <row r="909" spans="1:1">
      <c r="A909" s="18"/>
    </row>
    <row r="910" spans="1:1">
      <c r="A910" s="18"/>
    </row>
    <row r="911" spans="1:1">
      <c r="A911" s="18"/>
    </row>
    <row r="912" spans="1:1">
      <c r="A912" s="18"/>
    </row>
    <row r="913" spans="1:1">
      <c r="A913" s="18"/>
    </row>
    <row r="914" spans="1:1">
      <c r="A914" s="18"/>
    </row>
    <row r="915" spans="1:1">
      <c r="A915" s="18"/>
    </row>
    <row r="916" spans="1:1">
      <c r="A916" s="18"/>
    </row>
    <row r="917" spans="1:1">
      <c r="A917" s="18"/>
    </row>
    <row r="918" spans="1:1">
      <c r="A918" s="18"/>
    </row>
    <row r="919" spans="1:1">
      <c r="A919" s="18"/>
    </row>
    <row r="920" spans="1:1">
      <c r="A920" s="18"/>
    </row>
    <row r="921" spans="1:1">
      <c r="A921" s="18"/>
    </row>
    <row r="922" spans="1:1">
      <c r="A922" s="18"/>
    </row>
    <row r="923" spans="1:1">
      <c r="A923" s="18"/>
    </row>
    <row r="924" spans="1:1">
      <c r="A924" s="18"/>
    </row>
    <row r="925" spans="1:1">
      <c r="A925" s="18"/>
    </row>
    <row r="926" spans="1:1">
      <c r="A926" s="18"/>
    </row>
    <row r="927" spans="1:1">
      <c r="A927" s="18"/>
    </row>
    <row r="928" spans="1:1">
      <c r="A928" s="18"/>
    </row>
    <row r="929" spans="1:1">
      <c r="A929" s="18"/>
    </row>
    <row r="930" spans="1:1">
      <c r="A930" s="18"/>
    </row>
    <row r="931" spans="1:1">
      <c r="A931" s="18"/>
    </row>
    <row r="932" spans="1:1">
      <c r="A932" s="18"/>
    </row>
    <row r="933" spans="1:1">
      <c r="A933" s="18"/>
    </row>
    <row r="934" spans="1:1">
      <c r="A934" s="18"/>
    </row>
    <row r="935" spans="1:1">
      <c r="A935" s="18"/>
    </row>
    <row r="936" spans="1:1">
      <c r="A936" s="18"/>
    </row>
    <row r="937" spans="1:1">
      <c r="A937" s="18"/>
    </row>
    <row r="938" spans="1:1">
      <c r="A938" s="18"/>
    </row>
    <row r="939" spans="1:1">
      <c r="A939" s="18"/>
    </row>
    <row r="940" spans="1:1">
      <c r="A940" s="18"/>
    </row>
    <row r="941" spans="1:1">
      <c r="A941" s="18"/>
    </row>
    <row r="942" spans="1:1">
      <c r="A942" s="18"/>
    </row>
    <row r="943" spans="1:1">
      <c r="A943" s="18"/>
    </row>
    <row r="944" spans="1:1">
      <c r="A944" s="18"/>
    </row>
    <row r="945" spans="1:1">
      <c r="A945" s="18"/>
    </row>
    <row r="946" spans="1:1">
      <c r="A946" s="18"/>
    </row>
    <row r="947" spans="1:1">
      <c r="A947" s="18"/>
    </row>
    <row r="948" spans="1:1">
      <c r="A948" s="18"/>
    </row>
    <row r="949" spans="1:1">
      <c r="A949" s="18"/>
    </row>
    <row r="950" spans="1:1">
      <c r="A950" s="18"/>
    </row>
    <row r="951" spans="1:1">
      <c r="A951" s="18"/>
    </row>
    <row r="952" spans="1:1">
      <c r="A952" s="18"/>
    </row>
    <row r="953" spans="1:1">
      <c r="A953" s="18"/>
    </row>
    <row r="954" spans="1:1">
      <c r="A954" s="18"/>
    </row>
    <row r="955" spans="1:1">
      <c r="A955" s="18"/>
    </row>
    <row r="956" spans="1:1">
      <c r="A956" s="18"/>
    </row>
    <row r="957" spans="1:1">
      <c r="A957" s="18"/>
    </row>
    <row r="958" spans="1:1">
      <c r="A958" s="18"/>
    </row>
    <row r="959" spans="1:1">
      <c r="A959" s="18"/>
    </row>
    <row r="960" spans="1:1">
      <c r="A960" s="18"/>
    </row>
    <row r="961" spans="1:1">
      <c r="A961" s="18"/>
    </row>
    <row r="962" spans="1:1">
      <c r="A962" s="18"/>
    </row>
    <row r="963" spans="1:1">
      <c r="A963" s="18"/>
    </row>
    <row r="964" spans="1:1">
      <c r="A964" s="18"/>
    </row>
    <row r="965" spans="1:1">
      <c r="A965" s="18"/>
    </row>
    <row r="966" spans="1:1">
      <c r="A966" s="18"/>
    </row>
    <row r="967" spans="1:1">
      <c r="A967" s="18"/>
    </row>
    <row r="968" spans="1:1">
      <c r="A968" s="18"/>
    </row>
    <row r="969" spans="1:1">
      <c r="A969" s="18"/>
    </row>
    <row r="970" spans="1:1">
      <c r="A970" s="18"/>
    </row>
    <row r="971" spans="1:1">
      <c r="A971" s="18"/>
    </row>
    <row r="972" spans="1:1">
      <c r="A972" s="18"/>
    </row>
    <row r="973" spans="1:1">
      <c r="A973" s="18"/>
    </row>
    <row r="974" spans="1:1">
      <c r="A974" s="18"/>
    </row>
    <row r="975" spans="1:1">
      <c r="A975" s="18"/>
    </row>
    <row r="976" spans="1:1">
      <c r="A976" s="18"/>
    </row>
    <row r="977" spans="1:1">
      <c r="A977" s="18"/>
    </row>
    <row r="978" spans="1:1">
      <c r="A978" s="18"/>
    </row>
    <row r="979" spans="1:1">
      <c r="A979" s="18"/>
    </row>
    <row r="980" spans="1:1">
      <c r="A980" s="18"/>
    </row>
    <row r="981" spans="1:1">
      <c r="A981" s="18"/>
    </row>
    <row r="982" spans="1:1">
      <c r="A982" s="18"/>
    </row>
    <row r="983" spans="1:1">
      <c r="A983" s="18"/>
    </row>
    <row r="984" spans="1:1">
      <c r="A984" s="18"/>
    </row>
    <row r="985" spans="1:1">
      <c r="A985" s="18"/>
    </row>
    <row r="986" spans="1:1">
      <c r="A986" s="18"/>
    </row>
    <row r="987" spans="1:1">
      <c r="A987" s="18"/>
    </row>
    <row r="988" spans="1:1">
      <c r="A988" s="18"/>
    </row>
    <row r="989" spans="1:1">
      <c r="A989" s="18"/>
    </row>
    <row r="990" spans="1:1">
      <c r="A990" s="18"/>
    </row>
    <row r="991" spans="1:1">
      <c r="A991" s="18"/>
    </row>
    <row r="992" spans="1:1">
      <c r="A992" s="18"/>
    </row>
    <row r="993" spans="1:1">
      <c r="A993" s="18"/>
    </row>
    <row r="994" spans="1:1">
      <c r="A994" s="18"/>
    </row>
    <row r="995" spans="1:1">
      <c r="A995" s="18"/>
    </row>
    <row r="996" spans="1:1">
      <c r="A996" s="18"/>
    </row>
    <row r="997" spans="1:1">
      <c r="A997" s="18"/>
    </row>
    <row r="998" spans="1:1">
      <c r="A998" s="18"/>
    </row>
    <row r="999" spans="1:1">
      <c r="A999" s="18"/>
    </row>
    <row r="1000" spans="1:1">
      <c r="A1000" s="18"/>
    </row>
    <row r="1001" spans="1:1">
      <c r="A1001" s="18"/>
    </row>
    <row r="1002" spans="1:1">
      <c r="A1002" s="18"/>
    </row>
    <row r="1003" spans="1:1">
      <c r="A1003" s="18"/>
    </row>
    <row r="1004" spans="1:1">
      <c r="A1004" s="18"/>
    </row>
    <row r="1005" spans="1:1">
      <c r="A1005" s="18"/>
    </row>
    <row r="1006" spans="1:1">
      <c r="A1006" s="18"/>
    </row>
    <row r="1007" spans="1:1">
      <c r="A1007" s="18"/>
    </row>
    <row r="1008" spans="1:1">
      <c r="A1008" s="18"/>
    </row>
    <row r="1009" spans="1:1">
      <c r="A1009" s="18"/>
    </row>
    <row r="1010" spans="1:1">
      <c r="A1010" s="18"/>
    </row>
    <row r="1011" spans="1:1">
      <c r="A1011" s="18"/>
    </row>
    <row r="1012" spans="1:1">
      <c r="A1012" s="18"/>
    </row>
    <row r="1013" spans="1:1">
      <c r="A1013" s="18"/>
    </row>
    <row r="1014" spans="1:1">
      <c r="A1014" s="18"/>
    </row>
    <row r="1015" spans="1:1">
      <c r="A1015" s="18"/>
    </row>
    <row r="1016" spans="1:1">
      <c r="A1016" s="18"/>
    </row>
    <row r="1017" spans="1:1">
      <c r="A1017" s="18"/>
    </row>
    <row r="1018" spans="1:1">
      <c r="A1018" s="18"/>
    </row>
    <row r="1019" spans="1:1">
      <c r="A1019" s="18"/>
    </row>
    <row r="1020" spans="1:1">
      <c r="A1020" s="18"/>
    </row>
    <row r="1021" spans="1:1">
      <c r="A1021" s="18"/>
    </row>
    <row r="1022" spans="1:1">
      <c r="A1022" s="18"/>
    </row>
    <row r="1023" spans="1:1">
      <c r="A1023" s="18"/>
    </row>
    <row r="1024" spans="1:1">
      <c r="A1024" s="18"/>
    </row>
    <row r="1025" spans="1:1">
      <c r="A1025" s="18"/>
    </row>
    <row r="1026" spans="1:1">
      <c r="A1026" s="18"/>
    </row>
    <row r="1027" spans="1:1">
      <c r="A1027" s="18"/>
    </row>
    <row r="1028" spans="1:1">
      <c r="A1028" s="18"/>
    </row>
    <row r="1029" spans="1:1">
      <c r="A1029" s="18"/>
    </row>
    <row r="1030" spans="1:1">
      <c r="A1030" s="18"/>
    </row>
    <row r="1031" spans="1:1">
      <c r="A1031" s="18"/>
    </row>
    <row r="1032" spans="1:1">
      <c r="A1032" s="18"/>
    </row>
    <row r="1033" spans="1:1">
      <c r="A1033" s="18"/>
    </row>
    <row r="1034" spans="1:1">
      <c r="A1034" s="18"/>
    </row>
    <row r="1035" spans="1:1">
      <c r="A1035" s="18"/>
    </row>
    <row r="1036" spans="1:1">
      <c r="A1036" s="18"/>
    </row>
    <row r="1037" spans="1:1">
      <c r="A1037" s="18"/>
    </row>
    <row r="1038" spans="1:1">
      <c r="A1038" s="18"/>
    </row>
    <row r="1039" spans="1:1">
      <c r="A1039" s="18"/>
    </row>
    <row r="1040" spans="1:1">
      <c r="A1040" s="18"/>
    </row>
    <row r="1041" spans="1:1">
      <c r="A1041" s="18"/>
    </row>
    <row r="1042" spans="1:1">
      <c r="A1042" s="18"/>
    </row>
    <row r="1043" spans="1:1">
      <c r="A1043" s="18"/>
    </row>
    <row r="1044" spans="1:1">
      <c r="A1044" s="18"/>
    </row>
    <row r="1045" spans="1:1">
      <c r="A1045" s="18"/>
    </row>
    <row r="1046" spans="1:1">
      <c r="A1046" s="18"/>
    </row>
    <row r="1047" spans="1:1">
      <c r="A1047" s="18"/>
    </row>
    <row r="1048" spans="1:1">
      <c r="A1048" s="18"/>
    </row>
    <row r="1049" spans="1:1">
      <c r="A1049" s="18"/>
    </row>
    <row r="1050" spans="1:1">
      <c r="A1050" s="18"/>
    </row>
    <row r="1051" spans="1:1">
      <c r="A1051" s="18"/>
    </row>
    <row r="1052" spans="1:1">
      <c r="A1052" s="18"/>
    </row>
    <row r="1053" spans="1:1">
      <c r="A1053" s="18"/>
    </row>
    <row r="1054" spans="1:1">
      <c r="A1054" s="18"/>
    </row>
    <row r="1055" spans="1:1">
      <c r="A1055" s="18"/>
    </row>
    <row r="1056" spans="1:1">
      <c r="A1056" s="18"/>
    </row>
    <row r="1057" spans="1:1">
      <c r="A1057" s="18"/>
    </row>
    <row r="1058" spans="1:1">
      <c r="A1058" s="18"/>
    </row>
    <row r="1059" spans="1:1">
      <c r="A1059" s="18"/>
    </row>
    <row r="1060" spans="1:1">
      <c r="A1060" s="18"/>
    </row>
    <row r="1061" spans="1:1">
      <c r="A1061" s="18"/>
    </row>
    <row r="1062" spans="1:1">
      <c r="A1062" s="18"/>
    </row>
    <row r="1063" spans="1:1">
      <c r="A1063" s="18"/>
    </row>
    <row r="1064" spans="1:1">
      <c r="A1064" s="18"/>
    </row>
    <row r="1065" spans="1:1">
      <c r="A1065" s="18"/>
    </row>
    <row r="1066" spans="1:1">
      <c r="A1066" s="18"/>
    </row>
    <row r="1067" spans="1:1">
      <c r="A1067" s="18"/>
    </row>
    <row r="1068" spans="1:1">
      <c r="A1068" s="18"/>
    </row>
    <row r="1069" spans="1:1">
      <c r="A1069" s="18"/>
    </row>
    <row r="1070" spans="1:1">
      <c r="A1070" s="18"/>
    </row>
    <row r="1071" spans="1:1">
      <c r="A1071" s="18"/>
    </row>
    <row r="1072" spans="1:1">
      <c r="A1072" s="18"/>
    </row>
    <row r="1073" spans="1:1">
      <c r="A1073" s="18"/>
    </row>
    <row r="1074" spans="1:1">
      <c r="A1074" s="18"/>
    </row>
    <row r="1075" spans="1:1">
      <c r="A1075" s="18"/>
    </row>
    <row r="1076" spans="1:1">
      <c r="A1076" s="18"/>
    </row>
    <row r="1077" spans="1:1">
      <c r="A1077" s="18"/>
    </row>
    <row r="1078" spans="1:1">
      <c r="A1078" s="18"/>
    </row>
    <row r="1079" spans="1:1">
      <c r="A1079" s="18"/>
    </row>
    <row r="1080" spans="1:1">
      <c r="A1080" s="18"/>
    </row>
    <row r="1081" spans="1:1">
      <c r="A1081" s="18"/>
    </row>
    <row r="1082" spans="1:1">
      <c r="A1082" s="18"/>
    </row>
    <row r="1083" spans="1:1">
      <c r="A1083" s="18"/>
    </row>
    <row r="1084" spans="1:1">
      <c r="A1084" s="18"/>
    </row>
    <row r="1085" spans="1:1">
      <c r="A1085" s="18"/>
    </row>
    <row r="1086" spans="1:1">
      <c r="A1086" s="18"/>
    </row>
    <row r="1087" spans="1:1">
      <c r="A1087" s="18"/>
    </row>
    <row r="1088" spans="1:1">
      <c r="A1088" s="18"/>
    </row>
    <row r="1089" spans="1:1">
      <c r="A1089" s="18"/>
    </row>
    <row r="1090" spans="1:1">
      <c r="A1090" s="18"/>
    </row>
    <row r="1091" spans="1:1">
      <c r="A1091" s="18"/>
    </row>
    <row r="1092" spans="1:1">
      <c r="A1092" s="18"/>
    </row>
    <row r="1093" spans="1:1">
      <c r="A1093" s="18"/>
    </row>
    <row r="1094" spans="1:1">
      <c r="A1094" s="18"/>
    </row>
    <row r="1095" spans="1:1">
      <c r="A1095" s="18"/>
    </row>
    <row r="1096" spans="1:1">
      <c r="A1096" s="18"/>
    </row>
    <row r="1097" spans="1:1">
      <c r="A1097" s="18"/>
    </row>
    <row r="1098" spans="1:1">
      <c r="A1098" s="18"/>
    </row>
    <row r="1099" spans="1:1">
      <c r="A1099" s="18"/>
    </row>
    <row r="1100" spans="1:1">
      <c r="A1100" s="18"/>
    </row>
    <row r="1101" spans="1:1">
      <c r="A1101" s="18"/>
    </row>
    <row r="1102" spans="1:1">
      <c r="A1102" s="18"/>
    </row>
    <row r="1103" spans="1:1">
      <c r="A1103" s="18"/>
    </row>
    <row r="1104" spans="1:1">
      <c r="A1104" s="18"/>
    </row>
    <row r="1105" spans="1:1">
      <c r="A1105" s="18"/>
    </row>
    <row r="1106" spans="1:1">
      <c r="A1106" s="18"/>
    </row>
    <row r="1107" spans="1:1">
      <c r="A1107" s="18"/>
    </row>
    <row r="1108" spans="1:1">
      <c r="A1108" s="18"/>
    </row>
    <row r="1109" spans="1:1">
      <c r="A1109" s="18"/>
    </row>
    <row r="1110" spans="1:1">
      <c r="A1110" s="18"/>
    </row>
    <row r="1111" spans="1:1">
      <c r="A1111" s="18"/>
    </row>
    <row r="1112" spans="1:1">
      <c r="A1112" s="18"/>
    </row>
    <row r="1113" spans="1:1">
      <c r="A1113" s="18"/>
    </row>
    <row r="1114" spans="1:1">
      <c r="A1114" s="18"/>
    </row>
    <row r="1115" spans="1:1">
      <c r="A1115" s="18"/>
    </row>
    <row r="1116" spans="1:1">
      <c r="A1116" s="18"/>
    </row>
    <row r="1117" spans="1:1">
      <c r="A1117" s="18"/>
    </row>
    <row r="1118" spans="1:1">
      <c r="A1118" s="18"/>
    </row>
    <row r="1119" spans="1:1">
      <c r="A1119" s="18"/>
    </row>
    <row r="1120" spans="1:1">
      <c r="A1120" s="18"/>
    </row>
    <row r="1121" spans="1:1">
      <c r="A1121" s="18"/>
    </row>
    <row r="1122" spans="1:1">
      <c r="A1122" s="18"/>
    </row>
    <row r="1123" spans="1:1">
      <c r="A1123" s="18"/>
    </row>
    <row r="1124" spans="1:1">
      <c r="A1124" s="18"/>
    </row>
    <row r="1125" spans="1:1">
      <c r="A1125" s="18"/>
    </row>
    <row r="1126" spans="1:1">
      <c r="A1126" s="18"/>
    </row>
    <row r="1127" spans="1:1">
      <c r="A1127" s="18"/>
    </row>
    <row r="1128" spans="1:1">
      <c r="A1128" s="18"/>
    </row>
    <row r="1129" spans="1:1">
      <c r="A1129" s="18"/>
    </row>
    <row r="1130" spans="1:1">
      <c r="A1130" s="18"/>
    </row>
    <row r="1131" spans="1:1">
      <c r="A1131" s="18"/>
    </row>
    <row r="1132" spans="1:1">
      <c r="A1132" s="18"/>
    </row>
    <row r="1133" spans="1:1">
      <c r="A1133" s="18"/>
    </row>
    <row r="1134" spans="1:1">
      <c r="A1134" s="18"/>
    </row>
    <row r="1135" spans="1:1">
      <c r="A1135" s="18"/>
    </row>
    <row r="1136" spans="1:1">
      <c r="A1136" s="18"/>
    </row>
    <row r="1137" spans="1:1">
      <c r="A1137" s="18"/>
    </row>
    <row r="1138" spans="1:1">
      <c r="A1138" s="18"/>
    </row>
    <row r="1139" spans="1:1">
      <c r="A1139" s="18"/>
    </row>
    <row r="1140" spans="1:1">
      <c r="A1140" s="18"/>
    </row>
    <row r="1141" spans="1:1">
      <c r="A1141" s="18"/>
    </row>
    <row r="1142" spans="1:1">
      <c r="A1142" s="18"/>
    </row>
    <row r="1143" spans="1:1">
      <c r="A1143" s="18"/>
    </row>
    <row r="1144" spans="1:1">
      <c r="A1144" s="18"/>
    </row>
    <row r="1145" spans="1:1">
      <c r="A1145" s="18"/>
    </row>
    <row r="1146" spans="1:1">
      <c r="A1146" s="18"/>
    </row>
    <row r="1147" spans="1:1">
      <c r="A1147" s="18"/>
    </row>
    <row r="1148" spans="1:1">
      <c r="A1148" s="18"/>
    </row>
    <row r="1149" spans="1:1">
      <c r="A1149" s="18"/>
    </row>
    <row r="1150" spans="1:1">
      <c r="A1150" s="18"/>
    </row>
    <row r="1151" spans="1:1">
      <c r="A1151" s="18"/>
    </row>
    <row r="1152" spans="1:1">
      <c r="A1152" s="18"/>
    </row>
    <row r="1153" spans="1:1">
      <c r="A1153" s="18"/>
    </row>
    <row r="1154" spans="1:1">
      <c r="A1154" s="18"/>
    </row>
    <row r="1155" spans="1:1">
      <c r="A1155" s="18"/>
    </row>
    <row r="1156" spans="1:1">
      <c r="A1156" s="18"/>
    </row>
    <row r="1157" spans="1:1">
      <c r="A1157" s="18"/>
    </row>
    <row r="1158" spans="1:1">
      <c r="A1158" s="18"/>
    </row>
    <row r="1159" spans="1:1">
      <c r="A1159" s="18"/>
    </row>
    <row r="1160" spans="1:1">
      <c r="A1160" s="18"/>
    </row>
    <row r="1161" spans="1:1">
      <c r="A1161" s="18"/>
    </row>
    <row r="1162" spans="1:1">
      <c r="A1162" s="18"/>
    </row>
    <row r="1163" spans="1:1">
      <c r="A1163" s="18"/>
    </row>
    <row r="1164" spans="1:1">
      <c r="A1164" s="18"/>
    </row>
    <row r="1165" spans="1:1">
      <c r="A1165" s="18"/>
    </row>
    <row r="1166" spans="1:1">
      <c r="A1166" s="18"/>
    </row>
    <row r="1167" spans="1:1">
      <c r="A1167" s="18"/>
    </row>
    <row r="1168" spans="1:1">
      <c r="A1168" s="18"/>
    </row>
    <row r="1169" spans="1:1">
      <c r="A1169" s="18"/>
    </row>
    <row r="1170" spans="1:1">
      <c r="A1170" s="18"/>
    </row>
    <row r="1171" spans="1:1">
      <c r="A1171" s="18"/>
    </row>
    <row r="1172" spans="1:1">
      <c r="A1172" s="18"/>
    </row>
    <row r="1173" spans="1:1">
      <c r="A1173" s="18"/>
    </row>
    <row r="1174" spans="1:1">
      <c r="A1174" s="18"/>
    </row>
    <row r="1175" spans="1:1">
      <c r="A1175" s="18"/>
    </row>
    <row r="1176" spans="1:1">
      <c r="A1176" s="18"/>
    </row>
    <row r="1177" spans="1:1">
      <c r="A1177" s="18"/>
    </row>
    <row r="1178" spans="1:1">
      <c r="A1178" s="18"/>
    </row>
    <row r="1179" spans="1:1">
      <c r="A1179" s="18"/>
    </row>
    <row r="1180" spans="1:1">
      <c r="A1180" s="18"/>
    </row>
    <row r="1181" spans="1:1">
      <c r="A1181" s="18"/>
    </row>
    <row r="1182" spans="1:1">
      <c r="A1182" s="18"/>
    </row>
    <row r="1183" spans="1:1">
      <c r="A1183" s="18"/>
    </row>
    <row r="1184" spans="1:1">
      <c r="A1184" s="18"/>
    </row>
    <row r="1185" spans="1:1">
      <c r="A1185" s="18"/>
    </row>
    <row r="1186" spans="1:1">
      <c r="A1186" s="18"/>
    </row>
    <row r="1187" spans="1:1">
      <c r="A1187" s="18"/>
    </row>
    <row r="1188" spans="1:1">
      <c r="A1188" s="18"/>
    </row>
    <row r="1189" spans="1:1">
      <c r="A1189" s="18"/>
    </row>
    <row r="1190" spans="1:1">
      <c r="A1190" s="18"/>
    </row>
    <row r="1191" spans="1:1">
      <c r="A1191" s="18"/>
    </row>
    <row r="1192" spans="1:1">
      <c r="A1192" s="18"/>
    </row>
    <row r="1193" spans="1:1">
      <c r="A1193" s="18"/>
    </row>
    <row r="1194" spans="1:1">
      <c r="A1194" s="18"/>
    </row>
    <row r="1195" spans="1:1">
      <c r="A1195" s="18"/>
    </row>
    <row r="1196" spans="1:1">
      <c r="A1196" s="18"/>
    </row>
    <row r="1197" spans="1:1">
      <c r="A1197" s="18"/>
    </row>
    <row r="1198" spans="1:1">
      <c r="A1198" s="18"/>
    </row>
    <row r="1199" spans="1:1">
      <c r="A1199" s="18"/>
    </row>
    <row r="1200" spans="1:1">
      <c r="A1200" s="18"/>
    </row>
    <row r="1201" spans="1:1">
      <c r="A1201" s="18"/>
    </row>
    <row r="1202" spans="1:1">
      <c r="A1202" s="18"/>
    </row>
    <row r="1203" spans="1:1">
      <c r="A1203" s="18"/>
    </row>
    <row r="1204" spans="1:1">
      <c r="A1204" s="18"/>
    </row>
    <row r="1205" spans="1:1">
      <c r="A1205" s="18"/>
    </row>
    <row r="1206" spans="1:1">
      <c r="A1206" s="18"/>
    </row>
    <row r="1207" spans="1:1">
      <c r="A1207" s="18"/>
    </row>
    <row r="1208" spans="1:1">
      <c r="A1208" s="18"/>
    </row>
    <row r="1209" spans="1:1">
      <c r="A1209" s="18"/>
    </row>
    <row r="1210" spans="1:1">
      <c r="A1210" s="18"/>
    </row>
    <row r="1211" spans="1:1">
      <c r="A1211" s="18"/>
    </row>
    <row r="1212" spans="1:1">
      <c r="A1212" s="18"/>
    </row>
    <row r="1213" spans="1:1">
      <c r="A1213" s="18"/>
    </row>
    <row r="1214" spans="1:1">
      <c r="A1214" s="18"/>
    </row>
    <row r="1215" spans="1:1">
      <c r="A1215" s="18"/>
    </row>
    <row r="1216" spans="1:1">
      <c r="A1216" s="18"/>
    </row>
    <row r="1217" spans="1:1">
      <c r="A1217" s="18"/>
    </row>
    <row r="1218" spans="1:1">
      <c r="A1218" s="18"/>
    </row>
    <row r="1219" spans="1:1">
      <c r="A1219" s="18"/>
    </row>
    <row r="1220" spans="1:1">
      <c r="A1220" s="18"/>
    </row>
    <row r="1221" spans="1:1">
      <c r="A1221" s="18"/>
    </row>
    <row r="1222" spans="1:1">
      <c r="A1222" s="18"/>
    </row>
    <row r="1223" spans="1:1">
      <c r="A1223" s="18"/>
    </row>
    <row r="1224" spans="1:1">
      <c r="A1224" s="18"/>
    </row>
    <row r="1225" spans="1:1">
      <c r="A1225" s="18"/>
    </row>
    <row r="1226" spans="1:1">
      <c r="A1226" s="18"/>
    </row>
    <row r="1227" spans="1:1">
      <c r="A1227" s="18"/>
    </row>
    <row r="1228" spans="1:1">
      <c r="A1228" s="18"/>
    </row>
    <row r="1229" spans="1:1">
      <c r="A1229" s="18"/>
    </row>
    <row r="1230" spans="1:1">
      <c r="A1230" s="18"/>
    </row>
    <row r="1231" spans="1:1">
      <c r="A1231" s="18"/>
    </row>
    <row r="1232" spans="1:1">
      <c r="A1232" s="18"/>
    </row>
    <row r="1233" spans="1:1">
      <c r="A1233" s="18"/>
    </row>
    <row r="1234" spans="1:1">
      <c r="A1234" s="18"/>
    </row>
    <row r="1235" spans="1:1">
      <c r="A1235" s="18"/>
    </row>
    <row r="1236" spans="1:1">
      <c r="A1236" s="18"/>
    </row>
    <row r="1237" spans="1:1">
      <c r="A1237" s="18"/>
    </row>
    <row r="1238" spans="1:1">
      <c r="A1238" s="18"/>
    </row>
    <row r="1239" spans="1:1">
      <c r="A1239" s="18"/>
    </row>
    <row r="1240" spans="1:1">
      <c r="A1240" s="18"/>
    </row>
    <row r="1241" spans="1:1">
      <c r="A1241" s="18"/>
    </row>
    <row r="1242" spans="1:1">
      <c r="A1242" s="18"/>
    </row>
    <row r="1243" spans="1:1">
      <c r="A1243" s="18"/>
    </row>
    <row r="1244" spans="1:1">
      <c r="A1244" s="18"/>
    </row>
    <row r="1245" spans="1:1">
      <c r="A1245" s="18"/>
    </row>
    <row r="1246" spans="1:1">
      <c r="A1246" s="18"/>
    </row>
    <row r="1247" spans="1:1">
      <c r="A1247" s="18"/>
    </row>
    <row r="1248" spans="1:1">
      <c r="A1248" s="18"/>
    </row>
    <row r="1249" spans="1:1">
      <c r="A1249" s="18"/>
    </row>
    <row r="1250" spans="1:1">
      <c r="A1250" s="18"/>
    </row>
    <row r="1251" spans="1:1">
      <c r="A1251" s="18"/>
    </row>
    <row r="1252" spans="1:1">
      <c r="A1252" s="18"/>
    </row>
    <row r="1253" spans="1:1">
      <c r="A1253" s="18"/>
    </row>
    <row r="1254" spans="1:1">
      <c r="A1254" s="18"/>
    </row>
    <row r="1255" spans="1:1">
      <c r="A1255" s="18"/>
    </row>
    <row r="1256" spans="1:1">
      <c r="A1256" s="18"/>
    </row>
    <row r="1257" spans="1:1">
      <c r="A1257" s="18"/>
    </row>
    <row r="1258" spans="1:1">
      <c r="A1258" s="18"/>
    </row>
    <row r="1259" spans="1:1">
      <c r="A1259" s="18"/>
    </row>
    <row r="1260" spans="1:1">
      <c r="A1260" s="18"/>
    </row>
    <row r="1261" spans="1:1">
      <c r="A1261" s="18"/>
    </row>
    <row r="1262" spans="1:1">
      <c r="A1262" s="18"/>
    </row>
    <row r="1263" spans="1:1">
      <c r="A1263" s="18"/>
    </row>
    <row r="1264" spans="1:1">
      <c r="A1264" s="18"/>
    </row>
    <row r="1265" spans="1:1">
      <c r="A1265" s="18"/>
    </row>
    <row r="1266" spans="1:1">
      <c r="A1266" s="18"/>
    </row>
    <row r="1267" spans="1:1">
      <c r="A1267" s="18"/>
    </row>
    <row r="1268" spans="1:1">
      <c r="A1268" s="18"/>
    </row>
    <row r="1269" spans="1:1">
      <c r="A1269" s="18"/>
    </row>
    <row r="1270" spans="1:1">
      <c r="A1270" s="18"/>
    </row>
    <row r="1271" spans="1:1">
      <c r="A1271" s="18"/>
    </row>
    <row r="1272" spans="1:1">
      <c r="A1272" s="18"/>
    </row>
    <row r="1273" spans="1:1">
      <c r="A1273" s="18"/>
    </row>
    <row r="1274" spans="1:1">
      <c r="A1274" s="18"/>
    </row>
    <row r="1275" spans="1:1">
      <c r="A1275" s="18"/>
    </row>
    <row r="1276" spans="1:1">
      <c r="A1276" s="18"/>
    </row>
    <row r="1277" spans="1:1">
      <c r="A1277" s="18"/>
    </row>
    <row r="1278" spans="1:1">
      <c r="A1278" s="18"/>
    </row>
    <row r="1279" spans="1:1">
      <c r="A1279" s="18"/>
    </row>
    <row r="1280" spans="1:1">
      <c r="A1280" s="18"/>
    </row>
    <row r="1281" spans="1:1">
      <c r="A1281" s="18"/>
    </row>
    <row r="1282" spans="1:1">
      <c r="A1282" s="18"/>
    </row>
    <row r="1283" spans="1:1">
      <c r="A1283" s="18"/>
    </row>
    <row r="1284" spans="1:1">
      <c r="A1284" s="18"/>
    </row>
    <row r="1285" spans="1:1">
      <c r="A1285" s="18"/>
    </row>
    <row r="1286" spans="1:1">
      <c r="A1286" s="18"/>
    </row>
    <row r="1287" spans="1:1">
      <c r="A1287" s="18"/>
    </row>
    <row r="1288" spans="1:1">
      <c r="A1288" s="18"/>
    </row>
    <row r="1289" spans="1:1">
      <c r="A1289" s="18"/>
    </row>
    <row r="1290" spans="1:1">
      <c r="A1290" s="18"/>
    </row>
    <row r="1291" spans="1:1">
      <c r="A1291" s="18"/>
    </row>
    <row r="1292" spans="1:1">
      <c r="A1292" s="18"/>
    </row>
    <row r="1293" spans="1:1">
      <c r="A1293" s="18"/>
    </row>
    <row r="1294" spans="1:1">
      <c r="A1294" s="18"/>
    </row>
    <row r="1295" spans="1:1">
      <c r="A1295" s="18"/>
    </row>
    <row r="1296" spans="1:1">
      <c r="A1296" s="18"/>
    </row>
    <row r="1297" spans="1:1">
      <c r="A1297" s="18"/>
    </row>
    <row r="1298" spans="1:1">
      <c r="A1298" s="18"/>
    </row>
    <row r="1299" spans="1:1">
      <c r="A1299" s="18"/>
    </row>
    <row r="1300" spans="1:1">
      <c r="A1300" s="18"/>
    </row>
    <row r="1301" spans="1:1">
      <c r="A1301" s="18"/>
    </row>
    <row r="1302" spans="1:1">
      <c r="A1302" s="18"/>
    </row>
    <row r="1303" spans="1:1">
      <c r="A1303" s="18"/>
    </row>
    <row r="1304" spans="1:1">
      <c r="A1304" s="18"/>
    </row>
    <row r="1305" spans="1:1">
      <c r="A1305" s="18"/>
    </row>
    <row r="1306" spans="1:1">
      <c r="A1306" s="18"/>
    </row>
    <row r="1307" spans="1:1">
      <c r="A1307" s="18"/>
    </row>
    <row r="1308" spans="1:1">
      <c r="A1308" s="18"/>
    </row>
    <row r="1309" spans="1:1">
      <c r="A1309" s="18"/>
    </row>
    <row r="1310" spans="1:1">
      <c r="A1310" s="18"/>
    </row>
    <row r="1311" spans="1:1">
      <c r="A1311" s="18"/>
    </row>
    <row r="1312" spans="1:1">
      <c r="A1312" s="18"/>
    </row>
    <row r="1313" spans="1:1">
      <c r="A1313" s="18"/>
    </row>
    <row r="1314" spans="1:1">
      <c r="A1314" s="18"/>
    </row>
    <row r="1315" spans="1:1">
      <c r="A1315" s="18"/>
    </row>
    <row r="1316" spans="1:1">
      <c r="A1316" s="18"/>
    </row>
    <row r="1317" spans="1:1">
      <c r="A1317" s="18"/>
    </row>
    <row r="1318" spans="1:1">
      <c r="A1318" s="18"/>
    </row>
    <row r="1319" spans="1:1">
      <c r="A1319" s="18"/>
    </row>
    <row r="1320" spans="1:1">
      <c r="A1320" s="18"/>
    </row>
    <row r="1321" spans="1:1">
      <c r="A1321" s="18"/>
    </row>
    <row r="1322" spans="1:1">
      <c r="A1322" s="18"/>
    </row>
    <row r="1323" spans="1:1">
      <c r="A1323" s="18"/>
    </row>
    <row r="1324" spans="1:1">
      <c r="A1324" s="18"/>
    </row>
    <row r="1325" spans="1:1">
      <c r="A1325" s="18"/>
    </row>
    <row r="1326" spans="1:1">
      <c r="A1326" s="18"/>
    </row>
    <row r="1327" spans="1:1">
      <c r="A1327" s="18"/>
    </row>
    <row r="1328" spans="1:1">
      <c r="A1328" s="18"/>
    </row>
    <row r="1329" spans="1:1">
      <c r="A1329" s="18"/>
    </row>
    <row r="1330" spans="1:1">
      <c r="A1330" s="18"/>
    </row>
    <row r="1331" spans="1:1">
      <c r="A1331" s="18"/>
    </row>
    <row r="1332" spans="1:1">
      <c r="A1332" s="18"/>
    </row>
    <row r="1333" spans="1:1">
      <c r="A1333" s="18"/>
    </row>
    <row r="1334" spans="1:1">
      <c r="A1334" s="18"/>
    </row>
    <row r="1335" spans="1:1">
      <c r="A1335" s="18"/>
    </row>
    <row r="1336" spans="1:1">
      <c r="A1336" s="18"/>
    </row>
    <row r="1337" spans="1:1">
      <c r="A1337" s="18"/>
    </row>
    <row r="1338" spans="1:1">
      <c r="A1338" s="18"/>
    </row>
    <row r="1339" spans="1:1">
      <c r="A1339" s="18"/>
    </row>
    <row r="1340" spans="1:1">
      <c r="A1340" s="18"/>
    </row>
    <row r="1341" spans="1:1">
      <c r="A1341" s="18"/>
    </row>
    <row r="1342" spans="1:1">
      <c r="A1342" s="18"/>
    </row>
    <row r="1343" spans="1:1">
      <c r="A1343" s="18"/>
    </row>
    <row r="1344" spans="1:1">
      <c r="A1344" s="18"/>
    </row>
    <row r="1345" spans="1:1">
      <c r="A1345" s="18"/>
    </row>
    <row r="1346" spans="1:1">
      <c r="A1346" s="18"/>
    </row>
    <row r="1347" spans="1:1">
      <c r="A1347" s="18"/>
    </row>
    <row r="1348" spans="1:1">
      <c r="A1348" s="18"/>
    </row>
    <row r="1349" spans="1:1">
      <c r="A1349" s="18"/>
    </row>
    <row r="1350" spans="1:1">
      <c r="A1350" s="18"/>
    </row>
    <row r="1351" spans="1:1">
      <c r="A1351" s="18"/>
    </row>
    <row r="1352" spans="1:1">
      <c r="A1352" s="18"/>
    </row>
    <row r="1353" spans="1:1">
      <c r="A1353" s="18"/>
    </row>
    <row r="1354" spans="1:1">
      <c r="A1354" s="18"/>
    </row>
    <row r="1355" spans="1:1">
      <c r="A1355" s="18"/>
    </row>
    <row r="1356" spans="1:1">
      <c r="A1356" s="18"/>
    </row>
    <row r="1357" spans="1:1">
      <c r="A1357" s="18"/>
    </row>
    <row r="1358" spans="1:1">
      <c r="A1358" s="18"/>
    </row>
    <row r="1359" spans="1:1">
      <c r="A1359" s="18"/>
    </row>
    <row r="1360" spans="1:1">
      <c r="A1360" s="18"/>
    </row>
    <row r="1361" spans="1:1">
      <c r="A1361" s="18"/>
    </row>
    <row r="1362" spans="1:1">
      <c r="A1362" s="18"/>
    </row>
    <row r="1363" spans="1:1">
      <c r="A1363" s="18"/>
    </row>
    <row r="1364" spans="1:1">
      <c r="A1364" s="18"/>
    </row>
    <row r="1365" spans="1:1">
      <c r="A1365" s="18"/>
    </row>
    <row r="1366" spans="1:1">
      <c r="A1366" s="18"/>
    </row>
    <row r="1367" spans="1:1">
      <c r="A1367" s="18"/>
    </row>
    <row r="1368" spans="1:1">
      <c r="A1368" s="18"/>
    </row>
    <row r="1369" spans="1:1">
      <c r="A1369" s="18"/>
    </row>
    <row r="1370" spans="1:1">
      <c r="A1370" s="18"/>
    </row>
    <row r="1371" spans="1:1">
      <c r="A1371" s="18"/>
    </row>
    <row r="1372" spans="1:1">
      <c r="A1372" s="18"/>
    </row>
    <row r="1373" spans="1:1">
      <c r="A1373" s="18"/>
    </row>
    <row r="1374" spans="1:1">
      <c r="A1374" s="18"/>
    </row>
    <row r="1375" spans="1:1">
      <c r="A1375" s="18"/>
    </row>
    <row r="1376" spans="1:1">
      <c r="A1376" s="18"/>
    </row>
    <row r="1377" spans="1:1">
      <c r="A1377" s="18"/>
    </row>
    <row r="1378" spans="1:1">
      <c r="A1378" s="18"/>
    </row>
    <row r="1379" spans="1:1">
      <c r="A1379" s="18"/>
    </row>
    <row r="1380" spans="1:1">
      <c r="A1380" s="18"/>
    </row>
    <row r="1381" spans="1:1">
      <c r="A1381" s="18"/>
    </row>
    <row r="1382" spans="1:1">
      <c r="A1382" s="18"/>
    </row>
    <row r="1383" spans="1:1">
      <c r="A1383" s="18"/>
    </row>
    <row r="1384" spans="1:1">
      <c r="A1384" s="18"/>
    </row>
    <row r="1385" spans="1:1">
      <c r="A1385" s="18"/>
    </row>
    <row r="1386" spans="1:1">
      <c r="A1386" s="18"/>
    </row>
    <row r="1387" spans="1:1">
      <c r="A1387" s="18"/>
    </row>
    <row r="1388" spans="1:1">
      <c r="A1388" s="18"/>
    </row>
    <row r="1389" spans="1:1">
      <c r="A1389" s="18"/>
    </row>
    <row r="1390" spans="1:1">
      <c r="A1390" s="18"/>
    </row>
    <row r="1391" spans="1:1">
      <c r="A1391" s="18"/>
    </row>
    <row r="1392" spans="1:1">
      <c r="A1392" s="18"/>
    </row>
    <row r="1393" spans="1:1">
      <c r="A1393" s="18"/>
    </row>
    <row r="1394" spans="1:1">
      <c r="A1394" s="18"/>
    </row>
    <row r="1395" spans="1:1">
      <c r="A1395" s="18"/>
    </row>
    <row r="1396" spans="1:1">
      <c r="A1396" s="18"/>
    </row>
    <row r="1397" spans="1:1">
      <c r="A1397" s="18"/>
    </row>
    <row r="1398" spans="1:1">
      <c r="A1398" s="18"/>
    </row>
    <row r="1399" spans="1:1">
      <c r="A1399" s="18"/>
    </row>
    <row r="1400" spans="1:1">
      <c r="A1400" s="18"/>
    </row>
    <row r="1401" spans="1:1">
      <c r="A1401" s="18"/>
    </row>
    <row r="1402" spans="1:1">
      <c r="A1402" s="18"/>
    </row>
    <row r="1403" spans="1:1">
      <c r="A1403" s="18"/>
    </row>
    <row r="1404" spans="1:1">
      <c r="A1404" s="18"/>
    </row>
    <row r="1405" spans="1:1">
      <c r="A1405" s="18"/>
    </row>
    <row r="1406" spans="1:1">
      <c r="A1406" s="18"/>
    </row>
    <row r="1407" spans="1:1">
      <c r="A1407" s="18"/>
    </row>
    <row r="1408" spans="1:1">
      <c r="A1408" s="18"/>
    </row>
    <row r="1409" spans="1:1">
      <c r="A1409" s="18"/>
    </row>
    <row r="1410" spans="1:1">
      <c r="A1410" s="18"/>
    </row>
    <row r="1411" spans="1:1">
      <c r="A1411" s="18"/>
    </row>
    <row r="1412" spans="1:1">
      <c r="A1412" s="18"/>
    </row>
    <row r="1413" spans="1:1">
      <c r="A1413" s="18"/>
    </row>
    <row r="1414" spans="1:1">
      <c r="A1414" s="18"/>
    </row>
    <row r="1415" spans="1:1">
      <c r="A1415" s="18"/>
    </row>
    <row r="1416" spans="1:1">
      <c r="A1416" s="18"/>
    </row>
    <row r="1417" spans="1:1">
      <c r="A1417" s="18"/>
    </row>
    <row r="1418" spans="1:1">
      <c r="A1418" s="18"/>
    </row>
    <row r="1419" spans="1:1">
      <c r="A1419" s="18"/>
    </row>
    <row r="1420" spans="1:1">
      <c r="A1420" s="18"/>
    </row>
    <row r="1421" spans="1:1">
      <c r="A1421" s="18"/>
    </row>
    <row r="1422" spans="1:1">
      <c r="A1422" s="18"/>
    </row>
    <row r="1423" spans="1:1">
      <c r="A1423" s="18"/>
    </row>
    <row r="1424" spans="1:1">
      <c r="A1424" s="18"/>
    </row>
    <row r="1425" spans="1:1">
      <c r="A1425" s="18"/>
    </row>
    <row r="1426" spans="1:1">
      <c r="A1426" s="18"/>
    </row>
    <row r="1427" spans="1:1">
      <c r="A1427" s="18"/>
    </row>
    <row r="1428" spans="1:1">
      <c r="A1428" s="18"/>
    </row>
    <row r="1429" spans="1:1">
      <c r="A1429" s="18"/>
    </row>
    <row r="1430" spans="1:1">
      <c r="A1430" s="18"/>
    </row>
    <row r="1431" spans="1:1">
      <c r="A1431" s="18"/>
    </row>
    <row r="1432" spans="1:1">
      <c r="A1432" s="18"/>
    </row>
    <row r="1433" spans="1:1">
      <c r="A1433" s="18"/>
    </row>
    <row r="1434" spans="1:1">
      <c r="A1434" s="18"/>
    </row>
    <row r="1435" spans="1:1">
      <c r="A1435" s="18"/>
    </row>
    <row r="1436" spans="1:1">
      <c r="A1436" s="18"/>
    </row>
    <row r="1437" spans="1:1">
      <c r="A1437" s="18"/>
    </row>
    <row r="1438" spans="1:1">
      <c r="A1438" s="18"/>
    </row>
    <row r="1439" spans="1:1">
      <c r="A1439" s="18"/>
    </row>
    <row r="1440" spans="1:1">
      <c r="A1440" s="18"/>
    </row>
    <row r="1441" spans="1:1">
      <c r="A1441" s="18"/>
    </row>
    <row r="1442" spans="1:1">
      <c r="A1442" s="18"/>
    </row>
    <row r="1443" spans="1:1">
      <c r="A1443" s="18"/>
    </row>
    <row r="1444" spans="1:1">
      <c r="A1444" s="18"/>
    </row>
    <row r="1445" spans="1:1">
      <c r="A1445" s="18"/>
    </row>
    <row r="1446" spans="1:1">
      <c r="A1446" s="18"/>
    </row>
    <row r="1447" spans="1:1">
      <c r="A1447" s="18"/>
    </row>
    <row r="1448" spans="1:1">
      <c r="A1448" s="18"/>
    </row>
    <row r="1449" spans="1:1">
      <c r="A1449" s="18"/>
    </row>
    <row r="1450" spans="1:1">
      <c r="A1450" s="18"/>
    </row>
    <row r="1451" spans="1:1">
      <c r="A1451" s="18"/>
    </row>
    <row r="1452" spans="1:1">
      <c r="A1452" s="18"/>
    </row>
    <row r="1453" spans="1:1">
      <c r="A1453" s="18"/>
    </row>
    <row r="1454" spans="1:1">
      <c r="A1454" s="18"/>
    </row>
    <row r="1455" spans="1:1">
      <c r="A1455" s="18"/>
    </row>
    <row r="1456" spans="1:1">
      <c r="A1456" s="18"/>
    </row>
    <row r="1457" spans="1:1">
      <c r="A1457" s="18"/>
    </row>
    <row r="1458" spans="1:1">
      <c r="A1458" s="18"/>
    </row>
    <row r="1459" spans="1:1">
      <c r="A1459" s="18"/>
    </row>
    <row r="1460" spans="1:1">
      <c r="A1460" s="18"/>
    </row>
    <row r="1461" spans="1:1">
      <c r="A1461" s="18"/>
    </row>
    <row r="1462" spans="1:1">
      <c r="A1462" s="18"/>
    </row>
    <row r="1463" spans="1:1">
      <c r="A1463" s="18"/>
    </row>
    <row r="1464" spans="1:1">
      <c r="A1464" s="18"/>
    </row>
    <row r="1465" spans="1:1">
      <c r="A1465" s="18"/>
    </row>
    <row r="1466" spans="1:1">
      <c r="A1466" s="18"/>
    </row>
    <row r="1467" spans="1:1">
      <c r="A1467" s="18"/>
    </row>
    <row r="1468" spans="1:1">
      <c r="A1468" s="18"/>
    </row>
    <row r="1469" spans="1:1">
      <c r="A1469" s="18"/>
    </row>
    <row r="1470" spans="1:1">
      <c r="A1470" s="18"/>
    </row>
    <row r="1471" spans="1:1">
      <c r="A1471" s="18"/>
    </row>
    <row r="1472" spans="1:1">
      <c r="A1472" s="18"/>
    </row>
    <row r="1473" spans="1:1">
      <c r="A1473" s="18"/>
    </row>
    <row r="1474" spans="1:1">
      <c r="A1474" s="18"/>
    </row>
    <row r="1475" spans="1:1">
      <c r="A1475" s="18"/>
    </row>
    <row r="1476" spans="1:1">
      <c r="A1476" s="18"/>
    </row>
    <row r="1477" spans="1:1">
      <c r="A1477" s="18"/>
    </row>
    <row r="1478" spans="1:1">
      <c r="A1478" s="18"/>
    </row>
    <row r="1479" spans="1:1">
      <c r="A1479" s="18"/>
    </row>
    <row r="1480" spans="1:1">
      <c r="A1480" s="18"/>
    </row>
    <row r="1481" spans="1:1">
      <c r="A1481" s="18"/>
    </row>
    <row r="1482" spans="1:1">
      <c r="A1482" s="18"/>
    </row>
    <row r="1483" spans="1:1">
      <c r="A1483" s="18"/>
    </row>
    <row r="1484" spans="1:1">
      <c r="A1484" s="18"/>
    </row>
    <row r="1485" spans="1:1">
      <c r="A1485" s="18"/>
    </row>
    <row r="1486" spans="1:1">
      <c r="A1486" s="18"/>
    </row>
    <row r="1487" spans="1:1">
      <c r="A1487" s="18"/>
    </row>
    <row r="1488" spans="1:1">
      <c r="A1488" s="18"/>
    </row>
    <row r="1489" spans="1:1">
      <c r="A1489" s="18"/>
    </row>
    <row r="1490" spans="1:1">
      <c r="A1490" s="18"/>
    </row>
    <row r="1491" spans="1:1">
      <c r="A1491" s="18"/>
    </row>
    <row r="1492" spans="1:1">
      <c r="A1492" s="18"/>
    </row>
    <row r="1493" spans="1:1">
      <c r="A1493" s="18"/>
    </row>
    <row r="1494" spans="1:1">
      <c r="A1494" s="18"/>
    </row>
    <row r="1495" spans="1:1">
      <c r="A1495" s="18"/>
    </row>
    <row r="1496" spans="1:1">
      <c r="A1496" s="18"/>
    </row>
    <row r="1497" spans="1:1">
      <c r="A1497" s="18"/>
    </row>
    <row r="1498" spans="1:1">
      <c r="A1498" s="18"/>
    </row>
    <row r="1499" spans="1:1">
      <c r="A1499" s="18"/>
    </row>
    <row r="1500" spans="1:1">
      <c r="A1500" s="18"/>
    </row>
    <row r="1501" spans="1:1">
      <c r="A1501" s="18"/>
    </row>
    <row r="1502" spans="1:1">
      <c r="A1502" s="18"/>
    </row>
    <row r="1503" spans="1:1">
      <c r="A1503" s="18"/>
    </row>
    <row r="1504" spans="1:1">
      <c r="A1504" s="18"/>
    </row>
    <row r="1505" spans="1:1">
      <c r="A1505" s="18"/>
    </row>
    <row r="1506" spans="1:1">
      <c r="A1506" s="18"/>
    </row>
    <row r="1507" spans="1:1">
      <c r="A1507" s="18"/>
    </row>
    <row r="1508" spans="1:1">
      <c r="A1508" s="18"/>
    </row>
    <row r="1509" spans="1:1">
      <c r="A1509" s="18"/>
    </row>
    <row r="1510" spans="1:1">
      <c r="A1510" s="18"/>
    </row>
    <row r="1511" spans="1:1">
      <c r="A1511" s="18"/>
    </row>
    <row r="1512" spans="1:1">
      <c r="A1512" s="18"/>
    </row>
    <row r="1513" spans="1:1">
      <c r="A1513" s="18"/>
    </row>
    <row r="1514" spans="1:1">
      <c r="A1514" s="18"/>
    </row>
    <row r="1515" spans="1:1">
      <c r="A1515" s="18"/>
    </row>
    <row r="1516" spans="1:1">
      <c r="A1516" s="18"/>
    </row>
    <row r="1517" spans="1:1">
      <c r="A1517" s="18"/>
    </row>
    <row r="1518" spans="1:1">
      <c r="A1518" s="18"/>
    </row>
    <row r="1519" spans="1:1">
      <c r="A1519" s="18"/>
    </row>
    <row r="1520" spans="1:1">
      <c r="A1520" s="18"/>
    </row>
    <row r="1521" spans="1:1">
      <c r="A1521" s="18"/>
    </row>
    <row r="1522" spans="1:1">
      <c r="A1522" s="18"/>
    </row>
    <row r="1523" spans="1:1">
      <c r="A1523" s="18"/>
    </row>
    <row r="1524" spans="1:1">
      <c r="A1524" s="18"/>
    </row>
    <row r="1525" spans="1:1">
      <c r="A1525" s="18"/>
    </row>
    <row r="1526" spans="1:1">
      <c r="A1526" s="18"/>
    </row>
    <row r="1527" spans="1:1">
      <c r="A1527" s="18"/>
    </row>
    <row r="1528" spans="1:1">
      <c r="A1528" s="18"/>
    </row>
    <row r="1529" spans="1:1">
      <c r="A1529" s="18"/>
    </row>
    <row r="1530" spans="1:1">
      <c r="A1530" s="18"/>
    </row>
    <row r="1531" spans="1:1">
      <c r="A1531" s="18"/>
    </row>
    <row r="1532" spans="1:1">
      <c r="A1532" s="18"/>
    </row>
    <row r="1533" spans="1:1">
      <c r="A1533" s="18"/>
    </row>
    <row r="1534" spans="1:1">
      <c r="A1534" s="18"/>
    </row>
    <row r="1535" spans="1:1">
      <c r="A1535" s="18"/>
    </row>
    <row r="1536" spans="1:1">
      <c r="A1536" s="18"/>
    </row>
    <row r="1537" spans="1:1">
      <c r="A1537" s="18"/>
    </row>
    <row r="1538" spans="1:1">
      <c r="A1538" s="18"/>
    </row>
    <row r="1539" spans="1:1">
      <c r="A1539" s="18"/>
    </row>
    <row r="1540" spans="1:1">
      <c r="A1540" s="18"/>
    </row>
    <row r="1541" spans="1:1">
      <c r="A1541" s="18"/>
    </row>
    <row r="1542" spans="1:1">
      <c r="A1542" s="18"/>
    </row>
    <row r="1543" spans="1:1">
      <c r="A1543" s="18"/>
    </row>
    <row r="1544" spans="1:1">
      <c r="A1544" s="18"/>
    </row>
    <row r="1545" spans="1:1">
      <c r="A1545" s="18"/>
    </row>
    <row r="1546" spans="1:1">
      <c r="A1546" s="18"/>
    </row>
    <row r="1547" spans="1:1">
      <c r="A1547" s="18"/>
    </row>
    <row r="1548" spans="1:1">
      <c r="A1548" s="18"/>
    </row>
    <row r="1549" spans="1:1">
      <c r="A1549" s="18"/>
    </row>
    <row r="1550" spans="1:1">
      <c r="A1550" s="18"/>
    </row>
    <row r="1551" spans="1:1">
      <c r="A1551" s="18"/>
    </row>
    <row r="1552" spans="1:1">
      <c r="A1552" s="18"/>
    </row>
    <row r="1553" spans="1:1">
      <c r="A1553" s="18"/>
    </row>
    <row r="1554" spans="1:1">
      <c r="A1554" s="18"/>
    </row>
    <row r="1555" spans="1:1">
      <c r="A1555" s="18"/>
    </row>
    <row r="1556" spans="1:1">
      <c r="A1556" s="18"/>
    </row>
    <row r="1557" spans="1:1">
      <c r="A1557" s="18"/>
    </row>
    <row r="1558" spans="1:1">
      <c r="A1558" s="18"/>
    </row>
    <row r="1559" spans="1:1">
      <c r="A1559" s="18"/>
    </row>
    <row r="1560" spans="1:1">
      <c r="A1560" s="18"/>
    </row>
    <row r="1561" spans="1:1">
      <c r="A1561" s="18"/>
    </row>
    <row r="1562" spans="1:1">
      <c r="A1562" s="18"/>
    </row>
    <row r="1563" spans="1:1">
      <c r="A1563" s="18"/>
    </row>
    <row r="1564" spans="1:1">
      <c r="A1564" s="18"/>
    </row>
    <row r="1565" spans="1:1">
      <c r="A1565" s="18"/>
    </row>
    <row r="1566" spans="1:1">
      <c r="A1566" s="18"/>
    </row>
    <row r="1567" spans="1:1">
      <c r="A1567" s="18"/>
    </row>
    <row r="1568" spans="1:1">
      <c r="A1568" s="18"/>
    </row>
    <row r="1569" spans="1:1">
      <c r="A1569" s="18"/>
    </row>
    <row r="1570" spans="1:1">
      <c r="A1570" s="18"/>
    </row>
    <row r="1571" spans="1:1">
      <c r="A1571" s="18"/>
    </row>
    <row r="1572" spans="1:1">
      <c r="A1572" s="18"/>
    </row>
    <row r="1573" spans="1:1">
      <c r="A1573" s="18"/>
    </row>
    <row r="1574" spans="1:1">
      <c r="A1574" s="18"/>
    </row>
    <row r="1575" spans="1:1">
      <c r="A1575" s="18"/>
    </row>
    <row r="1576" spans="1:1">
      <c r="A1576" s="18"/>
    </row>
    <row r="1577" spans="1:1">
      <c r="A1577" s="18"/>
    </row>
    <row r="1578" spans="1:1">
      <c r="A1578" s="18"/>
    </row>
    <row r="1579" spans="1:1">
      <c r="A1579" s="18"/>
    </row>
    <row r="1580" spans="1:1">
      <c r="A1580" s="18"/>
    </row>
    <row r="1581" spans="1:1">
      <c r="A1581" s="18"/>
    </row>
    <row r="1582" spans="1:1">
      <c r="A1582" s="18"/>
    </row>
    <row r="1583" spans="1:1">
      <c r="A1583" s="18"/>
    </row>
    <row r="1584" spans="1:1">
      <c r="A1584" s="18"/>
    </row>
    <row r="1585" spans="1:1">
      <c r="A1585" s="18"/>
    </row>
    <row r="1586" spans="1:1">
      <c r="A1586" s="18"/>
    </row>
    <row r="1587" spans="1:1">
      <c r="A1587" s="18"/>
    </row>
    <row r="1588" spans="1:1">
      <c r="A1588" s="18"/>
    </row>
    <row r="1589" spans="1:1">
      <c r="A1589" s="18"/>
    </row>
    <row r="1590" spans="1:1">
      <c r="A1590" s="18"/>
    </row>
    <row r="1591" spans="1:1">
      <c r="A1591" s="18"/>
    </row>
    <row r="1592" spans="1:1">
      <c r="A1592" s="18"/>
    </row>
    <row r="1593" spans="1:1">
      <c r="A1593" s="18"/>
    </row>
    <row r="1594" spans="1:1">
      <c r="A1594" s="18"/>
    </row>
    <row r="1595" spans="1:1">
      <c r="A1595" s="18"/>
    </row>
    <row r="1596" spans="1:1">
      <c r="A1596" s="18"/>
    </row>
    <row r="1597" spans="1:1">
      <c r="A1597" s="18"/>
    </row>
    <row r="1598" spans="1:1">
      <c r="A1598" s="18"/>
    </row>
    <row r="1599" spans="1:1">
      <c r="A1599" s="18"/>
    </row>
    <row r="1600" spans="1:1">
      <c r="A1600" s="18"/>
    </row>
    <row r="1601" spans="1:1">
      <c r="A1601" s="18"/>
    </row>
    <row r="1602" spans="1:1">
      <c r="A1602" s="18"/>
    </row>
    <row r="1603" spans="1:1">
      <c r="A1603" s="18"/>
    </row>
    <row r="1604" spans="1:1">
      <c r="A1604" s="18"/>
    </row>
    <row r="1605" spans="1:1">
      <c r="A1605" s="18"/>
    </row>
    <row r="1606" spans="1:1">
      <c r="A1606" s="18"/>
    </row>
    <row r="1607" spans="1:1">
      <c r="A1607" s="18"/>
    </row>
    <row r="1608" spans="1:1">
      <c r="A1608" s="18"/>
    </row>
    <row r="1609" spans="1:1">
      <c r="A1609" s="18"/>
    </row>
    <row r="1610" spans="1:1">
      <c r="A1610" s="18"/>
    </row>
    <row r="1611" spans="1:1">
      <c r="A1611" s="18"/>
    </row>
    <row r="1612" spans="1:1">
      <c r="A1612" s="18"/>
    </row>
    <row r="1613" spans="1:1">
      <c r="A1613" s="18"/>
    </row>
    <row r="1614" spans="1:1">
      <c r="A1614" s="18"/>
    </row>
    <row r="1615" spans="1:1">
      <c r="A1615" s="18"/>
    </row>
    <row r="1616" spans="1:1">
      <c r="A1616" s="18"/>
    </row>
    <row r="1617" spans="1:1">
      <c r="A1617" s="18"/>
    </row>
    <row r="1618" spans="1:1">
      <c r="A1618" s="18"/>
    </row>
    <row r="1619" spans="1:1">
      <c r="A1619" s="18"/>
    </row>
    <row r="1620" spans="1:1">
      <c r="A1620" s="18"/>
    </row>
    <row r="1621" spans="1:1">
      <c r="A1621" s="18"/>
    </row>
    <row r="1622" spans="1:1">
      <c r="A1622" s="18"/>
    </row>
    <row r="1623" spans="1:1">
      <c r="A1623" s="18"/>
    </row>
    <row r="1624" spans="1:1">
      <c r="A1624" s="18"/>
    </row>
    <row r="1625" spans="1:1">
      <c r="A1625" s="18"/>
    </row>
    <row r="1626" spans="1:1">
      <c r="A1626" s="18"/>
    </row>
    <row r="1627" spans="1:1">
      <c r="A1627" s="18"/>
    </row>
    <row r="1628" spans="1:1">
      <c r="A1628" s="18"/>
    </row>
    <row r="1629" spans="1:1">
      <c r="A1629" s="18"/>
    </row>
    <row r="1630" spans="1:1">
      <c r="A1630" s="18"/>
    </row>
    <row r="1631" spans="1:1">
      <c r="A1631" s="18"/>
    </row>
    <row r="1632" spans="1:1">
      <c r="A1632" s="18"/>
    </row>
    <row r="1633" spans="1:1">
      <c r="A1633" s="18"/>
    </row>
    <row r="1634" spans="1:1">
      <c r="A1634" s="18"/>
    </row>
    <row r="1635" spans="1:1">
      <c r="A1635" s="18"/>
    </row>
    <row r="1636" spans="1:1">
      <c r="A1636" s="18"/>
    </row>
    <row r="1637" spans="1:1">
      <c r="A1637" s="18"/>
    </row>
    <row r="1638" spans="1:1">
      <c r="A1638" s="18"/>
    </row>
    <row r="1639" spans="1:1">
      <c r="A1639" s="18"/>
    </row>
    <row r="1640" spans="1:1">
      <c r="A1640" s="18"/>
    </row>
    <row r="1641" spans="1:1">
      <c r="A1641" s="18"/>
    </row>
    <row r="1642" spans="1:1">
      <c r="A1642" s="18"/>
    </row>
    <row r="1643" spans="1:1">
      <c r="A1643" s="18"/>
    </row>
    <row r="1644" spans="1:1">
      <c r="A1644" s="18"/>
    </row>
    <row r="1645" spans="1:1">
      <c r="A1645" s="18"/>
    </row>
    <row r="1646" spans="1:1">
      <c r="A1646" s="18"/>
    </row>
    <row r="1647" spans="1:1">
      <c r="A1647" s="18"/>
    </row>
    <row r="1648" spans="1:1">
      <c r="A1648" s="18"/>
    </row>
    <row r="1649" spans="1:1">
      <c r="A1649" s="18"/>
    </row>
    <row r="1650" spans="1:1">
      <c r="A1650" s="18"/>
    </row>
    <row r="1651" spans="1:1">
      <c r="A1651" s="18"/>
    </row>
    <row r="1652" spans="1:1">
      <c r="A1652" s="18"/>
    </row>
    <row r="1653" spans="1:1">
      <c r="A1653" s="18"/>
    </row>
    <row r="1654" spans="1:1">
      <c r="A1654" s="18"/>
    </row>
    <row r="1655" spans="1:1">
      <c r="A1655" s="18"/>
    </row>
    <row r="1656" spans="1:1">
      <c r="A1656" s="18"/>
    </row>
    <row r="1657" spans="1:1">
      <c r="A1657" s="18"/>
    </row>
    <row r="1658" spans="1:1">
      <c r="A1658" s="18"/>
    </row>
    <row r="1659" spans="1:1">
      <c r="A1659" s="18"/>
    </row>
    <row r="1660" spans="1:1">
      <c r="A1660" s="18"/>
    </row>
    <row r="1661" spans="1:1">
      <c r="A1661" s="18"/>
    </row>
    <row r="1662" spans="1:1">
      <c r="A1662" s="18"/>
    </row>
    <row r="1663" spans="1:1">
      <c r="A1663" s="18"/>
    </row>
    <row r="1664" spans="1:1">
      <c r="A1664" s="18"/>
    </row>
    <row r="1665" spans="1:1">
      <c r="A1665" s="18"/>
    </row>
    <row r="1666" spans="1:1">
      <c r="A1666" s="18"/>
    </row>
    <row r="1667" spans="1:1">
      <c r="A1667" s="18"/>
    </row>
    <row r="1668" spans="1:1">
      <c r="A1668" s="18"/>
    </row>
    <row r="1669" spans="1:1">
      <c r="A1669" s="18"/>
    </row>
    <row r="1670" spans="1:1">
      <c r="A1670" s="18"/>
    </row>
    <row r="1671" spans="1:1">
      <c r="A1671" s="18"/>
    </row>
    <row r="1672" spans="1:1">
      <c r="A1672" s="18"/>
    </row>
    <row r="1673" spans="1:1">
      <c r="A1673" s="18"/>
    </row>
    <row r="1674" spans="1:1">
      <c r="A1674" s="18"/>
    </row>
    <row r="1675" spans="1:1">
      <c r="A1675" s="18"/>
    </row>
    <row r="1676" spans="1:1">
      <c r="A1676" s="18"/>
    </row>
    <row r="1677" spans="1:1">
      <c r="A1677" s="18"/>
    </row>
    <row r="1678" spans="1:1">
      <c r="A1678" s="18"/>
    </row>
    <row r="1679" spans="1:1">
      <c r="A1679" s="18"/>
    </row>
    <row r="1680" spans="1:1">
      <c r="A1680" s="18"/>
    </row>
    <row r="1681" spans="1:1">
      <c r="A1681" s="18"/>
    </row>
    <row r="1682" spans="1:1">
      <c r="A1682" s="18"/>
    </row>
    <row r="1683" spans="1:1">
      <c r="A1683" s="18"/>
    </row>
    <row r="1684" spans="1:1">
      <c r="A1684" s="18"/>
    </row>
    <row r="1685" spans="1:1">
      <c r="A1685" s="18"/>
    </row>
    <row r="1686" spans="1:1">
      <c r="A1686" s="18"/>
    </row>
    <row r="1687" spans="1:1">
      <c r="A1687" s="18"/>
    </row>
    <row r="1688" spans="1:1">
      <c r="A1688" s="18"/>
    </row>
    <row r="1689" spans="1:1">
      <c r="A1689" s="18"/>
    </row>
    <row r="1690" spans="1:1">
      <c r="A1690" s="18"/>
    </row>
    <row r="1691" spans="1:1">
      <c r="A1691" s="18"/>
    </row>
    <row r="1692" spans="1:1">
      <c r="A1692" s="18"/>
    </row>
    <row r="1693" spans="1:1">
      <c r="A1693" s="18"/>
    </row>
    <row r="1694" spans="1:1">
      <c r="A1694" s="18"/>
    </row>
    <row r="1695" spans="1:1">
      <c r="A1695" s="18"/>
    </row>
    <row r="1696" spans="1:1">
      <c r="A1696" s="18"/>
    </row>
    <row r="1697" spans="1:1">
      <c r="A1697" s="18"/>
    </row>
    <row r="1698" spans="1:1">
      <c r="A1698" s="18"/>
    </row>
    <row r="1699" spans="1:1">
      <c r="A1699" s="18"/>
    </row>
    <row r="1700" spans="1:1">
      <c r="A1700" s="18"/>
    </row>
    <row r="1701" spans="1:1">
      <c r="A1701" s="18"/>
    </row>
    <row r="1702" spans="1:1">
      <c r="A1702" s="18"/>
    </row>
    <row r="1703" spans="1:1">
      <c r="A1703" s="18"/>
    </row>
    <row r="1704" spans="1:1">
      <c r="A1704" s="18"/>
    </row>
    <row r="1705" spans="1:1">
      <c r="A1705" s="18"/>
    </row>
    <row r="1706" spans="1:1">
      <c r="A1706" s="18"/>
    </row>
    <row r="1707" spans="1:1">
      <c r="A1707" s="18"/>
    </row>
    <row r="1708" spans="1:1">
      <c r="A1708" s="18"/>
    </row>
    <row r="1709" spans="1:1">
      <c r="A1709" s="18"/>
    </row>
    <row r="1710" spans="1:1">
      <c r="A1710" s="18"/>
    </row>
    <row r="1711" spans="1:1">
      <c r="A1711" s="18"/>
    </row>
    <row r="1712" spans="1:1">
      <c r="A1712" s="18"/>
    </row>
    <row r="1713" spans="1:1">
      <c r="A1713" s="18"/>
    </row>
    <row r="1714" spans="1:1">
      <c r="A1714" s="18"/>
    </row>
    <row r="1715" spans="1:1">
      <c r="A1715" s="18"/>
    </row>
    <row r="1716" spans="1:1">
      <c r="A1716" s="18"/>
    </row>
    <row r="1717" spans="1:1">
      <c r="A1717" s="18"/>
    </row>
    <row r="1718" spans="1:1">
      <c r="A1718" s="18"/>
    </row>
    <row r="1719" spans="1:1">
      <c r="A1719" s="18"/>
    </row>
    <row r="1720" spans="1:1">
      <c r="A1720" s="18"/>
    </row>
    <row r="1721" spans="1:1">
      <c r="A1721" s="18"/>
    </row>
    <row r="1722" spans="1:1">
      <c r="A1722" s="18"/>
    </row>
    <row r="1723" spans="1:1">
      <c r="A1723" s="18"/>
    </row>
    <row r="1724" spans="1:1">
      <c r="A1724" s="18"/>
    </row>
    <row r="1725" spans="1:1">
      <c r="A1725" s="18"/>
    </row>
    <row r="1726" spans="1:1">
      <c r="A1726" s="18"/>
    </row>
    <row r="1727" spans="1:1">
      <c r="A1727" s="18"/>
    </row>
    <row r="1728" spans="1:1">
      <c r="A1728" s="18"/>
    </row>
    <row r="1729" spans="1:1">
      <c r="A1729" s="18"/>
    </row>
    <row r="1730" spans="1:1">
      <c r="A1730" s="18"/>
    </row>
    <row r="1731" spans="1:1">
      <c r="A1731" s="18"/>
    </row>
    <row r="1732" spans="1:1">
      <c r="A1732" s="18"/>
    </row>
    <row r="1733" spans="1:1">
      <c r="A1733" s="18"/>
    </row>
    <row r="1734" spans="1:1">
      <c r="A1734" s="18"/>
    </row>
    <row r="1735" spans="1:1">
      <c r="A1735" s="18"/>
    </row>
    <row r="1736" spans="1:1">
      <c r="A1736" s="18"/>
    </row>
    <row r="1737" spans="1:1">
      <c r="A1737" s="18"/>
    </row>
    <row r="1738" spans="1:1">
      <c r="A1738" s="18"/>
    </row>
    <row r="1739" spans="1:1">
      <c r="A1739" s="18"/>
    </row>
    <row r="1740" spans="1:1">
      <c r="A1740" s="18"/>
    </row>
    <row r="1741" spans="1:1">
      <c r="A1741" s="18"/>
    </row>
    <row r="1742" spans="1:1">
      <c r="A1742" s="18"/>
    </row>
    <row r="1743" spans="1:1">
      <c r="A1743" s="18"/>
    </row>
    <row r="1744" spans="1:1">
      <c r="A1744" s="18"/>
    </row>
    <row r="1745" spans="1:1">
      <c r="A1745" s="18"/>
    </row>
    <row r="1746" spans="1:1">
      <c r="A1746" s="18"/>
    </row>
    <row r="1747" spans="1:1">
      <c r="A1747" s="18"/>
    </row>
    <row r="1748" spans="1:1">
      <c r="A1748" s="18"/>
    </row>
    <row r="1749" spans="1:1">
      <c r="A1749" s="18"/>
    </row>
    <row r="1750" spans="1:1">
      <c r="A1750" s="18"/>
    </row>
    <row r="1751" spans="1:1">
      <c r="A1751" s="18"/>
    </row>
    <row r="1752" spans="1:1">
      <c r="A1752" s="18"/>
    </row>
    <row r="1753" spans="1:1">
      <c r="A1753" s="18"/>
    </row>
    <row r="1754" spans="1:1">
      <c r="A1754" s="18"/>
    </row>
    <row r="1755" spans="1:1">
      <c r="A1755" s="18"/>
    </row>
    <row r="1756" spans="1:1">
      <c r="A1756" s="18"/>
    </row>
    <row r="1757" spans="1:1">
      <c r="A1757" s="18"/>
    </row>
    <row r="1758" spans="1:1">
      <c r="A1758" s="18"/>
    </row>
    <row r="1759" spans="1:1">
      <c r="A1759" s="18"/>
    </row>
    <row r="1760" spans="1:1">
      <c r="A1760" s="18"/>
    </row>
    <row r="1761" spans="1:1">
      <c r="A1761" s="18"/>
    </row>
    <row r="1762" spans="1:1">
      <c r="A1762" s="18"/>
    </row>
    <row r="1763" spans="1:1">
      <c r="A1763" s="18"/>
    </row>
    <row r="1764" spans="1:1">
      <c r="A1764" s="18"/>
    </row>
    <row r="1765" spans="1:1">
      <c r="A1765" s="18"/>
    </row>
    <row r="1766" spans="1:1">
      <c r="A1766" s="18"/>
    </row>
    <row r="1767" spans="1:1">
      <c r="A1767" s="18"/>
    </row>
    <row r="1768" spans="1:1">
      <c r="A1768" s="18"/>
    </row>
    <row r="1769" spans="1:1">
      <c r="A1769" s="18"/>
    </row>
    <row r="1770" spans="1:1">
      <c r="A1770" s="18"/>
    </row>
    <row r="1771" spans="1:1">
      <c r="A1771" s="18"/>
    </row>
    <row r="1772" spans="1:1">
      <c r="A1772" s="18"/>
    </row>
    <row r="1773" spans="1:1">
      <c r="A1773" s="18"/>
    </row>
    <row r="1774" spans="1:1">
      <c r="A1774" s="18"/>
    </row>
    <row r="1775" spans="1:1">
      <c r="A1775" s="18"/>
    </row>
    <row r="1776" spans="1:1">
      <c r="A1776" s="18"/>
    </row>
    <row r="1777" spans="1:1">
      <c r="A1777" s="18"/>
    </row>
    <row r="1778" spans="1:1">
      <c r="A1778" s="18"/>
    </row>
    <row r="1779" spans="1:1">
      <c r="A1779" s="18"/>
    </row>
    <row r="1780" spans="1:1">
      <c r="A1780" s="18"/>
    </row>
    <row r="1781" spans="1:1">
      <c r="A1781" s="18"/>
    </row>
    <row r="1782" spans="1:1">
      <c r="A1782" s="18"/>
    </row>
    <row r="1783" spans="1:1">
      <c r="A1783" s="18"/>
    </row>
    <row r="1784" spans="1:1">
      <c r="A1784" s="18"/>
    </row>
    <row r="1785" spans="1:1">
      <c r="A1785" s="18"/>
    </row>
    <row r="1786" spans="1:1">
      <c r="A1786" s="18"/>
    </row>
    <row r="1787" spans="1:1">
      <c r="A1787" s="18"/>
    </row>
    <row r="1788" spans="1:1">
      <c r="A1788" s="18"/>
    </row>
    <row r="1789" spans="1:1">
      <c r="A1789" s="18"/>
    </row>
    <row r="1790" spans="1:1">
      <c r="A1790" s="18"/>
    </row>
    <row r="1791" spans="1:1">
      <c r="A1791" s="18"/>
    </row>
    <row r="1792" spans="1:1">
      <c r="A1792" s="18"/>
    </row>
    <row r="1793" spans="1:1">
      <c r="A1793" s="18"/>
    </row>
    <row r="1794" spans="1:1">
      <c r="A1794" s="18"/>
    </row>
    <row r="1795" spans="1:1">
      <c r="A1795" s="18"/>
    </row>
    <row r="1796" spans="1:1">
      <c r="A1796" s="18"/>
    </row>
    <row r="1797" spans="1:1">
      <c r="A1797" s="18"/>
    </row>
    <row r="1798" spans="1:1">
      <c r="A1798" s="18"/>
    </row>
    <row r="1799" spans="1:1">
      <c r="A1799" s="18"/>
    </row>
    <row r="1800" spans="1:1">
      <c r="A1800" s="18"/>
    </row>
    <row r="1801" spans="1:1">
      <c r="A1801" s="18"/>
    </row>
    <row r="1802" spans="1:1">
      <c r="A1802" s="18"/>
    </row>
    <row r="1803" spans="1:1">
      <c r="A1803" s="18"/>
    </row>
    <row r="1804" spans="1:1">
      <c r="A1804" s="18"/>
    </row>
    <row r="1805" spans="1:1">
      <c r="A1805" s="18"/>
    </row>
    <row r="1806" spans="1:1">
      <c r="A1806" s="18"/>
    </row>
    <row r="1807" spans="1:1">
      <c r="A1807" s="18"/>
    </row>
    <row r="1808" spans="1:1">
      <c r="A1808" s="18"/>
    </row>
    <row r="1809" spans="1:1">
      <c r="A1809" s="18"/>
    </row>
    <row r="1810" spans="1:1">
      <c r="A1810" s="18"/>
    </row>
    <row r="1811" spans="1:1">
      <c r="A1811" s="18"/>
    </row>
    <row r="1812" spans="1:1">
      <c r="A1812" s="18"/>
    </row>
    <row r="1813" spans="1:1">
      <c r="A1813" s="18"/>
    </row>
    <row r="1814" spans="1:1">
      <c r="A1814" s="18"/>
    </row>
    <row r="1815" spans="1:1">
      <c r="A1815" s="18"/>
    </row>
    <row r="1816" spans="1:1">
      <c r="A1816" s="18"/>
    </row>
    <row r="1817" spans="1:1">
      <c r="A1817" s="18"/>
    </row>
    <row r="1818" spans="1:1">
      <c r="A1818" s="18"/>
    </row>
    <row r="1819" spans="1:1">
      <c r="A1819" s="18"/>
    </row>
    <row r="1820" spans="1:1">
      <c r="A1820" s="18"/>
    </row>
    <row r="1821" spans="1:1">
      <c r="A1821" s="18"/>
    </row>
    <row r="1822" spans="1:1">
      <c r="A1822" s="18"/>
    </row>
    <row r="1823" spans="1:1">
      <c r="A1823" s="18"/>
    </row>
    <row r="1824" spans="1:1">
      <c r="A1824" s="18"/>
    </row>
    <row r="1825" spans="1:1">
      <c r="A1825" s="18"/>
    </row>
    <row r="1826" spans="1:1">
      <c r="A1826" s="18"/>
    </row>
    <row r="1827" spans="1:1">
      <c r="A1827" s="18"/>
    </row>
    <row r="1828" spans="1:1">
      <c r="A1828" s="18"/>
    </row>
    <row r="1829" spans="1:1">
      <c r="A1829" s="18"/>
    </row>
    <row r="1830" spans="1:1">
      <c r="A1830" s="18"/>
    </row>
    <row r="1831" spans="1:1">
      <c r="A1831" s="18"/>
    </row>
    <row r="1832" spans="1:1">
      <c r="A1832" s="18"/>
    </row>
    <row r="1833" spans="1:1">
      <c r="A1833" s="18"/>
    </row>
    <row r="1834" spans="1:1">
      <c r="A1834" s="18"/>
    </row>
    <row r="1835" spans="1:1">
      <c r="A1835" s="18"/>
    </row>
    <row r="1836" spans="1:1">
      <c r="A1836" s="18"/>
    </row>
    <row r="1837" spans="1:1">
      <c r="A1837" s="18"/>
    </row>
    <row r="1838" spans="1:1">
      <c r="A1838" s="18"/>
    </row>
    <row r="1839" spans="1:1">
      <c r="A1839" s="18"/>
    </row>
    <row r="1840" spans="1:1">
      <c r="A1840" s="18"/>
    </row>
    <row r="1841" spans="1:1">
      <c r="A1841" s="18"/>
    </row>
    <row r="1842" spans="1:1">
      <c r="A1842" s="18"/>
    </row>
    <row r="1843" spans="1:1">
      <c r="A1843" s="18"/>
    </row>
    <row r="1844" spans="1:1">
      <c r="A1844" s="18"/>
    </row>
    <row r="1845" spans="1:1">
      <c r="A1845" s="18"/>
    </row>
    <row r="1846" spans="1:1">
      <c r="A1846" s="18"/>
    </row>
    <row r="1847" spans="1:1">
      <c r="A1847" s="18"/>
    </row>
    <row r="1848" spans="1:1">
      <c r="A1848" s="18"/>
    </row>
    <row r="1849" spans="1:1">
      <c r="A1849" s="18"/>
    </row>
    <row r="1850" spans="1:1">
      <c r="A1850" s="18"/>
    </row>
    <row r="1851" spans="1:1">
      <c r="A1851" s="18"/>
    </row>
    <row r="1852" spans="1:1">
      <c r="A1852" s="18"/>
    </row>
    <row r="1853" spans="1:1">
      <c r="A1853" s="18"/>
    </row>
    <row r="1854" spans="1:1">
      <c r="A1854" s="18"/>
    </row>
    <row r="1855" spans="1:1">
      <c r="A1855" s="18"/>
    </row>
    <row r="1856" spans="1:1">
      <c r="A1856" s="18"/>
    </row>
    <row r="1857" spans="1:1">
      <c r="A1857" s="18"/>
    </row>
    <row r="1858" spans="1:1">
      <c r="A1858" s="18"/>
    </row>
    <row r="1859" spans="1:1">
      <c r="A1859" s="18"/>
    </row>
    <row r="1860" spans="1:1">
      <c r="A1860" s="18"/>
    </row>
    <row r="1861" spans="1:1">
      <c r="A1861" s="18"/>
    </row>
    <row r="1862" spans="1:1">
      <c r="A1862" s="18"/>
    </row>
    <row r="1863" spans="1:1">
      <c r="A1863" s="18"/>
    </row>
    <row r="1864" spans="1:1">
      <c r="A1864" s="18"/>
    </row>
    <row r="1865" spans="1:1">
      <c r="A1865" s="18"/>
    </row>
    <row r="1866" spans="1:1">
      <c r="A1866" s="18"/>
    </row>
    <row r="1867" spans="1:1">
      <c r="A1867" s="18"/>
    </row>
    <row r="1868" spans="1:1">
      <c r="A1868" s="18"/>
    </row>
    <row r="1869" spans="1:1">
      <c r="A1869" s="18"/>
    </row>
    <row r="1870" spans="1:1">
      <c r="A1870" s="18"/>
    </row>
    <row r="1871" spans="1:1">
      <c r="A1871" s="18"/>
    </row>
    <row r="1872" spans="1:1">
      <c r="A1872" s="18"/>
    </row>
    <row r="1873" spans="1:1">
      <c r="A1873" s="18"/>
    </row>
    <row r="1874" spans="1:1">
      <c r="A1874" s="18"/>
    </row>
    <row r="1875" spans="1:1">
      <c r="A1875" s="18"/>
    </row>
    <row r="1876" spans="1:1">
      <c r="A1876" s="18"/>
    </row>
    <row r="1877" spans="1:1">
      <c r="A1877" s="18"/>
    </row>
    <row r="1878" spans="1:1">
      <c r="A1878" s="18"/>
    </row>
    <row r="1879" spans="1:1">
      <c r="A1879" s="18"/>
    </row>
    <row r="1880" spans="1:1">
      <c r="A1880" s="18"/>
    </row>
    <row r="1881" spans="1:1">
      <c r="A1881" s="18"/>
    </row>
    <row r="1882" spans="1:1">
      <c r="A1882" s="18"/>
    </row>
    <row r="1883" spans="1:1">
      <c r="A1883" s="18"/>
    </row>
    <row r="1884" spans="1:1">
      <c r="A1884" s="18"/>
    </row>
    <row r="1885" spans="1:1">
      <c r="A1885" s="18"/>
    </row>
    <row r="1886" spans="1:1">
      <c r="A1886" s="18"/>
    </row>
    <row r="1887" spans="1:1">
      <c r="A1887" s="18"/>
    </row>
    <row r="1888" spans="1:1">
      <c r="A1888" s="18"/>
    </row>
    <row r="1889" spans="1:1">
      <c r="A1889" s="18"/>
    </row>
    <row r="1890" spans="1:1">
      <c r="A1890" s="18"/>
    </row>
    <row r="1891" spans="1:1">
      <c r="A1891" s="18"/>
    </row>
    <row r="1892" spans="1:1">
      <c r="A1892" s="18"/>
    </row>
    <row r="1893" spans="1:1">
      <c r="A1893" s="18"/>
    </row>
    <row r="1894" spans="1:1">
      <c r="A1894" s="18"/>
    </row>
    <row r="1895" spans="1:1">
      <c r="A1895" s="18"/>
    </row>
    <row r="1896" spans="1:1">
      <c r="A1896" s="18"/>
    </row>
    <row r="1897" spans="1:1">
      <c r="A1897" s="18"/>
    </row>
    <row r="1898" spans="1:1">
      <c r="A1898" s="18"/>
    </row>
    <row r="1899" spans="1:1">
      <c r="A1899" s="18"/>
    </row>
    <row r="1900" spans="1:1">
      <c r="A1900" s="18"/>
    </row>
    <row r="1901" spans="1:1">
      <c r="A1901" s="18"/>
    </row>
    <row r="1902" spans="1:1">
      <c r="A1902" s="18"/>
    </row>
    <row r="1903" spans="1:1">
      <c r="A1903" s="18"/>
    </row>
    <row r="1904" spans="1:1">
      <c r="A1904" s="18"/>
    </row>
    <row r="1905" spans="1:1">
      <c r="A1905" s="18"/>
    </row>
    <row r="1906" spans="1:1">
      <c r="A1906" s="18"/>
    </row>
    <row r="1907" spans="1:1">
      <c r="A1907" s="18"/>
    </row>
    <row r="1908" spans="1:1">
      <c r="A1908" s="18"/>
    </row>
    <row r="1909" spans="1:1">
      <c r="A1909" s="18"/>
    </row>
    <row r="1910" spans="1:1">
      <c r="A1910" s="18"/>
    </row>
    <row r="1911" spans="1:1">
      <c r="A1911" s="18"/>
    </row>
    <row r="1912" spans="1:1">
      <c r="A1912" s="18"/>
    </row>
    <row r="1913" spans="1:1">
      <c r="A1913" s="18"/>
    </row>
    <row r="1914" spans="1:1">
      <c r="A1914" s="18"/>
    </row>
    <row r="1915" spans="1:1">
      <c r="A1915" s="18"/>
    </row>
    <row r="1916" spans="1:1">
      <c r="A1916" s="18"/>
    </row>
    <row r="1917" spans="1:1">
      <c r="A1917" s="18"/>
    </row>
    <row r="1918" spans="1:1">
      <c r="A1918" s="18"/>
    </row>
    <row r="1919" spans="1:1">
      <c r="A1919" s="18"/>
    </row>
    <row r="1920" spans="1:1">
      <c r="A1920" s="18"/>
    </row>
    <row r="1921" spans="1:1">
      <c r="A1921" s="18"/>
    </row>
    <row r="1922" spans="1:1">
      <c r="A1922" s="18"/>
    </row>
    <row r="1923" spans="1:1">
      <c r="A1923" s="18"/>
    </row>
    <row r="1924" spans="1:1">
      <c r="A1924" s="18"/>
    </row>
    <row r="1925" spans="1:1">
      <c r="A1925" s="18"/>
    </row>
    <row r="1926" spans="1:1">
      <c r="A1926" s="18"/>
    </row>
    <row r="1927" spans="1:1">
      <c r="A1927" s="18"/>
    </row>
    <row r="1928" spans="1:1">
      <c r="A1928" s="18"/>
    </row>
    <row r="1929" spans="1:1">
      <c r="A1929" s="18"/>
    </row>
    <row r="1930" spans="1:1">
      <c r="A1930" s="18"/>
    </row>
    <row r="1931" spans="1:1">
      <c r="A1931" s="18"/>
    </row>
    <row r="1932" spans="1:1">
      <c r="A1932" s="18"/>
    </row>
    <row r="1933" spans="1:1">
      <c r="A1933" s="18"/>
    </row>
    <row r="1934" spans="1:1">
      <c r="A1934" s="18"/>
    </row>
    <row r="1935" spans="1:1">
      <c r="A1935" s="18"/>
    </row>
    <row r="1936" spans="1:1">
      <c r="A1936" s="18"/>
    </row>
    <row r="1937" spans="1:1">
      <c r="A1937" s="18"/>
    </row>
    <row r="1938" spans="1:1">
      <c r="A1938" s="18"/>
    </row>
    <row r="1939" spans="1:1">
      <c r="A1939" s="18"/>
    </row>
    <row r="1940" spans="1:1">
      <c r="A1940" s="18"/>
    </row>
    <row r="1941" spans="1:1">
      <c r="A1941" s="18"/>
    </row>
    <row r="1942" spans="1:1">
      <c r="A1942" s="18"/>
    </row>
    <row r="1943" spans="1:1">
      <c r="A1943" s="18"/>
    </row>
    <row r="1944" spans="1:1">
      <c r="A1944" s="18"/>
    </row>
    <row r="1945" spans="1:1">
      <c r="A1945" s="18"/>
    </row>
    <row r="1946" spans="1:1">
      <c r="A1946" s="18"/>
    </row>
    <row r="1947" spans="1:1">
      <c r="A1947" s="18"/>
    </row>
    <row r="1948" spans="1:1">
      <c r="A1948" s="18"/>
    </row>
    <row r="1949" spans="1:1">
      <c r="A1949" s="18"/>
    </row>
    <row r="1950" spans="1:1">
      <c r="A1950" s="18"/>
    </row>
    <row r="1951" spans="1:1">
      <c r="A1951" s="18"/>
    </row>
    <row r="1952" spans="1:1">
      <c r="A1952" s="18"/>
    </row>
    <row r="1953" spans="1:1">
      <c r="A1953" s="18"/>
    </row>
    <row r="1954" spans="1:1">
      <c r="A1954" s="18"/>
    </row>
    <row r="1955" spans="1:1">
      <c r="A1955" s="18"/>
    </row>
    <row r="1956" spans="1:1">
      <c r="A1956" s="18"/>
    </row>
    <row r="1957" spans="1:1">
      <c r="A1957" s="18"/>
    </row>
    <row r="1958" spans="1:1">
      <c r="A1958" s="18"/>
    </row>
    <row r="1959" spans="1:1">
      <c r="A1959" s="18"/>
    </row>
    <row r="1960" spans="1:1">
      <c r="A1960" s="18"/>
    </row>
    <row r="1961" spans="1:1">
      <c r="A1961" s="18"/>
    </row>
    <row r="1962" spans="1:1">
      <c r="A1962" s="18"/>
    </row>
    <row r="1963" spans="1:1">
      <c r="A1963" s="18"/>
    </row>
    <row r="1964" spans="1:1">
      <c r="A1964" s="18"/>
    </row>
    <row r="1965" spans="1:1">
      <c r="A1965" s="18"/>
    </row>
    <row r="1966" spans="1:1">
      <c r="A1966" s="18"/>
    </row>
    <row r="1967" spans="1:1">
      <c r="A1967" s="18"/>
    </row>
    <row r="1968" spans="1:1">
      <c r="A1968" s="18"/>
    </row>
    <row r="1969" spans="1:1">
      <c r="A1969" s="18"/>
    </row>
    <row r="1970" spans="1:1">
      <c r="A1970" s="18"/>
    </row>
    <row r="1971" spans="1:1">
      <c r="A1971" s="18"/>
    </row>
    <row r="1972" spans="1:1">
      <c r="A1972" s="18"/>
    </row>
    <row r="1973" spans="1:1">
      <c r="A1973" s="18"/>
    </row>
    <row r="1974" spans="1:1">
      <c r="A1974" s="18"/>
    </row>
    <row r="1975" spans="1:1">
      <c r="A1975" s="18"/>
    </row>
    <row r="1976" spans="1:1">
      <c r="A1976" s="18"/>
    </row>
    <row r="1977" spans="1:1">
      <c r="A1977" s="18"/>
    </row>
    <row r="1978" spans="1:1">
      <c r="A1978" s="18"/>
    </row>
    <row r="1979" spans="1:1">
      <c r="A1979" s="18"/>
    </row>
    <row r="1980" spans="1:1">
      <c r="A1980" s="18"/>
    </row>
    <row r="1981" spans="1:1">
      <c r="A1981" s="18"/>
    </row>
    <row r="1982" spans="1:1">
      <c r="A1982" s="18"/>
    </row>
    <row r="1983" spans="1:1">
      <c r="A1983" s="18"/>
    </row>
    <row r="1984" spans="1:1">
      <c r="A1984" s="18"/>
    </row>
    <row r="1985" spans="1:1">
      <c r="A1985" s="18"/>
    </row>
    <row r="1986" spans="1:1">
      <c r="A1986" s="18"/>
    </row>
    <row r="1987" spans="1:1">
      <c r="A1987" s="18"/>
    </row>
    <row r="1988" spans="1:1">
      <c r="A1988" s="18"/>
    </row>
    <row r="1989" spans="1:1">
      <c r="A1989" s="18"/>
    </row>
    <row r="1990" spans="1:1">
      <c r="A1990" s="18"/>
    </row>
    <row r="1991" spans="1:1">
      <c r="A1991" s="18"/>
    </row>
    <row r="1992" spans="1:1">
      <c r="A1992" s="18"/>
    </row>
    <row r="1993" spans="1:1">
      <c r="A1993" s="18"/>
    </row>
    <row r="1994" spans="1:1">
      <c r="A1994" s="18"/>
    </row>
    <row r="1995" spans="1:1">
      <c r="A1995" s="18"/>
    </row>
    <row r="1996" spans="1:1">
      <c r="A1996" s="18"/>
    </row>
    <row r="1997" spans="1:1">
      <c r="A1997" s="18"/>
    </row>
    <row r="1998" spans="1:1">
      <c r="A1998" s="18"/>
    </row>
    <row r="1999" spans="1:1">
      <c r="A1999" s="18"/>
    </row>
    <row r="2000" spans="1:1">
      <c r="A2000" s="18"/>
    </row>
    <row r="2001" spans="1:1">
      <c r="A2001" s="18"/>
    </row>
    <row r="2002" spans="1:1">
      <c r="A2002" s="18"/>
    </row>
    <row r="2003" spans="1:1">
      <c r="A2003" s="18"/>
    </row>
    <row r="2004" spans="1:1">
      <c r="A2004" s="18"/>
    </row>
    <row r="2005" spans="1:1">
      <c r="A2005" s="18"/>
    </row>
    <row r="2006" spans="1:1">
      <c r="A2006" s="18"/>
    </row>
    <row r="2007" spans="1:1">
      <c r="A2007" s="18"/>
    </row>
    <row r="2008" spans="1:1">
      <c r="A2008" s="18"/>
    </row>
    <row r="2009" spans="1:1">
      <c r="A2009" s="18"/>
    </row>
    <row r="2010" spans="1:1">
      <c r="A2010" s="18"/>
    </row>
    <row r="2011" spans="1:1">
      <c r="A2011" s="18"/>
    </row>
    <row r="2012" spans="1:1">
      <c r="A2012" s="18"/>
    </row>
    <row r="2013" spans="1:1">
      <c r="A2013" s="18"/>
    </row>
    <row r="2014" spans="1:1">
      <c r="A2014" s="18"/>
    </row>
    <row r="2015" spans="1:1">
      <c r="A2015" s="18"/>
    </row>
    <row r="2016" spans="1:1">
      <c r="A2016" s="18"/>
    </row>
    <row r="2017" spans="1:1">
      <c r="A2017" s="18"/>
    </row>
    <row r="2018" spans="1:1">
      <c r="A2018" s="18"/>
    </row>
    <row r="2019" spans="1:1">
      <c r="A2019" s="18"/>
    </row>
    <row r="2020" spans="1:1">
      <c r="A2020" s="18"/>
    </row>
    <row r="2021" spans="1:1">
      <c r="A2021" s="18"/>
    </row>
    <row r="2022" spans="1:1">
      <c r="A2022" s="18"/>
    </row>
    <row r="2023" spans="1:1">
      <c r="A2023" s="18"/>
    </row>
    <row r="2024" spans="1:1">
      <c r="A2024" s="18"/>
    </row>
    <row r="2025" spans="1:1">
      <c r="A2025" s="18"/>
    </row>
    <row r="2026" spans="1:1">
      <c r="A2026" s="18"/>
    </row>
    <row r="2027" spans="1:1">
      <c r="A2027" s="18"/>
    </row>
    <row r="2028" spans="1:1">
      <c r="A2028" s="18"/>
    </row>
    <row r="2029" spans="1:1">
      <c r="A2029" s="18"/>
    </row>
    <row r="2030" spans="1:1">
      <c r="A2030" s="18"/>
    </row>
    <row r="2031" spans="1:1">
      <c r="A2031" s="18"/>
    </row>
    <row r="2032" spans="1:1">
      <c r="A2032" s="18"/>
    </row>
    <row r="2033" spans="1:1">
      <c r="A2033" s="18"/>
    </row>
    <row r="2034" spans="1:1">
      <c r="A2034" s="18"/>
    </row>
    <row r="2035" spans="1:1">
      <c r="A2035" s="18"/>
    </row>
    <row r="2036" spans="1:1">
      <c r="A2036" s="18"/>
    </row>
    <row r="2037" spans="1:1">
      <c r="A2037" s="18"/>
    </row>
    <row r="2038" spans="1:1">
      <c r="A2038" s="18"/>
    </row>
    <row r="2039" spans="1:1">
      <c r="A2039" s="18"/>
    </row>
    <row r="2040" spans="1:1">
      <c r="A2040" s="18"/>
    </row>
    <row r="2041" spans="1:1">
      <c r="A2041" s="18"/>
    </row>
    <row r="2042" spans="1:1">
      <c r="A2042" s="18"/>
    </row>
    <row r="2043" spans="1:1">
      <c r="A2043" s="18"/>
    </row>
    <row r="2044" spans="1:1">
      <c r="A2044" s="18"/>
    </row>
    <row r="2045" spans="1:1">
      <c r="A2045" s="18"/>
    </row>
    <row r="2046" spans="1:1">
      <c r="A2046" s="18"/>
    </row>
    <row r="2047" spans="1:1">
      <c r="A2047" s="18"/>
    </row>
    <row r="2048" spans="1:1">
      <c r="A2048" s="18"/>
    </row>
    <row r="2049" spans="1:1">
      <c r="A2049" s="18"/>
    </row>
    <row r="2050" spans="1:1">
      <c r="A2050" s="18"/>
    </row>
    <row r="2051" spans="1:1">
      <c r="A2051" s="18"/>
    </row>
    <row r="2052" spans="1:1">
      <c r="A2052" s="18"/>
    </row>
    <row r="2053" spans="1:1">
      <c r="A2053" s="18"/>
    </row>
    <row r="2054" spans="1:1">
      <c r="A2054" s="18"/>
    </row>
    <row r="2055" spans="1:1">
      <c r="A2055" s="18"/>
    </row>
    <row r="2056" spans="1:1">
      <c r="A2056" s="18"/>
    </row>
    <row r="2057" spans="1:1">
      <c r="A2057" s="18"/>
    </row>
    <row r="2058" spans="1:1">
      <c r="A2058" s="18"/>
    </row>
    <row r="2059" spans="1:1">
      <c r="A2059" s="18"/>
    </row>
    <row r="2060" spans="1:1">
      <c r="A2060" s="18"/>
    </row>
    <row r="2061" spans="1:1">
      <c r="A2061" s="18"/>
    </row>
    <row r="2062" spans="1:1">
      <c r="A2062" s="18"/>
    </row>
    <row r="2063" spans="1:1">
      <c r="A2063" s="18"/>
    </row>
    <row r="2064" spans="1:1">
      <c r="A2064" s="18"/>
    </row>
    <row r="2065" spans="1:1">
      <c r="A2065" s="18"/>
    </row>
    <row r="2066" spans="1:1">
      <c r="A2066" s="18"/>
    </row>
    <row r="2067" spans="1:1">
      <c r="A2067" s="18"/>
    </row>
    <row r="2068" spans="1:1">
      <c r="A2068" s="18"/>
    </row>
    <row r="2069" spans="1:1">
      <c r="A2069" s="18"/>
    </row>
    <row r="2070" spans="1:1">
      <c r="A2070" s="18"/>
    </row>
    <row r="2071" spans="1:1">
      <c r="A2071" s="18"/>
    </row>
    <row r="2072" spans="1:1">
      <c r="A2072" s="18"/>
    </row>
    <row r="2073" spans="1:1">
      <c r="A2073" s="18"/>
    </row>
    <row r="2074" spans="1:1">
      <c r="A2074" s="18"/>
    </row>
    <row r="2075" spans="1:1">
      <c r="A2075" s="18"/>
    </row>
    <row r="2076" spans="1:1">
      <c r="A2076" s="18"/>
    </row>
    <row r="2077" spans="1:1">
      <c r="A2077" s="18"/>
    </row>
    <row r="2078" spans="1:1">
      <c r="A2078" s="18"/>
    </row>
    <row r="2079" spans="1:1">
      <c r="A2079" s="18"/>
    </row>
    <row r="2080" spans="1:1">
      <c r="A2080" s="18"/>
    </row>
    <row r="2081" spans="1:1">
      <c r="A2081" s="18"/>
    </row>
    <row r="2082" spans="1:1">
      <c r="A2082" s="18"/>
    </row>
    <row r="2083" spans="1:1">
      <c r="A2083" s="18"/>
    </row>
    <row r="2084" spans="1:1">
      <c r="A2084" s="18"/>
    </row>
    <row r="2085" spans="1:1">
      <c r="A2085" s="18"/>
    </row>
    <row r="2086" spans="1:1">
      <c r="A2086" s="18"/>
    </row>
    <row r="2087" spans="1:1">
      <c r="A2087" s="18"/>
    </row>
    <row r="2088" spans="1:1">
      <c r="A2088" s="18"/>
    </row>
    <row r="2089" spans="1:1">
      <c r="A2089" s="18"/>
    </row>
    <row r="2090" spans="1:1">
      <c r="A2090" s="18"/>
    </row>
    <row r="2091" spans="1:1">
      <c r="A2091" s="18"/>
    </row>
    <row r="2092" spans="1:1">
      <c r="A2092" s="18"/>
    </row>
    <row r="2093" spans="1:1">
      <c r="A2093" s="18"/>
    </row>
    <row r="2094" spans="1:1">
      <c r="A2094" s="18"/>
    </row>
    <row r="2095" spans="1:1">
      <c r="A2095" s="18"/>
    </row>
    <row r="2096" spans="1:1">
      <c r="A2096" s="18"/>
    </row>
    <row r="2097" spans="1:1">
      <c r="A2097" s="18"/>
    </row>
    <row r="2098" spans="1:1">
      <c r="A2098" s="18"/>
    </row>
    <row r="2099" spans="1:1">
      <c r="A2099" s="18"/>
    </row>
    <row r="2100" spans="1:1">
      <c r="A2100" s="18"/>
    </row>
    <row r="2101" spans="1:1">
      <c r="A2101" s="18"/>
    </row>
    <row r="2102" spans="1:1">
      <c r="A2102" s="18"/>
    </row>
    <row r="2103" spans="1:1">
      <c r="A2103" s="18"/>
    </row>
    <row r="2104" spans="1:1">
      <c r="A2104" s="18"/>
    </row>
    <row r="2105" spans="1:1">
      <c r="A2105" s="18"/>
    </row>
    <row r="2106" spans="1:1">
      <c r="A2106" s="18"/>
    </row>
    <row r="2107" spans="1:1">
      <c r="A2107" s="18"/>
    </row>
    <row r="2108" spans="1:1">
      <c r="A2108" s="18"/>
    </row>
    <row r="2109" spans="1:1">
      <c r="A2109" s="18"/>
    </row>
    <row r="2110" spans="1:1">
      <c r="A2110" s="18"/>
    </row>
    <row r="2111" spans="1:1">
      <c r="A2111" s="18"/>
    </row>
    <row r="2112" spans="1:1">
      <c r="A2112" s="18"/>
    </row>
    <row r="2113" spans="1:1">
      <c r="A2113" s="18"/>
    </row>
    <row r="2114" spans="1:1">
      <c r="A2114" s="18"/>
    </row>
    <row r="2115" spans="1:1">
      <c r="A2115" s="18"/>
    </row>
    <row r="2116" spans="1:1">
      <c r="A2116" s="18"/>
    </row>
    <row r="2117" spans="1:1">
      <c r="A2117" s="18"/>
    </row>
    <row r="2118" spans="1:1">
      <c r="A2118" s="18"/>
    </row>
    <row r="2119" spans="1:1">
      <c r="A2119" s="18"/>
    </row>
    <row r="2120" spans="1:1">
      <c r="A2120" s="18"/>
    </row>
    <row r="2121" spans="1:1">
      <c r="A2121" s="18"/>
    </row>
    <row r="2122" spans="1:1">
      <c r="A2122" s="18"/>
    </row>
    <row r="2123" spans="1:1">
      <c r="A2123" s="18"/>
    </row>
    <row r="2124" spans="1:1">
      <c r="A2124" s="18"/>
    </row>
    <row r="2125" spans="1:1">
      <c r="A2125" s="18"/>
    </row>
    <row r="2126" spans="1:1">
      <c r="A2126" s="18"/>
    </row>
    <row r="2127" spans="1:1">
      <c r="A2127" s="18"/>
    </row>
    <row r="2128" spans="1:1">
      <c r="A2128" s="18"/>
    </row>
    <row r="2129" spans="1:1">
      <c r="A2129" s="18"/>
    </row>
    <row r="2130" spans="1:1">
      <c r="A2130" s="18"/>
    </row>
    <row r="2131" spans="1:1">
      <c r="A2131" s="18"/>
    </row>
    <row r="2132" spans="1:1">
      <c r="A2132" s="18"/>
    </row>
    <row r="2133" spans="1:1">
      <c r="A2133" s="18"/>
    </row>
    <row r="2134" spans="1:1">
      <c r="A2134" s="18"/>
    </row>
    <row r="2135" spans="1:1">
      <c r="A2135" s="18"/>
    </row>
    <row r="2136" spans="1:1">
      <c r="A2136" s="18"/>
    </row>
    <row r="2137" spans="1:1">
      <c r="A2137" s="18"/>
    </row>
    <row r="2138" spans="1:1">
      <c r="A2138" s="18"/>
    </row>
    <row r="2139" spans="1:1">
      <c r="A2139" s="18"/>
    </row>
    <row r="2140" spans="1:1">
      <c r="A2140" s="18"/>
    </row>
    <row r="2141" spans="1:1">
      <c r="A2141" s="18"/>
    </row>
    <row r="2142" spans="1:1">
      <c r="A2142" s="18"/>
    </row>
    <row r="2143" spans="1:1">
      <c r="A2143" s="18"/>
    </row>
    <row r="2144" spans="1:1">
      <c r="A2144" s="18"/>
    </row>
    <row r="2145" spans="1:1">
      <c r="A2145" s="18"/>
    </row>
    <row r="2146" spans="1:1">
      <c r="A2146" s="18"/>
    </row>
    <row r="2147" spans="1:1">
      <c r="A2147" s="18"/>
    </row>
    <row r="2148" spans="1:1">
      <c r="A2148" s="18"/>
    </row>
    <row r="2149" spans="1:1">
      <c r="A2149" s="18"/>
    </row>
    <row r="2150" spans="1:1">
      <c r="A2150" s="18"/>
    </row>
    <row r="2151" spans="1:1">
      <c r="A2151" s="18"/>
    </row>
    <row r="2152" spans="1:1">
      <c r="A2152" s="18"/>
    </row>
    <row r="2153" spans="1:1">
      <c r="A2153" s="18"/>
    </row>
    <row r="2154" spans="1:1">
      <c r="A2154" s="18"/>
    </row>
    <row r="2155" spans="1:1">
      <c r="A2155" s="18"/>
    </row>
    <row r="2156" spans="1:1">
      <c r="A2156" s="18"/>
    </row>
    <row r="2157" spans="1:1">
      <c r="A2157" s="18"/>
    </row>
    <row r="2158" spans="1:1">
      <c r="A2158" s="18"/>
    </row>
    <row r="2159" spans="1:1">
      <c r="A2159" s="18"/>
    </row>
    <row r="2160" spans="1:1">
      <c r="A2160" s="18"/>
    </row>
    <row r="2161" spans="1:1">
      <c r="A2161" s="18"/>
    </row>
    <row r="2162" spans="1:1">
      <c r="A2162" s="18"/>
    </row>
    <row r="2163" spans="1:1">
      <c r="A2163" s="18"/>
    </row>
    <row r="2164" spans="1:1">
      <c r="A2164" s="18"/>
    </row>
    <row r="2165" spans="1:1">
      <c r="A2165" s="18"/>
    </row>
    <row r="2166" spans="1:1">
      <c r="A2166" s="18"/>
    </row>
    <row r="2167" spans="1:1">
      <c r="A2167" s="18"/>
    </row>
    <row r="2168" spans="1:1">
      <c r="A2168" s="18"/>
    </row>
    <row r="2169" spans="1:1">
      <c r="A2169" s="18"/>
    </row>
    <row r="2170" spans="1:1">
      <c r="A2170" s="18"/>
    </row>
    <row r="2171" spans="1:1">
      <c r="A2171" s="18"/>
    </row>
    <row r="2172" spans="1:1">
      <c r="A2172" s="18"/>
    </row>
    <row r="2173" spans="1:1">
      <c r="A2173" s="18"/>
    </row>
    <row r="2174" spans="1:1">
      <c r="A2174" s="18"/>
    </row>
    <row r="2175" spans="1:1">
      <c r="A2175" s="18"/>
    </row>
    <row r="2176" spans="1:1">
      <c r="A2176" s="18"/>
    </row>
    <row r="2177" spans="1:1">
      <c r="A2177" s="18"/>
    </row>
    <row r="2178" spans="1:1">
      <c r="A2178" s="18"/>
    </row>
    <row r="2179" spans="1:1">
      <c r="A2179" s="18"/>
    </row>
    <row r="2180" spans="1:1">
      <c r="A2180" s="18"/>
    </row>
    <row r="2181" spans="1:1">
      <c r="A2181" s="18"/>
    </row>
    <row r="2182" spans="1:1">
      <c r="A2182" s="18"/>
    </row>
    <row r="2183" spans="1:1">
      <c r="A2183" s="18"/>
    </row>
    <row r="2184" spans="1:1">
      <c r="A2184" s="18"/>
    </row>
    <row r="2185" spans="1:1">
      <c r="A2185" s="18"/>
    </row>
    <row r="2186" spans="1:1">
      <c r="A2186" s="18"/>
    </row>
    <row r="2187" spans="1:1">
      <c r="A2187" s="18"/>
    </row>
    <row r="2188" spans="1:1">
      <c r="A2188" s="18"/>
    </row>
    <row r="2189" spans="1:1">
      <c r="A2189" s="18"/>
    </row>
    <row r="2190" spans="1:1">
      <c r="A2190" s="18"/>
    </row>
    <row r="2191" spans="1:1">
      <c r="A2191" s="18"/>
    </row>
    <row r="2192" spans="1:1">
      <c r="A2192" s="18"/>
    </row>
    <row r="2193" spans="1:1">
      <c r="A2193" s="18"/>
    </row>
    <row r="2194" spans="1:1">
      <c r="A2194" s="18"/>
    </row>
    <row r="2195" spans="1:1">
      <c r="A2195" s="18"/>
    </row>
    <row r="2196" spans="1:1">
      <c r="A2196" s="18"/>
    </row>
    <row r="2197" spans="1:1">
      <c r="A2197" s="18"/>
    </row>
    <row r="2198" spans="1:1">
      <c r="A2198" s="18"/>
    </row>
    <row r="2199" spans="1:1">
      <c r="A2199" s="18"/>
    </row>
    <row r="2200" spans="1:1">
      <c r="A2200" s="18"/>
    </row>
    <row r="2201" spans="1:1">
      <c r="A2201" s="18"/>
    </row>
    <row r="2202" spans="1:1">
      <c r="A2202" s="18"/>
    </row>
    <row r="2203" spans="1:1">
      <c r="A2203" s="18"/>
    </row>
    <row r="2204" spans="1:1">
      <c r="A2204" s="18"/>
    </row>
    <row r="2205" spans="1:1">
      <c r="A2205" s="18"/>
    </row>
    <row r="2206" spans="1:1">
      <c r="A2206" s="18"/>
    </row>
    <row r="2207" spans="1:1">
      <c r="A2207" s="18"/>
    </row>
    <row r="2208" spans="1:1">
      <c r="A2208" s="18"/>
    </row>
    <row r="2209" spans="1:1">
      <c r="A2209" s="18"/>
    </row>
    <row r="2210" spans="1:1">
      <c r="A2210" s="18"/>
    </row>
    <row r="2211" spans="1:1">
      <c r="A2211" s="18"/>
    </row>
    <row r="2212" spans="1:1">
      <c r="A2212" s="18"/>
    </row>
    <row r="2213" spans="1:1">
      <c r="A2213" s="18"/>
    </row>
    <row r="2214" spans="1:1">
      <c r="A2214" s="18"/>
    </row>
    <row r="2215" spans="1:1">
      <c r="A2215" s="18"/>
    </row>
    <row r="2216" spans="1:1">
      <c r="A2216" s="18"/>
    </row>
    <row r="2217" spans="1:1">
      <c r="A2217" s="18"/>
    </row>
    <row r="2218" spans="1:1">
      <c r="A2218" s="18"/>
    </row>
    <row r="2219" spans="1:1">
      <c r="A2219" s="18"/>
    </row>
    <row r="2220" spans="1:1">
      <c r="A2220" s="18"/>
    </row>
    <row r="2221" spans="1:1">
      <c r="A2221" s="18"/>
    </row>
    <row r="2222" spans="1:1">
      <c r="A2222" s="18"/>
    </row>
    <row r="2223" spans="1:1">
      <c r="A2223" s="18"/>
    </row>
    <row r="2224" spans="1:1">
      <c r="A2224" s="18"/>
    </row>
    <row r="2225" spans="1:1">
      <c r="A2225" s="18"/>
    </row>
    <row r="2226" spans="1:1">
      <c r="A2226" s="18"/>
    </row>
    <row r="2227" spans="1:1">
      <c r="A2227" s="18"/>
    </row>
    <row r="2228" spans="1:1">
      <c r="A2228" s="18"/>
    </row>
    <row r="2229" spans="1:1">
      <c r="A2229" s="18"/>
    </row>
    <row r="2230" spans="1:1">
      <c r="A2230" s="18"/>
    </row>
    <row r="2231" spans="1:1">
      <c r="A2231" s="18"/>
    </row>
    <row r="2232" spans="1:1">
      <c r="A2232" s="18"/>
    </row>
    <row r="2233" spans="1:1">
      <c r="A2233" s="18"/>
    </row>
    <row r="2234" spans="1:1">
      <c r="A2234" s="18"/>
    </row>
    <row r="2235" spans="1:1">
      <c r="A2235" s="18"/>
    </row>
    <row r="2236" spans="1:1">
      <c r="A2236" s="18"/>
    </row>
    <row r="2237" spans="1:1">
      <c r="A2237" s="18"/>
    </row>
    <row r="2238" spans="1:1">
      <c r="A2238" s="18"/>
    </row>
    <row r="2239" spans="1:1">
      <c r="A2239" s="18"/>
    </row>
    <row r="2240" spans="1:1">
      <c r="A2240" s="18"/>
    </row>
    <row r="2241" spans="1:1">
      <c r="A2241" s="18"/>
    </row>
    <row r="2242" spans="1:1">
      <c r="A2242" s="18"/>
    </row>
    <row r="2243" spans="1:1">
      <c r="A2243" s="18"/>
    </row>
    <row r="2244" spans="1:1">
      <c r="A2244" s="18"/>
    </row>
    <row r="2245" spans="1:1">
      <c r="A2245" s="18"/>
    </row>
    <row r="2246" spans="1:1">
      <c r="A2246" s="18"/>
    </row>
    <row r="2247" spans="1:1">
      <c r="A2247" s="18"/>
    </row>
    <row r="2248" spans="1:1">
      <c r="A2248" s="18"/>
    </row>
    <row r="2249" spans="1:1">
      <c r="A2249" s="18"/>
    </row>
    <row r="2250" spans="1:1">
      <c r="A2250" s="18"/>
    </row>
    <row r="2251" spans="1:1">
      <c r="A2251" s="18"/>
    </row>
    <row r="2252" spans="1:1">
      <c r="A2252" s="18"/>
    </row>
    <row r="2253" spans="1:1">
      <c r="A2253" s="18"/>
    </row>
    <row r="2254" spans="1:1">
      <c r="A2254" s="18"/>
    </row>
    <row r="2255" spans="1:1">
      <c r="A2255" s="18"/>
    </row>
    <row r="2256" spans="1:1">
      <c r="A2256" s="18"/>
    </row>
    <row r="2257" spans="1:1">
      <c r="A2257" s="18"/>
    </row>
    <row r="2258" spans="1:1">
      <c r="A2258" s="18"/>
    </row>
    <row r="2259" spans="1:1">
      <c r="A2259" s="18"/>
    </row>
    <row r="2260" spans="1:1">
      <c r="A2260" s="18"/>
    </row>
    <row r="2261" spans="1:1">
      <c r="A2261" s="18"/>
    </row>
    <row r="2262" spans="1:1">
      <c r="A2262" s="18"/>
    </row>
    <row r="2263" spans="1:1">
      <c r="A2263" s="18"/>
    </row>
    <row r="2264" spans="1:1">
      <c r="A2264" s="18"/>
    </row>
    <row r="2265" spans="1:1">
      <c r="A2265" s="18"/>
    </row>
    <row r="2266" spans="1:1">
      <c r="A2266" s="18"/>
    </row>
    <row r="2267" spans="1:1">
      <c r="A2267" s="18"/>
    </row>
    <row r="2268" spans="1:1">
      <c r="A2268" s="18"/>
    </row>
    <row r="2269" spans="1:1">
      <c r="A2269" s="18"/>
    </row>
    <row r="2270" spans="1:1">
      <c r="A2270" s="18"/>
    </row>
    <row r="2271" spans="1:1">
      <c r="A2271" s="18"/>
    </row>
    <row r="2272" spans="1:1">
      <c r="A2272" s="18"/>
    </row>
    <row r="2273" spans="1:1">
      <c r="A2273" s="18"/>
    </row>
    <row r="2274" spans="1:1">
      <c r="A2274" s="18"/>
    </row>
    <row r="2275" spans="1:1">
      <c r="A2275" s="18"/>
    </row>
    <row r="2276" spans="1:1">
      <c r="A2276" s="18"/>
    </row>
    <row r="2277" spans="1:1">
      <c r="A2277" s="18"/>
    </row>
    <row r="2278" spans="1:1">
      <c r="A2278" s="18"/>
    </row>
    <row r="2279" spans="1:1">
      <c r="A2279" s="18"/>
    </row>
    <row r="2280" spans="1:1">
      <c r="A2280" s="18"/>
    </row>
    <row r="2281" spans="1:1">
      <c r="A2281" s="18"/>
    </row>
    <row r="2282" spans="1:1">
      <c r="A2282" s="18"/>
    </row>
    <row r="2283" spans="1:1">
      <c r="A2283" s="18"/>
    </row>
    <row r="2284" spans="1:1">
      <c r="A2284" s="18"/>
    </row>
    <row r="2285" spans="1:1">
      <c r="A2285" s="18"/>
    </row>
    <row r="2286" spans="1:1">
      <c r="A2286" s="18"/>
    </row>
    <row r="2287" spans="1:1">
      <c r="A2287" s="18"/>
    </row>
    <row r="2288" spans="1:1">
      <c r="A2288" s="18"/>
    </row>
    <row r="2289" spans="1:1">
      <c r="A2289" s="18"/>
    </row>
    <row r="2290" spans="1:1">
      <c r="A2290" s="18"/>
    </row>
    <row r="2291" spans="1:1">
      <c r="A2291" s="18"/>
    </row>
    <row r="2292" spans="1:1">
      <c r="A2292" s="18"/>
    </row>
    <row r="2293" spans="1:1">
      <c r="A2293" s="18"/>
    </row>
    <row r="2294" spans="1:1">
      <c r="A2294" s="18"/>
    </row>
    <row r="2295" spans="1:1">
      <c r="A2295" s="18"/>
    </row>
    <row r="2296" spans="1:1">
      <c r="A2296" s="18"/>
    </row>
    <row r="2297" spans="1:1">
      <c r="A2297" s="18"/>
    </row>
    <row r="2298" spans="1:1">
      <c r="A2298" s="18"/>
    </row>
    <row r="2299" spans="1:1">
      <c r="A2299" s="18"/>
    </row>
    <row r="2300" spans="1:1">
      <c r="A2300" s="18"/>
    </row>
    <row r="2301" spans="1:1">
      <c r="A2301" s="18"/>
    </row>
    <row r="2302" spans="1:1">
      <c r="A2302" s="18"/>
    </row>
    <row r="2303" spans="1:1">
      <c r="A2303" s="18"/>
    </row>
    <row r="2304" spans="1:1">
      <c r="A2304" s="18"/>
    </row>
    <row r="2305" spans="1:1">
      <c r="A2305" s="18"/>
    </row>
    <row r="2306" spans="1:1">
      <c r="A2306" s="18"/>
    </row>
    <row r="2307" spans="1:1">
      <c r="A2307" s="18"/>
    </row>
    <row r="2308" spans="1:1">
      <c r="A2308" s="18"/>
    </row>
    <row r="2309" spans="1:1">
      <c r="A2309" s="18"/>
    </row>
    <row r="2310" spans="1:1">
      <c r="A2310" s="18"/>
    </row>
    <row r="2311" spans="1:1">
      <c r="A2311" s="18"/>
    </row>
    <row r="2312" spans="1:1">
      <c r="A2312" s="18"/>
    </row>
    <row r="2313" spans="1:1">
      <c r="A2313" s="18"/>
    </row>
    <row r="2314" spans="1:1">
      <c r="A2314" s="18"/>
    </row>
    <row r="2315" spans="1:1">
      <c r="A2315" s="18"/>
    </row>
    <row r="2316" spans="1:1">
      <c r="A2316" s="18"/>
    </row>
    <row r="2317" spans="1:1">
      <c r="A2317" s="18"/>
    </row>
    <row r="2318" spans="1:1">
      <c r="A2318" s="18"/>
    </row>
    <row r="2319" spans="1:1">
      <c r="A2319" s="18"/>
    </row>
    <row r="2320" spans="1:1">
      <c r="A2320" s="18"/>
    </row>
    <row r="2321" spans="1:1">
      <c r="A2321" s="18"/>
    </row>
    <row r="2322" spans="1:1">
      <c r="A2322" s="18"/>
    </row>
    <row r="2323" spans="1:1">
      <c r="A2323" s="18"/>
    </row>
    <row r="2324" spans="1:1">
      <c r="A2324" s="18"/>
    </row>
    <row r="2325" spans="1:1">
      <c r="A2325" s="18"/>
    </row>
    <row r="2326" spans="1:1">
      <c r="A2326" s="18"/>
    </row>
    <row r="2327" spans="1:1">
      <c r="A2327" s="18"/>
    </row>
    <row r="2328" spans="1:1">
      <c r="A2328" s="18"/>
    </row>
    <row r="2329" spans="1:1">
      <c r="A2329" s="18"/>
    </row>
    <row r="2330" spans="1:1">
      <c r="A2330" s="18"/>
    </row>
    <row r="2331" spans="1:1">
      <c r="A2331" s="18"/>
    </row>
    <row r="2332" spans="1:1">
      <c r="A2332" s="18"/>
    </row>
    <row r="2333" spans="1:1">
      <c r="A2333" s="18"/>
    </row>
    <row r="2334" spans="1:1">
      <c r="A2334" s="18"/>
    </row>
    <row r="2335" spans="1:1">
      <c r="A2335" s="18"/>
    </row>
    <row r="2336" spans="1:1">
      <c r="A2336" s="18"/>
    </row>
    <row r="2337" spans="1:1">
      <c r="A2337" s="18"/>
    </row>
    <row r="2338" spans="1:1">
      <c r="A2338" s="18"/>
    </row>
    <row r="2339" spans="1:1">
      <c r="A2339" s="18"/>
    </row>
    <row r="2340" spans="1:1">
      <c r="A2340" s="18"/>
    </row>
    <row r="2341" spans="1:1">
      <c r="A2341" s="18"/>
    </row>
    <row r="2342" spans="1:1">
      <c r="A2342" s="18"/>
    </row>
    <row r="2343" spans="1:1">
      <c r="A2343" s="18"/>
    </row>
    <row r="2344" spans="1:1">
      <c r="A2344" s="18"/>
    </row>
    <row r="2345" spans="1:1">
      <c r="A2345" s="18"/>
    </row>
    <row r="2346" spans="1:1">
      <c r="A2346" s="18"/>
    </row>
    <row r="2347" spans="1:1">
      <c r="A2347" s="18"/>
    </row>
    <row r="2348" spans="1:1">
      <c r="A2348" s="18"/>
    </row>
    <row r="2349" spans="1:1">
      <c r="A2349" s="18"/>
    </row>
    <row r="2350" spans="1:1">
      <c r="A2350" s="18"/>
    </row>
    <row r="2351" spans="1:1">
      <c r="A2351" s="18"/>
    </row>
    <row r="2352" spans="1:1">
      <c r="A2352" s="18"/>
    </row>
    <row r="2353" spans="1:1">
      <c r="A2353" s="18"/>
    </row>
    <row r="2354" spans="1:1">
      <c r="A2354" s="18"/>
    </row>
    <row r="2355" spans="1:1">
      <c r="A2355" s="18"/>
    </row>
    <row r="2356" spans="1:1">
      <c r="A2356" s="18"/>
    </row>
    <row r="2357" spans="1:1">
      <c r="A2357" s="18"/>
    </row>
    <row r="2358" spans="1:1">
      <c r="A2358" s="18"/>
    </row>
    <row r="2359" spans="1:1">
      <c r="A2359" s="18"/>
    </row>
    <row r="2360" spans="1:1">
      <c r="A2360" s="18"/>
    </row>
    <row r="2361" spans="1:1">
      <c r="A2361" s="18"/>
    </row>
    <row r="2362" spans="1:1">
      <c r="A2362" s="18"/>
    </row>
    <row r="2363" spans="1:1">
      <c r="A2363" s="18"/>
    </row>
    <row r="2364" spans="1:1">
      <c r="A2364" s="18"/>
    </row>
    <row r="2365" spans="1:1">
      <c r="A2365" s="18"/>
    </row>
    <row r="2366" spans="1:1">
      <c r="A2366" s="18"/>
    </row>
    <row r="2367" spans="1:1">
      <c r="A2367" s="18"/>
    </row>
    <row r="2368" spans="1:1">
      <c r="A2368" s="18"/>
    </row>
    <row r="2369" spans="1:1">
      <c r="A2369" s="18"/>
    </row>
    <row r="2370" spans="1:1">
      <c r="A2370" s="18"/>
    </row>
    <row r="2371" spans="1:1">
      <c r="A2371" s="18"/>
    </row>
    <row r="2372" spans="1:1">
      <c r="A2372" s="18"/>
    </row>
    <row r="2373" spans="1:1">
      <c r="A2373" s="18"/>
    </row>
    <row r="2374" spans="1:1">
      <c r="A2374" s="18"/>
    </row>
    <row r="2375" spans="1:1">
      <c r="A2375" s="18"/>
    </row>
    <row r="2376" spans="1:1">
      <c r="A2376" s="18"/>
    </row>
    <row r="2377" spans="1:1">
      <c r="A2377" s="18"/>
    </row>
    <row r="2378" spans="1:1">
      <c r="A2378" s="18"/>
    </row>
    <row r="2379" spans="1:1">
      <c r="A2379" s="18"/>
    </row>
    <row r="2380" spans="1:1">
      <c r="A2380" s="18"/>
    </row>
    <row r="2381" spans="1:1">
      <c r="A2381" s="18"/>
    </row>
    <row r="2382" spans="1:1">
      <c r="A2382" s="18"/>
    </row>
    <row r="2383" spans="1:1">
      <c r="A2383" s="18"/>
    </row>
    <row r="2384" spans="1:1">
      <c r="A2384" s="18"/>
    </row>
    <row r="2385" spans="1:1">
      <c r="A2385" s="18"/>
    </row>
    <row r="2386" spans="1:1">
      <c r="A2386" s="18"/>
    </row>
    <row r="2387" spans="1:1">
      <c r="A2387" s="18"/>
    </row>
    <row r="2388" spans="1:1">
      <c r="A2388" s="18"/>
    </row>
    <row r="2389" spans="1:1">
      <c r="A2389" s="18"/>
    </row>
    <row r="2390" spans="1:1">
      <c r="A2390" s="18"/>
    </row>
    <row r="2391" spans="1:1">
      <c r="A2391" s="18"/>
    </row>
    <row r="2392" spans="1:1">
      <c r="A2392" s="18"/>
    </row>
    <row r="2393" spans="1:1">
      <c r="A2393" s="18"/>
    </row>
    <row r="2394" spans="1:1">
      <c r="A2394" s="18"/>
    </row>
    <row r="2395" spans="1:1">
      <c r="A2395" s="18"/>
    </row>
    <row r="2396" spans="1:1">
      <c r="A2396" s="18"/>
    </row>
    <row r="2397" spans="1:1">
      <c r="A2397" s="18"/>
    </row>
    <row r="2398" spans="1:1">
      <c r="A2398" s="18"/>
    </row>
    <row r="2399" spans="1:1">
      <c r="A2399" s="18"/>
    </row>
    <row r="2400" spans="1:1">
      <c r="A2400" s="18"/>
    </row>
    <row r="2401" spans="1:1">
      <c r="A2401" s="18"/>
    </row>
    <row r="2402" spans="1:1">
      <c r="A2402" s="18"/>
    </row>
    <row r="2403" spans="1:1">
      <c r="A2403" s="18"/>
    </row>
    <row r="2404" spans="1:1">
      <c r="A2404" s="18"/>
    </row>
    <row r="2405" spans="1:1">
      <c r="A2405" s="18"/>
    </row>
    <row r="2406" spans="1:1">
      <c r="A2406" s="18"/>
    </row>
    <row r="2407" spans="1:1">
      <c r="A2407" s="18"/>
    </row>
    <row r="2408" spans="1:1">
      <c r="A2408" s="18"/>
    </row>
    <row r="2409" spans="1:1">
      <c r="A2409" s="18"/>
    </row>
    <row r="2410" spans="1:1">
      <c r="A2410" s="18"/>
    </row>
    <row r="2411" spans="1:1">
      <c r="A2411" s="18"/>
    </row>
    <row r="2412" spans="1:1">
      <c r="A2412" s="18"/>
    </row>
    <row r="2413" spans="1:1">
      <c r="A2413" s="18"/>
    </row>
    <row r="2414" spans="1:1">
      <c r="A2414" s="18"/>
    </row>
    <row r="2415" spans="1:1">
      <c r="A2415" s="18"/>
    </row>
    <row r="2416" spans="1:1">
      <c r="A2416" s="18"/>
    </row>
    <row r="2417" spans="1:1">
      <c r="A2417" s="18"/>
    </row>
    <row r="2418" spans="1:1">
      <c r="A2418" s="18"/>
    </row>
    <row r="2419" spans="1:1">
      <c r="A2419" s="18"/>
    </row>
    <row r="2420" spans="1:1">
      <c r="A2420" s="18"/>
    </row>
    <row r="2421" spans="1:1">
      <c r="A2421" s="18"/>
    </row>
    <row r="2422" spans="1:1">
      <c r="A2422" s="18"/>
    </row>
    <row r="2423" spans="1:1">
      <c r="A2423" s="18"/>
    </row>
    <row r="2424" spans="1:1">
      <c r="A2424" s="18"/>
    </row>
    <row r="2425" spans="1:1">
      <c r="A2425" s="18"/>
    </row>
    <row r="2426" spans="1:1">
      <c r="A2426" s="18"/>
    </row>
    <row r="2427" spans="1:1">
      <c r="A2427" s="18"/>
    </row>
    <row r="2428" spans="1:1">
      <c r="A2428" s="18"/>
    </row>
    <row r="2429" spans="1:1">
      <c r="A2429" s="18"/>
    </row>
    <row r="2430" spans="1:1">
      <c r="A2430" s="18"/>
    </row>
    <row r="2431" spans="1:1">
      <c r="A2431" s="18"/>
    </row>
    <row r="2432" spans="1:1">
      <c r="A2432" s="18"/>
    </row>
    <row r="2433" spans="1:1">
      <c r="A2433" s="18"/>
    </row>
    <row r="2434" spans="1:1">
      <c r="A2434" s="18"/>
    </row>
    <row r="2435" spans="1:1">
      <c r="A2435" s="18"/>
    </row>
    <row r="2436" spans="1:1">
      <c r="A2436" s="18"/>
    </row>
    <row r="2437" spans="1:1">
      <c r="A2437" s="18"/>
    </row>
    <row r="2438" spans="1:1">
      <c r="A2438" s="18"/>
    </row>
    <row r="2439" spans="1:1">
      <c r="A2439" s="18"/>
    </row>
    <row r="2440" spans="1:1">
      <c r="A2440" s="18"/>
    </row>
    <row r="2441" spans="1:1">
      <c r="A2441" s="18"/>
    </row>
    <row r="2442" spans="1:1">
      <c r="A2442" s="18"/>
    </row>
    <row r="2443" spans="1:1">
      <c r="A2443" s="18"/>
    </row>
    <row r="2444" spans="1:1">
      <c r="A2444" s="18"/>
    </row>
    <row r="2445" spans="1:1">
      <c r="A2445" s="18"/>
    </row>
    <row r="2446" spans="1:1">
      <c r="A2446" s="18"/>
    </row>
    <row r="2447" spans="1:1">
      <c r="A2447" s="18"/>
    </row>
    <row r="2448" spans="1:1">
      <c r="A2448" s="18"/>
    </row>
    <row r="2449" spans="1:1">
      <c r="A2449" s="18"/>
    </row>
    <row r="2450" spans="1:1">
      <c r="A2450" s="18"/>
    </row>
    <row r="2451" spans="1:1">
      <c r="A2451" s="18"/>
    </row>
    <row r="2452" spans="1:1">
      <c r="A2452" s="18"/>
    </row>
    <row r="2453" spans="1:1">
      <c r="A2453" s="18"/>
    </row>
    <row r="2454" spans="1:1">
      <c r="A2454" s="18"/>
    </row>
    <row r="2455" spans="1:1">
      <c r="A2455" s="18"/>
    </row>
    <row r="2456" spans="1:1">
      <c r="A2456" s="18"/>
    </row>
    <row r="2457" spans="1:1">
      <c r="A2457" s="18"/>
    </row>
    <row r="2458" spans="1:1">
      <c r="A2458" s="18"/>
    </row>
    <row r="2459" spans="1:1">
      <c r="A2459" s="18"/>
    </row>
    <row r="2460" spans="1:1">
      <c r="A2460" s="18"/>
    </row>
    <row r="2461" spans="1:1">
      <c r="A2461" s="18"/>
    </row>
    <row r="2462" spans="1:1">
      <c r="A2462" s="18"/>
    </row>
    <row r="2463" spans="1:1">
      <c r="A2463" s="18"/>
    </row>
    <row r="2464" spans="1:1">
      <c r="A2464" s="18"/>
    </row>
    <row r="2465" spans="1:1">
      <c r="A2465" s="18"/>
    </row>
    <row r="2466" spans="1:1">
      <c r="A2466" s="18"/>
    </row>
    <row r="2467" spans="1:1">
      <c r="A2467" s="18"/>
    </row>
    <row r="2468" spans="1:1">
      <c r="A2468" s="18"/>
    </row>
    <row r="2469" spans="1:1">
      <c r="A2469" s="18"/>
    </row>
    <row r="2470" spans="1:1">
      <c r="A2470" s="18"/>
    </row>
    <row r="2471" spans="1:1">
      <c r="A2471" s="18"/>
    </row>
    <row r="2472" spans="1:1">
      <c r="A2472" s="18"/>
    </row>
    <row r="2473" spans="1:1">
      <c r="A2473" s="18"/>
    </row>
    <row r="2474" spans="1:1">
      <c r="A2474" s="18"/>
    </row>
    <row r="2475" spans="1:1">
      <c r="A2475" s="18"/>
    </row>
    <row r="2476" spans="1:1">
      <c r="A2476" s="18"/>
    </row>
    <row r="2477" spans="1:1">
      <c r="A2477" s="18"/>
    </row>
    <row r="2478" spans="1:1">
      <c r="A2478" s="18"/>
    </row>
    <row r="2479" spans="1:1">
      <c r="A2479" s="18"/>
    </row>
    <row r="2480" spans="1:1">
      <c r="A2480" s="18"/>
    </row>
    <row r="2481" spans="1:1">
      <c r="A2481" s="18"/>
    </row>
    <row r="2482" spans="1:1">
      <c r="A2482" s="18"/>
    </row>
    <row r="2483" spans="1:1">
      <c r="A2483" s="18"/>
    </row>
    <row r="2484" spans="1:1">
      <c r="A2484" s="18"/>
    </row>
    <row r="2485" spans="1:1">
      <c r="A2485" s="18"/>
    </row>
    <row r="2486" spans="1:1">
      <c r="A2486" s="18"/>
    </row>
    <row r="2487" spans="1:1">
      <c r="A2487" s="18"/>
    </row>
    <row r="2488" spans="1:1">
      <c r="A2488" s="18"/>
    </row>
    <row r="2489" spans="1:1">
      <c r="A2489" s="18"/>
    </row>
    <row r="2490" spans="1:1">
      <c r="A2490" s="18"/>
    </row>
    <row r="2491" spans="1:1">
      <c r="A2491" s="18"/>
    </row>
    <row r="2492" spans="1:1">
      <c r="A2492" s="18"/>
    </row>
    <row r="2493" spans="1:1">
      <c r="A2493" s="18"/>
    </row>
    <row r="2494" spans="1:1">
      <c r="A2494" s="18"/>
    </row>
    <row r="2495" spans="1:1">
      <c r="A2495" s="18"/>
    </row>
    <row r="2496" spans="1:1">
      <c r="A2496" s="18"/>
    </row>
    <row r="2497" spans="1:1">
      <c r="A2497" s="18"/>
    </row>
    <row r="2498" spans="1:1">
      <c r="A2498" s="18"/>
    </row>
    <row r="2499" spans="1:1">
      <c r="A2499" s="18"/>
    </row>
    <row r="2500" spans="1:1">
      <c r="A2500" s="18"/>
    </row>
    <row r="2501" spans="1:1">
      <c r="A2501" s="18"/>
    </row>
    <row r="2502" spans="1:1">
      <c r="A2502" s="18"/>
    </row>
    <row r="2503" spans="1:1">
      <c r="A2503" s="18"/>
    </row>
    <row r="2504" spans="1:1">
      <c r="A2504" s="18"/>
    </row>
    <row r="2505" spans="1:1">
      <c r="A2505" s="18"/>
    </row>
    <row r="2506" spans="1:1">
      <c r="A2506" s="18"/>
    </row>
    <row r="2507" spans="1:1">
      <c r="A2507" s="18"/>
    </row>
    <row r="2508" spans="1:1">
      <c r="A2508" s="18"/>
    </row>
    <row r="2509" spans="1:1">
      <c r="A2509" s="18"/>
    </row>
    <row r="2510" spans="1:1">
      <c r="A2510" s="18"/>
    </row>
    <row r="2511" spans="1:1">
      <c r="A2511" s="18"/>
    </row>
    <row r="2512" spans="1:1">
      <c r="A2512" s="18"/>
    </row>
    <row r="2513" spans="1:1">
      <c r="A2513" s="18"/>
    </row>
    <row r="2514" spans="1:1">
      <c r="A2514" s="18"/>
    </row>
    <row r="2515" spans="1:1">
      <c r="A2515" s="18"/>
    </row>
    <row r="2516" spans="1:1">
      <c r="A2516" s="18"/>
    </row>
    <row r="2517" spans="1:1">
      <c r="A2517" s="18"/>
    </row>
    <row r="2518" spans="1:1">
      <c r="A2518" s="18"/>
    </row>
    <row r="2519" spans="1:1">
      <c r="A2519" s="18"/>
    </row>
    <row r="2520" spans="1:1">
      <c r="A2520" s="18"/>
    </row>
    <row r="2521" spans="1:1">
      <c r="A2521" s="18"/>
    </row>
    <row r="2522" spans="1:1">
      <c r="A2522" s="18"/>
    </row>
    <row r="2523" spans="1:1">
      <c r="A2523" s="18"/>
    </row>
    <row r="2524" spans="1:1">
      <c r="A2524" s="18"/>
    </row>
    <row r="2525" spans="1:1">
      <c r="A2525" s="18"/>
    </row>
    <row r="2526" spans="1:1">
      <c r="A2526" s="18"/>
    </row>
    <row r="2527" spans="1:1">
      <c r="A2527" s="18"/>
    </row>
    <row r="2528" spans="1:1">
      <c r="A2528" s="18"/>
    </row>
    <row r="2529" spans="1:1">
      <c r="A2529" s="18"/>
    </row>
    <row r="2530" spans="1:1">
      <c r="A2530" s="18"/>
    </row>
    <row r="2531" spans="1:1">
      <c r="A2531" s="18"/>
    </row>
    <row r="2532" spans="1:1">
      <c r="A2532" s="18"/>
    </row>
    <row r="2533" spans="1:1">
      <c r="A2533" s="18"/>
    </row>
    <row r="2534" spans="1:1">
      <c r="A2534" s="18"/>
    </row>
    <row r="2535" spans="1:1">
      <c r="A2535" s="18"/>
    </row>
    <row r="2536" spans="1:1">
      <c r="A2536" s="18"/>
    </row>
    <row r="2537" spans="1:1">
      <c r="A2537" s="18"/>
    </row>
    <row r="2538" spans="1:1">
      <c r="A2538" s="18"/>
    </row>
    <row r="2539" spans="1:1">
      <c r="A2539" s="18"/>
    </row>
    <row r="2540" spans="1:1">
      <c r="A2540" s="18"/>
    </row>
    <row r="2541" spans="1:1">
      <c r="A2541" s="18"/>
    </row>
    <row r="2542" spans="1:1">
      <c r="A2542" s="18"/>
    </row>
    <row r="2543" spans="1:1">
      <c r="A2543" s="18"/>
    </row>
    <row r="2544" spans="1:1">
      <c r="A2544" s="18"/>
    </row>
    <row r="2545" spans="1:1">
      <c r="A2545" s="18"/>
    </row>
    <row r="2546" spans="1:1">
      <c r="A2546" s="18"/>
    </row>
    <row r="2547" spans="1:1">
      <c r="A2547" s="18"/>
    </row>
    <row r="2548" spans="1:1">
      <c r="A2548" s="18"/>
    </row>
    <row r="2549" spans="1:1">
      <c r="A2549" s="18"/>
    </row>
    <row r="2550" spans="1:1">
      <c r="A2550" s="18"/>
    </row>
    <row r="2551" spans="1:1">
      <c r="A2551" s="18"/>
    </row>
    <row r="2552" spans="1:1">
      <c r="A2552" s="18"/>
    </row>
    <row r="2553" spans="1:1">
      <c r="A2553" s="18"/>
    </row>
    <row r="2554" spans="1:1">
      <c r="A2554" s="18"/>
    </row>
    <row r="2555" spans="1:1">
      <c r="A2555" s="18"/>
    </row>
    <row r="2556" spans="1:1">
      <c r="A2556" s="18"/>
    </row>
    <row r="2557" spans="1:1">
      <c r="A2557" s="18"/>
    </row>
    <row r="2558" spans="1:1">
      <c r="A2558" s="18"/>
    </row>
    <row r="2559" spans="1:1">
      <c r="A2559" s="18"/>
    </row>
    <row r="2560" spans="1:1">
      <c r="A2560" s="18"/>
    </row>
    <row r="2561" spans="1:1">
      <c r="A2561" s="18"/>
    </row>
    <row r="2562" spans="1:1">
      <c r="A2562" s="18"/>
    </row>
    <row r="2563" spans="1:1">
      <c r="A2563" s="18"/>
    </row>
    <row r="2564" spans="1:1">
      <c r="A2564" s="18"/>
    </row>
    <row r="2565" spans="1:1">
      <c r="A2565" s="18"/>
    </row>
    <row r="2566" spans="1:1">
      <c r="A2566" s="18"/>
    </row>
    <row r="2567" spans="1:1">
      <c r="A2567" s="18"/>
    </row>
    <row r="2568" spans="1:1">
      <c r="A2568" s="18"/>
    </row>
    <row r="2569" spans="1:1">
      <c r="A2569" s="18"/>
    </row>
    <row r="2570" spans="1:1">
      <c r="A2570" s="18"/>
    </row>
    <row r="2571" spans="1:1">
      <c r="A2571" s="18"/>
    </row>
    <row r="2572" spans="1:1">
      <c r="A2572" s="18"/>
    </row>
    <row r="2573" spans="1:1">
      <c r="A2573" s="18"/>
    </row>
    <row r="2574" spans="1:1">
      <c r="A2574" s="18"/>
    </row>
    <row r="2575" spans="1:1">
      <c r="A2575" s="18"/>
    </row>
    <row r="2576" spans="1:1">
      <c r="A2576" s="18"/>
    </row>
    <row r="2577" spans="1:1">
      <c r="A2577" s="18"/>
    </row>
    <row r="2578" spans="1:1">
      <c r="A2578" s="18"/>
    </row>
    <row r="2579" spans="1:1">
      <c r="A2579" s="18"/>
    </row>
    <row r="2580" spans="1:1">
      <c r="A2580" s="18"/>
    </row>
    <row r="2581" spans="1:1">
      <c r="A2581" s="18"/>
    </row>
    <row r="2582" spans="1:1">
      <c r="A2582" s="18"/>
    </row>
    <row r="2583" spans="1:1">
      <c r="A2583" s="18"/>
    </row>
    <row r="2584" spans="1:1">
      <c r="A2584" s="18"/>
    </row>
    <row r="2585" spans="1:1">
      <c r="A2585" s="18"/>
    </row>
    <row r="2586" spans="1:1">
      <c r="A2586" s="18"/>
    </row>
    <row r="2587" spans="1:1">
      <c r="A2587" s="18"/>
    </row>
    <row r="2588" spans="1:1">
      <c r="A2588" s="18"/>
    </row>
    <row r="2589" spans="1:1">
      <c r="A2589" s="18"/>
    </row>
    <row r="2590" spans="1:1">
      <c r="A2590" s="18"/>
    </row>
    <row r="2591" spans="1:1">
      <c r="A2591" s="18"/>
    </row>
    <row r="2592" spans="1:1">
      <c r="A2592" s="18"/>
    </row>
    <row r="2593" spans="1:1">
      <c r="A2593" s="18"/>
    </row>
    <row r="2594" spans="1:1">
      <c r="A2594" s="18"/>
    </row>
    <row r="2595" spans="1:1">
      <c r="A2595" s="18"/>
    </row>
    <row r="2596" spans="1:1">
      <c r="A2596" s="18"/>
    </row>
    <row r="2597" spans="1:1">
      <c r="A2597" s="18"/>
    </row>
    <row r="2598" spans="1:1">
      <c r="A2598" s="18"/>
    </row>
    <row r="2599" spans="1:1">
      <c r="A2599" s="18"/>
    </row>
    <row r="2600" spans="1:1">
      <c r="A2600" s="18"/>
    </row>
    <row r="2601" spans="1:1">
      <c r="A2601" s="18"/>
    </row>
    <row r="2602" spans="1:1">
      <c r="A2602" s="18"/>
    </row>
    <row r="2603" spans="1:1">
      <c r="A2603" s="18"/>
    </row>
    <row r="2604" spans="1:1">
      <c r="A2604" s="18"/>
    </row>
    <row r="2605" spans="1:1">
      <c r="A2605" s="18"/>
    </row>
    <row r="2606" spans="1:1">
      <c r="A2606" s="18"/>
    </row>
    <row r="2607" spans="1:1">
      <c r="A2607" s="18"/>
    </row>
    <row r="2608" spans="1:1">
      <c r="A2608" s="18"/>
    </row>
    <row r="2609" spans="1:1">
      <c r="A2609" s="18"/>
    </row>
    <row r="2610" spans="1:1">
      <c r="A2610" s="18"/>
    </row>
    <row r="2611" spans="1:1">
      <c r="A2611" s="18"/>
    </row>
    <row r="2612" spans="1:1">
      <c r="A2612" s="18"/>
    </row>
    <row r="2613" spans="1:1">
      <c r="A2613" s="18"/>
    </row>
    <row r="2614" spans="1:1">
      <c r="A2614" s="18"/>
    </row>
    <row r="2615" spans="1:1">
      <c r="A2615" s="18"/>
    </row>
    <row r="2616" spans="1:1">
      <c r="A2616" s="18"/>
    </row>
    <row r="2617" spans="1:1">
      <c r="A2617" s="18"/>
    </row>
    <row r="2618" spans="1:1">
      <c r="A2618" s="18"/>
    </row>
    <row r="2619" spans="1:1">
      <c r="A2619" s="18"/>
    </row>
    <row r="2620" spans="1:1">
      <c r="A2620" s="18"/>
    </row>
    <row r="2621" spans="1:1">
      <c r="A2621" s="18"/>
    </row>
    <row r="2622" spans="1:1">
      <c r="A2622" s="18"/>
    </row>
    <row r="2623" spans="1:1">
      <c r="A2623" s="18"/>
    </row>
    <row r="2624" spans="1:1">
      <c r="A2624" s="18"/>
    </row>
    <row r="2625" spans="1:1">
      <c r="A2625" s="18"/>
    </row>
    <row r="2626" spans="1:1">
      <c r="A2626" s="18"/>
    </row>
    <row r="2627" spans="1:1">
      <c r="A2627" s="18"/>
    </row>
    <row r="2628" spans="1:1">
      <c r="A2628" s="18"/>
    </row>
    <row r="2629" spans="1:1">
      <c r="A2629" s="18"/>
    </row>
    <row r="2630" spans="1:1">
      <c r="A2630" s="18"/>
    </row>
    <row r="2631" spans="1:1">
      <c r="A2631" s="18"/>
    </row>
    <row r="2632" spans="1:1">
      <c r="A2632" s="18"/>
    </row>
    <row r="2633" spans="1:1">
      <c r="A2633" s="18"/>
    </row>
    <row r="2634" spans="1:1">
      <c r="A2634" s="18"/>
    </row>
    <row r="2635" spans="1:1">
      <c r="A2635" s="18"/>
    </row>
    <row r="2636" spans="1:1">
      <c r="A2636" s="18"/>
    </row>
    <row r="2637" spans="1:1">
      <c r="A2637" s="18"/>
    </row>
    <row r="2638" spans="1:1">
      <c r="A2638" s="18"/>
    </row>
    <row r="2639" spans="1:1">
      <c r="A2639" s="18"/>
    </row>
    <row r="2640" spans="1:1">
      <c r="A2640" s="18"/>
    </row>
    <row r="2641" spans="1:1">
      <c r="A2641" s="18"/>
    </row>
    <row r="2642" spans="1:1">
      <c r="A2642" s="18"/>
    </row>
    <row r="2643" spans="1:1">
      <c r="A2643" s="18"/>
    </row>
    <row r="2644" spans="1:1">
      <c r="A2644" s="18"/>
    </row>
    <row r="2645" spans="1:1">
      <c r="A2645" s="18"/>
    </row>
    <row r="2646" spans="1:1">
      <c r="A2646" s="18"/>
    </row>
    <row r="2647" spans="1:1">
      <c r="A2647" s="18"/>
    </row>
    <row r="2648" spans="1:1">
      <c r="A2648" s="18"/>
    </row>
    <row r="2649" spans="1:1">
      <c r="A2649" s="18"/>
    </row>
    <row r="2650" spans="1:1">
      <c r="A2650" s="18"/>
    </row>
    <row r="2651" spans="1:1">
      <c r="A2651" s="18"/>
    </row>
    <row r="2652" spans="1:1">
      <c r="A2652" s="18"/>
    </row>
    <row r="2653" spans="1:1">
      <c r="A2653" s="18"/>
    </row>
    <row r="2654" spans="1:1">
      <c r="A2654" s="18"/>
    </row>
    <row r="2655" spans="1:1">
      <c r="A2655" s="18"/>
    </row>
    <row r="2656" spans="1:1">
      <c r="A2656" s="18"/>
    </row>
    <row r="2657" spans="1:1">
      <c r="A2657" s="18"/>
    </row>
    <row r="2658" spans="1:1">
      <c r="A2658" s="18"/>
    </row>
    <row r="2659" spans="1:1">
      <c r="A2659" s="18"/>
    </row>
    <row r="2660" spans="1:1">
      <c r="A2660" s="18"/>
    </row>
    <row r="2661" spans="1:1">
      <c r="A2661" s="18"/>
    </row>
    <row r="2662" spans="1:1">
      <c r="A2662" s="18"/>
    </row>
    <row r="2663" spans="1:1">
      <c r="A2663" s="18"/>
    </row>
    <row r="2664" spans="1:1">
      <c r="A2664" s="18"/>
    </row>
    <row r="2665" spans="1:1">
      <c r="A2665" s="18"/>
    </row>
    <row r="2666" spans="1:1">
      <c r="A2666" s="18"/>
    </row>
    <row r="2667" spans="1:1">
      <c r="A2667" s="18"/>
    </row>
    <row r="2668" spans="1:1">
      <c r="A2668" s="18"/>
    </row>
    <row r="2669" spans="1:1">
      <c r="A2669" s="18"/>
    </row>
    <row r="2670" spans="1:1">
      <c r="A2670" s="18"/>
    </row>
    <row r="2671" spans="1:1">
      <c r="A2671" s="18"/>
    </row>
    <row r="2672" spans="1:1">
      <c r="A2672" s="18"/>
    </row>
    <row r="2673" spans="1:1">
      <c r="A2673" s="18"/>
    </row>
    <row r="2674" spans="1:1">
      <c r="A2674" s="18"/>
    </row>
    <row r="2675" spans="1:1">
      <c r="A2675" s="18"/>
    </row>
    <row r="2676" spans="1:1">
      <c r="A2676" s="18"/>
    </row>
    <row r="2677" spans="1:1">
      <c r="A2677" s="18"/>
    </row>
    <row r="2678" spans="1:1">
      <c r="A2678" s="18"/>
    </row>
    <row r="2679" spans="1:1">
      <c r="A2679" s="18"/>
    </row>
    <row r="2680" spans="1:1">
      <c r="A2680" s="18"/>
    </row>
    <row r="2681" spans="1:1">
      <c r="A2681" s="18"/>
    </row>
    <row r="2682" spans="1:1">
      <c r="A2682" s="18"/>
    </row>
    <row r="2683" spans="1:1">
      <c r="A2683" s="18"/>
    </row>
    <row r="2684" spans="1:1">
      <c r="A2684" s="18"/>
    </row>
    <row r="2685" spans="1:1">
      <c r="A2685" s="18"/>
    </row>
    <row r="2686" spans="1:1">
      <c r="A2686" s="18"/>
    </row>
    <row r="2687" spans="1:1">
      <c r="A2687" s="18"/>
    </row>
    <row r="2688" spans="1:1">
      <c r="A2688" s="18"/>
    </row>
    <row r="2689" spans="1:1">
      <c r="A2689" s="18"/>
    </row>
    <row r="2690" spans="1:1">
      <c r="A2690" s="18"/>
    </row>
    <row r="2691" spans="1:1">
      <c r="A2691" s="18"/>
    </row>
    <row r="2692" spans="1:1">
      <c r="A2692" s="18"/>
    </row>
    <row r="2693" spans="1:1">
      <c r="A2693" s="18"/>
    </row>
    <row r="2694" spans="1:1">
      <c r="A2694" s="18"/>
    </row>
    <row r="2695" spans="1:1">
      <c r="A2695" s="18"/>
    </row>
    <row r="2696" spans="1:1">
      <c r="A2696" s="18"/>
    </row>
    <row r="2697" spans="1:1">
      <c r="A2697" s="18"/>
    </row>
    <row r="2698" spans="1:1">
      <c r="A2698" s="18"/>
    </row>
    <row r="2699" spans="1:1">
      <c r="A2699" s="18"/>
    </row>
    <row r="2700" spans="1:1">
      <c r="A2700" s="18"/>
    </row>
    <row r="2701" spans="1:1">
      <c r="A2701" s="18"/>
    </row>
    <row r="2702" spans="1:1">
      <c r="A2702" s="18"/>
    </row>
    <row r="2703" spans="1:1">
      <c r="A2703" s="18"/>
    </row>
    <row r="2704" spans="1:1">
      <c r="A2704" s="18"/>
    </row>
    <row r="2705" spans="1:1">
      <c r="A2705" s="18"/>
    </row>
    <row r="2706" spans="1:1">
      <c r="A2706" s="18"/>
    </row>
    <row r="2707" spans="1:1">
      <c r="A2707" s="18"/>
    </row>
    <row r="2708" spans="1:1">
      <c r="A2708" s="18"/>
    </row>
    <row r="2709" spans="1:1">
      <c r="A2709" s="18"/>
    </row>
    <row r="2710" spans="1:1">
      <c r="A2710" s="18"/>
    </row>
    <row r="2711" spans="1:1">
      <c r="A2711" s="18"/>
    </row>
    <row r="2712" spans="1:1">
      <c r="A2712" s="18"/>
    </row>
    <row r="2713" spans="1:1">
      <c r="A2713" s="18"/>
    </row>
    <row r="2714" spans="1:1">
      <c r="A2714" s="18"/>
    </row>
    <row r="2715" spans="1:1">
      <c r="A2715" s="18"/>
    </row>
    <row r="2716" spans="1:1">
      <c r="A2716" s="18"/>
    </row>
    <row r="2717" spans="1:1">
      <c r="A2717" s="18"/>
    </row>
    <row r="2718" spans="1:1">
      <c r="A2718" s="18"/>
    </row>
    <row r="2719" spans="1:1">
      <c r="A2719" s="18"/>
    </row>
    <row r="2720" spans="1:1">
      <c r="A2720" s="18"/>
    </row>
    <row r="2721" spans="1:1">
      <c r="A2721" s="18"/>
    </row>
    <row r="2722" spans="1:1">
      <c r="A2722" s="18"/>
    </row>
    <row r="2723" spans="1:1">
      <c r="A2723" s="18"/>
    </row>
    <row r="2724" spans="1:1">
      <c r="A2724" s="18"/>
    </row>
    <row r="2725" spans="1:1">
      <c r="A2725" s="18"/>
    </row>
    <row r="2726" spans="1:1">
      <c r="A2726" s="18"/>
    </row>
    <row r="2727" spans="1:1">
      <c r="A2727" s="18"/>
    </row>
    <row r="2728" spans="1:1">
      <c r="A2728" s="18"/>
    </row>
    <row r="2729" spans="1:1">
      <c r="A2729" s="18"/>
    </row>
    <row r="2730" spans="1:1">
      <c r="A2730" s="18"/>
    </row>
    <row r="2731" spans="1:1">
      <c r="A2731" s="18"/>
    </row>
    <row r="2732" spans="1:1">
      <c r="A2732" s="18"/>
    </row>
    <row r="2733" spans="1:1">
      <c r="A2733" s="18"/>
    </row>
    <row r="2734" spans="1:1">
      <c r="A2734" s="18"/>
    </row>
    <row r="2735" spans="1:1">
      <c r="A2735" s="18"/>
    </row>
    <row r="2736" spans="1:1">
      <c r="A2736" s="18"/>
    </row>
    <row r="2737" spans="1:1">
      <c r="A2737" s="18"/>
    </row>
    <row r="2738" spans="1:1">
      <c r="A2738" s="18"/>
    </row>
    <row r="2739" spans="1:1">
      <c r="A2739" s="18"/>
    </row>
    <row r="2740" spans="1:1">
      <c r="A2740" s="18"/>
    </row>
    <row r="2741" spans="1:1">
      <c r="A2741" s="18"/>
    </row>
    <row r="2742" spans="1:1">
      <c r="A2742" s="18"/>
    </row>
    <row r="2743" spans="1:1">
      <c r="A2743" s="18"/>
    </row>
    <row r="2744" spans="1:1">
      <c r="A2744" s="18"/>
    </row>
    <row r="2745" spans="1:1">
      <c r="A2745" s="18"/>
    </row>
    <row r="2746" spans="1:1">
      <c r="A2746" s="18"/>
    </row>
    <row r="2747" spans="1:1">
      <c r="A2747" s="18"/>
    </row>
    <row r="2748" spans="1:1">
      <c r="A2748" s="18"/>
    </row>
    <row r="2749" spans="1:1">
      <c r="A2749" s="18"/>
    </row>
    <row r="2750" spans="1:1">
      <c r="A2750" s="18"/>
    </row>
    <row r="2751" spans="1:1">
      <c r="A2751" s="18"/>
    </row>
    <row r="2752" spans="1:1">
      <c r="A2752" s="18"/>
    </row>
    <row r="2753" spans="1:1">
      <c r="A2753" s="18"/>
    </row>
    <row r="2754" spans="1:1">
      <c r="A2754" s="18"/>
    </row>
    <row r="2755" spans="1:1">
      <c r="A2755" s="18"/>
    </row>
    <row r="2756" spans="1:1">
      <c r="A2756" s="18"/>
    </row>
    <row r="2757" spans="1:1">
      <c r="A2757" s="18"/>
    </row>
    <row r="2758" spans="1:1">
      <c r="A2758" s="18"/>
    </row>
    <row r="2759" spans="1:1">
      <c r="A2759" s="18"/>
    </row>
    <row r="2760" spans="1:1">
      <c r="A2760" s="18"/>
    </row>
    <row r="2761" spans="1:1">
      <c r="A2761" s="18"/>
    </row>
    <row r="2762" spans="1:1">
      <c r="A2762" s="18"/>
    </row>
    <row r="2763" spans="1:1">
      <c r="A2763" s="18"/>
    </row>
    <row r="2764" spans="1:1">
      <c r="A2764" s="18"/>
    </row>
    <row r="2765" spans="1:1">
      <c r="A2765" s="18"/>
    </row>
    <row r="2766" spans="1:1">
      <c r="A2766" s="18"/>
    </row>
    <row r="2767" spans="1:1">
      <c r="A2767" s="18"/>
    </row>
    <row r="2768" spans="1:1">
      <c r="A2768" s="18"/>
    </row>
    <row r="2769" spans="1:1">
      <c r="A2769" s="18"/>
    </row>
    <row r="2770" spans="1:1">
      <c r="A2770" s="18"/>
    </row>
    <row r="2771" spans="1:1">
      <c r="A2771" s="18"/>
    </row>
    <row r="2772" spans="1:1">
      <c r="A2772" s="18"/>
    </row>
    <row r="2773" spans="1:1">
      <c r="A2773" s="18"/>
    </row>
    <row r="2774" spans="1:1">
      <c r="A2774" s="18"/>
    </row>
    <row r="2775" spans="1:1">
      <c r="A2775" s="18"/>
    </row>
    <row r="2776" spans="1:1">
      <c r="A2776" s="18"/>
    </row>
    <row r="2777" spans="1:1">
      <c r="A2777" s="18"/>
    </row>
    <row r="2778" spans="1:1">
      <c r="A2778" s="18"/>
    </row>
    <row r="2779" spans="1:1">
      <c r="A2779" s="18"/>
    </row>
    <row r="2780" spans="1:1">
      <c r="A2780" s="18"/>
    </row>
    <row r="2781" spans="1:1">
      <c r="A2781" s="18"/>
    </row>
    <row r="2782" spans="1:1">
      <c r="A2782" s="18"/>
    </row>
    <row r="2783" spans="1:1">
      <c r="A2783" s="18"/>
    </row>
    <row r="2784" spans="1:1">
      <c r="A2784" s="18"/>
    </row>
    <row r="2785" spans="1:1">
      <c r="A2785" s="18"/>
    </row>
    <row r="2786" spans="1:1">
      <c r="A2786" s="18"/>
    </row>
    <row r="2787" spans="1:1">
      <c r="A2787" s="18"/>
    </row>
    <row r="2788" spans="1:1">
      <c r="A2788" s="18"/>
    </row>
    <row r="2789" spans="1:1">
      <c r="A2789" s="18"/>
    </row>
    <row r="2790" spans="1:1">
      <c r="A2790" s="18"/>
    </row>
    <row r="2791" spans="1:1">
      <c r="A2791" s="18"/>
    </row>
    <row r="2792" spans="1:1">
      <c r="A2792" s="18"/>
    </row>
    <row r="2793" spans="1:1">
      <c r="A2793" s="18"/>
    </row>
    <row r="2794" spans="1:1">
      <c r="A2794" s="18"/>
    </row>
    <row r="2795" spans="1:1">
      <c r="A2795" s="18"/>
    </row>
    <row r="2796" spans="1:1">
      <c r="A2796" s="18"/>
    </row>
    <row r="2797" spans="1:1">
      <c r="A2797" s="18"/>
    </row>
    <row r="2798" spans="1:1">
      <c r="A2798" s="18"/>
    </row>
    <row r="2799" spans="1:1">
      <c r="A2799" s="18"/>
    </row>
    <row r="2800" spans="1:1">
      <c r="A2800" s="18"/>
    </row>
    <row r="2801" spans="1:1">
      <c r="A2801" s="18"/>
    </row>
    <row r="2802" spans="1:1">
      <c r="A2802" s="18"/>
    </row>
    <row r="2803" spans="1:1">
      <c r="A2803" s="18"/>
    </row>
    <row r="2804" spans="1:1">
      <c r="A2804" s="18"/>
    </row>
    <row r="2805" spans="1:1">
      <c r="A2805" s="18"/>
    </row>
    <row r="2806" spans="1:1">
      <c r="A2806" s="18"/>
    </row>
    <row r="2807" spans="1:1">
      <c r="A2807" s="18"/>
    </row>
    <row r="2808" spans="1:1">
      <c r="A2808" s="18"/>
    </row>
    <row r="2809" spans="1:1">
      <c r="A2809" s="18"/>
    </row>
    <row r="2810" spans="1:1">
      <c r="A2810" s="18"/>
    </row>
    <row r="2811" spans="1:1">
      <c r="A2811" s="18"/>
    </row>
    <row r="2812" spans="1:1">
      <c r="A2812" s="18"/>
    </row>
    <row r="2813" spans="1:1">
      <c r="A2813" s="18"/>
    </row>
    <row r="2814" spans="1:1">
      <c r="A2814" s="18"/>
    </row>
    <row r="2815" spans="1:1">
      <c r="A2815" s="18"/>
    </row>
    <row r="2816" spans="1:1">
      <c r="A2816" s="18"/>
    </row>
    <row r="2817" spans="1:1">
      <c r="A2817" s="18"/>
    </row>
    <row r="2818" spans="1:1">
      <c r="A2818" s="18"/>
    </row>
    <row r="2819" spans="1:1">
      <c r="A2819" s="18"/>
    </row>
    <row r="2820" spans="1:1">
      <c r="A2820" s="18"/>
    </row>
    <row r="2821" spans="1:1">
      <c r="A2821" s="18"/>
    </row>
    <row r="2822" spans="1:1">
      <c r="A2822" s="18"/>
    </row>
    <row r="2823" spans="1:1">
      <c r="A2823" s="18"/>
    </row>
    <row r="2824" spans="1:1">
      <c r="A2824" s="18"/>
    </row>
    <row r="2825" spans="1:1">
      <c r="A2825" s="18"/>
    </row>
    <row r="2826" spans="1:1">
      <c r="A2826" s="18"/>
    </row>
    <row r="2827" spans="1:1">
      <c r="A2827" s="18"/>
    </row>
    <row r="2828" spans="1:1">
      <c r="A2828" s="18"/>
    </row>
    <row r="2829" spans="1:1">
      <c r="A2829" s="18"/>
    </row>
    <row r="2830" spans="1:1">
      <c r="A2830" s="18"/>
    </row>
    <row r="2831" spans="1:1">
      <c r="A2831" s="18"/>
    </row>
    <row r="2832" spans="1:1">
      <c r="A2832" s="18"/>
    </row>
    <row r="2833" spans="1:1">
      <c r="A2833" s="18"/>
    </row>
    <row r="2834" spans="1:1">
      <c r="A2834" s="18"/>
    </row>
    <row r="2835" spans="1:1">
      <c r="A2835" s="18"/>
    </row>
    <row r="2836" spans="1:1">
      <c r="A2836" s="18"/>
    </row>
    <row r="2837" spans="1:1">
      <c r="A2837" s="18"/>
    </row>
    <row r="2838" spans="1:1">
      <c r="A2838" s="18"/>
    </row>
    <row r="2839" spans="1:1">
      <c r="A2839" s="18"/>
    </row>
    <row r="2840" spans="1:1">
      <c r="A2840" s="18"/>
    </row>
    <row r="2841" spans="1:1">
      <c r="A2841" s="18"/>
    </row>
    <row r="2842" spans="1:1">
      <c r="A2842" s="18"/>
    </row>
    <row r="2843" spans="1:1">
      <c r="A2843" s="18"/>
    </row>
    <row r="2844" spans="1:1">
      <c r="A2844" s="18"/>
    </row>
    <row r="2845" spans="1:1">
      <c r="A2845" s="18"/>
    </row>
    <row r="2846" spans="1:1">
      <c r="A2846" s="18"/>
    </row>
    <row r="2847" spans="1:1">
      <c r="A2847" s="18"/>
    </row>
    <row r="2848" spans="1:1">
      <c r="A2848" s="18"/>
    </row>
    <row r="2849" spans="1:1">
      <c r="A2849" s="18"/>
    </row>
    <row r="2850" spans="1:1">
      <c r="A2850" s="18"/>
    </row>
    <row r="2851" spans="1:1">
      <c r="A2851" s="18"/>
    </row>
    <row r="2852" spans="1:1">
      <c r="A2852" s="18"/>
    </row>
    <row r="2853" spans="1:1">
      <c r="A2853" s="18"/>
    </row>
    <row r="2854" spans="1:1">
      <c r="A2854" s="18"/>
    </row>
    <row r="2855" spans="1:1">
      <c r="A2855" s="18"/>
    </row>
    <row r="2856" spans="1:1">
      <c r="A2856" s="18"/>
    </row>
    <row r="2857" spans="1:1">
      <c r="A2857" s="18"/>
    </row>
    <row r="2858" spans="1:1">
      <c r="A2858" s="18"/>
    </row>
    <row r="2859" spans="1:1">
      <c r="A2859" s="18"/>
    </row>
    <row r="2860" spans="1:1">
      <c r="A2860" s="18"/>
    </row>
    <row r="2861" spans="1:1">
      <c r="A2861" s="18"/>
    </row>
    <row r="2862" spans="1:1">
      <c r="A2862" s="18"/>
    </row>
    <row r="2863" spans="1:1">
      <c r="A2863" s="18"/>
    </row>
    <row r="2864" spans="1:1">
      <c r="A2864" s="18"/>
    </row>
    <row r="2865" spans="1:1">
      <c r="A2865" s="18"/>
    </row>
    <row r="2866" spans="1:1">
      <c r="A2866" s="18"/>
    </row>
    <row r="2867" spans="1:1">
      <c r="A2867" s="18"/>
    </row>
    <row r="2868" spans="1:1">
      <c r="A2868" s="18"/>
    </row>
    <row r="2869" spans="1:1">
      <c r="A2869" s="18"/>
    </row>
    <row r="2870" spans="1:1">
      <c r="A2870" s="18"/>
    </row>
    <row r="2871" spans="1:1">
      <c r="A2871" s="18"/>
    </row>
    <row r="2872" spans="1:1">
      <c r="A2872" s="18"/>
    </row>
    <row r="2873" spans="1:1">
      <c r="A2873" s="18"/>
    </row>
    <row r="2874" spans="1:1">
      <c r="A2874" s="18"/>
    </row>
    <row r="2875" spans="1:1">
      <c r="A2875" s="18"/>
    </row>
    <row r="2876" spans="1:1">
      <c r="A2876" s="18"/>
    </row>
    <row r="2877" spans="1:1">
      <c r="A2877" s="18"/>
    </row>
    <row r="2878" spans="1:1">
      <c r="A2878" s="18"/>
    </row>
    <row r="2879" spans="1:1">
      <c r="A2879" s="18"/>
    </row>
    <row r="2880" spans="1:1">
      <c r="A2880" s="18"/>
    </row>
    <row r="2881" spans="1:1">
      <c r="A2881" s="18"/>
    </row>
    <row r="2882" spans="1:1">
      <c r="A2882" s="18"/>
    </row>
    <row r="2883" spans="1:1">
      <c r="A2883" s="18"/>
    </row>
    <row r="2884" spans="1:1">
      <c r="A2884" s="18"/>
    </row>
    <row r="2885" spans="1:1">
      <c r="A2885" s="18"/>
    </row>
    <row r="2886" spans="1:1">
      <c r="A2886" s="18"/>
    </row>
    <row r="2887" spans="1:1">
      <c r="A2887" s="18"/>
    </row>
    <row r="2888" spans="1:1">
      <c r="A2888" s="18"/>
    </row>
    <row r="2889" spans="1:1">
      <c r="A2889" s="18"/>
    </row>
    <row r="2890" spans="1:1">
      <c r="A2890" s="18"/>
    </row>
    <row r="2891" spans="1:1">
      <c r="A2891" s="18"/>
    </row>
    <row r="2892" spans="1:1">
      <c r="A2892" s="18"/>
    </row>
    <row r="2893" spans="1:1">
      <c r="A2893" s="18"/>
    </row>
    <row r="2894" spans="1:1">
      <c r="A2894" s="18"/>
    </row>
    <row r="2895" spans="1:1">
      <c r="A2895" s="18"/>
    </row>
    <row r="2896" spans="1:1">
      <c r="A2896" s="18"/>
    </row>
    <row r="2897" spans="1:1">
      <c r="A2897" s="18"/>
    </row>
    <row r="2898" spans="1:1">
      <c r="A2898" s="18"/>
    </row>
    <row r="2899" spans="1:1">
      <c r="A2899" s="18"/>
    </row>
    <row r="2900" spans="1:1">
      <c r="A2900" s="18"/>
    </row>
    <row r="2901" spans="1:1">
      <c r="A2901" s="18"/>
    </row>
    <row r="2902" spans="1:1">
      <c r="A2902" s="18"/>
    </row>
    <row r="2903" spans="1:1">
      <c r="A2903" s="18"/>
    </row>
    <row r="2904" spans="1:1">
      <c r="A2904" s="18"/>
    </row>
    <row r="2905" spans="1:1">
      <c r="A2905" s="18"/>
    </row>
    <row r="2906" spans="1:1">
      <c r="A2906" s="18"/>
    </row>
    <row r="2907" spans="1:1">
      <c r="A2907" s="18"/>
    </row>
    <row r="2908" spans="1:1">
      <c r="A2908" s="18"/>
    </row>
    <row r="2909" spans="1:1">
      <c r="A2909" s="18"/>
    </row>
    <row r="2910" spans="1:1">
      <c r="A2910" s="18"/>
    </row>
    <row r="2911" spans="1:1">
      <c r="A2911" s="18"/>
    </row>
    <row r="2912" spans="1:1">
      <c r="A2912" s="18"/>
    </row>
    <row r="2913" spans="1:1">
      <c r="A2913" s="18"/>
    </row>
    <row r="2914" spans="1:1">
      <c r="A2914" s="18"/>
    </row>
    <row r="2915" spans="1:1">
      <c r="A2915" s="18"/>
    </row>
    <row r="2916" spans="1:1">
      <c r="A2916" s="18"/>
    </row>
    <row r="2917" spans="1:1">
      <c r="A2917" s="18"/>
    </row>
    <row r="2918" spans="1:1">
      <c r="A2918" s="18"/>
    </row>
    <row r="2919" spans="1:1">
      <c r="A2919" s="18"/>
    </row>
    <row r="2920" spans="1:1">
      <c r="A2920" s="18"/>
    </row>
    <row r="2921" spans="1:1">
      <c r="A2921" s="18"/>
    </row>
    <row r="2922" spans="1:1">
      <c r="A2922" s="18"/>
    </row>
    <row r="2923" spans="1:1">
      <c r="A2923" s="18"/>
    </row>
    <row r="2924" spans="1:1">
      <c r="A2924" s="18"/>
    </row>
    <row r="2925" spans="1:1">
      <c r="A2925" s="18"/>
    </row>
    <row r="2926" spans="1:1">
      <c r="A2926" s="18"/>
    </row>
    <row r="2927" spans="1:1">
      <c r="A2927" s="18"/>
    </row>
    <row r="2928" spans="1:1">
      <c r="A2928" s="18"/>
    </row>
    <row r="2929" spans="1:1">
      <c r="A2929" s="18"/>
    </row>
    <row r="2930" spans="1:1">
      <c r="A2930" s="18"/>
    </row>
    <row r="2931" spans="1:1">
      <c r="A2931" s="18"/>
    </row>
    <row r="2932" spans="1:1">
      <c r="A2932" s="18"/>
    </row>
    <row r="2933" spans="1:1">
      <c r="A2933" s="18"/>
    </row>
    <row r="2934" spans="1:1">
      <c r="A2934" s="18"/>
    </row>
    <row r="2935" spans="1:1">
      <c r="A2935" s="18"/>
    </row>
    <row r="2936" spans="1:1">
      <c r="A2936" s="18"/>
    </row>
    <row r="2937" spans="1:1">
      <c r="A2937" s="18"/>
    </row>
    <row r="2938" spans="1:1">
      <c r="A2938" s="18"/>
    </row>
    <row r="2939" spans="1:1">
      <c r="A2939" s="18"/>
    </row>
    <row r="2940" spans="1:1">
      <c r="A2940" s="18"/>
    </row>
    <row r="2941" spans="1:1">
      <c r="A2941" s="18"/>
    </row>
    <row r="2942" spans="1:1">
      <c r="A2942" s="18"/>
    </row>
    <row r="2943" spans="1:1">
      <c r="A2943" s="18"/>
    </row>
    <row r="2944" spans="1:1">
      <c r="A2944" s="18"/>
    </row>
    <row r="2945" spans="1:1">
      <c r="A2945" s="18"/>
    </row>
    <row r="2946" spans="1:1">
      <c r="A2946" s="18"/>
    </row>
    <row r="2947" spans="1:1">
      <c r="A2947" s="18"/>
    </row>
    <row r="2948" spans="1:1">
      <c r="A2948" s="18"/>
    </row>
    <row r="2949" spans="1:1">
      <c r="A2949" s="18"/>
    </row>
    <row r="2950" spans="1:1">
      <c r="A2950" s="18"/>
    </row>
    <row r="2951" spans="1:1">
      <c r="A2951" s="18"/>
    </row>
    <row r="2952" spans="1:1">
      <c r="A2952" s="18"/>
    </row>
    <row r="2953" spans="1:1">
      <c r="A2953" s="18"/>
    </row>
    <row r="2954" spans="1:1">
      <c r="A2954" s="18"/>
    </row>
    <row r="2955" spans="1:1">
      <c r="A2955" s="18"/>
    </row>
    <row r="2956" spans="1:1">
      <c r="A2956" s="18"/>
    </row>
    <row r="2957" spans="1:1">
      <c r="A2957" s="18"/>
    </row>
    <row r="2958" spans="1:1">
      <c r="A2958" s="18"/>
    </row>
    <row r="2959" spans="1:1">
      <c r="A2959" s="18"/>
    </row>
    <row r="2960" spans="1:1">
      <c r="A2960" s="18"/>
    </row>
    <row r="2961" spans="1:1">
      <c r="A2961" s="18"/>
    </row>
    <row r="2962" spans="1:1">
      <c r="A2962" s="18"/>
    </row>
    <row r="2963" spans="1:1">
      <c r="A2963" s="18"/>
    </row>
    <row r="2964" spans="1:1">
      <c r="A2964" s="18"/>
    </row>
    <row r="2965" spans="1:1">
      <c r="A2965" s="18"/>
    </row>
    <row r="2966" spans="1:1">
      <c r="A2966" s="18"/>
    </row>
    <row r="2967" spans="1:1">
      <c r="A2967" s="18"/>
    </row>
    <row r="2968" spans="1:1">
      <c r="A2968" s="18"/>
    </row>
    <row r="2969" spans="1:1">
      <c r="A2969" s="18"/>
    </row>
    <row r="2970" spans="1:1">
      <c r="A2970" s="18"/>
    </row>
    <row r="2971" spans="1:1">
      <c r="A2971" s="18"/>
    </row>
    <row r="2972" spans="1:1">
      <c r="A2972" s="18"/>
    </row>
    <row r="2973" spans="1:1">
      <c r="A2973" s="18"/>
    </row>
    <row r="2974" spans="1:1">
      <c r="A2974" s="18"/>
    </row>
    <row r="2975" spans="1:1">
      <c r="A2975" s="18"/>
    </row>
    <row r="2976" spans="1:1">
      <c r="A2976" s="18"/>
    </row>
    <row r="2977" spans="1:1">
      <c r="A2977" s="18"/>
    </row>
    <row r="2978" spans="1:1">
      <c r="A2978" s="18"/>
    </row>
    <row r="2979" spans="1:1">
      <c r="A2979" s="18"/>
    </row>
    <row r="2980" spans="1:1">
      <c r="A2980" s="18"/>
    </row>
    <row r="2981" spans="1:1">
      <c r="A2981" s="18"/>
    </row>
    <row r="2982" spans="1:1">
      <c r="A2982" s="18"/>
    </row>
    <row r="2983" spans="1:1">
      <c r="A2983" s="18"/>
    </row>
    <row r="2984" spans="1:1">
      <c r="A2984" s="18"/>
    </row>
    <row r="2985" spans="1:1">
      <c r="A2985" s="18"/>
    </row>
    <row r="2986" spans="1:1">
      <c r="A2986" s="18"/>
    </row>
    <row r="2987" spans="1:1">
      <c r="A2987" s="18"/>
    </row>
    <row r="2988" spans="1:1">
      <c r="A2988" s="18"/>
    </row>
    <row r="2989" spans="1:1">
      <c r="A2989" s="18"/>
    </row>
    <row r="2990" spans="1:1">
      <c r="A2990" s="18"/>
    </row>
    <row r="2991" spans="1:1">
      <c r="A2991" s="18"/>
    </row>
    <row r="2992" spans="1:1">
      <c r="A2992" s="18"/>
    </row>
    <row r="2993" spans="1:1">
      <c r="A2993" s="18"/>
    </row>
    <row r="2994" spans="1:1">
      <c r="A2994" s="18"/>
    </row>
    <row r="2995" spans="1:1">
      <c r="A2995" s="18"/>
    </row>
    <row r="2996" spans="1:1">
      <c r="A2996" s="18"/>
    </row>
    <row r="2997" spans="1:1">
      <c r="A2997" s="18"/>
    </row>
    <row r="2998" spans="1:1">
      <c r="A2998" s="18"/>
    </row>
    <row r="2999" spans="1:1">
      <c r="A2999" s="18"/>
    </row>
    <row r="3000" spans="1:1">
      <c r="A3000" s="18"/>
    </row>
    <row r="3001" spans="1:1">
      <c r="A3001" s="18"/>
    </row>
    <row r="3002" spans="1:1">
      <c r="A3002" s="18"/>
    </row>
    <row r="3003" spans="1:1">
      <c r="A3003" s="18"/>
    </row>
    <row r="3004" spans="1:1">
      <c r="A3004" s="18"/>
    </row>
    <row r="3005" spans="1:1">
      <c r="A3005" s="18"/>
    </row>
    <row r="3006" spans="1:1">
      <c r="A3006" s="18"/>
    </row>
    <row r="3007" spans="1:1">
      <c r="A3007" s="18"/>
    </row>
    <row r="3008" spans="1:1">
      <c r="A3008" s="18"/>
    </row>
    <row r="3009" spans="1:1">
      <c r="A3009" s="18"/>
    </row>
    <row r="3010" spans="1:1">
      <c r="A3010" s="18"/>
    </row>
    <row r="3011" spans="1:1">
      <c r="A3011" s="18"/>
    </row>
    <row r="3012" spans="1:1">
      <c r="A3012" s="18"/>
    </row>
    <row r="3013" spans="1:1">
      <c r="A3013" s="18"/>
    </row>
    <row r="3014" spans="1:1">
      <c r="A3014" s="18"/>
    </row>
    <row r="3015" spans="1:1">
      <c r="A3015" s="18"/>
    </row>
    <row r="3016" spans="1:1">
      <c r="A3016" s="18"/>
    </row>
    <row r="3017" spans="1:1">
      <c r="A3017" s="18"/>
    </row>
    <row r="3018" spans="1:1">
      <c r="A3018" s="18"/>
    </row>
    <row r="3019" spans="1:1">
      <c r="A3019" s="18"/>
    </row>
    <row r="3020" spans="1:1">
      <c r="A3020" s="18"/>
    </row>
    <row r="3021" spans="1:1">
      <c r="A3021" s="18"/>
    </row>
    <row r="3022" spans="1:1">
      <c r="A3022" s="18"/>
    </row>
    <row r="3023" spans="1:1">
      <c r="A3023" s="18"/>
    </row>
    <row r="3024" spans="1:1">
      <c r="A3024" s="18"/>
    </row>
    <row r="3025" spans="1:1">
      <c r="A3025" s="18"/>
    </row>
    <row r="3026" spans="1:1">
      <c r="A3026" s="18"/>
    </row>
    <row r="3027" spans="1:1">
      <c r="A3027" s="18"/>
    </row>
    <row r="3028" spans="1:1">
      <c r="A3028" s="18"/>
    </row>
    <row r="3029" spans="1:1">
      <c r="A3029" s="18"/>
    </row>
    <row r="3030" spans="1:1">
      <c r="A3030" s="18"/>
    </row>
    <row r="3031" spans="1:1">
      <c r="A3031" s="18"/>
    </row>
    <row r="3032" spans="1:1">
      <c r="A3032" s="18"/>
    </row>
    <row r="3033" spans="1:1">
      <c r="A3033" s="18"/>
    </row>
    <row r="3034" spans="1:1">
      <c r="A3034" s="18"/>
    </row>
    <row r="3035" spans="1:1">
      <c r="A3035" s="18"/>
    </row>
    <row r="3036" spans="1:1">
      <c r="A3036" s="18"/>
    </row>
    <row r="3037" spans="1:1">
      <c r="A3037" s="18"/>
    </row>
    <row r="3038" spans="1:1">
      <c r="A3038" s="18"/>
    </row>
    <row r="3039" spans="1:1">
      <c r="A3039" s="18"/>
    </row>
    <row r="3040" spans="1:1">
      <c r="A3040" s="18"/>
    </row>
    <row r="3041" spans="1:1">
      <c r="A3041" s="18"/>
    </row>
    <row r="3042" spans="1:1">
      <c r="A3042" s="18"/>
    </row>
    <row r="3043" spans="1:1">
      <c r="A3043" s="18"/>
    </row>
    <row r="3044" spans="1:1">
      <c r="A3044" s="18"/>
    </row>
    <row r="3045" spans="1:1">
      <c r="A3045" s="18"/>
    </row>
    <row r="3046" spans="1:1">
      <c r="A3046" s="18"/>
    </row>
    <row r="3047" spans="1:1">
      <c r="A3047" s="18"/>
    </row>
    <row r="3048" spans="1:1">
      <c r="A3048" s="18"/>
    </row>
    <row r="3049" spans="1:1">
      <c r="A3049" s="18"/>
    </row>
    <row r="3050" spans="1:1">
      <c r="A3050" s="18"/>
    </row>
    <row r="3051" spans="1:1">
      <c r="A3051" s="18"/>
    </row>
    <row r="3052" spans="1:1">
      <c r="A3052" s="18"/>
    </row>
    <row r="3053" spans="1:1">
      <c r="A3053" s="18"/>
    </row>
    <row r="3054" spans="1:1">
      <c r="A3054" s="18"/>
    </row>
    <row r="3055" spans="1:1">
      <c r="A3055" s="18"/>
    </row>
    <row r="3056" spans="1:1">
      <c r="A3056" s="18"/>
    </row>
    <row r="3057" spans="1:1">
      <c r="A3057" s="18"/>
    </row>
    <row r="3058" spans="1:1">
      <c r="A3058" s="18"/>
    </row>
    <row r="3059" spans="1:1">
      <c r="A3059" s="18"/>
    </row>
    <row r="3060" spans="1:1">
      <c r="A3060" s="18"/>
    </row>
    <row r="3061" spans="1:1">
      <c r="A3061" s="18"/>
    </row>
    <row r="3062" spans="1:1">
      <c r="A3062" s="18"/>
    </row>
    <row r="3063" spans="1:1">
      <c r="A3063" s="18"/>
    </row>
    <row r="3064" spans="1:1">
      <c r="A3064" s="18"/>
    </row>
    <row r="3065" spans="1:1">
      <c r="A3065" s="18"/>
    </row>
    <row r="3066" spans="1:1">
      <c r="A3066" s="18"/>
    </row>
    <row r="3067" spans="1:1">
      <c r="A3067" s="18"/>
    </row>
    <row r="3068" spans="1:1">
      <c r="A3068" s="18"/>
    </row>
    <row r="3069" spans="1:1">
      <c r="A3069" s="18"/>
    </row>
    <row r="3070" spans="1:1">
      <c r="A3070" s="18"/>
    </row>
    <row r="3071" spans="1:1">
      <c r="A3071" s="18"/>
    </row>
    <row r="3072" spans="1:1">
      <c r="A3072" s="18"/>
    </row>
    <row r="3073" spans="1:1">
      <c r="A3073" s="18"/>
    </row>
    <row r="3074" spans="1:1">
      <c r="A3074" s="18"/>
    </row>
    <row r="3075" spans="1:1">
      <c r="A3075" s="18"/>
    </row>
    <row r="3076" spans="1:1">
      <c r="A3076" s="18"/>
    </row>
    <row r="3077" spans="1:1">
      <c r="A3077" s="18"/>
    </row>
    <row r="3078" spans="1:1">
      <c r="A3078" s="18"/>
    </row>
    <row r="3079" spans="1:1">
      <c r="A3079" s="18"/>
    </row>
    <row r="3080" spans="1:1">
      <c r="A3080" s="18"/>
    </row>
    <row r="3081" spans="1:1">
      <c r="A3081" s="18"/>
    </row>
    <row r="3082" spans="1:1">
      <c r="A3082" s="18"/>
    </row>
    <row r="3083" spans="1:1">
      <c r="A3083" s="18"/>
    </row>
    <row r="3084" spans="1:1">
      <c r="A3084" s="18"/>
    </row>
    <row r="3085" spans="1:1">
      <c r="A3085" s="18"/>
    </row>
    <row r="3086" spans="1:1">
      <c r="A3086" s="18"/>
    </row>
    <row r="3087" spans="1:1">
      <c r="A3087" s="18"/>
    </row>
    <row r="3088" spans="1:1">
      <c r="A3088" s="18"/>
    </row>
    <row r="3089" spans="1:1">
      <c r="A3089" s="18"/>
    </row>
    <row r="3090" spans="1:1">
      <c r="A3090" s="18"/>
    </row>
    <row r="3091" spans="1:1">
      <c r="A3091" s="18"/>
    </row>
    <row r="3092" spans="1:1">
      <c r="A3092" s="18"/>
    </row>
    <row r="3093" spans="1:1">
      <c r="A3093" s="18"/>
    </row>
    <row r="3094" spans="1:1">
      <c r="A3094" s="18"/>
    </row>
    <row r="3095" spans="1:1">
      <c r="A3095" s="18"/>
    </row>
    <row r="3096" spans="1:1">
      <c r="A3096" s="18"/>
    </row>
    <row r="3097" spans="1:1">
      <c r="A3097" s="18"/>
    </row>
    <row r="3098" spans="1:1">
      <c r="A3098" s="18"/>
    </row>
    <row r="3099" spans="1:1">
      <c r="A3099" s="18"/>
    </row>
    <row r="3100" spans="1:1">
      <c r="A3100" s="18"/>
    </row>
    <row r="3101" spans="1:1">
      <c r="A3101" s="18"/>
    </row>
    <row r="3102" spans="1:1">
      <c r="A3102" s="18"/>
    </row>
    <row r="3103" spans="1:1">
      <c r="A3103" s="18"/>
    </row>
    <row r="3104" spans="1:1">
      <c r="A3104" s="18"/>
    </row>
    <row r="3105" spans="1:1">
      <c r="A3105" s="18"/>
    </row>
    <row r="3106" spans="1:1">
      <c r="A3106" s="18"/>
    </row>
    <row r="3107" spans="1:1">
      <c r="A3107" s="18"/>
    </row>
    <row r="3108" spans="1:1">
      <c r="A3108" s="18"/>
    </row>
    <row r="3109" spans="1:1">
      <c r="A3109" s="18"/>
    </row>
    <row r="3110" spans="1:1">
      <c r="A3110" s="18"/>
    </row>
    <row r="3111" spans="1:1">
      <c r="A3111" s="18"/>
    </row>
    <row r="3112" spans="1:1">
      <c r="A3112" s="18"/>
    </row>
    <row r="3113" spans="1:1">
      <c r="A3113" s="18"/>
    </row>
    <row r="3114" spans="1:1">
      <c r="A3114" s="18"/>
    </row>
    <row r="3115" spans="1:1">
      <c r="A3115" s="18"/>
    </row>
    <row r="3116" spans="1:1">
      <c r="A3116" s="18"/>
    </row>
    <row r="3117" spans="1:1">
      <c r="A3117" s="18"/>
    </row>
    <row r="3118" spans="1:1">
      <c r="A3118" s="18"/>
    </row>
    <row r="3119" spans="1:1">
      <c r="A3119" s="18"/>
    </row>
    <row r="3120" spans="1:1">
      <c r="A3120" s="18"/>
    </row>
    <row r="3121" spans="1:1">
      <c r="A3121" s="18"/>
    </row>
    <row r="3122" spans="1:1">
      <c r="A3122" s="18"/>
    </row>
    <row r="3123" spans="1:1">
      <c r="A3123" s="18"/>
    </row>
    <row r="3124" spans="1:1">
      <c r="A3124" s="18"/>
    </row>
    <row r="3125" spans="1:1">
      <c r="A3125" s="18"/>
    </row>
    <row r="3126" spans="1:1">
      <c r="A3126" s="18"/>
    </row>
    <row r="3127" spans="1:1">
      <c r="A3127" s="18"/>
    </row>
    <row r="3128" spans="1:1">
      <c r="A3128" s="18"/>
    </row>
    <row r="3129" spans="1:1">
      <c r="A3129" s="18"/>
    </row>
    <row r="3130" spans="1:1">
      <c r="A3130" s="18"/>
    </row>
    <row r="3131" spans="1:1">
      <c r="A3131" s="18"/>
    </row>
    <row r="3132" spans="1:1">
      <c r="A3132" s="18"/>
    </row>
    <row r="3133" spans="1:1">
      <c r="A3133" s="18"/>
    </row>
    <row r="3134" spans="1:1">
      <c r="A3134" s="18"/>
    </row>
    <row r="3135" spans="1:1">
      <c r="A3135" s="18"/>
    </row>
    <row r="3136" spans="1:1">
      <c r="A3136" s="18"/>
    </row>
    <row r="3137" spans="1:1">
      <c r="A3137" s="18"/>
    </row>
    <row r="3138" spans="1:1">
      <c r="A3138" s="18"/>
    </row>
    <row r="3139" spans="1:1">
      <c r="A3139" s="18"/>
    </row>
    <row r="3140" spans="1:1">
      <c r="A3140" s="18"/>
    </row>
    <row r="3141" spans="1:1">
      <c r="A3141" s="18"/>
    </row>
    <row r="3142" spans="1:1">
      <c r="A3142" s="18"/>
    </row>
    <row r="3143" spans="1:1">
      <c r="A3143" s="18"/>
    </row>
    <row r="3144" spans="1:1">
      <c r="A3144" s="18"/>
    </row>
    <row r="3145" spans="1:1">
      <c r="A3145" s="18"/>
    </row>
    <row r="3146" spans="1:1">
      <c r="A3146" s="18"/>
    </row>
    <row r="3147" spans="1:1">
      <c r="A3147" s="18"/>
    </row>
    <row r="3148" spans="1:1">
      <c r="A3148" s="18"/>
    </row>
    <row r="3149" spans="1:1">
      <c r="A3149" s="18"/>
    </row>
    <row r="3150" spans="1:1">
      <c r="A3150" s="18"/>
    </row>
    <row r="3151" spans="1:1">
      <c r="A3151" s="18"/>
    </row>
    <row r="3152" spans="1:1">
      <c r="A3152" s="18"/>
    </row>
    <row r="3153" spans="1:1">
      <c r="A3153" s="18"/>
    </row>
    <row r="3154" spans="1:1">
      <c r="A3154" s="18"/>
    </row>
    <row r="3155" spans="1:1">
      <c r="A3155" s="18"/>
    </row>
    <row r="3156" spans="1:1">
      <c r="A3156" s="18"/>
    </row>
    <row r="3157" spans="1:1">
      <c r="A3157" s="18"/>
    </row>
    <row r="3158" spans="1:1">
      <c r="A3158" s="18"/>
    </row>
    <row r="3159" spans="1:1">
      <c r="A3159" s="18"/>
    </row>
    <row r="3160" spans="1:1">
      <c r="A3160" s="18"/>
    </row>
    <row r="3161" spans="1:1">
      <c r="A3161" s="18"/>
    </row>
    <row r="3162" spans="1:1">
      <c r="A3162" s="18"/>
    </row>
    <row r="3163" spans="1:1">
      <c r="A3163" s="18"/>
    </row>
    <row r="3164" spans="1:1">
      <c r="A3164" s="18"/>
    </row>
    <row r="3165" spans="1:1">
      <c r="A3165" s="18"/>
    </row>
    <row r="3166" spans="1:1">
      <c r="A3166" s="18"/>
    </row>
    <row r="3167" spans="1:1">
      <c r="A3167" s="18"/>
    </row>
    <row r="3168" spans="1:1">
      <c r="A3168" s="18"/>
    </row>
    <row r="3169" spans="1:1">
      <c r="A3169" s="18"/>
    </row>
    <row r="3170" spans="1:1">
      <c r="A3170" s="18"/>
    </row>
    <row r="3171" spans="1:1">
      <c r="A3171" s="18"/>
    </row>
    <row r="3172" spans="1:1">
      <c r="A3172" s="18"/>
    </row>
    <row r="3173" spans="1:1">
      <c r="A3173" s="18"/>
    </row>
    <row r="3174" spans="1:1">
      <c r="A3174" s="18"/>
    </row>
    <row r="3175" spans="1:1">
      <c r="A3175" s="18"/>
    </row>
    <row r="3176" spans="1:1">
      <c r="A3176" s="18"/>
    </row>
    <row r="3177" spans="1:1">
      <c r="A3177" s="18"/>
    </row>
    <row r="3178" spans="1:1">
      <c r="A3178" s="18"/>
    </row>
    <row r="3179" spans="1:1">
      <c r="A3179" s="18"/>
    </row>
    <row r="3180" spans="1:1">
      <c r="A3180" s="18"/>
    </row>
    <row r="3181" spans="1:1">
      <c r="A3181" s="18"/>
    </row>
    <row r="3182" spans="1:1">
      <c r="A3182" s="18"/>
    </row>
    <row r="3183" spans="1:1">
      <c r="A3183" s="18"/>
    </row>
    <row r="3184" spans="1:1">
      <c r="A3184" s="18"/>
    </row>
    <row r="3185" spans="1:1">
      <c r="A3185" s="18"/>
    </row>
    <row r="3186" spans="1:1">
      <c r="A3186" s="18"/>
    </row>
    <row r="3187" spans="1:1">
      <c r="A3187" s="18"/>
    </row>
    <row r="3188" spans="1:1">
      <c r="A3188" s="18"/>
    </row>
    <row r="3189" spans="1:1">
      <c r="A3189" s="18"/>
    </row>
    <row r="3190" spans="1:1">
      <c r="A3190" s="18"/>
    </row>
    <row r="3191" spans="1:1">
      <c r="A3191" s="18"/>
    </row>
    <row r="3192" spans="1:1">
      <c r="A3192" s="18"/>
    </row>
    <row r="3193" spans="1:1">
      <c r="A3193" s="18"/>
    </row>
    <row r="3194" spans="1:1">
      <c r="A3194" s="18"/>
    </row>
    <row r="3195" spans="1:1">
      <c r="A3195" s="18"/>
    </row>
    <row r="3196" spans="1:1">
      <c r="A3196" s="18"/>
    </row>
    <row r="3197" spans="1:1">
      <c r="A3197" s="18"/>
    </row>
    <row r="3198" spans="1:1">
      <c r="A3198" s="18"/>
    </row>
    <row r="3199" spans="1:1">
      <c r="A3199" s="18"/>
    </row>
    <row r="3200" spans="1:1">
      <c r="A3200" s="18"/>
    </row>
    <row r="3201" spans="1:1">
      <c r="A3201" s="18"/>
    </row>
    <row r="3202" spans="1:1">
      <c r="A3202" s="18"/>
    </row>
    <row r="3203" spans="1:1">
      <c r="A3203" s="18"/>
    </row>
    <row r="3204" spans="1:1">
      <c r="A3204" s="18"/>
    </row>
    <row r="3205" spans="1:1">
      <c r="A3205" s="18"/>
    </row>
    <row r="3206" spans="1:1">
      <c r="A3206" s="18"/>
    </row>
    <row r="3207" spans="1:1">
      <c r="A3207" s="18"/>
    </row>
    <row r="3208" spans="1:1">
      <c r="A3208" s="18"/>
    </row>
    <row r="3209" spans="1:1">
      <c r="A3209" s="18"/>
    </row>
    <row r="3210" spans="1:1">
      <c r="A3210" s="18"/>
    </row>
    <row r="3211" spans="1:1">
      <c r="A3211" s="18"/>
    </row>
    <row r="3212" spans="1:1">
      <c r="A3212" s="18"/>
    </row>
    <row r="3213" spans="1:1">
      <c r="A3213" s="18"/>
    </row>
    <row r="3214" spans="1:1">
      <c r="A3214" s="18"/>
    </row>
    <row r="3215" spans="1:1">
      <c r="A3215" s="18"/>
    </row>
    <row r="3216" spans="1:1">
      <c r="A3216" s="18"/>
    </row>
    <row r="3217" spans="1:1">
      <c r="A3217" s="18"/>
    </row>
    <row r="3218" spans="1:1">
      <c r="A3218" s="18"/>
    </row>
    <row r="3219" spans="1:1">
      <c r="A3219" s="18"/>
    </row>
    <row r="3220" spans="1:1">
      <c r="A3220" s="18"/>
    </row>
    <row r="3221" spans="1:1">
      <c r="A3221" s="18"/>
    </row>
    <row r="3222" spans="1:1">
      <c r="A3222" s="18"/>
    </row>
    <row r="3223" spans="1:1">
      <c r="A3223" s="18"/>
    </row>
    <row r="3224" spans="1:1">
      <c r="A3224" s="18"/>
    </row>
    <row r="3225" spans="1:1">
      <c r="A3225" s="18"/>
    </row>
    <row r="3226" spans="1:1">
      <c r="A3226" s="18"/>
    </row>
    <row r="3227" spans="1:1">
      <c r="A3227" s="18"/>
    </row>
    <row r="3228" spans="1:1">
      <c r="A3228" s="18"/>
    </row>
    <row r="3229" spans="1:1">
      <c r="A3229" s="18"/>
    </row>
    <row r="3230" spans="1:1">
      <c r="A3230" s="18"/>
    </row>
    <row r="3231" spans="1:1">
      <c r="A3231" s="18"/>
    </row>
    <row r="3232" spans="1:1">
      <c r="A3232" s="18"/>
    </row>
    <row r="3233" spans="1:1">
      <c r="A3233" s="18"/>
    </row>
    <row r="3234" spans="1:1">
      <c r="A3234" s="18"/>
    </row>
    <row r="3235" spans="1:1">
      <c r="A3235" s="18"/>
    </row>
    <row r="3236" spans="1:1">
      <c r="A3236" s="18"/>
    </row>
    <row r="3237" spans="1:1">
      <c r="A3237" s="18"/>
    </row>
    <row r="3238" spans="1:1">
      <c r="A3238" s="18"/>
    </row>
    <row r="3239" spans="1:1">
      <c r="A3239" s="18"/>
    </row>
    <row r="3240" spans="1:1">
      <c r="A3240" s="18"/>
    </row>
    <row r="3241" spans="1:1">
      <c r="A3241" s="18"/>
    </row>
    <row r="3242" spans="1:1">
      <c r="A3242" s="18"/>
    </row>
    <row r="3243" spans="1:1">
      <c r="A3243" s="18"/>
    </row>
    <row r="3244" spans="1:1">
      <c r="A3244" s="18"/>
    </row>
    <row r="3245" spans="1:1">
      <c r="A3245" s="18"/>
    </row>
    <row r="3246" spans="1:1">
      <c r="A3246" s="18"/>
    </row>
    <row r="3247" spans="1:1">
      <c r="A3247" s="18"/>
    </row>
    <row r="3248" spans="1:1">
      <c r="A3248" s="18"/>
    </row>
    <row r="3249" spans="1:1">
      <c r="A3249" s="18"/>
    </row>
    <row r="3250" spans="1:1">
      <c r="A3250" s="18"/>
    </row>
    <row r="3251" spans="1:1">
      <c r="A3251" s="18"/>
    </row>
    <row r="3252" spans="1:1">
      <c r="A3252" s="18"/>
    </row>
    <row r="3253" spans="1:1">
      <c r="A3253" s="18"/>
    </row>
    <row r="3254" spans="1:1">
      <c r="A3254" s="18"/>
    </row>
    <row r="3255" spans="1:1">
      <c r="A3255" s="18"/>
    </row>
    <row r="3256" spans="1:1">
      <c r="A3256" s="18"/>
    </row>
    <row r="3257" spans="1:1">
      <c r="A3257" s="18"/>
    </row>
    <row r="3258" spans="1:1">
      <c r="A3258" s="18"/>
    </row>
    <row r="3259" spans="1:1">
      <c r="A3259" s="18"/>
    </row>
    <row r="3260" spans="1:1">
      <c r="A3260" s="18"/>
    </row>
    <row r="3261" spans="1:1">
      <c r="A3261" s="18"/>
    </row>
    <row r="3262" spans="1:1">
      <c r="A3262" s="18"/>
    </row>
    <row r="3263" spans="1:1">
      <c r="A3263" s="18"/>
    </row>
    <row r="3264" spans="1:1">
      <c r="A3264" s="18"/>
    </row>
    <row r="3265" spans="1:1">
      <c r="A3265" s="18"/>
    </row>
    <row r="3266" spans="1:1">
      <c r="A3266" s="18"/>
    </row>
    <row r="3267" spans="1:1">
      <c r="A3267" s="18"/>
    </row>
    <row r="3268" spans="1:1">
      <c r="A3268" s="18"/>
    </row>
    <row r="3269" spans="1:1">
      <c r="A3269" s="18"/>
    </row>
    <row r="3270" spans="1:1">
      <c r="A3270" s="18"/>
    </row>
    <row r="3271" spans="1:1">
      <c r="A3271" s="18"/>
    </row>
    <row r="3272" spans="1:1">
      <c r="A3272" s="18"/>
    </row>
    <row r="3273" spans="1:1">
      <c r="A3273" s="18"/>
    </row>
    <row r="3274" spans="1:1">
      <c r="A3274" s="18"/>
    </row>
    <row r="3275" spans="1:1">
      <c r="A3275" s="18"/>
    </row>
    <row r="3276" spans="1:1">
      <c r="A3276" s="18"/>
    </row>
    <row r="3277" spans="1:1">
      <c r="A3277" s="18"/>
    </row>
    <row r="3278" spans="1:1">
      <c r="A3278" s="18"/>
    </row>
    <row r="3279" spans="1:1">
      <c r="A3279" s="18"/>
    </row>
    <row r="3280" spans="1:1">
      <c r="A3280" s="18"/>
    </row>
    <row r="3281" spans="1:1">
      <c r="A3281" s="18"/>
    </row>
    <row r="3282" spans="1:1">
      <c r="A3282" s="18"/>
    </row>
    <row r="3283" spans="1:1">
      <c r="A3283" s="18"/>
    </row>
    <row r="3284" spans="1:1">
      <c r="A3284" s="18"/>
    </row>
    <row r="3285" spans="1:1">
      <c r="A3285" s="18"/>
    </row>
    <row r="3286" spans="1:1">
      <c r="A3286" s="18"/>
    </row>
    <row r="3287" spans="1:1">
      <c r="A3287" s="18"/>
    </row>
    <row r="3288" spans="1:1">
      <c r="A3288" s="18"/>
    </row>
    <row r="3289" spans="1:1">
      <c r="A3289" s="18"/>
    </row>
    <row r="3290" spans="1:1">
      <c r="A3290" s="18"/>
    </row>
    <row r="3291" spans="1:1">
      <c r="A3291" s="18"/>
    </row>
    <row r="3292" spans="1:1">
      <c r="A3292" s="18"/>
    </row>
    <row r="3293" spans="1:1">
      <c r="A3293" s="18"/>
    </row>
    <row r="3294" spans="1:1">
      <c r="A3294" s="18"/>
    </row>
    <row r="3295" spans="1:1">
      <c r="A3295" s="18"/>
    </row>
    <row r="3296" spans="1:1">
      <c r="A3296" s="18"/>
    </row>
    <row r="3297" spans="1:1">
      <c r="A3297" s="18"/>
    </row>
    <row r="3298" spans="1:1">
      <c r="A3298" s="18"/>
    </row>
    <row r="3299" spans="1:1">
      <c r="A3299" s="18"/>
    </row>
    <row r="3300" spans="1:1">
      <c r="A3300" s="18"/>
    </row>
    <row r="3301" spans="1:1">
      <c r="A3301" s="18"/>
    </row>
    <row r="3302" spans="1:1">
      <c r="A3302" s="18"/>
    </row>
    <row r="3303" spans="1:1">
      <c r="A3303" s="18"/>
    </row>
    <row r="3304" spans="1:1">
      <c r="A3304" s="18"/>
    </row>
    <row r="3305" spans="1:1">
      <c r="A3305" s="18"/>
    </row>
    <row r="3306" spans="1:1">
      <c r="A3306" s="18"/>
    </row>
    <row r="3307" spans="1:1">
      <c r="A3307" s="18"/>
    </row>
    <row r="3308" spans="1:1">
      <c r="A3308" s="18"/>
    </row>
    <row r="3309" spans="1:1">
      <c r="A3309" s="18"/>
    </row>
    <row r="3310" spans="1:1">
      <c r="A3310" s="18"/>
    </row>
    <row r="3311" spans="1:1">
      <c r="A3311" s="18"/>
    </row>
    <row r="3312" spans="1:1">
      <c r="A3312" s="18"/>
    </row>
    <row r="3313" spans="1:1">
      <c r="A3313" s="18"/>
    </row>
    <row r="3314" spans="1:1">
      <c r="A3314" s="18"/>
    </row>
    <row r="3315" spans="1:1">
      <c r="A3315" s="18"/>
    </row>
    <row r="3316" spans="1:1">
      <c r="A3316" s="18"/>
    </row>
    <row r="3317" spans="1:1">
      <c r="A3317" s="18"/>
    </row>
    <row r="3318" spans="1:1">
      <c r="A3318" s="18"/>
    </row>
    <row r="3319" spans="1:1">
      <c r="A3319" s="18"/>
    </row>
    <row r="3320" spans="1:1">
      <c r="A3320" s="18"/>
    </row>
    <row r="3321" spans="1:1">
      <c r="A3321" s="18"/>
    </row>
    <row r="3322" spans="1:1">
      <c r="A3322" s="18"/>
    </row>
    <row r="3323" spans="1:1">
      <c r="A3323" s="18"/>
    </row>
    <row r="3324" spans="1:1">
      <c r="A3324" s="18"/>
    </row>
    <row r="3325" spans="1:1">
      <c r="A3325" s="18"/>
    </row>
    <row r="3326" spans="1:1">
      <c r="A3326" s="18"/>
    </row>
    <row r="3327" spans="1:1">
      <c r="A3327" s="18"/>
    </row>
    <row r="3328" spans="1:1">
      <c r="A3328" s="18"/>
    </row>
    <row r="3329" spans="1:1">
      <c r="A3329" s="18"/>
    </row>
    <row r="3330" spans="1:1">
      <c r="A3330" s="18"/>
    </row>
    <row r="3331" spans="1:1">
      <c r="A3331" s="18"/>
    </row>
    <row r="3332" spans="1:1">
      <c r="A3332" s="18"/>
    </row>
    <row r="3333" spans="1:1">
      <c r="A3333" s="18"/>
    </row>
    <row r="3334" spans="1:1">
      <c r="A3334" s="18"/>
    </row>
    <row r="3335" spans="1:1">
      <c r="A3335" s="18"/>
    </row>
    <row r="3336" spans="1:1">
      <c r="A3336" s="18"/>
    </row>
    <row r="3337" spans="1:1">
      <c r="A3337" s="18"/>
    </row>
    <row r="3338" spans="1:1">
      <c r="A3338" s="18"/>
    </row>
    <row r="3339" spans="1:1">
      <c r="A3339" s="18"/>
    </row>
    <row r="3340" spans="1:1">
      <c r="A3340" s="18"/>
    </row>
    <row r="3341" spans="1:1">
      <c r="A3341" s="18"/>
    </row>
    <row r="3342" spans="1:1">
      <c r="A3342" s="18"/>
    </row>
    <row r="3343" spans="1:1">
      <c r="A3343" s="18"/>
    </row>
    <row r="3344" spans="1:1">
      <c r="A3344" s="18"/>
    </row>
    <row r="3345" spans="1:1">
      <c r="A3345" s="18"/>
    </row>
    <row r="3346" spans="1:1">
      <c r="A3346" s="18"/>
    </row>
    <row r="3347" spans="1:1">
      <c r="A3347" s="18"/>
    </row>
    <row r="3348" spans="1:1">
      <c r="A3348" s="18"/>
    </row>
    <row r="3349" spans="1:1">
      <c r="A3349" s="18"/>
    </row>
    <row r="3350" spans="1:1">
      <c r="A3350" s="18"/>
    </row>
    <row r="3351" spans="1:1">
      <c r="A3351" s="18"/>
    </row>
    <row r="3352" spans="1:1">
      <c r="A3352" s="18"/>
    </row>
    <row r="3353" spans="1:1">
      <c r="A3353" s="18"/>
    </row>
    <row r="3354" spans="1:1">
      <c r="A3354" s="18"/>
    </row>
    <row r="3355" spans="1:1">
      <c r="A3355" s="18"/>
    </row>
    <row r="3356" spans="1:1">
      <c r="A3356" s="18"/>
    </row>
    <row r="3357" spans="1:1">
      <c r="A3357" s="18"/>
    </row>
    <row r="3358" spans="1:1">
      <c r="A3358" s="18"/>
    </row>
    <row r="3359" spans="1:1">
      <c r="A3359" s="18"/>
    </row>
    <row r="3360" spans="1:1">
      <c r="A3360" s="18"/>
    </row>
    <row r="3361" spans="1:1">
      <c r="A3361" s="18"/>
    </row>
    <row r="3362" spans="1:1">
      <c r="A3362" s="18"/>
    </row>
    <row r="3363" spans="1:1">
      <c r="A3363" s="18"/>
    </row>
    <row r="3364" spans="1:1">
      <c r="A3364" s="18"/>
    </row>
    <row r="3365" spans="1:1">
      <c r="A3365" s="18"/>
    </row>
    <row r="3366" spans="1:1">
      <c r="A3366" s="18"/>
    </row>
    <row r="3367" spans="1:1">
      <c r="A3367" s="18"/>
    </row>
    <row r="3368" spans="1:1">
      <c r="A3368" s="18"/>
    </row>
    <row r="3369" spans="1:1">
      <c r="A3369" s="18"/>
    </row>
    <row r="3370" spans="1:1">
      <c r="A3370" s="18"/>
    </row>
    <row r="3371" spans="1:1">
      <c r="A3371" s="18"/>
    </row>
    <row r="3372" spans="1:1">
      <c r="A3372" s="18"/>
    </row>
    <row r="3373" spans="1:1">
      <c r="A3373" s="18"/>
    </row>
    <row r="3374" spans="1:1">
      <c r="A3374" s="18"/>
    </row>
    <row r="3375" spans="1:1">
      <c r="A3375" s="18"/>
    </row>
    <row r="3376" spans="1:1">
      <c r="A3376" s="18"/>
    </row>
    <row r="3377" spans="1:1">
      <c r="A3377" s="18"/>
    </row>
    <row r="3378" spans="1:1">
      <c r="A3378" s="18"/>
    </row>
    <row r="3379" spans="1:1">
      <c r="A3379" s="18"/>
    </row>
    <row r="3380" spans="1:1">
      <c r="A3380" s="18"/>
    </row>
    <row r="3381" spans="1:1">
      <c r="A3381" s="18"/>
    </row>
    <row r="3382" spans="1:1">
      <c r="A3382" s="18"/>
    </row>
    <row r="3383" spans="1:1">
      <c r="A3383" s="18"/>
    </row>
    <row r="3384" spans="1:1">
      <c r="A3384" s="18"/>
    </row>
    <row r="3385" spans="1:1">
      <c r="A3385" s="18"/>
    </row>
    <row r="3386" spans="1:1">
      <c r="A3386" s="18"/>
    </row>
    <row r="3387" spans="1:1">
      <c r="A3387" s="18"/>
    </row>
    <row r="3388" spans="1:1">
      <c r="A3388" s="18"/>
    </row>
    <row r="3389" spans="1:1">
      <c r="A3389" s="18"/>
    </row>
    <row r="3390" spans="1:1">
      <c r="A3390" s="18"/>
    </row>
    <row r="3391" spans="1:1">
      <c r="A3391" s="18"/>
    </row>
    <row r="3392" spans="1:1">
      <c r="A3392" s="18"/>
    </row>
    <row r="3393" spans="1:1">
      <c r="A3393" s="18"/>
    </row>
    <row r="3394" spans="1:1">
      <c r="A3394" s="18"/>
    </row>
    <row r="3395" spans="1:1">
      <c r="A3395" s="18"/>
    </row>
    <row r="3396" spans="1:1">
      <c r="A3396" s="18"/>
    </row>
    <row r="3397" spans="1:1">
      <c r="A3397" s="18"/>
    </row>
    <row r="3398" spans="1:1">
      <c r="A3398" s="18"/>
    </row>
    <row r="3399" spans="1:1">
      <c r="A3399" s="18"/>
    </row>
    <row r="3400" spans="1:1">
      <c r="A3400" s="18"/>
    </row>
    <row r="3401" spans="1:1">
      <c r="A3401" s="18"/>
    </row>
    <row r="3402" spans="1:1">
      <c r="A3402" s="18"/>
    </row>
    <row r="3403" spans="1:1">
      <c r="A3403" s="18"/>
    </row>
    <row r="3404" spans="1:1">
      <c r="A3404" s="18"/>
    </row>
    <row r="3405" spans="1:1">
      <c r="A3405" s="18"/>
    </row>
    <row r="3406" spans="1:1">
      <c r="A3406" s="18"/>
    </row>
    <row r="3407" spans="1:1">
      <c r="A3407" s="18"/>
    </row>
    <row r="3408" spans="1:1">
      <c r="A3408" s="18"/>
    </row>
    <row r="3409" spans="1:1">
      <c r="A3409" s="18"/>
    </row>
    <row r="3410" spans="1:1">
      <c r="A3410" s="18"/>
    </row>
    <row r="3411" spans="1:1">
      <c r="A3411" s="18"/>
    </row>
    <row r="3412" spans="1:1">
      <c r="A3412" s="18"/>
    </row>
    <row r="3413" spans="1:1">
      <c r="A3413" s="18"/>
    </row>
    <row r="3414" spans="1:1">
      <c r="A3414" s="18"/>
    </row>
    <row r="3415" spans="1:1">
      <c r="A3415" s="18"/>
    </row>
    <row r="3416" spans="1:1">
      <c r="A3416" s="18"/>
    </row>
    <row r="3417" spans="1:1">
      <c r="A3417" s="18"/>
    </row>
    <row r="3418" spans="1:1">
      <c r="A3418" s="18"/>
    </row>
    <row r="3419" spans="1:1">
      <c r="A3419" s="18"/>
    </row>
    <row r="3420" spans="1:1">
      <c r="A3420" s="18"/>
    </row>
    <row r="3421" spans="1:1">
      <c r="A3421" s="18"/>
    </row>
    <row r="3422" spans="1:1">
      <c r="A3422" s="18"/>
    </row>
    <row r="3423" spans="1:1">
      <c r="A3423" s="18"/>
    </row>
    <row r="3424" spans="1:1">
      <c r="A3424" s="18"/>
    </row>
    <row r="3425" spans="1:1">
      <c r="A3425" s="18"/>
    </row>
    <row r="3426" spans="1:1">
      <c r="A3426" s="18"/>
    </row>
    <row r="3427" spans="1:1">
      <c r="A3427" s="18"/>
    </row>
    <row r="3428" spans="1:1">
      <c r="A3428" s="18"/>
    </row>
    <row r="3429" spans="1:1">
      <c r="A3429" s="18"/>
    </row>
    <row r="3430" spans="1:1">
      <c r="A3430" s="18"/>
    </row>
    <row r="3431" spans="1:1">
      <c r="A3431" s="18"/>
    </row>
    <row r="3432" spans="1:1">
      <c r="A3432" s="18"/>
    </row>
    <row r="3433" spans="1:1">
      <c r="A3433" s="18"/>
    </row>
    <row r="3434" spans="1:1">
      <c r="A3434" s="18"/>
    </row>
    <row r="3435" spans="1:1">
      <c r="A3435" s="18"/>
    </row>
    <row r="3436" spans="1:1">
      <c r="A3436" s="18"/>
    </row>
    <row r="3437" spans="1:1">
      <c r="A3437" s="18"/>
    </row>
    <row r="3438" spans="1:1">
      <c r="A3438" s="18"/>
    </row>
    <row r="3439" spans="1:1">
      <c r="A3439" s="18"/>
    </row>
    <row r="3440" spans="1:1">
      <c r="A3440" s="18"/>
    </row>
    <row r="3441" spans="1:1">
      <c r="A3441" s="18"/>
    </row>
    <row r="3442" spans="1:1">
      <c r="A3442" s="18"/>
    </row>
    <row r="3443" spans="1:1">
      <c r="A3443" s="18"/>
    </row>
    <row r="3444" spans="1:1">
      <c r="A3444" s="18"/>
    </row>
    <row r="3445" spans="1:1">
      <c r="A3445" s="18"/>
    </row>
    <row r="3446" spans="1:1">
      <c r="A3446" s="18"/>
    </row>
    <row r="3447" spans="1:1">
      <c r="A3447" s="18"/>
    </row>
    <row r="3448" spans="1:1">
      <c r="A3448" s="18"/>
    </row>
    <row r="3449" spans="1:1">
      <c r="A3449" s="18"/>
    </row>
    <row r="3450" spans="1:1">
      <c r="A3450" s="18"/>
    </row>
    <row r="3451" spans="1:1">
      <c r="A3451" s="18"/>
    </row>
    <row r="3452" spans="1:1">
      <c r="A3452" s="18"/>
    </row>
    <row r="3453" spans="1:1">
      <c r="A3453" s="18"/>
    </row>
    <row r="3454" spans="1:1">
      <c r="A3454" s="18"/>
    </row>
    <row r="3455" spans="1:1">
      <c r="A3455" s="18"/>
    </row>
    <row r="3456" spans="1:1">
      <c r="A3456" s="18"/>
    </row>
    <row r="3457" spans="1:1">
      <c r="A3457" s="18"/>
    </row>
    <row r="3458" spans="1:1">
      <c r="A3458" s="18"/>
    </row>
    <row r="3459" spans="1:1">
      <c r="A3459" s="18"/>
    </row>
    <row r="3460" spans="1:1">
      <c r="A3460" s="18"/>
    </row>
    <row r="3461" spans="1:1">
      <c r="A3461" s="18"/>
    </row>
    <row r="3462" spans="1:1">
      <c r="A3462" s="18"/>
    </row>
    <row r="3463" spans="1:1">
      <c r="A3463" s="18"/>
    </row>
    <row r="3464" spans="1:1">
      <c r="A3464" s="18"/>
    </row>
    <row r="3465" spans="1:1">
      <c r="A3465" s="18"/>
    </row>
    <row r="3466" spans="1:1">
      <c r="A3466" s="18"/>
    </row>
    <row r="3467" spans="1:1">
      <c r="A3467" s="18"/>
    </row>
    <row r="3468" spans="1:1">
      <c r="A3468" s="18"/>
    </row>
    <row r="3469" spans="1:1">
      <c r="A3469" s="18"/>
    </row>
    <row r="3470" spans="1:1">
      <c r="A3470" s="18"/>
    </row>
    <row r="3471" spans="1:1">
      <c r="A3471" s="18"/>
    </row>
    <row r="3472" spans="1:1">
      <c r="A3472" s="18"/>
    </row>
    <row r="3473" spans="1:1">
      <c r="A3473" s="18"/>
    </row>
    <row r="3474" spans="1:1">
      <c r="A3474" s="18"/>
    </row>
    <row r="3475" spans="1:1">
      <c r="A3475" s="18"/>
    </row>
    <row r="3476" spans="1:1">
      <c r="A3476" s="18"/>
    </row>
    <row r="3477" spans="1:1">
      <c r="A3477" s="18"/>
    </row>
    <row r="3478" spans="1:1">
      <c r="A3478" s="18"/>
    </row>
    <row r="3479" spans="1:1">
      <c r="A3479" s="18"/>
    </row>
    <row r="3480" spans="1:1">
      <c r="A3480" s="18"/>
    </row>
    <row r="3481" spans="1:1">
      <c r="A3481" s="18"/>
    </row>
    <row r="3482" spans="1:1">
      <c r="A3482" s="18"/>
    </row>
    <row r="3483" spans="1:1">
      <c r="A3483" s="18"/>
    </row>
    <row r="3484" spans="1:1">
      <c r="A3484" s="18"/>
    </row>
    <row r="3485" spans="1:1">
      <c r="A3485" s="18"/>
    </row>
    <row r="3486" spans="1:1">
      <c r="A3486" s="18"/>
    </row>
    <row r="3487" spans="1:1">
      <c r="A3487" s="18"/>
    </row>
    <row r="3488" spans="1:1">
      <c r="A3488" s="18"/>
    </row>
    <row r="3489" spans="1:1">
      <c r="A3489" s="18"/>
    </row>
    <row r="3490" spans="1:1">
      <c r="A3490" s="18"/>
    </row>
    <row r="3491" spans="1:1">
      <c r="A3491" s="18"/>
    </row>
    <row r="3492" spans="1:1">
      <c r="A3492" s="18"/>
    </row>
    <row r="3493" spans="1:1">
      <c r="A3493" s="18"/>
    </row>
    <row r="3494" spans="1:1">
      <c r="A3494" s="18"/>
    </row>
    <row r="3495" spans="1:1">
      <c r="A3495" s="18"/>
    </row>
    <row r="3496" spans="1:1">
      <c r="A3496" s="18"/>
    </row>
    <row r="3497" spans="1:1">
      <c r="A3497" s="18"/>
    </row>
    <row r="3498" spans="1:1">
      <c r="A3498" s="18"/>
    </row>
    <row r="3499" spans="1:1">
      <c r="A3499" s="18"/>
    </row>
    <row r="3500" spans="1:1">
      <c r="A3500" s="18"/>
    </row>
    <row r="3501" spans="1:1">
      <c r="A3501" s="18"/>
    </row>
    <row r="3502" spans="1:1">
      <c r="A3502" s="18"/>
    </row>
    <row r="3503" spans="1:1">
      <c r="A3503" s="18"/>
    </row>
    <row r="3504" spans="1:1">
      <c r="A3504" s="18"/>
    </row>
    <row r="3505" spans="1:1">
      <c r="A3505" s="18"/>
    </row>
    <row r="3506" spans="1:1">
      <c r="A3506" s="18"/>
    </row>
    <row r="3507" spans="1:1">
      <c r="A3507" s="18"/>
    </row>
    <row r="3508" spans="1:1">
      <c r="A3508" s="18"/>
    </row>
    <row r="3509" spans="1:1">
      <c r="A3509" s="18"/>
    </row>
    <row r="3510" spans="1:1">
      <c r="A3510" s="18"/>
    </row>
    <row r="3511" spans="1:1">
      <c r="A3511" s="18"/>
    </row>
    <row r="3512" spans="1:1">
      <c r="A3512" s="18"/>
    </row>
    <row r="3513" spans="1:1">
      <c r="A3513" s="18"/>
    </row>
    <row r="3514" spans="1:1">
      <c r="A3514" s="18"/>
    </row>
    <row r="3515" spans="1:1">
      <c r="A3515" s="18"/>
    </row>
    <row r="3516" spans="1:1">
      <c r="A3516" s="18"/>
    </row>
    <row r="3517" spans="1:1">
      <c r="A3517" s="18"/>
    </row>
    <row r="3518" spans="1:1">
      <c r="A3518" s="18"/>
    </row>
    <row r="3519" spans="1:1">
      <c r="A3519" s="18"/>
    </row>
    <row r="3520" spans="1:1">
      <c r="A3520" s="18"/>
    </row>
    <row r="3521" spans="1:1">
      <c r="A3521" s="18"/>
    </row>
    <row r="3522" spans="1:1">
      <c r="A3522" s="18"/>
    </row>
    <row r="3523" spans="1:1">
      <c r="A3523" s="18"/>
    </row>
    <row r="3524" spans="1:1">
      <c r="A3524" s="18"/>
    </row>
    <row r="3525" spans="1:1">
      <c r="A3525" s="18"/>
    </row>
    <row r="3526" spans="1:1">
      <c r="A3526" s="18"/>
    </row>
    <row r="3527" spans="1:1">
      <c r="A3527" s="18"/>
    </row>
    <row r="3528" spans="1:1">
      <c r="A3528" s="18"/>
    </row>
    <row r="3529" spans="1:1">
      <c r="A3529" s="18"/>
    </row>
    <row r="3530" spans="1:1">
      <c r="A3530" s="18"/>
    </row>
    <row r="3531" spans="1:1">
      <c r="A3531" s="18"/>
    </row>
    <row r="3532" spans="1:1">
      <c r="A3532" s="18"/>
    </row>
    <row r="3533" spans="1:1">
      <c r="A3533" s="18"/>
    </row>
    <row r="3534" spans="1:1">
      <c r="A3534" s="18"/>
    </row>
    <row r="3535" spans="1:1">
      <c r="A3535" s="18"/>
    </row>
    <row r="3536" spans="1:1">
      <c r="A3536" s="18"/>
    </row>
    <row r="3537" spans="1:1">
      <c r="A3537" s="18"/>
    </row>
    <row r="3538" spans="1:1">
      <c r="A3538" s="18"/>
    </row>
    <row r="3539" spans="1:1">
      <c r="A3539" s="18"/>
    </row>
    <row r="3540" spans="1:1">
      <c r="A3540" s="18"/>
    </row>
    <row r="3541" spans="1:1">
      <c r="A3541" s="18"/>
    </row>
    <row r="3542" spans="1:1">
      <c r="A3542" s="18"/>
    </row>
    <row r="3543" spans="1:1">
      <c r="A3543" s="18"/>
    </row>
    <row r="3544" spans="1:1">
      <c r="A3544" s="18"/>
    </row>
    <row r="3545" spans="1:1">
      <c r="A3545" s="18"/>
    </row>
    <row r="3546" spans="1:1">
      <c r="A3546" s="18"/>
    </row>
    <row r="3547" spans="1:1">
      <c r="A3547" s="18"/>
    </row>
    <row r="3548" spans="1:1">
      <c r="A3548" s="18"/>
    </row>
    <row r="3549" spans="1:1">
      <c r="A3549" s="18"/>
    </row>
    <row r="3550" spans="1:1">
      <c r="A3550" s="18"/>
    </row>
    <row r="3551" spans="1:1">
      <c r="A3551" s="18"/>
    </row>
    <row r="3552" spans="1:1">
      <c r="A3552" s="18"/>
    </row>
    <row r="3553" spans="1:1">
      <c r="A3553" s="18"/>
    </row>
    <row r="3554" spans="1:1">
      <c r="A3554" s="18"/>
    </row>
    <row r="3555" spans="1:1">
      <c r="A3555" s="18"/>
    </row>
    <row r="3556" spans="1:1">
      <c r="A3556" s="18"/>
    </row>
    <row r="3557" spans="1:1">
      <c r="A3557" s="18"/>
    </row>
    <row r="3558" spans="1:1">
      <c r="A3558" s="18"/>
    </row>
    <row r="3559" spans="1:1">
      <c r="A3559" s="18"/>
    </row>
    <row r="3560" spans="1:1">
      <c r="A3560" s="18"/>
    </row>
    <row r="3561" spans="1:1">
      <c r="A3561" s="18"/>
    </row>
    <row r="3562" spans="1:1">
      <c r="A3562" s="18"/>
    </row>
    <row r="3563" spans="1:1">
      <c r="A3563" s="18"/>
    </row>
    <row r="3564" spans="1:1">
      <c r="A3564" s="18"/>
    </row>
    <row r="3565" spans="1:1">
      <c r="A3565" s="18"/>
    </row>
    <row r="3566" spans="1:1">
      <c r="A3566" s="18"/>
    </row>
    <row r="3567" spans="1:1">
      <c r="A3567" s="18"/>
    </row>
    <row r="3568" spans="1:1">
      <c r="A3568" s="18"/>
    </row>
    <row r="3569" spans="1:1">
      <c r="A3569" s="18"/>
    </row>
    <row r="3570" spans="1:1">
      <c r="A3570" s="18"/>
    </row>
    <row r="3571" spans="1:1">
      <c r="A3571" s="18"/>
    </row>
    <row r="3572" spans="1:1">
      <c r="A3572" s="18"/>
    </row>
    <row r="3573" spans="1:1">
      <c r="A3573" s="18"/>
    </row>
    <row r="3574" spans="1:1">
      <c r="A3574" s="18"/>
    </row>
    <row r="3575" spans="1:1">
      <c r="A3575" s="18"/>
    </row>
    <row r="3576" spans="1:1">
      <c r="A3576" s="18"/>
    </row>
    <row r="3577" spans="1:1">
      <c r="A3577" s="18"/>
    </row>
    <row r="3578" spans="1:1">
      <c r="A3578" s="18"/>
    </row>
    <row r="3579" spans="1:1">
      <c r="A3579" s="18"/>
    </row>
    <row r="3580" spans="1:1">
      <c r="A3580" s="18"/>
    </row>
    <row r="3581" spans="1:1">
      <c r="A3581" s="18"/>
    </row>
    <row r="3582" spans="1:1">
      <c r="A3582" s="18"/>
    </row>
    <row r="3583" spans="1:1">
      <c r="A3583" s="18"/>
    </row>
    <row r="3584" spans="1:1">
      <c r="A3584" s="18"/>
    </row>
    <row r="3585" spans="1:1">
      <c r="A3585" s="18"/>
    </row>
    <row r="3586" spans="1:1">
      <c r="A3586" s="18"/>
    </row>
    <row r="3587" spans="1:1">
      <c r="A3587" s="18"/>
    </row>
    <row r="3588" spans="1:1">
      <c r="A3588" s="18"/>
    </row>
    <row r="3589" spans="1:1">
      <c r="A3589" s="18"/>
    </row>
    <row r="3590" spans="1:1">
      <c r="A3590" s="18"/>
    </row>
    <row r="3591" spans="1:1">
      <c r="A3591" s="18"/>
    </row>
    <row r="3592" spans="1:1">
      <c r="A3592" s="18"/>
    </row>
    <row r="3593" spans="1:1">
      <c r="A3593" s="18"/>
    </row>
    <row r="3594" spans="1:1">
      <c r="A3594" s="18"/>
    </row>
    <row r="3595" spans="1:1">
      <c r="A3595" s="18"/>
    </row>
    <row r="3596" spans="1:1">
      <c r="A3596" s="18"/>
    </row>
    <row r="3597" spans="1:1">
      <c r="A3597" s="18"/>
    </row>
    <row r="3598" spans="1:1">
      <c r="A3598" s="18"/>
    </row>
    <row r="3599" spans="1:1">
      <c r="A3599" s="18"/>
    </row>
    <row r="3600" spans="1:1">
      <c r="A3600" s="18"/>
    </row>
    <row r="3601" spans="1:1">
      <c r="A3601" s="18"/>
    </row>
    <row r="3602" spans="1:1">
      <c r="A3602" s="18"/>
    </row>
    <row r="3603" spans="1:1">
      <c r="A3603" s="18"/>
    </row>
    <row r="3604" spans="1:1">
      <c r="A3604" s="18"/>
    </row>
    <row r="3605" spans="1:1">
      <c r="A3605" s="18"/>
    </row>
    <row r="3606" spans="1:1">
      <c r="A3606" s="18"/>
    </row>
    <row r="3607" spans="1:1">
      <c r="A3607" s="18"/>
    </row>
    <row r="3608" spans="1:1">
      <c r="A3608" s="18"/>
    </row>
    <row r="3609" spans="1:1">
      <c r="A3609" s="18"/>
    </row>
    <row r="3610" spans="1:1">
      <c r="A3610" s="18"/>
    </row>
    <row r="3611" spans="1:1">
      <c r="A3611" s="18"/>
    </row>
    <row r="3612" spans="1:1">
      <c r="A3612" s="18"/>
    </row>
    <row r="3613" spans="1:1">
      <c r="A3613" s="18"/>
    </row>
    <row r="3614" spans="1:1">
      <c r="A3614" s="18"/>
    </row>
    <row r="3615" spans="1:1">
      <c r="A3615" s="18"/>
    </row>
    <row r="3616" spans="1:1">
      <c r="A3616" s="18"/>
    </row>
    <row r="3617" spans="1:1">
      <c r="A3617" s="18"/>
    </row>
    <row r="3618" spans="1:1">
      <c r="A3618" s="18"/>
    </row>
    <row r="3619" spans="1:1">
      <c r="A3619" s="18"/>
    </row>
    <row r="3620" spans="1:1">
      <c r="A3620" s="18"/>
    </row>
    <row r="3621" spans="1:1">
      <c r="A3621" s="18"/>
    </row>
    <row r="3622" spans="1:1">
      <c r="A3622" s="18"/>
    </row>
    <row r="3623" spans="1:1">
      <c r="A3623" s="18"/>
    </row>
    <row r="3624" spans="1:1">
      <c r="A3624" s="18"/>
    </row>
    <row r="3625" spans="1:1">
      <c r="A3625" s="18"/>
    </row>
    <row r="3626" spans="1:1">
      <c r="A3626" s="18"/>
    </row>
    <row r="3627" spans="1:1">
      <c r="A3627" s="18"/>
    </row>
    <row r="3628" spans="1:1">
      <c r="A3628" s="18"/>
    </row>
    <row r="3629" spans="1:1">
      <c r="A3629" s="18"/>
    </row>
    <row r="3630" spans="1:1">
      <c r="A3630" s="18"/>
    </row>
    <row r="3631" spans="1:1">
      <c r="A3631" s="18"/>
    </row>
    <row r="3632" spans="1:1">
      <c r="A3632" s="18"/>
    </row>
    <row r="3633" spans="1:1">
      <c r="A3633" s="18"/>
    </row>
    <row r="3634" spans="1:1">
      <c r="A3634" s="18"/>
    </row>
    <row r="3635" spans="1:1">
      <c r="A3635" s="18"/>
    </row>
    <row r="3636" spans="1:1">
      <c r="A3636" s="18"/>
    </row>
    <row r="3637" spans="1:1">
      <c r="A3637" s="18"/>
    </row>
    <row r="3638" spans="1:1">
      <c r="A3638" s="18"/>
    </row>
    <row r="3639" spans="1:1">
      <c r="A3639" s="18"/>
    </row>
    <row r="3640" spans="1:1">
      <c r="A3640" s="18"/>
    </row>
    <row r="3641" spans="1:1">
      <c r="A3641" s="18"/>
    </row>
    <row r="3642" spans="1:1">
      <c r="A3642" s="18"/>
    </row>
    <row r="3643" spans="1:1">
      <c r="A3643" s="18"/>
    </row>
    <row r="3644" spans="1:1">
      <c r="A3644" s="18"/>
    </row>
    <row r="3645" spans="1:1">
      <c r="A3645" s="18"/>
    </row>
    <row r="3646" spans="1:1">
      <c r="A3646" s="18"/>
    </row>
    <row r="3647" spans="1:1">
      <c r="A3647" s="18"/>
    </row>
    <row r="3648" spans="1:1">
      <c r="A3648" s="18"/>
    </row>
    <row r="3649" spans="1:1">
      <c r="A3649" s="18"/>
    </row>
    <row r="3650" spans="1:1">
      <c r="A3650" s="18"/>
    </row>
    <row r="3651" spans="1:1">
      <c r="A3651" s="18"/>
    </row>
    <row r="3652" spans="1:1">
      <c r="A3652" s="18"/>
    </row>
    <row r="3653" spans="1:1">
      <c r="A3653" s="18"/>
    </row>
    <row r="3654" spans="1:1">
      <c r="A3654" s="18"/>
    </row>
    <row r="3655" spans="1:1">
      <c r="A3655" s="18"/>
    </row>
    <row r="3656" spans="1:1">
      <c r="A3656" s="18"/>
    </row>
    <row r="3657" spans="1:1">
      <c r="A3657" s="18"/>
    </row>
    <row r="3658" spans="1:1">
      <c r="A3658" s="18"/>
    </row>
    <row r="3659" spans="1:1">
      <c r="A3659" s="18"/>
    </row>
    <row r="3660" spans="1:1">
      <c r="A3660" s="18"/>
    </row>
    <row r="3661" spans="1:1">
      <c r="A3661" s="18"/>
    </row>
    <row r="3662" spans="1:1">
      <c r="A3662" s="18"/>
    </row>
    <row r="3663" spans="1:1">
      <c r="A3663" s="18"/>
    </row>
    <row r="3664" spans="1:1">
      <c r="A3664" s="18"/>
    </row>
    <row r="3665" spans="1:1">
      <c r="A3665" s="18"/>
    </row>
    <row r="3666" spans="1:1">
      <c r="A3666" s="18"/>
    </row>
    <row r="3667" spans="1:1">
      <c r="A3667" s="18"/>
    </row>
    <row r="3668" spans="1:1">
      <c r="A3668" s="18"/>
    </row>
    <row r="3669" spans="1:1">
      <c r="A3669" s="18"/>
    </row>
    <row r="3670" spans="1:1">
      <c r="A3670" s="18"/>
    </row>
    <row r="3671" spans="1:1">
      <c r="A3671" s="18"/>
    </row>
    <row r="3672" spans="1:1">
      <c r="A3672" s="18"/>
    </row>
    <row r="3673" spans="1:1">
      <c r="A3673" s="18"/>
    </row>
    <row r="3674" spans="1:1">
      <c r="A3674" s="18"/>
    </row>
    <row r="3675" spans="1:1">
      <c r="A3675" s="18"/>
    </row>
    <row r="3676" spans="1:1">
      <c r="A3676" s="18"/>
    </row>
    <row r="3677" spans="1:1">
      <c r="A3677" s="18"/>
    </row>
    <row r="3678" spans="1:1">
      <c r="A3678" s="18"/>
    </row>
    <row r="3679" spans="1:1">
      <c r="A3679" s="18"/>
    </row>
    <row r="3680" spans="1:1">
      <c r="A3680" s="18"/>
    </row>
    <row r="3681" spans="1:1">
      <c r="A3681" s="18"/>
    </row>
    <row r="3682" spans="1:1">
      <c r="A3682" s="18"/>
    </row>
    <row r="3683" spans="1:1">
      <c r="A3683" s="18"/>
    </row>
    <row r="3684" spans="1:1">
      <c r="A3684" s="18"/>
    </row>
    <row r="3685" spans="1:1">
      <c r="A3685" s="18"/>
    </row>
    <row r="3686" spans="1:1">
      <c r="A3686" s="18"/>
    </row>
    <row r="3687" spans="1:1">
      <c r="A3687" s="18"/>
    </row>
    <row r="3688" spans="1:1">
      <c r="A3688" s="18"/>
    </row>
    <row r="3689" spans="1:1">
      <c r="A3689" s="18"/>
    </row>
    <row r="3690" spans="1:1">
      <c r="A3690" s="18"/>
    </row>
    <row r="3691" spans="1:1">
      <c r="A3691" s="18"/>
    </row>
    <row r="3692" spans="1:1">
      <c r="A3692" s="18"/>
    </row>
    <row r="3693" spans="1:1">
      <c r="A3693" s="18"/>
    </row>
    <row r="3694" spans="1:1">
      <c r="A3694" s="18"/>
    </row>
    <row r="3695" spans="1:1">
      <c r="A3695" s="18"/>
    </row>
    <row r="3696" spans="1:1">
      <c r="A3696" s="18"/>
    </row>
    <row r="3697" spans="1:1">
      <c r="A3697" s="18"/>
    </row>
    <row r="3698" spans="1:1">
      <c r="A3698" s="18"/>
    </row>
    <row r="3699" spans="1:1">
      <c r="A3699" s="18"/>
    </row>
    <row r="3700" spans="1:1">
      <c r="A3700" s="18"/>
    </row>
    <row r="3701" spans="1:1">
      <c r="A3701" s="18"/>
    </row>
    <row r="3702" spans="1:1">
      <c r="A3702" s="18"/>
    </row>
    <row r="3703" spans="1:1">
      <c r="A3703" s="18"/>
    </row>
    <row r="3704" spans="1:1">
      <c r="A3704" s="18"/>
    </row>
    <row r="3705" spans="1:1">
      <c r="A3705" s="18"/>
    </row>
    <row r="3706" spans="1:1">
      <c r="A3706" s="18"/>
    </row>
    <row r="3707" spans="1:1">
      <c r="A3707" s="18"/>
    </row>
    <row r="3708" spans="1:1">
      <c r="A3708" s="18"/>
    </row>
    <row r="3709" spans="1:1">
      <c r="A3709" s="18"/>
    </row>
    <row r="3710" spans="1:1">
      <c r="A3710" s="18"/>
    </row>
    <row r="3711" spans="1:1">
      <c r="A3711" s="18"/>
    </row>
    <row r="3712" spans="1:1">
      <c r="A3712" s="18"/>
    </row>
    <row r="3713" spans="1:1">
      <c r="A3713" s="18"/>
    </row>
    <row r="3714" spans="1:1">
      <c r="A3714" s="18"/>
    </row>
    <row r="3715" spans="1:1">
      <c r="A3715" s="18"/>
    </row>
    <row r="3716" spans="1:1">
      <c r="A3716" s="18"/>
    </row>
    <row r="3717" spans="1:1">
      <c r="A3717" s="18"/>
    </row>
    <row r="3718" spans="1:1">
      <c r="A3718" s="18"/>
    </row>
    <row r="3719" spans="1:1">
      <c r="A3719" s="18"/>
    </row>
    <row r="3720" spans="1:1">
      <c r="A3720" s="18"/>
    </row>
    <row r="3721" spans="1:1">
      <c r="A3721" s="18"/>
    </row>
    <row r="3722" spans="1:1">
      <c r="A3722" s="18"/>
    </row>
    <row r="3723" spans="1:1">
      <c r="A3723" s="18"/>
    </row>
    <row r="3724" spans="1:1">
      <c r="A3724" s="18"/>
    </row>
    <row r="3725" spans="1:1">
      <c r="A3725" s="18"/>
    </row>
    <row r="3726" spans="1:1">
      <c r="A3726" s="18"/>
    </row>
    <row r="3727" spans="1:1">
      <c r="A3727" s="18"/>
    </row>
    <row r="3728" spans="1:1">
      <c r="A3728" s="18"/>
    </row>
    <row r="3729" spans="1:1">
      <c r="A3729" s="18"/>
    </row>
    <row r="3730" spans="1:1">
      <c r="A3730" s="18"/>
    </row>
    <row r="3731" spans="1:1">
      <c r="A3731" s="18"/>
    </row>
    <row r="3732" spans="1:1">
      <c r="A3732" s="18"/>
    </row>
    <row r="3733" spans="1:1">
      <c r="A3733" s="18"/>
    </row>
    <row r="3734" spans="1:1">
      <c r="A3734" s="18"/>
    </row>
    <row r="3735" spans="1:1">
      <c r="A3735" s="18"/>
    </row>
    <row r="3736" spans="1:1">
      <c r="A3736" s="18"/>
    </row>
    <row r="3737" spans="1:1">
      <c r="A3737" s="18"/>
    </row>
    <row r="3738" spans="1:1">
      <c r="A3738" s="18"/>
    </row>
    <row r="3739" spans="1:1">
      <c r="A3739" s="18"/>
    </row>
    <row r="3740" spans="1:1">
      <c r="A3740" s="18"/>
    </row>
    <row r="3741" spans="1:1">
      <c r="A3741" s="18"/>
    </row>
    <row r="3742" spans="1:1">
      <c r="A3742" s="18"/>
    </row>
    <row r="3743" spans="1:1">
      <c r="A3743" s="18"/>
    </row>
    <row r="3744" spans="1:1">
      <c r="A3744" s="18"/>
    </row>
    <row r="3745" spans="1:1">
      <c r="A3745" s="18"/>
    </row>
    <row r="3746" spans="1:1">
      <c r="A3746" s="18"/>
    </row>
    <row r="3747" spans="1:1">
      <c r="A3747" s="18"/>
    </row>
    <row r="3748" spans="1:1">
      <c r="A3748" s="18"/>
    </row>
    <row r="3749" spans="1:1">
      <c r="A3749" s="18"/>
    </row>
    <row r="3750" spans="1:1">
      <c r="A3750" s="18"/>
    </row>
    <row r="3751" spans="1:1">
      <c r="A3751" s="18"/>
    </row>
    <row r="3752" spans="1:1">
      <c r="A3752" s="18"/>
    </row>
    <row r="3753" spans="1:1">
      <c r="A3753" s="18"/>
    </row>
    <row r="3754" spans="1:1">
      <c r="A3754" s="18"/>
    </row>
    <row r="3755" spans="1:1">
      <c r="A3755" s="18"/>
    </row>
    <row r="3756" spans="1:1">
      <c r="A3756" s="18"/>
    </row>
    <row r="3757" spans="1:1">
      <c r="A3757" s="18"/>
    </row>
    <row r="3758" spans="1:1">
      <c r="A3758" s="18"/>
    </row>
    <row r="3759" spans="1:1">
      <c r="A3759" s="18"/>
    </row>
    <row r="3760" spans="1:1">
      <c r="A3760" s="18"/>
    </row>
    <row r="3761" spans="1:1">
      <c r="A3761" s="18"/>
    </row>
    <row r="3762" spans="1:1">
      <c r="A3762" s="18"/>
    </row>
    <row r="3763" spans="1:1">
      <c r="A3763" s="18"/>
    </row>
    <row r="3764" spans="1:1">
      <c r="A3764" s="18"/>
    </row>
    <row r="3765" spans="1:1">
      <c r="A3765" s="18"/>
    </row>
    <row r="3766" spans="1:1">
      <c r="A3766" s="18"/>
    </row>
    <row r="3767" spans="1:1">
      <c r="A3767" s="18"/>
    </row>
    <row r="3768" spans="1:1">
      <c r="A3768" s="18"/>
    </row>
    <row r="3769" spans="1:1">
      <c r="A3769" s="18"/>
    </row>
    <row r="3770" spans="1:1">
      <c r="A3770" s="18"/>
    </row>
    <row r="3771" spans="1:1">
      <c r="A3771" s="18"/>
    </row>
    <row r="3772" spans="1:1">
      <c r="A3772" s="18"/>
    </row>
    <row r="3773" spans="1:1">
      <c r="A3773" s="18"/>
    </row>
    <row r="3774" spans="1:1">
      <c r="A3774" s="18"/>
    </row>
    <row r="3775" spans="1:1">
      <c r="A3775" s="18"/>
    </row>
    <row r="3776" spans="1:1">
      <c r="A3776" s="18"/>
    </row>
    <row r="3777" spans="1:1">
      <c r="A3777" s="18"/>
    </row>
    <row r="3778" spans="1:1">
      <c r="A3778" s="18"/>
    </row>
    <row r="3779" spans="1:1">
      <c r="A3779" s="18"/>
    </row>
    <row r="3780" spans="1:1">
      <c r="A3780" s="18"/>
    </row>
    <row r="3781" spans="1:1">
      <c r="A3781" s="18"/>
    </row>
    <row r="3782" spans="1:1">
      <c r="A3782" s="18"/>
    </row>
    <row r="3783" spans="1:1">
      <c r="A3783" s="18"/>
    </row>
    <row r="3784" spans="1:1">
      <c r="A3784" s="18"/>
    </row>
    <row r="3785" spans="1:1">
      <c r="A3785" s="18"/>
    </row>
    <row r="3786" spans="1:1">
      <c r="A3786" s="18"/>
    </row>
    <row r="3787" spans="1:1">
      <c r="A3787" s="18"/>
    </row>
    <row r="3788" spans="1:1">
      <c r="A3788" s="18"/>
    </row>
    <row r="3789" spans="1:1">
      <c r="A3789" s="18"/>
    </row>
    <row r="3790" spans="1:1">
      <c r="A3790" s="18"/>
    </row>
    <row r="3791" spans="1:1">
      <c r="A3791" s="18"/>
    </row>
    <row r="3792" spans="1:1">
      <c r="A3792" s="18"/>
    </row>
    <row r="3793" spans="1:1">
      <c r="A3793" s="18"/>
    </row>
    <row r="3794" spans="1:1">
      <c r="A3794" s="18"/>
    </row>
    <row r="3795" spans="1:1">
      <c r="A3795" s="18"/>
    </row>
    <row r="3796" spans="1:1">
      <c r="A3796" s="18"/>
    </row>
    <row r="3797" spans="1:1">
      <c r="A3797" s="18"/>
    </row>
    <row r="3798" spans="1:1">
      <c r="A3798" s="18"/>
    </row>
    <row r="3799" spans="1:1">
      <c r="A3799" s="18"/>
    </row>
    <row r="3800" spans="1:1">
      <c r="A3800" s="18"/>
    </row>
    <row r="3801" spans="1:1">
      <c r="A3801" s="18"/>
    </row>
    <row r="3802" spans="1:1">
      <c r="A3802" s="18"/>
    </row>
    <row r="3803" spans="1:1">
      <c r="A3803" s="18"/>
    </row>
    <row r="3804" spans="1:1">
      <c r="A3804" s="18"/>
    </row>
    <row r="3805" spans="1:1">
      <c r="A3805" s="18"/>
    </row>
    <row r="3806" spans="1:1">
      <c r="A3806" s="18"/>
    </row>
    <row r="3807" spans="1:1">
      <c r="A3807" s="18"/>
    </row>
    <row r="3808" spans="1:1">
      <c r="A3808" s="18"/>
    </row>
    <row r="3809" spans="1:1">
      <c r="A3809" s="18"/>
    </row>
    <row r="3810" spans="1:1">
      <c r="A3810" s="18"/>
    </row>
    <row r="3811" spans="1:1">
      <c r="A3811" s="18"/>
    </row>
    <row r="3812" spans="1:1">
      <c r="A3812" s="18"/>
    </row>
    <row r="3813" spans="1:1">
      <c r="A3813" s="18"/>
    </row>
    <row r="3814" spans="1:1">
      <c r="A3814" s="18"/>
    </row>
    <row r="3815" spans="1:1">
      <c r="A3815" s="18"/>
    </row>
    <row r="3816" spans="1:1">
      <c r="A3816" s="18"/>
    </row>
    <row r="3817" spans="1:1">
      <c r="A3817" s="18"/>
    </row>
    <row r="3818" spans="1:1">
      <c r="A3818" s="18"/>
    </row>
    <row r="3819" spans="1:1">
      <c r="A3819" s="18"/>
    </row>
    <row r="3820" spans="1:1">
      <c r="A3820" s="18"/>
    </row>
    <row r="3821" spans="1:1">
      <c r="A3821" s="18"/>
    </row>
    <row r="3822" spans="1:1">
      <c r="A3822" s="18"/>
    </row>
    <row r="3823" spans="1:1">
      <c r="A3823" s="18"/>
    </row>
    <row r="3824" spans="1:1">
      <c r="A3824" s="18"/>
    </row>
    <row r="3825" spans="1:1">
      <c r="A3825" s="18"/>
    </row>
    <row r="3826" spans="1:1">
      <c r="A3826" s="18"/>
    </row>
    <row r="3827" spans="1:1">
      <c r="A3827" s="18"/>
    </row>
    <row r="3828" spans="1:1">
      <c r="A3828" s="18"/>
    </row>
    <row r="3829" spans="1:1">
      <c r="A3829" s="18"/>
    </row>
    <row r="3830" spans="1:1">
      <c r="A3830" s="18"/>
    </row>
    <row r="3831" spans="1:1">
      <c r="A3831" s="18"/>
    </row>
    <row r="3832" spans="1:1">
      <c r="A3832" s="18"/>
    </row>
    <row r="3833" spans="1:1">
      <c r="A3833" s="18"/>
    </row>
    <row r="3834" spans="1:1">
      <c r="A3834" s="18"/>
    </row>
    <row r="3835" spans="1:1">
      <c r="A3835" s="18"/>
    </row>
    <row r="3836" spans="1:1">
      <c r="A3836" s="18"/>
    </row>
    <row r="3837" spans="1:1">
      <c r="A3837" s="18"/>
    </row>
    <row r="3838" spans="1:1">
      <c r="A3838" s="18"/>
    </row>
    <row r="3839" spans="1:1">
      <c r="A3839" s="18"/>
    </row>
    <row r="3840" spans="1:1">
      <c r="A3840" s="18"/>
    </row>
    <row r="3841" spans="1:1">
      <c r="A3841" s="18"/>
    </row>
    <row r="3842" spans="1:1">
      <c r="A3842" s="18"/>
    </row>
    <row r="3843" spans="1:1">
      <c r="A3843" s="18"/>
    </row>
    <row r="3844" spans="1:1">
      <c r="A3844" s="18"/>
    </row>
    <row r="3845" spans="1:1">
      <c r="A3845" s="18"/>
    </row>
    <row r="3846" spans="1:1">
      <c r="A3846" s="18"/>
    </row>
    <row r="3847" spans="1:1">
      <c r="A3847" s="18"/>
    </row>
    <row r="3848" spans="1:1">
      <c r="A3848" s="18"/>
    </row>
    <row r="3849" spans="1:1">
      <c r="A3849" s="18"/>
    </row>
    <row r="3850" spans="1:1">
      <c r="A3850" s="18"/>
    </row>
    <row r="3851" spans="1:1">
      <c r="A3851" s="18"/>
    </row>
    <row r="3852" spans="1:1">
      <c r="A3852" s="18"/>
    </row>
    <row r="3853" spans="1:1">
      <c r="A3853" s="18"/>
    </row>
    <row r="3854" spans="1:1">
      <c r="A3854" s="18"/>
    </row>
    <row r="3855" spans="1:1">
      <c r="A3855" s="18"/>
    </row>
    <row r="3856" spans="1:1">
      <c r="A3856" s="18"/>
    </row>
    <row r="3857" spans="1:1">
      <c r="A3857" s="18"/>
    </row>
    <row r="3858" spans="1:1">
      <c r="A3858" s="18"/>
    </row>
    <row r="3859" spans="1:1">
      <c r="A3859" s="18"/>
    </row>
    <row r="3860" spans="1:1">
      <c r="A3860" s="18"/>
    </row>
    <row r="3861" spans="1:1">
      <c r="A3861" s="18"/>
    </row>
    <row r="3862" spans="1:1">
      <c r="A3862" s="18"/>
    </row>
    <row r="3863" spans="1:1">
      <c r="A3863" s="18"/>
    </row>
    <row r="3864" spans="1:1">
      <c r="A3864" s="18"/>
    </row>
    <row r="3865" spans="1:1">
      <c r="A3865" s="18"/>
    </row>
    <row r="3866" spans="1:1">
      <c r="A3866" s="18"/>
    </row>
    <row r="3867" spans="1:1">
      <c r="A3867" s="18"/>
    </row>
    <row r="3868" spans="1:1">
      <c r="A3868" s="18"/>
    </row>
    <row r="3869" spans="1:1">
      <c r="A3869" s="18"/>
    </row>
    <row r="3870" spans="1:1">
      <c r="A3870" s="18"/>
    </row>
    <row r="3871" spans="1:1">
      <c r="A3871" s="18"/>
    </row>
    <row r="3872" spans="1:1">
      <c r="A3872" s="18"/>
    </row>
    <row r="3873" spans="1:1">
      <c r="A3873" s="18"/>
    </row>
    <row r="3874" spans="1:1">
      <c r="A3874" s="18"/>
    </row>
    <row r="3875" spans="1:1">
      <c r="A3875" s="18"/>
    </row>
    <row r="3876" spans="1:1">
      <c r="A3876" s="18"/>
    </row>
    <row r="3877" spans="1:1">
      <c r="A3877" s="18"/>
    </row>
    <row r="3878" spans="1:1">
      <c r="A3878" s="18"/>
    </row>
    <row r="3879" spans="1:1">
      <c r="A3879" s="18"/>
    </row>
    <row r="3880" spans="1:1">
      <c r="A3880" s="18"/>
    </row>
    <row r="3881" spans="1:1">
      <c r="A3881" s="18"/>
    </row>
    <row r="3882" spans="1:1">
      <c r="A3882" s="18"/>
    </row>
    <row r="3883" spans="1:1">
      <c r="A3883" s="18"/>
    </row>
    <row r="3884" spans="1:1">
      <c r="A3884" s="18"/>
    </row>
    <row r="3885" spans="1:1">
      <c r="A3885" s="18"/>
    </row>
    <row r="3886" spans="1:1">
      <c r="A3886" s="18"/>
    </row>
    <row r="3887" spans="1:1">
      <c r="A3887" s="18"/>
    </row>
    <row r="3888" spans="1:1">
      <c r="A3888" s="18"/>
    </row>
    <row r="3889" spans="1:1">
      <c r="A3889" s="18"/>
    </row>
    <row r="3890" spans="1:1">
      <c r="A3890" s="18"/>
    </row>
    <row r="3891" spans="1:1">
      <c r="A3891" s="18"/>
    </row>
    <row r="3892" spans="1:1">
      <c r="A3892" s="18"/>
    </row>
    <row r="3893" spans="1:1">
      <c r="A3893" s="18"/>
    </row>
    <row r="3894" spans="1:1">
      <c r="A3894" s="18"/>
    </row>
    <row r="3895" spans="1:1">
      <c r="A3895" s="18"/>
    </row>
    <row r="3896" spans="1:1">
      <c r="A3896" s="18"/>
    </row>
    <row r="3897" spans="1:1">
      <c r="A3897" s="18"/>
    </row>
    <row r="3898" spans="1:1">
      <c r="A3898" s="18"/>
    </row>
    <row r="3899" spans="1:1">
      <c r="A3899" s="18"/>
    </row>
    <row r="3900" spans="1:1">
      <c r="A3900" s="18"/>
    </row>
    <row r="3901" spans="1:1">
      <c r="A3901" s="18"/>
    </row>
    <row r="3902" spans="1:1">
      <c r="A3902" s="18"/>
    </row>
    <row r="3903" spans="1:1">
      <c r="A3903" s="18"/>
    </row>
    <row r="3904" spans="1:1">
      <c r="A3904" s="18"/>
    </row>
    <row r="3905" spans="1:1">
      <c r="A3905" s="18"/>
    </row>
    <row r="3906" spans="1:1">
      <c r="A3906" s="18"/>
    </row>
    <row r="3907" spans="1:1">
      <c r="A3907" s="18"/>
    </row>
    <row r="3908" spans="1:1">
      <c r="A3908" s="18"/>
    </row>
    <row r="3909" spans="1:1">
      <c r="A3909" s="18"/>
    </row>
    <row r="3910" spans="1:1">
      <c r="A3910" s="18"/>
    </row>
    <row r="3911" spans="1:1">
      <c r="A3911" s="18"/>
    </row>
    <row r="3912" spans="1:1">
      <c r="A3912" s="18"/>
    </row>
    <row r="3913" spans="1:1">
      <c r="A3913" s="18"/>
    </row>
    <row r="3914" spans="1:1">
      <c r="A3914" s="18"/>
    </row>
    <row r="3915" spans="1:1">
      <c r="A3915" s="18"/>
    </row>
    <row r="3916" spans="1:1">
      <c r="A3916" s="18"/>
    </row>
    <row r="3917" spans="1:1">
      <c r="A3917" s="18"/>
    </row>
    <row r="3918" spans="1:1">
      <c r="A3918" s="18"/>
    </row>
    <row r="3919" spans="1:1">
      <c r="A3919" s="18"/>
    </row>
    <row r="3920" spans="1:1">
      <c r="A3920" s="18"/>
    </row>
    <row r="3921" spans="1:1">
      <c r="A3921" s="18"/>
    </row>
    <row r="3922" spans="1:1">
      <c r="A3922" s="18"/>
    </row>
    <row r="3923" spans="1:1">
      <c r="A3923" s="18"/>
    </row>
    <row r="3924" spans="1:1">
      <c r="A3924" s="18"/>
    </row>
    <row r="3925" spans="1:1">
      <c r="A3925" s="18"/>
    </row>
    <row r="3926" spans="1:1">
      <c r="A3926" s="18"/>
    </row>
    <row r="3927" spans="1:1">
      <c r="A3927" s="18"/>
    </row>
    <row r="3928" spans="1:1">
      <c r="A3928" s="18"/>
    </row>
    <row r="3929" spans="1:1">
      <c r="A3929" s="18"/>
    </row>
    <row r="3930" spans="1:1">
      <c r="A3930" s="18"/>
    </row>
    <row r="3931" spans="1:1">
      <c r="A3931" s="18"/>
    </row>
    <row r="3932" spans="1:1">
      <c r="A3932" s="18"/>
    </row>
    <row r="3933" spans="1:1">
      <c r="A3933" s="18"/>
    </row>
    <row r="3934" spans="1:1">
      <c r="A3934" s="18"/>
    </row>
    <row r="3935" spans="1:1">
      <c r="A3935" s="18"/>
    </row>
    <row r="3936" spans="1:1">
      <c r="A3936" s="18"/>
    </row>
    <row r="3937" spans="1:1">
      <c r="A3937" s="18"/>
    </row>
    <row r="3938" spans="1:1">
      <c r="A3938" s="18"/>
    </row>
    <row r="3939" spans="1:1">
      <c r="A3939" s="18"/>
    </row>
    <row r="3940" spans="1:1">
      <c r="A3940" s="18"/>
    </row>
    <row r="3941" spans="1:1">
      <c r="A3941" s="18"/>
    </row>
    <row r="3942" spans="1:1">
      <c r="A3942" s="18"/>
    </row>
    <row r="3943" spans="1:1">
      <c r="A3943" s="18"/>
    </row>
    <row r="3944" spans="1:1">
      <c r="A3944" s="18"/>
    </row>
    <row r="3945" spans="1:1">
      <c r="A3945" s="18"/>
    </row>
    <row r="3946" spans="1:1">
      <c r="A3946" s="18"/>
    </row>
    <row r="3947" spans="1:1">
      <c r="A3947" s="18"/>
    </row>
    <row r="3948" spans="1:1">
      <c r="A3948" s="18"/>
    </row>
    <row r="3949" spans="1:1">
      <c r="A3949" s="18"/>
    </row>
    <row r="3950" spans="1:1">
      <c r="A3950" s="18"/>
    </row>
    <row r="3951" spans="1:1">
      <c r="A3951" s="18"/>
    </row>
    <row r="3952" spans="1:1">
      <c r="A3952" s="18"/>
    </row>
    <row r="3953" spans="1:1">
      <c r="A3953" s="18"/>
    </row>
    <row r="3954" spans="1:1">
      <c r="A3954" s="18"/>
    </row>
    <row r="3955" spans="1:1">
      <c r="A3955" s="18"/>
    </row>
    <row r="3956" spans="1:1">
      <c r="A3956" s="18"/>
    </row>
    <row r="3957" spans="1:1">
      <c r="A3957" s="18"/>
    </row>
    <row r="3958" spans="1:1">
      <c r="A3958" s="18"/>
    </row>
    <row r="3959" spans="1:1">
      <c r="A3959" s="18"/>
    </row>
    <row r="3960" spans="1:1">
      <c r="A3960" s="18"/>
    </row>
    <row r="3961" spans="1:1">
      <c r="A3961" s="18"/>
    </row>
    <row r="3962" spans="1:1">
      <c r="A3962" s="18"/>
    </row>
    <row r="3963" spans="1:1">
      <c r="A3963" s="18"/>
    </row>
    <row r="3964" spans="1:1">
      <c r="A3964" s="18"/>
    </row>
    <row r="3965" spans="1:1">
      <c r="A3965" s="18"/>
    </row>
    <row r="3966" spans="1:1">
      <c r="A3966" s="18"/>
    </row>
    <row r="3967" spans="1:1">
      <c r="A3967" s="18"/>
    </row>
    <row r="3968" spans="1:1">
      <c r="A3968" s="18"/>
    </row>
    <row r="3969" spans="1:1">
      <c r="A3969" s="18"/>
    </row>
    <row r="3970" spans="1:1">
      <c r="A3970" s="18"/>
    </row>
    <row r="3971" spans="1:1">
      <c r="A3971" s="18"/>
    </row>
    <row r="3972" spans="1:1">
      <c r="A3972" s="18"/>
    </row>
    <row r="3973" spans="1:1">
      <c r="A3973" s="18"/>
    </row>
    <row r="3974" spans="1:1">
      <c r="A3974" s="18"/>
    </row>
    <row r="3975" spans="1:1">
      <c r="A3975" s="18"/>
    </row>
    <row r="3976" spans="1:1">
      <c r="A3976" s="18"/>
    </row>
    <row r="3977" spans="1:1">
      <c r="A3977" s="18"/>
    </row>
    <row r="3978" spans="1:1">
      <c r="A3978" s="18"/>
    </row>
    <row r="3979" spans="1:1">
      <c r="A3979" s="18"/>
    </row>
    <row r="3980" spans="1:1">
      <c r="A3980" s="18"/>
    </row>
    <row r="3981" spans="1:1">
      <c r="A3981" s="18"/>
    </row>
    <row r="3982" spans="1:1">
      <c r="A3982" s="18"/>
    </row>
    <row r="3983" spans="1:1">
      <c r="A3983" s="18"/>
    </row>
    <row r="3984" spans="1:1">
      <c r="A3984" s="18"/>
    </row>
    <row r="3985" spans="1:1">
      <c r="A3985" s="18"/>
    </row>
    <row r="3986" spans="1:1">
      <c r="A3986" s="18"/>
    </row>
    <row r="3987" spans="1:1">
      <c r="A3987" s="18"/>
    </row>
    <row r="3988" spans="1:1">
      <c r="A3988" s="18"/>
    </row>
    <row r="3989" spans="1:1">
      <c r="A3989" s="18"/>
    </row>
    <row r="3990" spans="1:1">
      <c r="A3990" s="18"/>
    </row>
    <row r="3991" spans="1:1">
      <c r="A3991" s="18"/>
    </row>
    <row r="3992" spans="1:1">
      <c r="A3992" s="18"/>
    </row>
    <row r="3993" spans="1:1">
      <c r="A3993" s="18"/>
    </row>
    <row r="3994" spans="1:1">
      <c r="A3994" s="18"/>
    </row>
    <row r="3995" spans="1:1">
      <c r="A3995" s="18"/>
    </row>
    <row r="3996" spans="1:1">
      <c r="A3996" s="18"/>
    </row>
    <row r="3997" spans="1:1">
      <c r="A3997" s="18"/>
    </row>
    <row r="3998" spans="1:1">
      <c r="A3998" s="18"/>
    </row>
    <row r="3999" spans="1:1">
      <c r="A3999" s="18"/>
    </row>
    <row r="4000" spans="1:1">
      <c r="A4000" s="18"/>
    </row>
    <row r="4001" spans="1:1">
      <c r="A4001" s="18"/>
    </row>
    <row r="4002" spans="1:1">
      <c r="A4002" s="18"/>
    </row>
    <row r="4003" spans="1:1">
      <c r="A4003" s="18"/>
    </row>
    <row r="4004" spans="1:1">
      <c r="A4004" s="18"/>
    </row>
    <row r="4005" spans="1:1">
      <c r="A4005" s="18"/>
    </row>
    <row r="4006" spans="1:1">
      <c r="A4006" s="18"/>
    </row>
    <row r="4007" spans="1:1">
      <c r="A4007" s="18"/>
    </row>
    <row r="4008" spans="1:1">
      <c r="A4008" s="18"/>
    </row>
    <row r="4009" spans="1:1">
      <c r="A4009" s="18"/>
    </row>
    <row r="4010" spans="1:1">
      <c r="A4010" s="18"/>
    </row>
    <row r="4011" spans="1:1">
      <c r="A4011" s="18"/>
    </row>
    <row r="4012" spans="1:1">
      <c r="A4012" s="18"/>
    </row>
    <row r="4013" spans="1:1">
      <c r="A4013" s="18"/>
    </row>
    <row r="4014" spans="1:1">
      <c r="A4014" s="18"/>
    </row>
    <row r="4015" spans="1:1">
      <c r="A4015" s="18"/>
    </row>
    <row r="4016" spans="1:1">
      <c r="A4016" s="18"/>
    </row>
    <row r="4017" spans="1:1">
      <c r="A4017" s="18"/>
    </row>
    <row r="4018" spans="1:1">
      <c r="A4018" s="18"/>
    </row>
    <row r="4019" spans="1:1">
      <c r="A4019" s="18"/>
    </row>
    <row r="4020" spans="1:1">
      <c r="A4020" s="18"/>
    </row>
    <row r="4021" spans="1:1">
      <c r="A4021" s="18"/>
    </row>
    <row r="4022" spans="1:1">
      <c r="A4022" s="18"/>
    </row>
    <row r="4023" spans="1:1">
      <c r="A4023" s="18"/>
    </row>
    <row r="4024" spans="1:1">
      <c r="A4024" s="18"/>
    </row>
    <row r="4025" spans="1:1">
      <c r="A4025" s="18"/>
    </row>
    <row r="4026" spans="1:1">
      <c r="A4026" s="18"/>
    </row>
    <row r="4027" spans="1:1">
      <c r="A4027" s="18"/>
    </row>
    <row r="4028" spans="1:1">
      <c r="A4028" s="18"/>
    </row>
    <row r="4029" spans="1:1">
      <c r="A4029" s="18"/>
    </row>
    <row r="4030" spans="1:1">
      <c r="A4030" s="18"/>
    </row>
    <row r="4031" spans="1:1">
      <c r="A4031" s="18"/>
    </row>
    <row r="4032" spans="1:1">
      <c r="A4032" s="18"/>
    </row>
    <row r="4033" spans="1:1">
      <c r="A4033" s="18"/>
    </row>
    <row r="4034" spans="1:1">
      <c r="A4034" s="18"/>
    </row>
    <row r="4035" spans="1:1">
      <c r="A4035" s="18"/>
    </row>
    <row r="4036" spans="1:1">
      <c r="A4036" s="18"/>
    </row>
    <row r="4037" spans="1:1">
      <c r="A4037" s="18"/>
    </row>
    <row r="4038" spans="1:1">
      <c r="A4038" s="18"/>
    </row>
    <row r="4039" spans="1:1">
      <c r="A4039" s="18"/>
    </row>
    <row r="4040" spans="1:1">
      <c r="A4040" s="18"/>
    </row>
    <row r="4041" spans="1:1">
      <c r="A4041" s="18"/>
    </row>
    <row r="4042" spans="1:1">
      <c r="A4042" s="18"/>
    </row>
    <row r="4043" spans="1:1">
      <c r="A4043" s="18"/>
    </row>
    <row r="4044" spans="1:1">
      <c r="A4044" s="18"/>
    </row>
    <row r="4045" spans="1:1">
      <c r="A4045" s="18"/>
    </row>
    <row r="4046" spans="1:1">
      <c r="A4046" s="18"/>
    </row>
    <row r="4047" spans="1:1">
      <c r="A4047" s="18"/>
    </row>
    <row r="4048" spans="1:1">
      <c r="A4048" s="18"/>
    </row>
    <row r="4049" spans="1:1">
      <c r="A4049" s="18"/>
    </row>
    <row r="4050" spans="1:1">
      <c r="A4050" s="18"/>
    </row>
    <row r="4051" spans="1:1">
      <c r="A4051" s="18"/>
    </row>
    <row r="4052" spans="1:1">
      <c r="A4052" s="18"/>
    </row>
    <row r="4053" spans="1:1">
      <c r="A4053" s="18"/>
    </row>
    <row r="4054" spans="1:1">
      <c r="A4054" s="18"/>
    </row>
    <row r="4055" spans="1:1">
      <c r="A4055" s="18"/>
    </row>
    <row r="4056" spans="1:1">
      <c r="A4056" s="18"/>
    </row>
    <row r="4057" spans="1:1">
      <c r="A4057" s="18"/>
    </row>
    <row r="4058" spans="1:1">
      <c r="A4058" s="18"/>
    </row>
    <row r="4059" spans="1:1">
      <c r="A4059" s="18"/>
    </row>
    <row r="4060" spans="1:1">
      <c r="A4060" s="18"/>
    </row>
    <row r="4061" spans="1:1">
      <c r="A4061" s="18"/>
    </row>
    <row r="4062" spans="1:1">
      <c r="A4062" s="18"/>
    </row>
    <row r="4063" spans="1:1">
      <c r="A4063" s="18"/>
    </row>
    <row r="4064" spans="1:1">
      <c r="A4064" s="18"/>
    </row>
    <row r="4065" spans="1:1">
      <c r="A4065" s="18"/>
    </row>
    <row r="4066" spans="1:1">
      <c r="A4066" s="18"/>
    </row>
    <row r="4067" spans="1:1">
      <c r="A4067" s="18"/>
    </row>
    <row r="4068" spans="1:1">
      <c r="A4068" s="18"/>
    </row>
    <row r="4069" spans="1:1">
      <c r="A4069" s="18"/>
    </row>
    <row r="4070" spans="1:1">
      <c r="A4070" s="18"/>
    </row>
    <row r="4071" spans="1:1">
      <c r="A4071" s="18"/>
    </row>
    <row r="4072" spans="1:1">
      <c r="A4072" s="18"/>
    </row>
    <row r="4073" spans="1:1">
      <c r="A4073" s="18"/>
    </row>
    <row r="4074" spans="1:1">
      <c r="A4074" s="18"/>
    </row>
    <row r="4075" spans="1:1">
      <c r="A4075" s="18"/>
    </row>
    <row r="4076" spans="1:1">
      <c r="A4076" s="18"/>
    </row>
    <row r="4077" spans="1:1">
      <c r="A4077" s="18"/>
    </row>
    <row r="4078" spans="1:1">
      <c r="A4078" s="18"/>
    </row>
    <row r="4079" spans="1:1">
      <c r="A4079" s="18"/>
    </row>
    <row r="4080" spans="1:1">
      <c r="A4080" s="18"/>
    </row>
    <row r="4081" spans="1:1">
      <c r="A4081" s="18"/>
    </row>
    <row r="4082" spans="1:1">
      <c r="A4082" s="18"/>
    </row>
    <row r="4083" spans="1:1">
      <c r="A4083" s="18"/>
    </row>
    <row r="4084" spans="1:1">
      <c r="A4084" s="18"/>
    </row>
    <row r="4085" spans="1:1">
      <c r="A4085" s="18"/>
    </row>
    <row r="4086" spans="1:1">
      <c r="A4086" s="18"/>
    </row>
    <row r="4087" spans="1:1">
      <c r="A4087" s="18"/>
    </row>
    <row r="4088" spans="1:1">
      <c r="A4088" s="18"/>
    </row>
    <row r="4089" spans="1:1">
      <c r="A4089" s="18"/>
    </row>
    <row r="4090" spans="1:1">
      <c r="A4090" s="18"/>
    </row>
    <row r="4091" spans="1:1">
      <c r="A4091" s="18"/>
    </row>
    <row r="4092" spans="1:1">
      <c r="A4092" s="18"/>
    </row>
    <row r="4093" spans="1:1">
      <c r="A4093" s="18"/>
    </row>
    <row r="4094" spans="1:1">
      <c r="A4094" s="18"/>
    </row>
    <row r="4095" spans="1:1">
      <c r="A4095" s="18"/>
    </row>
    <row r="4096" spans="1:1">
      <c r="A4096" s="18"/>
    </row>
    <row r="4097" spans="1:1">
      <c r="A4097" s="18"/>
    </row>
    <row r="4098" spans="1:1">
      <c r="A4098" s="18"/>
    </row>
    <row r="4099" spans="1:1">
      <c r="A4099" s="18"/>
    </row>
    <row r="4100" spans="1:1">
      <c r="A4100" s="18"/>
    </row>
    <row r="4101" spans="1:1">
      <c r="A4101" s="18"/>
    </row>
    <row r="4102" spans="1:1">
      <c r="A4102" s="18"/>
    </row>
    <row r="4103" spans="1:1">
      <c r="A4103" s="18"/>
    </row>
    <row r="4104" spans="1:1">
      <c r="A4104" s="18"/>
    </row>
    <row r="4105" spans="1:1">
      <c r="A4105" s="18"/>
    </row>
    <row r="4106" spans="1:1">
      <c r="A4106" s="18"/>
    </row>
    <row r="4107" spans="1:1">
      <c r="A4107" s="18"/>
    </row>
    <row r="4108" spans="1:1">
      <c r="A4108" s="18"/>
    </row>
    <row r="4109" spans="1:1">
      <c r="A4109" s="18"/>
    </row>
    <row r="4110" spans="1:1">
      <c r="A4110" s="18"/>
    </row>
    <row r="4111" spans="1:1">
      <c r="A4111" s="18"/>
    </row>
    <row r="4112" spans="1:1">
      <c r="A4112" s="18"/>
    </row>
    <row r="4113" spans="1:1">
      <c r="A4113" s="18"/>
    </row>
    <row r="4114" spans="1:1">
      <c r="A4114" s="18"/>
    </row>
    <row r="4115" spans="1:1">
      <c r="A4115" s="18"/>
    </row>
    <row r="4116" spans="1:1">
      <c r="A4116" s="18"/>
    </row>
    <row r="4117" spans="1:1">
      <c r="A4117" s="18"/>
    </row>
    <row r="4118" spans="1:1">
      <c r="A4118" s="18"/>
    </row>
    <row r="4119" spans="1:1">
      <c r="A4119" s="18"/>
    </row>
    <row r="4120" spans="1:1">
      <c r="A4120" s="18"/>
    </row>
    <row r="4121" spans="1:1">
      <c r="A4121" s="18"/>
    </row>
    <row r="4122" spans="1:1">
      <c r="A4122" s="18"/>
    </row>
    <row r="4123" spans="1:1">
      <c r="A4123" s="18"/>
    </row>
    <row r="4124" spans="1:1">
      <c r="A4124" s="18"/>
    </row>
    <row r="4125" spans="1:1">
      <c r="A4125" s="18"/>
    </row>
    <row r="4126" spans="1:1">
      <c r="A4126" s="18"/>
    </row>
    <row r="4127" spans="1:1">
      <c r="A4127" s="18"/>
    </row>
    <row r="4128" spans="1:1">
      <c r="A4128" s="18"/>
    </row>
    <row r="4129" spans="1:1">
      <c r="A4129" s="18"/>
    </row>
    <row r="4130" spans="1:1">
      <c r="A4130" s="18"/>
    </row>
    <row r="4131" spans="1:1">
      <c r="A4131" s="18"/>
    </row>
    <row r="4132" spans="1:1">
      <c r="A4132" s="18"/>
    </row>
    <row r="4133" spans="1:1">
      <c r="A4133" s="18"/>
    </row>
    <row r="4134" spans="1:1">
      <c r="A4134" s="18"/>
    </row>
    <row r="4135" spans="1:1">
      <c r="A4135" s="18"/>
    </row>
    <row r="4136" spans="1:1">
      <c r="A4136" s="18"/>
    </row>
    <row r="4137" spans="1:1">
      <c r="A4137" s="18"/>
    </row>
    <row r="4138" spans="1:1">
      <c r="A4138" s="18"/>
    </row>
    <row r="4139" spans="1:1">
      <c r="A4139" s="18"/>
    </row>
    <row r="4140" spans="1:1">
      <c r="A4140" s="18"/>
    </row>
    <row r="4141" spans="1:1">
      <c r="A4141" s="18"/>
    </row>
    <row r="4142" spans="1:1">
      <c r="A4142" s="18"/>
    </row>
    <row r="4143" spans="1:1">
      <c r="A4143" s="18"/>
    </row>
    <row r="4144" spans="1:1">
      <c r="A4144" s="18"/>
    </row>
    <row r="4145" spans="1:1">
      <c r="A4145" s="18"/>
    </row>
    <row r="4146" spans="1:1">
      <c r="A4146" s="18"/>
    </row>
    <row r="4147" spans="1:1">
      <c r="A4147" s="18"/>
    </row>
    <row r="4148" spans="1:1">
      <c r="A4148" s="18"/>
    </row>
    <row r="4149" spans="1:1">
      <c r="A4149" s="18"/>
    </row>
    <row r="4150" spans="1:1">
      <c r="A4150" s="18"/>
    </row>
    <row r="4151" spans="1:1">
      <c r="A4151" s="18"/>
    </row>
    <row r="4152" spans="1:1">
      <c r="A4152" s="18"/>
    </row>
    <row r="4153" spans="1:1">
      <c r="A4153" s="18"/>
    </row>
    <row r="4154" spans="1:1">
      <c r="A4154" s="18"/>
    </row>
    <row r="4155" spans="1:1">
      <c r="A4155" s="18"/>
    </row>
    <row r="4156" spans="1:1">
      <c r="A4156" s="18"/>
    </row>
    <row r="4157" spans="1:1">
      <c r="A4157" s="18"/>
    </row>
    <row r="4158" spans="1:1">
      <c r="A4158" s="18"/>
    </row>
    <row r="4159" spans="1:1">
      <c r="A4159" s="18"/>
    </row>
    <row r="4160" spans="1:1">
      <c r="A4160" s="18"/>
    </row>
    <row r="4161" spans="1:1">
      <c r="A4161" s="18"/>
    </row>
    <row r="4162" spans="1:1">
      <c r="A4162" s="18"/>
    </row>
    <row r="4163" spans="1:1">
      <c r="A4163" s="18"/>
    </row>
    <row r="4164" spans="1:1">
      <c r="A4164" s="18"/>
    </row>
    <row r="4165" spans="1:1">
      <c r="A4165" s="18"/>
    </row>
    <row r="4166" spans="1:1">
      <c r="A4166" s="18"/>
    </row>
    <row r="4167" spans="1:1">
      <c r="A4167" s="18"/>
    </row>
    <row r="4168" spans="1:1">
      <c r="A4168" s="18"/>
    </row>
    <row r="4169" spans="1:1">
      <c r="A4169" s="18"/>
    </row>
    <row r="4170" spans="1:1">
      <c r="A4170" s="18"/>
    </row>
    <row r="4171" spans="1:1">
      <c r="A4171" s="18"/>
    </row>
    <row r="4172" spans="1:1">
      <c r="A4172" s="18"/>
    </row>
    <row r="4173" spans="1:1">
      <c r="A4173" s="18"/>
    </row>
    <row r="4174" spans="1:1">
      <c r="A4174" s="18"/>
    </row>
    <row r="4175" spans="1:1">
      <c r="A4175" s="18"/>
    </row>
    <row r="4176" spans="1:1">
      <c r="A4176" s="18"/>
    </row>
    <row r="4177" spans="1:1">
      <c r="A4177" s="18"/>
    </row>
    <row r="4178" spans="1:1">
      <c r="A4178" s="18"/>
    </row>
    <row r="4179" spans="1:1">
      <c r="A4179" s="18"/>
    </row>
    <row r="4180" spans="1:1">
      <c r="A4180" s="18"/>
    </row>
    <row r="4181" spans="1:1">
      <c r="A4181" s="18"/>
    </row>
    <row r="4182" spans="1:1">
      <c r="A4182" s="18"/>
    </row>
    <row r="4183" spans="1:1">
      <c r="A4183" s="18"/>
    </row>
    <row r="4184" spans="1:1">
      <c r="A4184" s="18"/>
    </row>
    <row r="4185" spans="1:1">
      <c r="A4185" s="18"/>
    </row>
    <row r="4186" spans="1:1">
      <c r="A4186" s="18"/>
    </row>
    <row r="4187" spans="1:1">
      <c r="A4187" s="18"/>
    </row>
    <row r="4188" spans="1:1">
      <c r="A4188" s="18"/>
    </row>
    <row r="4189" spans="1:1">
      <c r="A4189" s="18"/>
    </row>
    <row r="4190" spans="1:1">
      <c r="A4190" s="18"/>
    </row>
    <row r="4191" spans="1:1">
      <c r="A4191" s="18"/>
    </row>
    <row r="4192" spans="1:1">
      <c r="A4192" s="18"/>
    </row>
    <row r="4193" spans="1:1">
      <c r="A4193" s="18"/>
    </row>
    <row r="4194" spans="1:1">
      <c r="A4194" s="18"/>
    </row>
    <row r="4195" spans="1:1">
      <c r="A4195" s="18"/>
    </row>
    <row r="4196" spans="1:1">
      <c r="A4196" s="18"/>
    </row>
    <row r="4197" spans="1:1">
      <c r="A4197" s="18"/>
    </row>
    <row r="4198" spans="1:1">
      <c r="A4198" s="18"/>
    </row>
    <row r="4199" spans="1:1">
      <c r="A4199" s="18"/>
    </row>
    <row r="4200" spans="1:1">
      <c r="A4200" s="18"/>
    </row>
    <row r="4201" spans="1:1">
      <c r="A4201" s="18"/>
    </row>
    <row r="4202" spans="1:1">
      <c r="A4202" s="18"/>
    </row>
    <row r="4203" spans="1:1">
      <c r="A4203" s="18"/>
    </row>
    <row r="4204" spans="1:1">
      <c r="A4204" s="18"/>
    </row>
    <row r="4205" spans="1:1">
      <c r="A4205" s="18"/>
    </row>
    <row r="4206" spans="1:1">
      <c r="A4206" s="18"/>
    </row>
    <row r="4207" spans="1:1">
      <c r="A4207" s="18"/>
    </row>
    <row r="4208" spans="1:1">
      <c r="A4208" s="18"/>
    </row>
    <row r="4209" spans="1:1">
      <c r="A4209" s="18"/>
    </row>
    <row r="4210" spans="1:1">
      <c r="A4210" s="18"/>
    </row>
    <row r="4211" spans="1:1">
      <c r="A4211" s="18"/>
    </row>
    <row r="4212" spans="1:1">
      <c r="A4212" s="18"/>
    </row>
    <row r="4213" spans="1:1">
      <c r="A4213" s="18"/>
    </row>
    <row r="4214" spans="1:1">
      <c r="A4214" s="18"/>
    </row>
    <row r="4215" spans="1:1">
      <c r="A4215" s="18"/>
    </row>
    <row r="4216" spans="1:1">
      <c r="A4216" s="18"/>
    </row>
    <row r="4217" spans="1:1">
      <c r="A4217" s="18"/>
    </row>
    <row r="4218" spans="1:1">
      <c r="A4218" s="18"/>
    </row>
    <row r="4219" spans="1:1">
      <c r="A4219" s="18"/>
    </row>
    <row r="4220" spans="1:1">
      <c r="A4220" s="18"/>
    </row>
    <row r="4221" spans="1:1">
      <c r="A4221" s="18"/>
    </row>
    <row r="4222" spans="1:1">
      <c r="A4222" s="18"/>
    </row>
    <row r="4223" spans="1:1">
      <c r="A4223" s="18"/>
    </row>
    <row r="4224" spans="1:1">
      <c r="A4224" s="18"/>
    </row>
    <row r="4225" spans="1:1">
      <c r="A4225" s="18"/>
    </row>
    <row r="4226" spans="1:1">
      <c r="A4226" s="18"/>
    </row>
    <row r="4227" spans="1:1">
      <c r="A4227" s="18"/>
    </row>
    <row r="4228" spans="1:1">
      <c r="A4228" s="18"/>
    </row>
    <row r="4229" spans="1:1">
      <c r="A4229" s="18"/>
    </row>
    <row r="4230" spans="1:1">
      <c r="A4230" s="18"/>
    </row>
    <row r="4231" spans="1:1">
      <c r="A4231" s="18"/>
    </row>
    <row r="4232" spans="1:1">
      <c r="A4232" s="18"/>
    </row>
    <row r="4233" spans="1:1">
      <c r="A4233" s="18"/>
    </row>
    <row r="4234" spans="1:1">
      <c r="A4234" s="18"/>
    </row>
    <row r="4235" spans="1:1">
      <c r="A4235" s="18"/>
    </row>
    <row r="4236" spans="1:1">
      <c r="A4236" s="18"/>
    </row>
    <row r="4237" spans="1:1">
      <c r="A4237" s="18"/>
    </row>
    <row r="4238" spans="1:1">
      <c r="A4238" s="18"/>
    </row>
    <row r="4239" spans="1:1">
      <c r="A4239" s="18"/>
    </row>
    <row r="4240" spans="1:1">
      <c r="A4240" s="18"/>
    </row>
    <row r="4241" spans="1:1">
      <c r="A4241" s="18"/>
    </row>
    <row r="4242" spans="1:1">
      <c r="A4242" s="18"/>
    </row>
    <row r="4243" spans="1:1">
      <c r="A4243" s="18"/>
    </row>
    <row r="4244" spans="1:1">
      <c r="A4244" s="18"/>
    </row>
    <row r="4245" spans="1:1">
      <c r="A4245" s="18"/>
    </row>
    <row r="4246" spans="1:1">
      <c r="A4246" s="18"/>
    </row>
    <row r="4247" spans="1:1">
      <c r="A4247" s="18"/>
    </row>
    <row r="4248" spans="1:1">
      <c r="A4248" s="18"/>
    </row>
    <row r="4249" spans="1:1">
      <c r="A4249" s="18"/>
    </row>
    <row r="4250" spans="1:1">
      <c r="A4250" s="18"/>
    </row>
    <row r="4251" spans="1:1">
      <c r="A4251" s="18"/>
    </row>
    <row r="4252" spans="1:1">
      <c r="A4252" s="18"/>
    </row>
    <row r="4253" spans="1:1">
      <c r="A4253" s="18"/>
    </row>
    <row r="4254" spans="1:1">
      <c r="A4254" s="18"/>
    </row>
    <row r="4255" spans="1:1">
      <c r="A4255" s="18"/>
    </row>
    <row r="4256" spans="1:1">
      <c r="A4256" s="18"/>
    </row>
    <row r="4257" spans="1:1">
      <c r="A4257" s="18"/>
    </row>
    <row r="4258" spans="1:1">
      <c r="A4258" s="18"/>
    </row>
    <row r="4259" spans="1:1">
      <c r="A4259" s="18"/>
    </row>
    <row r="4260" spans="1:1">
      <c r="A4260" s="18"/>
    </row>
    <row r="4261" spans="1:1">
      <c r="A4261" s="18"/>
    </row>
    <row r="4262" spans="1:1">
      <c r="A4262" s="18"/>
    </row>
    <row r="4263" spans="1:1">
      <c r="A4263" s="18"/>
    </row>
    <row r="4264" spans="1:1">
      <c r="A4264" s="18"/>
    </row>
    <row r="4265" spans="1:1">
      <c r="A4265" s="18"/>
    </row>
    <row r="4266" spans="1:1">
      <c r="A4266" s="18"/>
    </row>
    <row r="4267" spans="1:1">
      <c r="A4267" s="18"/>
    </row>
    <row r="4268" spans="1:1">
      <c r="A4268" s="18"/>
    </row>
    <row r="4269" spans="1:1">
      <c r="A4269" s="18"/>
    </row>
    <row r="4270" spans="1:1">
      <c r="A4270" s="18"/>
    </row>
    <row r="4271" spans="1:1">
      <c r="A4271" s="18"/>
    </row>
    <row r="4272" spans="1:1">
      <c r="A4272" s="18"/>
    </row>
    <row r="4273" spans="1:1">
      <c r="A4273" s="18"/>
    </row>
    <row r="4274" spans="1:1">
      <c r="A4274" s="18"/>
    </row>
    <row r="4275" spans="1:1">
      <c r="A4275" s="18"/>
    </row>
    <row r="4276" spans="1:1">
      <c r="A4276" s="18"/>
    </row>
    <row r="4277" spans="1:1">
      <c r="A4277" s="18"/>
    </row>
    <row r="4278" spans="1:1">
      <c r="A4278" s="18"/>
    </row>
    <row r="4279" spans="1:1">
      <c r="A4279" s="18"/>
    </row>
    <row r="4280" spans="1:1">
      <c r="A4280" s="18"/>
    </row>
    <row r="4281" spans="1:1">
      <c r="A4281" s="18"/>
    </row>
    <row r="4282" spans="1:1">
      <c r="A4282" s="18"/>
    </row>
    <row r="4283" spans="1:1">
      <c r="A4283" s="18"/>
    </row>
    <row r="4284" spans="1:1">
      <c r="A4284" s="18"/>
    </row>
    <row r="4285" spans="1:1">
      <c r="A4285" s="18"/>
    </row>
    <row r="4286" spans="1:1">
      <c r="A4286" s="18"/>
    </row>
    <row r="4287" spans="1:1">
      <c r="A4287" s="18"/>
    </row>
    <row r="4288" spans="1:1">
      <c r="A4288" s="18"/>
    </row>
    <row r="4289" spans="1:1">
      <c r="A4289" s="18"/>
    </row>
    <row r="4290" spans="1:1">
      <c r="A4290" s="18"/>
    </row>
    <row r="4291" spans="1:1">
      <c r="A4291" s="18"/>
    </row>
    <row r="4292" spans="1:1">
      <c r="A4292" s="18"/>
    </row>
    <row r="4293" spans="1:1">
      <c r="A4293" s="18"/>
    </row>
    <row r="4294" spans="1:1">
      <c r="A4294" s="18"/>
    </row>
    <row r="4295" spans="1:1">
      <c r="A4295" s="18"/>
    </row>
    <row r="4296" spans="1:1">
      <c r="A4296" s="18"/>
    </row>
    <row r="4297" spans="1:1">
      <c r="A4297" s="18"/>
    </row>
    <row r="4298" spans="1:1">
      <c r="A4298" s="18"/>
    </row>
    <row r="4299" spans="1:1">
      <c r="A4299" s="18"/>
    </row>
    <row r="4300" spans="1:1">
      <c r="A4300" s="18"/>
    </row>
    <row r="4301" spans="1:1">
      <c r="A4301" s="18"/>
    </row>
    <row r="4302" spans="1:1">
      <c r="A4302" s="18"/>
    </row>
    <row r="4303" spans="1:1">
      <c r="A4303" s="18"/>
    </row>
    <row r="4304" spans="1:1">
      <c r="A4304" s="18"/>
    </row>
    <row r="4305" spans="1:1">
      <c r="A4305" s="18"/>
    </row>
    <row r="4306" spans="1:1">
      <c r="A4306" s="18"/>
    </row>
    <row r="4307" spans="1:1">
      <c r="A4307" s="18"/>
    </row>
    <row r="4308" spans="1:1">
      <c r="A4308" s="18"/>
    </row>
    <row r="4309" spans="1:1">
      <c r="A4309" s="18"/>
    </row>
    <row r="4310" spans="1:1">
      <c r="A4310" s="18"/>
    </row>
    <row r="4311" spans="1:1">
      <c r="A4311" s="18"/>
    </row>
    <row r="4312" spans="1:1">
      <c r="A4312" s="18"/>
    </row>
    <row r="4313" spans="1:1">
      <c r="A4313" s="18"/>
    </row>
    <row r="4314" spans="1:1">
      <c r="A4314" s="18"/>
    </row>
    <row r="4315" spans="1:1">
      <c r="A4315" s="18"/>
    </row>
    <row r="4316" spans="1:1">
      <c r="A4316" s="18"/>
    </row>
    <row r="4317" spans="1:1">
      <c r="A4317" s="18"/>
    </row>
    <row r="4318" spans="1:1">
      <c r="A4318" s="18"/>
    </row>
    <row r="4319" spans="1:1">
      <c r="A4319" s="18"/>
    </row>
    <row r="4320" spans="1:1">
      <c r="A4320" s="18"/>
    </row>
    <row r="4321" spans="1:1">
      <c r="A4321" s="18"/>
    </row>
    <row r="4322" spans="1:1">
      <c r="A4322" s="18"/>
    </row>
    <row r="4323" spans="1:1">
      <c r="A4323" s="18"/>
    </row>
    <row r="4324" spans="1:1">
      <c r="A4324" s="18"/>
    </row>
    <row r="4325" spans="1:1">
      <c r="A4325" s="18"/>
    </row>
    <row r="4326" spans="1:1">
      <c r="A4326" s="18"/>
    </row>
    <row r="4327" spans="1:1">
      <c r="A4327" s="18"/>
    </row>
    <row r="4328" spans="1:1">
      <c r="A4328" s="18"/>
    </row>
    <row r="4329" spans="1:1">
      <c r="A4329" s="18"/>
    </row>
    <row r="4330" spans="1:1">
      <c r="A4330" s="18"/>
    </row>
    <row r="4331" spans="1:1">
      <c r="A4331" s="18"/>
    </row>
    <row r="4332" spans="1:1">
      <c r="A4332" s="18"/>
    </row>
    <row r="4333" spans="1:1">
      <c r="A4333" s="18"/>
    </row>
    <row r="4334" spans="1:1">
      <c r="A4334" s="18"/>
    </row>
    <row r="4335" spans="1:1">
      <c r="A4335" s="18"/>
    </row>
    <row r="4336" spans="1:1">
      <c r="A4336" s="18"/>
    </row>
    <row r="4337" spans="1:1">
      <c r="A4337" s="18"/>
    </row>
    <row r="4338" spans="1:1">
      <c r="A4338" s="18"/>
    </row>
    <row r="4339" spans="1:1">
      <c r="A4339" s="18"/>
    </row>
    <row r="4340" spans="1:1">
      <c r="A4340" s="18"/>
    </row>
    <row r="4341" spans="1:1">
      <c r="A4341" s="18"/>
    </row>
    <row r="4342" spans="1:1">
      <c r="A4342" s="18"/>
    </row>
    <row r="4343" spans="1:1">
      <c r="A4343" s="18"/>
    </row>
    <row r="4344" spans="1:1">
      <c r="A4344" s="18"/>
    </row>
    <row r="4345" spans="1:1">
      <c r="A4345" s="18"/>
    </row>
    <row r="4346" spans="1:1">
      <c r="A4346" s="18"/>
    </row>
    <row r="4347" spans="1:1">
      <c r="A4347" s="18"/>
    </row>
    <row r="4348" spans="1:1">
      <c r="A4348" s="18"/>
    </row>
    <row r="4349" spans="1:1">
      <c r="A4349" s="18"/>
    </row>
    <row r="4350" spans="1:1">
      <c r="A4350" s="18"/>
    </row>
    <row r="4351" spans="1:1">
      <c r="A4351" s="18"/>
    </row>
    <row r="4352" spans="1:1">
      <c r="A4352" s="18"/>
    </row>
    <row r="4353" spans="1:1">
      <c r="A4353" s="18"/>
    </row>
    <row r="4354" spans="1:1">
      <c r="A4354" s="18"/>
    </row>
    <row r="4355" spans="1:1">
      <c r="A4355" s="18"/>
    </row>
    <row r="4356" spans="1:1">
      <c r="A4356" s="18"/>
    </row>
    <row r="4357" spans="1:1">
      <c r="A4357" s="18"/>
    </row>
    <row r="4358" spans="1:1">
      <c r="A4358" s="18"/>
    </row>
    <row r="4359" spans="1:1">
      <c r="A4359" s="18"/>
    </row>
    <row r="4360" spans="1:1">
      <c r="A4360" s="18"/>
    </row>
    <row r="4361" spans="1:1">
      <c r="A4361" s="18"/>
    </row>
    <row r="4362" spans="1:1">
      <c r="A4362" s="18"/>
    </row>
    <row r="4363" spans="1:1">
      <c r="A4363" s="18"/>
    </row>
    <row r="4364" spans="1:1">
      <c r="A4364" s="18"/>
    </row>
    <row r="4365" spans="1:1">
      <c r="A4365" s="18"/>
    </row>
    <row r="4366" spans="1:1">
      <c r="A4366" s="18"/>
    </row>
    <row r="4367" spans="1:1">
      <c r="A4367" s="18"/>
    </row>
    <row r="4368" spans="1:1">
      <c r="A4368" s="18"/>
    </row>
    <row r="4369" spans="1:1">
      <c r="A4369" s="18"/>
    </row>
    <row r="4370" spans="1:1">
      <c r="A4370" s="18"/>
    </row>
    <row r="4371" spans="1:1">
      <c r="A4371" s="18"/>
    </row>
    <row r="4372" spans="1:1">
      <c r="A4372" s="18"/>
    </row>
    <row r="4373" spans="1:1">
      <c r="A4373" s="18"/>
    </row>
    <row r="4374" spans="1:1">
      <c r="A4374" s="18"/>
    </row>
    <row r="4375" spans="1:1">
      <c r="A4375" s="18"/>
    </row>
    <row r="4376" spans="1:1">
      <c r="A4376" s="18"/>
    </row>
    <row r="4377" spans="1:1">
      <c r="A4377" s="18"/>
    </row>
    <row r="4378" spans="1:1">
      <c r="A4378" s="18"/>
    </row>
    <row r="4379" spans="1:1">
      <c r="A4379" s="18"/>
    </row>
    <row r="4380" spans="1:1">
      <c r="A4380" s="18"/>
    </row>
    <row r="4381" spans="1:1">
      <c r="A4381" s="18"/>
    </row>
    <row r="4382" spans="1:1">
      <c r="A4382" s="18"/>
    </row>
    <row r="4383" spans="1:1">
      <c r="A4383" s="18"/>
    </row>
    <row r="4384" spans="1:1">
      <c r="A4384" s="18"/>
    </row>
    <row r="4385" spans="1:1">
      <c r="A4385" s="18"/>
    </row>
    <row r="4386" spans="1:1">
      <c r="A4386" s="18"/>
    </row>
    <row r="4387" spans="1:1">
      <c r="A4387" s="18"/>
    </row>
    <row r="4388" spans="1:1">
      <c r="A4388" s="18"/>
    </row>
    <row r="4389" spans="1:1">
      <c r="A4389" s="18"/>
    </row>
    <row r="4390" spans="1:1">
      <c r="A4390" s="18"/>
    </row>
    <row r="4391" spans="1:1">
      <c r="A4391" s="18"/>
    </row>
    <row r="4392" spans="1:1">
      <c r="A4392" s="18"/>
    </row>
    <row r="4393" spans="1:1">
      <c r="A4393" s="18"/>
    </row>
    <row r="4394" spans="1:1">
      <c r="A4394" s="18"/>
    </row>
    <row r="4395" spans="1:1">
      <c r="A4395" s="18"/>
    </row>
    <row r="4396" spans="1:1">
      <c r="A4396" s="18"/>
    </row>
    <row r="4397" spans="1:1">
      <c r="A4397" s="18"/>
    </row>
    <row r="4398" spans="1:1">
      <c r="A4398" s="18"/>
    </row>
    <row r="4399" spans="1:1">
      <c r="A4399" s="18"/>
    </row>
    <row r="4400" spans="1:1">
      <c r="A4400" s="18"/>
    </row>
    <row r="4401" spans="1:1">
      <c r="A4401" s="18"/>
    </row>
    <row r="4402" spans="1:1">
      <c r="A4402" s="18"/>
    </row>
    <row r="4403" spans="1:1">
      <c r="A4403" s="18"/>
    </row>
    <row r="4404" spans="1:1">
      <c r="A4404" s="18"/>
    </row>
    <row r="4405" spans="1:1">
      <c r="A4405" s="18"/>
    </row>
    <row r="4406" spans="1:1">
      <c r="A4406" s="18"/>
    </row>
    <row r="4407" spans="1:1">
      <c r="A4407" s="18"/>
    </row>
    <row r="4408" spans="1:1">
      <c r="A4408" s="18"/>
    </row>
    <row r="4409" spans="1:1">
      <c r="A4409" s="18"/>
    </row>
    <row r="4410" spans="1:1">
      <c r="A4410" s="18"/>
    </row>
    <row r="4411" spans="1:1">
      <c r="A4411" s="18"/>
    </row>
    <row r="4412" spans="1:1">
      <c r="A4412" s="18"/>
    </row>
    <row r="4413" spans="1:1">
      <c r="A4413" s="18"/>
    </row>
    <row r="4414" spans="1:1">
      <c r="A4414" s="18"/>
    </row>
    <row r="4415" spans="1:1">
      <c r="A4415" s="18"/>
    </row>
    <row r="4416" spans="1:1">
      <c r="A4416" s="18"/>
    </row>
    <row r="4417" spans="1:1">
      <c r="A4417" s="18"/>
    </row>
    <row r="4418" spans="1:1">
      <c r="A4418" s="18"/>
    </row>
    <row r="4419" spans="1:1">
      <c r="A4419" s="18"/>
    </row>
    <row r="4420" spans="1:1">
      <c r="A4420" s="18"/>
    </row>
    <row r="4421" spans="1:1">
      <c r="A4421" s="18"/>
    </row>
    <row r="4422" spans="1:1">
      <c r="A4422" s="18"/>
    </row>
    <row r="4423" spans="1:1">
      <c r="A4423" s="18"/>
    </row>
    <row r="4424" spans="1:1">
      <c r="A4424" s="18"/>
    </row>
    <row r="4425" spans="1:1">
      <c r="A4425" s="18"/>
    </row>
    <row r="4426" spans="1:1">
      <c r="A4426" s="18"/>
    </row>
    <row r="4427" spans="1:1">
      <c r="A4427" s="18"/>
    </row>
    <row r="4428" spans="1:1">
      <c r="A4428" s="18"/>
    </row>
    <row r="4429" spans="1:1">
      <c r="A4429" s="18"/>
    </row>
    <row r="4430" spans="1:1">
      <c r="A4430" s="18"/>
    </row>
    <row r="4431" spans="1:1">
      <c r="A4431" s="18"/>
    </row>
    <row r="4432" spans="1:1">
      <c r="A4432" s="18"/>
    </row>
    <row r="4433" spans="1:1">
      <c r="A4433" s="18"/>
    </row>
    <row r="4434" spans="1:1">
      <c r="A4434" s="18"/>
    </row>
    <row r="4435" spans="1:1">
      <c r="A4435" s="18"/>
    </row>
    <row r="4436" spans="1:1">
      <c r="A4436" s="18"/>
    </row>
    <row r="4437" spans="1:1">
      <c r="A4437" s="18"/>
    </row>
    <row r="4438" spans="1:1">
      <c r="A4438" s="18"/>
    </row>
    <row r="4439" spans="1:1">
      <c r="A4439" s="18"/>
    </row>
    <row r="4440" spans="1:1">
      <c r="A4440" s="18"/>
    </row>
    <row r="4441" spans="1:1">
      <c r="A4441" s="18"/>
    </row>
    <row r="4442" spans="1:1">
      <c r="A4442" s="18"/>
    </row>
    <row r="4443" spans="1:1">
      <c r="A4443" s="18"/>
    </row>
    <row r="4444" spans="1:1">
      <c r="A4444" s="18"/>
    </row>
    <row r="4445" spans="1:1">
      <c r="A4445" s="18"/>
    </row>
    <row r="4446" spans="1:1">
      <c r="A4446" s="18"/>
    </row>
    <row r="4447" spans="1:1">
      <c r="A4447" s="18"/>
    </row>
    <row r="4448" spans="1:1">
      <c r="A4448" s="18"/>
    </row>
    <row r="4449" spans="1:1">
      <c r="A4449" s="18"/>
    </row>
    <row r="4450" spans="1:1">
      <c r="A4450" s="18"/>
    </row>
    <row r="4451" spans="1:1">
      <c r="A4451" s="18"/>
    </row>
    <row r="4452" spans="1:1">
      <c r="A4452" s="18"/>
    </row>
    <row r="4453" spans="1:1">
      <c r="A4453" s="18"/>
    </row>
    <row r="4454" spans="1:1">
      <c r="A4454" s="18"/>
    </row>
    <row r="4455" spans="1:1">
      <c r="A4455" s="18"/>
    </row>
    <row r="4456" spans="1:1">
      <c r="A4456" s="18"/>
    </row>
    <row r="4457" spans="1:1">
      <c r="A4457" s="18"/>
    </row>
    <row r="4458" spans="1:1">
      <c r="A4458" s="18"/>
    </row>
    <row r="4459" spans="1:1">
      <c r="A4459" s="18"/>
    </row>
    <row r="4460" spans="1:1">
      <c r="A4460" s="18"/>
    </row>
    <row r="4461" spans="1:1">
      <c r="A4461" s="18"/>
    </row>
    <row r="4462" spans="1:1">
      <c r="A4462" s="18"/>
    </row>
    <row r="4463" spans="1:1">
      <c r="A4463" s="18"/>
    </row>
    <row r="4464" spans="1:1">
      <c r="A4464" s="18"/>
    </row>
    <row r="4465" spans="1:1">
      <c r="A4465" s="18"/>
    </row>
    <row r="4466" spans="1:1">
      <c r="A4466" s="18"/>
    </row>
    <row r="4467" spans="1:1">
      <c r="A4467" s="18"/>
    </row>
    <row r="4468" spans="1:1">
      <c r="A4468" s="18"/>
    </row>
    <row r="4469" spans="1:1">
      <c r="A4469" s="18"/>
    </row>
    <row r="4470" spans="1:1">
      <c r="A4470" s="18"/>
    </row>
    <row r="4471" spans="1:1">
      <c r="A4471" s="18"/>
    </row>
    <row r="4472" spans="1:1">
      <c r="A4472" s="18"/>
    </row>
    <row r="4473" spans="1:1">
      <c r="A4473" s="18"/>
    </row>
    <row r="4474" spans="1:1">
      <c r="A4474" s="18"/>
    </row>
    <row r="4475" spans="1:1">
      <c r="A4475" s="18"/>
    </row>
    <row r="4476" spans="1:1">
      <c r="A4476" s="18"/>
    </row>
    <row r="4477" spans="1:1">
      <c r="A4477" s="18"/>
    </row>
    <row r="4478" spans="1:1">
      <c r="A4478" s="18"/>
    </row>
    <row r="4479" spans="1:1">
      <c r="A4479" s="18"/>
    </row>
    <row r="4480" spans="1:1">
      <c r="A4480" s="18"/>
    </row>
    <row r="4481" spans="1:1">
      <c r="A4481" s="18"/>
    </row>
    <row r="4482" spans="1:1">
      <c r="A4482" s="18"/>
    </row>
    <row r="4483" spans="1:1">
      <c r="A4483" s="18"/>
    </row>
    <row r="4484" spans="1:1">
      <c r="A4484" s="18"/>
    </row>
    <row r="4485" spans="1:1">
      <c r="A4485" s="18"/>
    </row>
    <row r="4486" spans="1:1">
      <c r="A4486" s="18"/>
    </row>
    <row r="4487" spans="1:1">
      <c r="A4487" s="18"/>
    </row>
    <row r="4488" spans="1:1">
      <c r="A4488" s="18"/>
    </row>
    <row r="4489" spans="1:1">
      <c r="A4489" s="18"/>
    </row>
    <row r="4490" spans="1:1">
      <c r="A4490" s="18"/>
    </row>
    <row r="4491" spans="1:1">
      <c r="A4491" s="18"/>
    </row>
    <row r="4492" spans="1:1">
      <c r="A4492" s="18"/>
    </row>
    <row r="4493" spans="1:1">
      <c r="A4493" s="18"/>
    </row>
    <row r="4494" spans="1:1">
      <c r="A4494" s="18"/>
    </row>
    <row r="4495" spans="1:1">
      <c r="A4495" s="18"/>
    </row>
    <row r="4496" spans="1:1">
      <c r="A4496" s="18"/>
    </row>
    <row r="4497" spans="1:1">
      <c r="A4497" s="18"/>
    </row>
    <row r="4498" spans="1:1">
      <c r="A4498" s="18"/>
    </row>
    <row r="4499" spans="1:1">
      <c r="A4499" s="18"/>
    </row>
    <row r="4500" spans="1:1">
      <c r="A4500" s="18"/>
    </row>
    <row r="4501" spans="1:1">
      <c r="A4501" s="18"/>
    </row>
    <row r="4502" spans="1:1">
      <c r="A4502" s="18"/>
    </row>
    <row r="4503" spans="1:1">
      <c r="A4503" s="18"/>
    </row>
    <row r="4504" spans="1:1">
      <c r="A4504" s="18"/>
    </row>
    <row r="4505" spans="1:1">
      <c r="A4505" s="18"/>
    </row>
    <row r="4506" spans="1:1">
      <c r="A4506" s="18"/>
    </row>
    <row r="4507" spans="1:1">
      <c r="A4507" s="18"/>
    </row>
    <row r="4508" spans="1:1">
      <c r="A4508" s="18"/>
    </row>
    <row r="4509" spans="1:1">
      <c r="A4509" s="18"/>
    </row>
    <row r="4510" spans="1:1">
      <c r="A4510" s="18"/>
    </row>
    <row r="4511" spans="1:1">
      <c r="A4511" s="18"/>
    </row>
    <row r="4512" spans="1:1">
      <c r="A4512" s="18"/>
    </row>
    <row r="4513" spans="1:1">
      <c r="A4513" s="18"/>
    </row>
    <row r="4514" spans="1:1">
      <c r="A4514" s="18"/>
    </row>
    <row r="4515" spans="1:1">
      <c r="A4515" s="18"/>
    </row>
    <row r="4516" spans="1:1">
      <c r="A4516" s="18"/>
    </row>
    <row r="4517" spans="1:1">
      <c r="A4517" s="18"/>
    </row>
    <row r="4518" spans="1:1">
      <c r="A4518" s="18"/>
    </row>
    <row r="4519" spans="1:1">
      <c r="A4519" s="18"/>
    </row>
    <row r="4520" spans="1:1">
      <c r="A4520" s="18"/>
    </row>
    <row r="4521" spans="1:1">
      <c r="A4521" s="18"/>
    </row>
    <row r="4522" spans="1:1">
      <c r="A4522" s="18"/>
    </row>
    <row r="4523" spans="1:1">
      <c r="A4523" s="18"/>
    </row>
    <row r="4524" spans="1:1">
      <c r="A4524" s="18"/>
    </row>
    <row r="4525" spans="1:1">
      <c r="A4525" s="18"/>
    </row>
    <row r="4526" spans="1:1">
      <c r="A4526" s="18"/>
    </row>
    <row r="4527" spans="1:1">
      <c r="A4527" s="18"/>
    </row>
    <row r="4528" spans="1:1">
      <c r="A4528" s="18"/>
    </row>
    <row r="4529" spans="1:1">
      <c r="A4529" s="18"/>
    </row>
    <row r="4530" spans="1:1">
      <c r="A4530" s="18"/>
    </row>
    <row r="4531" spans="1:1">
      <c r="A4531" s="18"/>
    </row>
    <row r="4532" spans="1:1">
      <c r="A4532" s="18"/>
    </row>
    <row r="4533" spans="1:1">
      <c r="A4533" s="18"/>
    </row>
    <row r="4534" spans="1:1">
      <c r="A4534" s="18"/>
    </row>
    <row r="4535" spans="1:1">
      <c r="A4535" s="18"/>
    </row>
    <row r="4536" spans="1:1">
      <c r="A4536" s="18"/>
    </row>
    <row r="4537" spans="1:1">
      <c r="A4537" s="18"/>
    </row>
    <row r="4538" spans="1:1">
      <c r="A4538" s="18"/>
    </row>
    <row r="4539" spans="1:1">
      <c r="A4539" s="18"/>
    </row>
    <row r="4540" spans="1:1">
      <c r="A4540" s="18"/>
    </row>
    <row r="4541" spans="1:1">
      <c r="A4541" s="18"/>
    </row>
    <row r="4542" spans="1:1">
      <c r="A4542" s="18"/>
    </row>
    <row r="4543" spans="1:1">
      <c r="A4543" s="18"/>
    </row>
    <row r="4544" spans="1:1">
      <c r="A4544" s="18"/>
    </row>
    <row r="4545" spans="1:1">
      <c r="A4545" s="18"/>
    </row>
    <row r="4546" spans="1:1">
      <c r="A4546" s="18"/>
    </row>
    <row r="4547" spans="1:1">
      <c r="A4547" s="18"/>
    </row>
    <row r="4548" spans="1:1">
      <c r="A4548" s="18"/>
    </row>
    <row r="4549" spans="1:1">
      <c r="A4549" s="18"/>
    </row>
    <row r="4550" spans="1:1">
      <c r="A4550" s="18"/>
    </row>
    <row r="4551" spans="1:1">
      <c r="A4551" s="18"/>
    </row>
    <row r="4552" spans="1:1">
      <c r="A4552" s="18"/>
    </row>
    <row r="4553" spans="1:1">
      <c r="A4553" s="18"/>
    </row>
    <row r="4554" spans="1:1">
      <c r="A4554" s="18"/>
    </row>
    <row r="4555" spans="1:1">
      <c r="A4555" s="18"/>
    </row>
    <row r="4556" spans="1:1">
      <c r="A4556" s="18"/>
    </row>
    <row r="4557" spans="1:1">
      <c r="A4557" s="18"/>
    </row>
    <row r="4558" spans="1:1">
      <c r="A4558" s="18"/>
    </row>
    <row r="4559" spans="1:1">
      <c r="A4559" s="18"/>
    </row>
    <row r="4560" spans="1:1">
      <c r="A4560" s="18"/>
    </row>
    <row r="4561" spans="1:1">
      <c r="A4561" s="18"/>
    </row>
    <row r="4562" spans="1:1">
      <c r="A4562" s="18"/>
    </row>
    <row r="4563" spans="1:1">
      <c r="A4563" s="18"/>
    </row>
    <row r="4564" spans="1:1">
      <c r="A4564" s="18"/>
    </row>
    <row r="4565" spans="1:1">
      <c r="A4565" s="18"/>
    </row>
    <row r="4566" spans="1:1">
      <c r="A4566" s="18"/>
    </row>
    <row r="4567" spans="1:1">
      <c r="A4567" s="18"/>
    </row>
    <row r="4568" spans="1:1">
      <c r="A4568" s="18"/>
    </row>
    <row r="4569" spans="1:1">
      <c r="A4569" s="18"/>
    </row>
    <row r="4570" spans="1:1">
      <c r="A4570" s="18"/>
    </row>
    <row r="4571" spans="1:1">
      <c r="A4571" s="18"/>
    </row>
    <row r="4572" spans="1:1">
      <c r="A4572" s="18"/>
    </row>
    <row r="4573" spans="1:1">
      <c r="A4573" s="18"/>
    </row>
    <row r="4574" spans="1:1">
      <c r="A4574" s="18"/>
    </row>
    <row r="4575" spans="1:1">
      <c r="A4575" s="18"/>
    </row>
    <row r="4576" spans="1:1">
      <c r="A4576" s="18"/>
    </row>
    <row r="4577" spans="1:1">
      <c r="A4577" s="18"/>
    </row>
    <row r="4578" spans="1:1">
      <c r="A4578" s="18"/>
    </row>
    <row r="4579" spans="1:1">
      <c r="A4579" s="18"/>
    </row>
    <row r="4580" spans="1:1">
      <c r="A4580" s="18"/>
    </row>
    <row r="4581" spans="1:1">
      <c r="A4581" s="18"/>
    </row>
    <row r="4582" spans="1:1">
      <c r="A4582" s="18"/>
    </row>
    <row r="4583" spans="1:1">
      <c r="A4583" s="18"/>
    </row>
    <row r="4584" spans="1:1">
      <c r="A4584" s="18"/>
    </row>
    <row r="4585" spans="1:1">
      <c r="A4585" s="18"/>
    </row>
    <row r="4586" spans="1:1">
      <c r="A4586" s="18"/>
    </row>
    <row r="4587" spans="1:1">
      <c r="A4587" s="18"/>
    </row>
    <row r="4588" spans="1:1">
      <c r="A4588" s="18"/>
    </row>
    <row r="4589" spans="1:1">
      <c r="A4589" s="18"/>
    </row>
    <row r="4590" spans="1:1">
      <c r="A4590" s="18"/>
    </row>
    <row r="4591" spans="1:1">
      <c r="A4591" s="18"/>
    </row>
    <row r="4592" spans="1:1">
      <c r="A4592" s="18"/>
    </row>
    <row r="4593" spans="1:1">
      <c r="A4593" s="18"/>
    </row>
    <row r="4594" spans="1:1">
      <c r="A4594" s="18"/>
    </row>
    <row r="4595" spans="1:1">
      <c r="A4595" s="18"/>
    </row>
    <row r="4596" spans="1:1">
      <c r="A4596" s="18"/>
    </row>
    <row r="4597" spans="1:1">
      <c r="A4597" s="18"/>
    </row>
    <row r="4598" spans="1:1">
      <c r="A4598" s="18"/>
    </row>
    <row r="4599" spans="1:1">
      <c r="A4599" s="18"/>
    </row>
    <row r="4600" spans="1:1">
      <c r="A4600" s="18"/>
    </row>
    <row r="4601" spans="1:1">
      <c r="A4601" s="18"/>
    </row>
    <row r="4602" spans="1:1">
      <c r="A4602" s="18"/>
    </row>
    <row r="4603" spans="1:1">
      <c r="A4603" s="18"/>
    </row>
    <row r="4604" spans="1:1">
      <c r="A4604" s="18"/>
    </row>
    <row r="4605" spans="1:1">
      <c r="A4605" s="18"/>
    </row>
    <row r="4606" spans="1:1">
      <c r="A4606" s="18"/>
    </row>
    <row r="4607" spans="1:1">
      <c r="A4607" s="18"/>
    </row>
    <row r="4608" spans="1:1">
      <c r="A4608" s="18"/>
    </row>
    <row r="4609" spans="1:1">
      <c r="A4609" s="18"/>
    </row>
    <row r="4610" spans="1:1">
      <c r="A4610" s="18"/>
    </row>
    <row r="4611" spans="1:1">
      <c r="A4611" s="18"/>
    </row>
    <row r="4612" spans="1:1">
      <c r="A4612" s="18"/>
    </row>
    <row r="4613" spans="1:1">
      <c r="A4613" s="18"/>
    </row>
    <row r="4614" spans="1:1">
      <c r="A4614" s="18"/>
    </row>
    <row r="4615" spans="1:1">
      <c r="A4615" s="18"/>
    </row>
    <row r="4616" spans="1:1">
      <c r="A4616" s="18"/>
    </row>
    <row r="4617" spans="1:1">
      <c r="A4617" s="18"/>
    </row>
    <row r="4618" spans="1:1">
      <c r="A4618" s="18"/>
    </row>
    <row r="4619" spans="1:1">
      <c r="A4619" s="18"/>
    </row>
    <row r="4620" spans="1:1">
      <c r="A4620" s="18"/>
    </row>
    <row r="4621" spans="1:1">
      <c r="A4621" s="18"/>
    </row>
    <row r="4622" spans="1:1">
      <c r="A4622" s="18"/>
    </row>
    <row r="4623" spans="1:1">
      <c r="A4623" s="18"/>
    </row>
    <row r="4624" spans="1:1">
      <c r="A4624" s="18"/>
    </row>
    <row r="4625" spans="1:1">
      <c r="A4625" s="18"/>
    </row>
    <row r="4626" spans="1:1">
      <c r="A4626" s="18"/>
    </row>
    <row r="4627" spans="1:1">
      <c r="A4627" s="18"/>
    </row>
    <row r="4628" spans="1:1">
      <c r="A4628" s="18"/>
    </row>
    <row r="4629" spans="1:1">
      <c r="A4629" s="18"/>
    </row>
    <row r="4630" spans="1:1">
      <c r="A4630" s="18"/>
    </row>
    <row r="4631" spans="1:1">
      <c r="A4631" s="18"/>
    </row>
    <row r="4632" spans="1:1">
      <c r="A4632" s="18"/>
    </row>
    <row r="4633" spans="1:1">
      <c r="A4633" s="18"/>
    </row>
    <row r="4634" spans="1:1">
      <c r="A4634" s="18"/>
    </row>
    <row r="4635" spans="1:1">
      <c r="A4635" s="18"/>
    </row>
    <row r="4636" spans="1:1">
      <c r="A4636" s="18"/>
    </row>
    <row r="4637" spans="1:1">
      <c r="A4637" s="18"/>
    </row>
    <row r="4638" spans="1:1">
      <c r="A4638" s="18"/>
    </row>
    <row r="4639" spans="1:1">
      <c r="A4639" s="18"/>
    </row>
    <row r="4640" spans="1:1">
      <c r="A4640" s="18"/>
    </row>
    <row r="4641" spans="1:1">
      <c r="A4641" s="18"/>
    </row>
    <row r="4642" spans="1:1">
      <c r="A4642" s="18"/>
    </row>
    <row r="4643" spans="1:1">
      <c r="A4643" s="18"/>
    </row>
    <row r="4644" spans="1:1">
      <c r="A4644" s="18"/>
    </row>
    <row r="4645" spans="1:1">
      <c r="A4645" s="18"/>
    </row>
    <row r="4646" spans="1:1">
      <c r="A4646" s="18"/>
    </row>
    <row r="4647" spans="1:1">
      <c r="A4647" s="18"/>
    </row>
    <row r="4648" spans="1:1">
      <c r="A4648" s="18"/>
    </row>
    <row r="4649" spans="1:1">
      <c r="A4649" s="18"/>
    </row>
    <row r="4650" spans="1:1">
      <c r="A4650" s="18"/>
    </row>
    <row r="4651" spans="1:1">
      <c r="A4651" s="18"/>
    </row>
    <row r="4652" spans="1:1">
      <c r="A4652" s="18"/>
    </row>
    <row r="4653" spans="1:1">
      <c r="A4653" s="18"/>
    </row>
    <row r="4654" spans="1:1">
      <c r="A4654" s="18"/>
    </row>
    <row r="4655" spans="1:1">
      <c r="A4655" s="18"/>
    </row>
    <row r="4656" spans="1:1">
      <c r="A4656" s="18"/>
    </row>
    <row r="4657" spans="1:1">
      <c r="A4657" s="18"/>
    </row>
    <row r="4658" spans="1:1">
      <c r="A4658" s="18"/>
    </row>
    <row r="4659" spans="1:1">
      <c r="A4659" s="18"/>
    </row>
    <row r="4660" spans="1:1">
      <c r="A4660" s="18"/>
    </row>
    <row r="4661" spans="1:1">
      <c r="A4661" s="18"/>
    </row>
    <row r="4662" spans="1:1">
      <c r="A4662" s="18"/>
    </row>
    <row r="4663" spans="1:1">
      <c r="A4663" s="18"/>
    </row>
    <row r="4664" spans="1:1">
      <c r="A4664" s="18"/>
    </row>
    <row r="4665" spans="1:1">
      <c r="A4665" s="18"/>
    </row>
    <row r="4666" spans="1:1">
      <c r="A4666" s="18"/>
    </row>
    <row r="4667" spans="1:1">
      <c r="A4667" s="18"/>
    </row>
    <row r="4668" spans="1:1">
      <c r="A4668" s="18"/>
    </row>
    <row r="4669" spans="1:1">
      <c r="A4669" s="18"/>
    </row>
    <row r="4670" spans="1:1">
      <c r="A4670" s="18"/>
    </row>
    <row r="4671" spans="1:1">
      <c r="A4671" s="18"/>
    </row>
    <row r="4672" spans="1:1">
      <c r="A4672" s="18"/>
    </row>
    <row r="4673" spans="1:1">
      <c r="A4673" s="18"/>
    </row>
    <row r="4674" spans="1:1">
      <c r="A4674" s="18"/>
    </row>
    <row r="4675" spans="1:1">
      <c r="A4675" s="18"/>
    </row>
    <row r="4676" spans="1:1">
      <c r="A4676" s="18"/>
    </row>
    <row r="4677" spans="1:1">
      <c r="A4677" s="18"/>
    </row>
    <row r="4678" spans="1:1">
      <c r="A4678" s="18"/>
    </row>
    <row r="4679" spans="1:1">
      <c r="A4679" s="18"/>
    </row>
    <row r="4680" spans="1:1">
      <c r="A4680" s="18"/>
    </row>
    <row r="4681" spans="1:1">
      <c r="A4681" s="18"/>
    </row>
    <row r="4682" spans="1:1">
      <c r="A4682" s="18"/>
    </row>
    <row r="4683" spans="1:1">
      <c r="A4683" s="18"/>
    </row>
    <row r="4684" spans="1:1">
      <c r="A4684" s="18"/>
    </row>
    <row r="4685" spans="1:1">
      <c r="A4685" s="18"/>
    </row>
    <row r="4686" spans="1:1">
      <c r="A4686" s="18"/>
    </row>
    <row r="4687" spans="1:1">
      <c r="A4687" s="18"/>
    </row>
    <row r="4688" spans="1:1">
      <c r="A4688" s="18"/>
    </row>
    <row r="4689" spans="1:1">
      <c r="A4689" s="18"/>
    </row>
    <row r="4690" spans="1:1">
      <c r="A4690" s="18"/>
    </row>
    <row r="4691" spans="1:1">
      <c r="A4691" s="18"/>
    </row>
    <row r="4692" spans="1:1">
      <c r="A4692" s="18"/>
    </row>
    <row r="4693" spans="1:1">
      <c r="A4693" s="18"/>
    </row>
    <row r="4694" spans="1:1">
      <c r="A4694" s="18"/>
    </row>
    <row r="4695" spans="1:1">
      <c r="A4695" s="18"/>
    </row>
    <row r="4696" spans="1:1">
      <c r="A4696" s="18"/>
    </row>
    <row r="4697" spans="1:1">
      <c r="A4697" s="18"/>
    </row>
    <row r="4698" spans="1:1">
      <c r="A4698" s="18"/>
    </row>
    <row r="4699" spans="1:1">
      <c r="A4699" s="18"/>
    </row>
    <row r="4700" spans="1:1">
      <c r="A4700" s="18"/>
    </row>
    <row r="4701" spans="1:1">
      <c r="A4701" s="18"/>
    </row>
    <row r="4702" spans="1:1">
      <c r="A4702" s="18"/>
    </row>
    <row r="4703" spans="1:1">
      <c r="A4703" s="18"/>
    </row>
    <row r="4704" spans="1:1">
      <c r="A4704" s="18"/>
    </row>
    <row r="4705" spans="1:1">
      <c r="A4705" s="18"/>
    </row>
    <row r="4706" spans="1:1">
      <c r="A4706" s="18"/>
    </row>
    <row r="4707" spans="1:1">
      <c r="A4707" s="18"/>
    </row>
    <row r="4708" spans="1:1">
      <c r="A4708" s="18"/>
    </row>
    <row r="4709" spans="1:1">
      <c r="A4709" s="18"/>
    </row>
    <row r="4710" spans="1:1">
      <c r="A4710" s="18"/>
    </row>
    <row r="4711" spans="1:1">
      <c r="A4711" s="18"/>
    </row>
    <row r="4712" spans="1:1">
      <c r="A4712" s="18"/>
    </row>
    <row r="4713" spans="1:1">
      <c r="A4713" s="18"/>
    </row>
    <row r="4714" spans="1:1">
      <c r="A4714" s="18"/>
    </row>
    <row r="4715" spans="1:1">
      <c r="A4715" s="18"/>
    </row>
    <row r="4716" spans="1:1">
      <c r="A4716" s="18"/>
    </row>
    <row r="4717" spans="1:1">
      <c r="A4717" s="18"/>
    </row>
    <row r="4718" spans="1:1">
      <c r="A4718" s="18"/>
    </row>
    <row r="4719" spans="1:1">
      <c r="A4719" s="18"/>
    </row>
    <row r="4720" spans="1:1">
      <c r="A4720" s="18"/>
    </row>
    <row r="4721" spans="1:1">
      <c r="A4721" s="18"/>
    </row>
    <row r="4722" spans="1:1">
      <c r="A4722" s="18"/>
    </row>
    <row r="4723" spans="1:1">
      <c r="A4723" s="18"/>
    </row>
    <row r="4724" spans="1:1">
      <c r="A4724" s="18"/>
    </row>
    <row r="4725" spans="1:1">
      <c r="A4725" s="18"/>
    </row>
    <row r="4726" spans="1:1">
      <c r="A4726" s="18"/>
    </row>
    <row r="4727" spans="1:1">
      <c r="A4727" s="18"/>
    </row>
    <row r="4728" spans="1:1">
      <c r="A4728" s="18"/>
    </row>
    <row r="4729" spans="1:1">
      <c r="A4729" s="18"/>
    </row>
    <row r="4730" spans="1:1">
      <c r="A4730" s="18"/>
    </row>
    <row r="4731" spans="1:1">
      <c r="A4731" s="18"/>
    </row>
    <row r="4732" spans="1:1">
      <c r="A4732" s="18"/>
    </row>
    <row r="4733" spans="1:1">
      <c r="A4733" s="18"/>
    </row>
    <row r="4734" spans="1:1">
      <c r="A4734" s="18"/>
    </row>
    <row r="4735" spans="1:1">
      <c r="A4735" s="18"/>
    </row>
    <row r="4736" spans="1:1">
      <c r="A4736" s="18"/>
    </row>
    <row r="4737" spans="1:1">
      <c r="A4737" s="18"/>
    </row>
    <row r="4738" spans="1:1">
      <c r="A4738" s="18"/>
    </row>
    <row r="4739" spans="1:1">
      <c r="A4739" s="18"/>
    </row>
    <row r="4740" spans="1:1">
      <c r="A4740" s="18"/>
    </row>
    <row r="4741" spans="1:1">
      <c r="A4741" s="18"/>
    </row>
    <row r="4742" spans="1:1">
      <c r="A4742" s="18"/>
    </row>
    <row r="4743" spans="1:1">
      <c r="A4743" s="18"/>
    </row>
    <row r="4744" spans="1:1">
      <c r="A4744" s="18"/>
    </row>
    <row r="4745" spans="1:1">
      <c r="A4745" s="18"/>
    </row>
    <row r="4746" spans="1:1">
      <c r="A4746" s="18"/>
    </row>
    <row r="4747" spans="1:1">
      <c r="A4747" s="18"/>
    </row>
    <row r="4748" spans="1:1">
      <c r="A4748" s="18"/>
    </row>
    <row r="4749" spans="1:1">
      <c r="A4749" s="18"/>
    </row>
    <row r="4750" spans="1:1">
      <c r="A4750" s="18"/>
    </row>
    <row r="4751" spans="1:1">
      <c r="A4751" s="18"/>
    </row>
    <row r="4752" spans="1:1">
      <c r="A4752" s="18"/>
    </row>
    <row r="4753" spans="1:1">
      <c r="A4753" s="18"/>
    </row>
    <row r="4754" spans="1:1">
      <c r="A4754" s="18"/>
    </row>
    <row r="4755" spans="1:1">
      <c r="A4755" s="18"/>
    </row>
    <row r="4756" spans="1:1">
      <c r="A4756" s="18"/>
    </row>
    <row r="4757" spans="1:1">
      <c r="A4757" s="18"/>
    </row>
    <row r="4758" spans="1:1">
      <c r="A4758" s="18"/>
    </row>
    <row r="4759" spans="1:1">
      <c r="A4759" s="18"/>
    </row>
    <row r="4760" spans="1:1">
      <c r="A4760" s="18"/>
    </row>
    <row r="4761" spans="1:1">
      <c r="A4761" s="18"/>
    </row>
    <row r="4762" spans="1:1">
      <c r="A4762" s="18"/>
    </row>
    <row r="4763" spans="1:1">
      <c r="A4763" s="18"/>
    </row>
    <row r="4764" spans="1:1">
      <c r="A4764" s="18"/>
    </row>
    <row r="4765" spans="1:1">
      <c r="A4765" s="18"/>
    </row>
    <row r="4766" spans="1:1">
      <c r="A4766" s="18"/>
    </row>
    <row r="4767" spans="1:1">
      <c r="A4767" s="18"/>
    </row>
    <row r="4768" spans="1:1">
      <c r="A4768" s="18"/>
    </row>
    <row r="4769" spans="1:1">
      <c r="A4769" s="18"/>
    </row>
    <row r="4770" spans="1:1">
      <c r="A4770" s="18"/>
    </row>
    <row r="4771" spans="1:1">
      <c r="A4771" s="18"/>
    </row>
    <row r="4772" spans="1:1">
      <c r="A4772" s="18"/>
    </row>
    <row r="4773" spans="1:1">
      <c r="A4773" s="18"/>
    </row>
    <row r="4774" spans="1:1">
      <c r="A4774" s="18"/>
    </row>
    <row r="4775" spans="1:1">
      <c r="A4775" s="18"/>
    </row>
    <row r="4776" spans="1:1">
      <c r="A4776" s="18"/>
    </row>
    <row r="4777" spans="1:1">
      <c r="A4777" s="18"/>
    </row>
    <row r="4778" spans="1:1">
      <c r="A4778" s="18"/>
    </row>
    <row r="4779" spans="1:1">
      <c r="A4779" s="18"/>
    </row>
    <row r="4780" spans="1:1">
      <c r="A4780" s="18"/>
    </row>
    <row r="4781" spans="1:1">
      <c r="A4781" s="18"/>
    </row>
    <row r="4782" spans="1:1">
      <c r="A4782" s="18"/>
    </row>
    <row r="4783" spans="1:1">
      <c r="A4783" s="18"/>
    </row>
    <row r="4784" spans="1:1">
      <c r="A4784" s="18"/>
    </row>
    <row r="4785" spans="1:1">
      <c r="A4785" s="18"/>
    </row>
    <row r="4786" spans="1:1">
      <c r="A4786" s="18"/>
    </row>
    <row r="4787" spans="1:1">
      <c r="A4787" s="18"/>
    </row>
    <row r="4788" spans="1:1">
      <c r="A4788" s="18"/>
    </row>
    <row r="4789" spans="1:1">
      <c r="A4789" s="18"/>
    </row>
    <row r="4790" spans="1:1">
      <c r="A4790" s="18"/>
    </row>
    <row r="4791" spans="1:1">
      <c r="A4791" s="18"/>
    </row>
    <row r="4792" spans="1:1">
      <c r="A4792" s="18"/>
    </row>
    <row r="4793" spans="1:1">
      <c r="A4793" s="18"/>
    </row>
    <row r="4794" spans="1:1">
      <c r="A4794" s="18"/>
    </row>
    <row r="4795" spans="1:1">
      <c r="A4795" s="18"/>
    </row>
    <row r="4796" spans="1:1">
      <c r="A4796" s="18"/>
    </row>
    <row r="4797" spans="1:1">
      <c r="A4797" s="18"/>
    </row>
    <row r="4798" spans="1:1">
      <c r="A4798" s="18"/>
    </row>
    <row r="4799" spans="1:1">
      <c r="A4799" s="18"/>
    </row>
    <row r="4800" spans="1:1">
      <c r="A4800" s="18"/>
    </row>
    <row r="4801" spans="1:1">
      <c r="A4801" s="18"/>
    </row>
    <row r="4802" spans="1:1">
      <c r="A4802" s="18"/>
    </row>
    <row r="4803" spans="1:1">
      <c r="A4803" s="18"/>
    </row>
    <row r="4804" spans="1:1">
      <c r="A4804" s="18"/>
    </row>
    <row r="4805" spans="1:1">
      <c r="A4805" s="18"/>
    </row>
    <row r="4806" spans="1:1">
      <c r="A4806" s="18"/>
    </row>
    <row r="4807" spans="1:1">
      <c r="A4807" s="18"/>
    </row>
    <row r="4808" spans="1:1">
      <c r="A4808" s="18"/>
    </row>
    <row r="4809" spans="1:1">
      <c r="A4809" s="18"/>
    </row>
    <row r="4810" spans="1:1">
      <c r="A4810" s="18"/>
    </row>
    <row r="4811" spans="1:1">
      <c r="A4811" s="18"/>
    </row>
    <row r="4812" spans="1:1">
      <c r="A4812" s="18"/>
    </row>
    <row r="4813" spans="1:1">
      <c r="A4813" s="18"/>
    </row>
    <row r="4814" spans="1:1">
      <c r="A4814" s="18"/>
    </row>
    <row r="4815" spans="1:1">
      <c r="A4815" s="18"/>
    </row>
    <row r="4816" spans="1:1">
      <c r="A4816" s="18"/>
    </row>
    <row r="4817" spans="1:1">
      <c r="A4817" s="18"/>
    </row>
    <row r="4818" spans="1:1">
      <c r="A4818" s="18"/>
    </row>
    <row r="4819" spans="1:1">
      <c r="A4819" s="18"/>
    </row>
    <row r="4820" spans="1:1">
      <c r="A4820" s="18"/>
    </row>
    <row r="4821" spans="1:1">
      <c r="A4821" s="18"/>
    </row>
    <row r="4822" spans="1:1">
      <c r="A4822" s="18"/>
    </row>
    <row r="4823" spans="1:1">
      <c r="A4823" s="18"/>
    </row>
    <row r="4824" spans="1:1">
      <c r="A4824" s="18"/>
    </row>
    <row r="4825" spans="1:1">
      <c r="A4825" s="18"/>
    </row>
    <row r="4826" spans="1:1">
      <c r="A4826" s="18"/>
    </row>
    <row r="4827" spans="1:1">
      <c r="A4827" s="18"/>
    </row>
    <row r="4828" spans="1:1">
      <c r="A4828" s="18"/>
    </row>
    <row r="4829" spans="1:1">
      <c r="A4829" s="18"/>
    </row>
    <row r="4830" spans="1:1">
      <c r="A4830" s="18"/>
    </row>
    <row r="4831" spans="1:1">
      <c r="A4831" s="18"/>
    </row>
    <row r="4832" spans="1:1">
      <c r="A4832" s="18"/>
    </row>
    <row r="4833" spans="1:1">
      <c r="A4833" s="18"/>
    </row>
    <row r="4834" spans="1:1">
      <c r="A4834" s="18"/>
    </row>
    <row r="4835" spans="1:1">
      <c r="A4835" s="18"/>
    </row>
    <row r="4836" spans="1:1">
      <c r="A4836" s="18"/>
    </row>
    <row r="4837" spans="1:1">
      <c r="A4837" s="18"/>
    </row>
    <row r="4838" spans="1:1">
      <c r="A4838" s="18"/>
    </row>
    <row r="4839" spans="1:1">
      <c r="A4839" s="18"/>
    </row>
    <row r="4840" spans="1:1">
      <c r="A4840" s="18"/>
    </row>
    <row r="4841" spans="1:1">
      <c r="A4841" s="18"/>
    </row>
    <row r="4842" spans="1:1">
      <c r="A4842" s="18"/>
    </row>
    <row r="4843" spans="1:1">
      <c r="A4843" s="18"/>
    </row>
    <row r="4844" spans="1:1">
      <c r="A4844" s="18"/>
    </row>
    <row r="4845" spans="1:1">
      <c r="A4845" s="18"/>
    </row>
    <row r="4846" spans="1:1">
      <c r="A4846" s="18"/>
    </row>
    <row r="4847" spans="1:1">
      <c r="A4847" s="18"/>
    </row>
    <row r="4848" spans="1:1">
      <c r="A4848" s="18"/>
    </row>
    <row r="4849" spans="1:1">
      <c r="A4849" s="18"/>
    </row>
    <row r="4850" spans="1:1">
      <c r="A4850" s="18"/>
    </row>
    <row r="4851" spans="1:1">
      <c r="A4851" s="18"/>
    </row>
    <row r="4852" spans="1:1">
      <c r="A4852" s="18"/>
    </row>
    <row r="4853" spans="1:1">
      <c r="A4853" s="18"/>
    </row>
    <row r="4854" spans="1:1">
      <c r="A4854" s="18"/>
    </row>
    <row r="4855" spans="1:1">
      <c r="A4855" s="18"/>
    </row>
    <row r="4856" spans="1:1">
      <c r="A4856" s="18"/>
    </row>
    <row r="4857" spans="1:1">
      <c r="A4857" s="18"/>
    </row>
    <row r="4858" spans="1:1">
      <c r="A4858" s="18"/>
    </row>
    <row r="4859" spans="1:1">
      <c r="A4859" s="18"/>
    </row>
    <row r="4860" spans="1:1">
      <c r="A4860" s="18"/>
    </row>
    <row r="4861" spans="1:1">
      <c r="A4861" s="18"/>
    </row>
    <row r="4862" spans="1:1">
      <c r="A4862" s="18"/>
    </row>
    <row r="4863" spans="1:1">
      <c r="A4863" s="18"/>
    </row>
    <row r="4864" spans="1:1">
      <c r="A4864" s="18"/>
    </row>
    <row r="4865" spans="1:1">
      <c r="A4865" s="18"/>
    </row>
    <row r="4866" spans="1:1">
      <c r="A4866" s="18"/>
    </row>
    <row r="4867" spans="1:1">
      <c r="A4867" s="18"/>
    </row>
    <row r="4868" spans="1:1">
      <c r="A4868" s="18"/>
    </row>
    <row r="4869" spans="1:1">
      <c r="A4869" s="18"/>
    </row>
    <row r="4870" spans="1:1">
      <c r="A4870" s="18"/>
    </row>
    <row r="4871" spans="1:1">
      <c r="A4871" s="18"/>
    </row>
    <row r="4872" spans="1:1">
      <c r="A4872" s="18"/>
    </row>
    <row r="4873" spans="1:1">
      <c r="A4873" s="18"/>
    </row>
    <row r="4874" spans="1:1">
      <c r="A4874" s="18"/>
    </row>
    <row r="4875" spans="1:1">
      <c r="A4875" s="18"/>
    </row>
    <row r="4876" spans="1:1">
      <c r="A4876" s="18"/>
    </row>
    <row r="4877" spans="1:1">
      <c r="A4877" s="18"/>
    </row>
    <row r="4878" spans="1:1">
      <c r="A4878" s="18"/>
    </row>
    <row r="4879" spans="1:1">
      <c r="A4879" s="18"/>
    </row>
    <row r="4880" spans="1:1">
      <c r="A4880" s="18"/>
    </row>
    <row r="4881" spans="1:1">
      <c r="A4881" s="18"/>
    </row>
    <row r="4882" spans="1:1">
      <c r="A4882" s="18"/>
    </row>
    <row r="4883" spans="1:1">
      <c r="A4883" s="18"/>
    </row>
    <row r="4884" spans="1:1">
      <c r="A4884" s="18"/>
    </row>
    <row r="4885" spans="1:1">
      <c r="A4885" s="18"/>
    </row>
    <row r="4886" spans="1:1">
      <c r="A4886" s="18"/>
    </row>
    <row r="4887" spans="1:1">
      <c r="A4887" s="18"/>
    </row>
    <row r="4888" spans="1:1">
      <c r="A4888" s="18"/>
    </row>
    <row r="4889" spans="1:1">
      <c r="A4889" s="18"/>
    </row>
    <row r="4890" spans="1:1">
      <c r="A4890" s="18"/>
    </row>
    <row r="4891" spans="1:1">
      <c r="A4891" s="18"/>
    </row>
    <row r="4892" spans="1:1">
      <c r="A4892" s="18"/>
    </row>
    <row r="4893" spans="1:1">
      <c r="A4893" s="18"/>
    </row>
    <row r="4894" spans="1:1">
      <c r="A4894" s="18"/>
    </row>
    <row r="4895" spans="1:1">
      <c r="A4895" s="18"/>
    </row>
    <row r="4896" spans="1:1">
      <c r="A4896" s="18"/>
    </row>
    <row r="4897" spans="1:1">
      <c r="A4897" s="18"/>
    </row>
    <row r="4898" spans="1:1">
      <c r="A4898" s="18"/>
    </row>
    <row r="4899" spans="1:1">
      <c r="A4899" s="18"/>
    </row>
    <row r="4900" spans="1:1">
      <c r="A4900" s="18"/>
    </row>
    <row r="4901" spans="1:1">
      <c r="A4901" s="18"/>
    </row>
    <row r="4902" spans="1:1">
      <c r="A4902" s="18"/>
    </row>
    <row r="4903" spans="1:1">
      <c r="A4903" s="18"/>
    </row>
    <row r="4904" spans="1:1">
      <c r="A4904" s="18"/>
    </row>
    <row r="4905" spans="1:1">
      <c r="A4905" s="18"/>
    </row>
    <row r="4906" spans="1:1">
      <c r="A4906" s="18"/>
    </row>
    <row r="4907" spans="1:1">
      <c r="A4907" s="18"/>
    </row>
    <row r="4908" spans="1:1">
      <c r="A4908" s="18"/>
    </row>
    <row r="4909" spans="1:1">
      <c r="A4909" s="18"/>
    </row>
    <row r="4910" spans="1:1">
      <c r="A4910" s="18"/>
    </row>
    <row r="4911" spans="1:1">
      <c r="A4911" s="18"/>
    </row>
    <row r="4912" spans="1:1">
      <c r="A4912" s="18"/>
    </row>
    <row r="4913" spans="1:1">
      <c r="A4913" s="18"/>
    </row>
    <row r="4914" spans="1:1">
      <c r="A4914" s="18"/>
    </row>
    <row r="4915" spans="1:1">
      <c r="A4915" s="18"/>
    </row>
    <row r="4916" spans="1:1">
      <c r="A4916" s="18"/>
    </row>
    <row r="4917" spans="1:1">
      <c r="A4917" s="18"/>
    </row>
    <row r="4918" spans="1:1">
      <c r="A4918" s="18"/>
    </row>
    <row r="4919" spans="1:1">
      <c r="A4919" s="18"/>
    </row>
    <row r="4920" spans="1:1">
      <c r="A4920" s="18"/>
    </row>
    <row r="4921" spans="1:1">
      <c r="A4921" s="18"/>
    </row>
    <row r="4922" spans="1:1">
      <c r="A4922" s="18"/>
    </row>
    <row r="4923" spans="1:1">
      <c r="A4923" s="18"/>
    </row>
    <row r="4924" spans="1:1">
      <c r="A4924" s="18"/>
    </row>
    <row r="4925" spans="1:1">
      <c r="A4925" s="18"/>
    </row>
    <row r="4926" spans="1:1">
      <c r="A4926" s="18"/>
    </row>
    <row r="4927" spans="1:1">
      <c r="A4927" s="18"/>
    </row>
    <row r="4928" spans="1:1">
      <c r="A4928" s="18"/>
    </row>
    <row r="4929" spans="1:1">
      <c r="A4929" s="18"/>
    </row>
    <row r="4930" spans="1:1">
      <c r="A4930" s="18"/>
    </row>
    <row r="4931" spans="1:1">
      <c r="A4931" s="18"/>
    </row>
    <row r="4932" spans="1:1">
      <c r="A4932" s="18"/>
    </row>
    <row r="4933" spans="1:1">
      <c r="A4933" s="18"/>
    </row>
    <row r="4934" spans="1:1">
      <c r="A4934" s="18"/>
    </row>
    <row r="4935" spans="1:1">
      <c r="A4935" s="18"/>
    </row>
    <row r="4936" spans="1:1">
      <c r="A4936" s="18"/>
    </row>
    <row r="4937" spans="1:1">
      <c r="A4937" s="18"/>
    </row>
    <row r="4938" spans="1:1">
      <c r="A4938" s="18"/>
    </row>
    <row r="4939" spans="1:1">
      <c r="A4939" s="18"/>
    </row>
    <row r="4940" spans="1:1">
      <c r="A4940" s="18"/>
    </row>
    <row r="4941" spans="1:1">
      <c r="A4941" s="18"/>
    </row>
    <row r="4942" spans="1:1">
      <c r="A4942" s="18"/>
    </row>
    <row r="4943" spans="1:1">
      <c r="A4943" s="18"/>
    </row>
    <row r="4944" spans="1:1">
      <c r="A4944" s="18"/>
    </row>
    <row r="4945" spans="1:1">
      <c r="A4945" s="18"/>
    </row>
    <row r="4946" spans="1:1">
      <c r="A4946" s="18"/>
    </row>
    <row r="4947" spans="1:1">
      <c r="A4947" s="18"/>
    </row>
    <row r="4948" spans="1:1">
      <c r="A4948" s="18"/>
    </row>
    <row r="4949" spans="1:1">
      <c r="A4949" s="18"/>
    </row>
    <row r="4950" spans="1:1">
      <c r="A4950" s="18"/>
    </row>
    <row r="4951" spans="1:1">
      <c r="A4951" s="18"/>
    </row>
    <row r="4952" spans="1:1">
      <c r="A4952" s="18"/>
    </row>
    <row r="4953" spans="1:1">
      <c r="A4953" s="18"/>
    </row>
    <row r="4954" spans="1:1">
      <c r="A4954" s="18"/>
    </row>
    <row r="4955" spans="1:1">
      <c r="A4955" s="18"/>
    </row>
    <row r="4956" spans="1:1">
      <c r="A4956" s="18"/>
    </row>
    <row r="4957" spans="1:1">
      <c r="A4957" s="18"/>
    </row>
    <row r="4958" spans="1:1">
      <c r="A4958" s="18"/>
    </row>
    <row r="4959" spans="1:1">
      <c r="A4959" s="18"/>
    </row>
    <row r="4960" spans="1:1">
      <c r="A4960" s="18"/>
    </row>
    <row r="4961" spans="1:1">
      <c r="A4961" s="18"/>
    </row>
    <row r="4962" spans="1:1">
      <c r="A4962" s="18"/>
    </row>
    <row r="4963" spans="1:1">
      <c r="A4963" s="18"/>
    </row>
    <row r="4964" spans="1:1">
      <c r="A4964" s="18"/>
    </row>
    <row r="4965" spans="1:1">
      <c r="A4965" s="18"/>
    </row>
    <row r="4966" spans="1:1">
      <c r="A4966" s="18"/>
    </row>
    <row r="4967" spans="1:1">
      <c r="A4967" s="18"/>
    </row>
    <row r="4968" spans="1:1">
      <c r="A4968" s="18"/>
    </row>
    <row r="4969" spans="1:1">
      <c r="A4969" s="18"/>
    </row>
    <row r="4970" spans="1:1">
      <c r="A4970" s="18"/>
    </row>
    <row r="4971" spans="1:1">
      <c r="A4971" s="18"/>
    </row>
    <row r="4972" spans="1:1">
      <c r="A4972" s="18"/>
    </row>
    <row r="4973" spans="1:1">
      <c r="A4973" s="18"/>
    </row>
    <row r="4974" spans="1:1">
      <c r="A4974" s="18"/>
    </row>
    <row r="4975" spans="1:1">
      <c r="A4975" s="18"/>
    </row>
    <row r="4976" spans="1:1">
      <c r="A4976" s="18"/>
    </row>
    <row r="4977" spans="1:1">
      <c r="A4977" s="18"/>
    </row>
    <row r="4978" spans="1:1">
      <c r="A4978" s="18"/>
    </row>
    <row r="4979" spans="1:1">
      <c r="A4979" s="18"/>
    </row>
    <row r="4980" spans="1:1">
      <c r="A4980" s="18"/>
    </row>
    <row r="4981" spans="1:1">
      <c r="A4981" s="18"/>
    </row>
    <row r="4982" spans="1:1">
      <c r="A4982" s="18"/>
    </row>
    <row r="4983" spans="1:1">
      <c r="A4983" s="18"/>
    </row>
    <row r="4984" spans="1:1">
      <c r="A4984" s="18"/>
    </row>
    <row r="4985" spans="1:1">
      <c r="A4985" s="18"/>
    </row>
    <row r="4986" spans="1:1">
      <c r="A4986" s="18"/>
    </row>
    <row r="4987" spans="1:1">
      <c r="A4987" s="18"/>
    </row>
    <row r="4988" spans="1:1">
      <c r="A4988" s="18"/>
    </row>
    <row r="4989" spans="1:1">
      <c r="A4989" s="18"/>
    </row>
    <row r="4990" spans="1:1">
      <c r="A4990" s="18"/>
    </row>
    <row r="4991" spans="1:1">
      <c r="A4991" s="18"/>
    </row>
    <row r="4992" spans="1:1">
      <c r="A4992" s="18"/>
    </row>
    <row r="4993" spans="1:1">
      <c r="A4993" s="18"/>
    </row>
    <row r="4994" spans="1:1">
      <c r="A4994" s="18"/>
    </row>
    <row r="4995" spans="1:1">
      <c r="A4995" s="18"/>
    </row>
    <row r="4996" spans="1:1">
      <c r="A4996" s="18"/>
    </row>
    <row r="4997" spans="1:1">
      <c r="A4997" s="18"/>
    </row>
    <row r="4998" spans="1:1">
      <c r="A4998" s="18"/>
    </row>
    <row r="4999" spans="1:1">
      <c r="A4999" s="18"/>
    </row>
    <row r="5000" spans="1:1">
      <c r="A5000" s="18"/>
    </row>
    <row r="5001" spans="1:1">
      <c r="A5001" s="18"/>
    </row>
    <row r="5002" spans="1:1">
      <c r="A5002" s="18"/>
    </row>
    <row r="5003" spans="1:1">
      <c r="A5003" s="18"/>
    </row>
    <row r="5004" spans="1:1">
      <c r="A5004" s="18"/>
    </row>
    <row r="5005" spans="1:1">
      <c r="A5005" s="18"/>
    </row>
    <row r="5006" spans="1:1">
      <c r="A5006" s="18"/>
    </row>
    <row r="5007" spans="1:1">
      <c r="A5007" s="18"/>
    </row>
    <row r="5008" spans="1:1">
      <c r="A5008" s="18"/>
    </row>
    <row r="5009" spans="1:1">
      <c r="A5009" s="18"/>
    </row>
    <row r="5010" spans="1:1">
      <c r="A5010" s="18"/>
    </row>
    <row r="5011" spans="1:1">
      <c r="A5011" s="18"/>
    </row>
    <row r="5012" spans="1:1">
      <c r="A5012" s="18"/>
    </row>
    <row r="5013" spans="1:1">
      <c r="A5013" s="18"/>
    </row>
    <row r="5014" spans="1:1">
      <c r="A5014" s="18"/>
    </row>
    <row r="5015" spans="1:1">
      <c r="A5015" s="18"/>
    </row>
    <row r="5016" spans="1:1">
      <c r="A5016" s="18"/>
    </row>
    <row r="5017" spans="1:1">
      <c r="A5017" s="18"/>
    </row>
    <row r="5018" spans="1:1">
      <c r="A5018" s="18"/>
    </row>
    <row r="5019" spans="1:1">
      <c r="A5019" s="18"/>
    </row>
    <row r="5020" spans="1:1">
      <c r="A5020" s="18"/>
    </row>
    <row r="5021" spans="1:1">
      <c r="A5021" s="18"/>
    </row>
    <row r="5022" spans="1:1">
      <c r="A5022" s="18"/>
    </row>
    <row r="5023" spans="1:1">
      <c r="A5023" s="18"/>
    </row>
    <row r="5024" spans="1:1">
      <c r="A5024" s="18"/>
    </row>
    <row r="5025" spans="1:1">
      <c r="A5025" s="18"/>
    </row>
    <row r="5026" spans="1:1">
      <c r="A5026" s="18"/>
    </row>
    <row r="5027" spans="1:1">
      <c r="A5027" s="18"/>
    </row>
    <row r="5028" spans="1:1">
      <c r="A5028" s="18"/>
    </row>
    <row r="5029" spans="1:1">
      <c r="A5029" s="18"/>
    </row>
    <row r="5030" spans="1:1">
      <c r="A5030" s="18"/>
    </row>
    <row r="5031" spans="1:1">
      <c r="A5031" s="18"/>
    </row>
    <row r="5032" spans="1:1">
      <c r="A5032" s="18"/>
    </row>
    <row r="5033" spans="1:1">
      <c r="A5033" s="18"/>
    </row>
    <row r="5034" spans="1:1">
      <c r="A5034" s="18"/>
    </row>
    <row r="5035" spans="1:1">
      <c r="A5035" s="18"/>
    </row>
    <row r="5036" spans="1:1">
      <c r="A5036" s="18"/>
    </row>
    <row r="5037" spans="1:1">
      <c r="A5037" s="18"/>
    </row>
    <row r="5038" spans="1:1">
      <c r="A5038" s="18"/>
    </row>
    <row r="5039" spans="1:1">
      <c r="A5039" s="18"/>
    </row>
    <row r="5040" spans="1:1">
      <c r="A5040" s="18"/>
    </row>
    <row r="5041" spans="1:1">
      <c r="A5041" s="18"/>
    </row>
    <row r="5042" spans="1:1">
      <c r="A5042" s="18"/>
    </row>
    <row r="5043" spans="1:1">
      <c r="A5043" s="18"/>
    </row>
    <row r="5044" spans="1:1">
      <c r="A5044" s="18"/>
    </row>
    <row r="5045" spans="1:1">
      <c r="A5045" s="18"/>
    </row>
    <row r="5046" spans="1:1">
      <c r="A5046" s="18"/>
    </row>
    <row r="5047" spans="1:1">
      <c r="A5047" s="18"/>
    </row>
    <row r="5048" spans="1:1">
      <c r="A5048" s="18"/>
    </row>
    <row r="5049" spans="1:1">
      <c r="A5049" s="18"/>
    </row>
    <row r="5050" spans="1:1">
      <c r="A5050" s="18"/>
    </row>
    <row r="5051" spans="1:1">
      <c r="A5051" s="18"/>
    </row>
    <row r="5052" spans="1:1">
      <c r="A5052" s="18"/>
    </row>
    <row r="5053" spans="1:1">
      <c r="A5053" s="18"/>
    </row>
    <row r="5054" spans="1:1">
      <c r="A5054" s="18"/>
    </row>
    <row r="5055" spans="1:1">
      <c r="A5055" s="18"/>
    </row>
    <row r="5056" spans="1:1">
      <c r="A5056" s="18"/>
    </row>
    <row r="5057" spans="1:1">
      <c r="A5057" s="18"/>
    </row>
    <row r="5058" spans="1:1">
      <c r="A5058" s="18"/>
    </row>
    <row r="5059" spans="1:1">
      <c r="A5059" s="18"/>
    </row>
    <row r="5060" spans="1:1">
      <c r="A5060" s="18"/>
    </row>
    <row r="5061" spans="1:1">
      <c r="A5061" s="18"/>
    </row>
    <row r="5062" spans="1:1">
      <c r="A5062" s="18"/>
    </row>
    <row r="5063" spans="1:1">
      <c r="A5063" s="18"/>
    </row>
    <row r="5064" spans="1:1">
      <c r="A5064" s="18"/>
    </row>
    <row r="5065" spans="1:1">
      <c r="A5065" s="18"/>
    </row>
    <row r="5066" spans="1:1">
      <c r="A5066" s="18"/>
    </row>
    <row r="5067" spans="1:1">
      <c r="A5067" s="18"/>
    </row>
    <row r="5068" spans="1:1">
      <c r="A5068" s="18"/>
    </row>
    <row r="5069" spans="1:1">
      <c r="A5069" s="18"/>
    </row>
    <row r="5070" spans="1:1">
      <c r="A5070" s="18"/>
    </row>
    <row r="5071" spans="1:1">
      <c r="A5071" s="18"/>
    </row>
    <row r="5072" spans="1:1">
      <c r="A5072" s="18"/>
    </row>
    <row r="5073" spans="1:1">
      <c r="A5073" s="18"/>
    </row>
    <row r="5074" spans="1:1">
      <c r="A5074" s="18"/>
    </row>
    <row r="5075" spans="1:1">
      <c r="A5075" s="18"/>
    </row>
    <row r="5076" spans="1:1">
      <c r="A5076" s="18"/>
    </row>
    <row r="5077" spans="1:1">
      <c r="A5077" s="18"/>
    </row>
    <row r="5078" spans="1:1">
      <c r="A5078" s="18"/>
    </row>
    <row r="5079" spans="1:1">
      <c r="A5079" s="18"/>
    </row>
    <row r="5080" spans="1:1">
      <c r="A5080" s="18"/>
    </row>
    <row r="5081" spans="1:1">
      <c r="A5081" s="18"/>
    </row>
    <row r="5082" spans="1:1">
      <c r="A5082" s="18"/>
    </row>
    <row r="5083" spans="1:1">
      <c r="A5083" s="18"/>
    </row>
    <row r="5084" spans="1:1">
      <c r="A5084" s="18"/>
    </row>
    <row r="5085" spans="1:1">
      <c r="A5085" s="18"/>
    </row>
    <row r="5086" spans="1:1">
      <c r="A5086" s="18"/>
    </row>
    <row r="5087" spans="1:1">
      <c r="A5087" s="18"/>
    </row>
    <row r="5088" spans="1:1">
      <c r="A5088" s="18"/>
    </row>
    <row r="5089" spans="1:1">
      <c r="A5089" s="18"/>
    </row>
    <row r="5090" spans="1:1">
      <c r="A5090" s="18"/>
    </row>
    <row r="5091" spans="1:1">
      <c r="A5091" s="18"/>
    </row>
    <row r="5092" spans="1:1">
      <c r="A5092" s="18"/>
    </row>
    <row r="5093" spans="1:1">
      <c r="A5093" s="18"/>
    </row>
    <row r="5094" spans="1:1">
      <c r="A5094" s="18"/>
    </row>
    <row r="5095" spans="1:1">
      <c r="A5095" s="18"/>
    </row>
    <row r="5096" spans="1:1">
      <c r="A5096" s="18"/>
    </row>
    <row r="5097" spans="1:1">
      <c r="A5097" s="18"/>
    </row>
    <row r="5098" spans="1:1">
      <c r="A5098" s="18"/>
    </row>
    <row r="5099" spans="1:1">
      <c r="A5099" s="18"/>
    </row>
    <row r="5100" spans="1:1">
      <c r="A5100" s="18"/>
    </row>
    <row r="5101" spans="1:1">
      <c r="A5101" s="18"/>
    </row>
    <row r="5102" spans="1:1">
      <c r="A5102" s="18"/>
    </row>
    <row r="5103" spans="1:1">
      <c r="A5103" s="18"/>
    </row>
    <row r="5104" spans="1:1">
      <c r="A5104" s="18"/>
    </row>
    <row r="5105" spans="1:1">
      <c r="A5105" s="18"/>
    </row>
    <row r="5106" spans="1:1">
      <c r="A5106" s="18"/>
    </row>
    <row r="5107" spans="1:1">
      <c r="A5107" s="18"/>
    </row>
    <row r="5108" spans="1:1">
      <c r="A5108" s="18"/>
    </row>
    <row r="5109" spans="1:1">
      <c r="A5109" s="18"/>
    </row>
    <row r="5110" spans="1:1">
      <c r="A5110" s="18"/>
    </row>
    <row r="5111" spans="1:1">
      <c r="A5111" s="18"/>
    </row>
    <row r="5112" spans="1:1">
      <c r="A5112" s="18"/>
    </row>
    <row r="5113" spans="1:1">
      <c r="A5113" s="18"/>
    </row>
    <row r="5114" spans="1:1">
      <c r="A5114" s="18"/>
    </row>
    <row r="5115" spans="1:1">
      <c r="A5115" s="18"/>
    </row>
    <row r="5116" spans="1:1">
      <c r="A5116" s="18"/>
    </row>
    <row r="5117" spans="1:1">
      <c r="A5117" s="18"/>
    </row>
    <row r="5118" spans="1:1">
      <c r="A5118" s="18"/>
    </row>
    <row r="5119" spans="1:1">
      <c r="A5119" s="18"/>
    </row>
    <row r="5120" spans="1:1">
      <c r="A5120" s="18"/>
    </row>
    <row r="5121" spans="1:1">
      <c r="A5121" s="18"/>
    </row>
    <row r="5122" spans="1:1">
      <c r="A5122" s="18"/>
    </row>
    <row r="5123" spans="1:1">
      <c r="A5123" s="18"/>
    </row>
    <row r="5124" spans="1:1">
      <c r="A5124" s="18"/>
    </row>
    <row r="5125" spans="1:1">
      <c r="A5125" s="18"/>
    </row>
    <row r="5126" spans="1:1">
      <c r="A5126" s="18"/>
    </row>
    <row r="5127" spans="1:1">
      <c r="A5127" s="18"/>
    </row>
    <row r="5128" spans="1:1">
      <c r="A5128" s="18"/>
    </row>
    <row r="5129" spans="1:1">
      <c r="A5129" s="18"/>
    </row>
    <row r="5130" spans="1:1">
      <c r="A5130" s="18"/>
    </row>
    <row r="5131" spans="1:1">
      <c r="A5131" s="18"/>
    </row>
    <row r="5132" spans="1:1">
      <c r="A5132" s="18"/>
    </row>
    <row r="5133" spans="1:1">
      <c r="A5133" s="18"/>
    </row>
    <row r="5134" spans="1:1">
      <c r="A5134" s="18"/>
    </row>
    <row r="5135" spans="1:1">
      <c r="A5135" s="18"/>
    </row>
    <row r="5136" spans="1:1">
      <c r="A5136" s="18"/>
    </row>
    <row r="5137" spans="1:1">
      <c r="A5137" s="18"/>
    </row>
    <row r="5138" spans="1:1">
      <c r="A5138" s="18"/>
    </row>
    <row r="5139" spans="1:1">
      <c r="A5139" s="18"/>
    </row>
    <row r="5140" spans="1:1">
      <c r="A5140" s="18"/>
    </row>
    <row r="5141" spans="1:1">
      <c r="A5141" s="18"/>
    </row>
    <row r="5142" spans="1:1">
      <c r="A5142" s="18"/>
    </row>
    <row r="5143" spans="1:1">
      <c r="A5143" s="18"/>
    </row>
    <row r="5144" spans="1:1">
      <c r="A5144" s="18"/>
    </row>
    <row r="5145" spans="1:1">
      <c r="A5145" s="18"/>
    </row>
    <row r="5146" spans="1:1">
      <c r="A5146" s="18"/>
    </row>
    <row r="5147" spans="1:1">
      <c r="A5147" s="18"/>
    </row>
    <row r="5148" spans="1:1">
      <c r="A5148" s="18"/>
    </row>
    <row r="5149" spans="1:1">
      <c r="A5149" s="18"/>
    </row>
    <row r="5150" spans="1:1">
      <c r="A5150" s="18"/>
    </row>
    <row r="5151" spans="1:1">
      <c r="A5151" s="18"/>
    </row>
    <row r="5152" spans="1:1">
      <c r="A5152" s="18"/>
    </row>
    <row r="5153" spans="1:1">
      <c r="A5153" s="18"/>
    </row>
    <row r="5154" spans="1:1">
      <c r="A5154" s="18"/>
    </row>
    <row r="5155" spans="1:1">
      <c r="A5155" s="18"/>
    </row>
    <row r="5156" spans="1:1">
      <c r="A5156" s="18"/>
    </row>
    <row r="5157" spans="1:1">
      <c r="A5157" s="18"/>
    </row>
    <row r="5158" spans="1:1">
      <c r="A5158" s="18"/>
    </row>
    <row r="5159" spans="1:1">
      <c r="A5159" s="18"/>
    </row>
    <row r="5160" spans="1:1">
      <c r="A5160" s="18"/>
    </row>
    <row r="5161" spans="1:1">
      <c r="A5161" s="18"/>
    </row>
    <row r="5162" spans="1:1">
      <c r="A5162" s="18"/>
    </row>
    <row r="5163" spans="1:1">
      <c r="A5163" s="18"/>
    </row>
    <row r="5164" spans="1:1">
      <c r="A5164" s="18"/>
    </row>
    <row r="5165" spans="1:1">
      <c r="A5165" s="18"/>
    </row>
    <row r="5166" spans="1:1">
      <c r="A5166" s="18"/>
    </row>
    <row r="5167" spans="1:1">
      <c r="A5167" s="18"/>
    </row>
    <row r="5168" spans="1:1">
      <c r="A5168" s="18"/>
    </row>
    <row r="5169" spans="1:1">
      <c r="A5169" s="18"/>
    </row>
    <row r="5170" spans="1:1">
      <c r="A5170" s="18"/>
    </row>
    <row r="5171" spans="1:1">
      <c r="A5171" s="18"/>
    </row>
    <row r="5172" spans="1:1">
      <c r="A5172" s="18"/>
    </row>
    <row r="5173" spans="1:1">
      <c r="A5173" s="18"/>
    </row>
    <row r="5174" spans="1:1">
      <c r="A5174" s="18"/>
    </row>
    <row r="5175" spans="1:1">
      <c r="A5175" s="18"/>
    </row>
    <row r="5176" spans="1:1">
      <c r="A5176" s="18"/>
    </row>
    <row r="5177" spans="1:1">
      <c r="A5177" s="18"/>
    </row>
    <row r="5178" spans="1:1">
      <c r="A5178" s="18"/>
    </row>
    <row r="5179" spans="1:1">
      <c r="A5179" s="18"/>
    </row>
    <row r="5180" spans="1:1">
      <c r="A5180" s="18"/>
    </row>
    <row r="5181" spans="1:1">
      <c r="A5181" s="18"/>
    </row>
    <row r="5182" spans="1:1">
      <c r="A5182" s="18"/>
    </row>
    <row r="5183" spans="1:1">
      <c r="A5183" s="18"/>
    </row>
    <row r="5184" spans="1:1">
      <c r="A5184" s="18"/>
    </row>
    <row r="5185" spans="1:1">
      <c r="A5185" s="18"/>
    </row>
    <row r="5186" spans="1:1">
      <c r="A5186" s="18"/>
    </row>
    <row r="5187" spans="1:1">
      <c r="A5187" s="18"/>
    </row>
    <row r="5188" spans="1:1">
      <c r="A5188" s="18"/>
    </row>
    <row r="5189" spans="1:1">
      <c r="A5189" s="18"/>
    </row>
    <row r="5190" spans="1:1">
      <c r="A5190" s="18"/>
    </row>
    <row r="5191" spans="1:1">
      <c r="A5191" s="18"/>
    </row>
    <row r="5192" spans="1:1">
      <c r="A5192" s="18"/>
    </row>
    <row r="5193" spans="1:1">
      <c r="A5193" s="18"/>
    </row>
    <row r="5194" spans="1:1">
      <c r="A5194" s="18"/>
    </row>
    <row r="5195" spans="1:1">
      <c r="A5195" s="18"/>
    </row>
    <row r="5196" spans="1:1">
      <c r="A5196" s="18"/>
    </row>
    <row r="5197" spans="1:1">
      <c r="A5197" s="18"/>
    </row>
    <row r="5198" spans="1:1">
      <c r="A5198" s="18"/>
    </row>
    <row r="5199" spans="1:1">
      <c r="A5199" s="18"/>
    </row>
    <row r="5200" spans="1:1">
      <c r="A5200" s="18"/>
    </row>
    <row r="5201" spans="1:1">
      <c r="A5201" s="18"/>
    </row>
    <row r="5202" spans="1:1">
      <c r="A5202" s="18"/>
    </row>
    <row r="5203" spans="1:1">
      <c r="A5203" s="18"/>
    </row>
    <row r="5204" spans="1:1">
      <c r="A5204" s="18"/>
    </row>
    <row r="5205" spans="1:1">
      <c r="A5205" s="18"/>
    </row>
    <row r="5206" spans="1:1">
      <c r="A5206" s="18"/>
    </row>
    <row r="5207" spans="1:1">
      <c r="A5207" s="18"/>
    </row>
    <row r="5208" spans="1:1">
      <c r="A5208" s="18"/>
    </row>
    <row r="5209" spans="1:1">
      <c r="A5209" s="18"/>
    </row>
    <row r="5210" spans="1:1">
      <c r="A5210" s="18"/>
    </row>
    <row r="5211" spans="1:1">
      <c r="A5211" s="18"/>
    </row>
    <row r="5212" spans="1:1">
      <c r="A5212" s="18"/>
    </row>
    <row r="5213" spans="1:1">
      <c r="A5213" s="18"/>
    </row>
    <row r="5214" spans="1:1">
      <c r="A5214" s="18"/>
    </row>
    <row r="5215" spans="1:1">
      <c r="A5215" s="18"/>
    </row>
    <row r="5216" spans="1:1">
      <c r="A5216" s="18"/>
    </row>
    <row r="5217" spans="1:1">
      <c r="A5217" s="18"/>
    </row>
    <row r="5218" spans="1:1">
      <c r="A5218" s="18"/>
    </row>
    <row r="5219" spans="1:1">
      <c r="A5219" s="18"/>
    </row>
    <row r="5220" spans="1:1">
      <c r="A5220" s="18"/>
    </row>
    <row r="5221" spans="1:1">
      <c r="A5221" s="18"/>
    </row>
    <row r="5222" spans="1:1">
      <c r="A5222" s="18"/>
    </row>
    <row r="5223" spans="1:1">
      <c r="A5223" s="18"/>
    </row>
    <row r="5224" spans="1:1">
      <c r="A5224" s="18"/>
    </row>
    <row r="5225" spans="1:1">
      <c r="A5225" s="18"/>
    </row>
    <row r="5226" spans="1:1">
      <c r="A5226" s="18"/>
    </row>
    <row r="5227" spans="1:1">
      <c r="A5227" s="18"/>
    </row>
    <row r="5228" spans="1:1">
      <c r="A5228" s="18"/>
    </row>
    <row r="5229" spans="1:1">
      <c r="A5229" s="18"/>
    </row>
    <row r="5230" spans="1:1">
      <c r="A5230" s="18"/>
    </row>
    <row r="5231" spans="1:1">
      <c r="A5231" s="18"/>
    </row>
    <row r="5232" spans="1:1">
      <c r="A5232" s="18"/>
    </row>
    <row r="5233" spans="1:1">
      <c r="A5233" s="18"/>
    </row>
    <row r="5234" spans="1:1">
      <c r="A5234" s="18"/>
    </row>
    <row r="5235" spans="1:1">
      <c r="A5235" s="18"/>
    </row>
    <row r="5236" spans="1:1">
      <c r="A5236" s="18"/>
    </row>
    <row r="5237" spans="1:1">
      <c r="A5237" s="18"/>
    </row>
    <row r="5238" spans="1:1">
      <c r="A5238" s="18"/>
    </row>
    <row r="5239" spans="1:1">
      <c r="A5239" s="18"/>
    </row>
    <row r="5240" spans="1:1">
      <c r="A5240" s="18"/>
    </row>
    <row r="5241" spans="1:1">
      <c r="A5241" s="18"/>
    </row>
    <row r="5242" spans="1:1">
      <c r="A5242" s="18"/>
    </row>
    <row r="5243" spans="1:1">
      <c r="A5243" s="18"/>
    </row>
    <row r="5244" spans="1:1">
      <c r="A5244" s="18"/>
    </row>
    <row r="5245" spans="1:1">
      <c r="A5245" s="18"/>
    </row>
    <row r="5246" spans="1:1">
      <c r="A5246" s="18"/>
    </row>
    <row r="5247" spans="1:1">
      <c r="A5247" s="18"/>
    </row>
    <row r="5248" spans="1:1">
      <c r="A5248" s="18"/>
    </row>
    <row r="5249" spans="1:1">
      <c r="A5249" s="18"/>
    </row>
    <row r="5250" spans="1:1">
      <c r="A5250" s="18"/>
    </row>
    <row r="5251" spans="1:1">
      <c r="A5251" s="18"/>
    </row>
    <row r="5252" spans="1:1">
      <c r="A5252" s="18"/>
    </row>
    <row r="5253" spans="1:1">
      <c r="A5253" s="18"/>
    </row>
    <row r="5254" spans="1:1">
      <c r="A5254" s="18"/>
    </row>
    <row r="5255" spans="1:1">
      <c r="A5255" s="18"/>
    </row>
    <row r="5256" spans="1:1">
      <c r="A5256" s="18"/>
    </row>
    <row r="5257" spans="1:1">
      <c r="A5257" s="18"/>
    </row>
    <row r="5258" spans="1:1">
      <c r="A5258" s="18"/>
    </row>
    <row r="5259" spans="1:1">
      <c r="A5259" s="18"/>
    </row>
    <row r="5260" spans="1:1">
      <c r="A5260" s="18"/>
    </row>
    <row r="5261" spans="1:1">
      <c r="A5261" s="18"/>
    </row>
    <row r="5262" spans="1:1">
      <c r="A5262" s="18"/>
    </row>
    <row r="5263" spans="1:1">
      <c r="A5263" s="18"/>
    </row>
    <row r="5264" spans="1:1">
      <c r="A5264" s="18"/>
    </row>
    <row r="5265" spans="1:1">
      <c r="A5265" s="18"/>
    </row>
    <row r="5266" spans="1:1">
      <c r="A5266" s="18"/>
    </row>
    <row r="5267" spans="1:1">
      <c r="A5267" s="18"/>
    </row>
    <row r="5268" spans="1:1">
      <c r="A5268" s="18"/>
    </row>
    <row r="5269" spans="1:1">
      <c r="A5269" s="18"/>
    </row>
    <row r="5270" spans="1:1">
      <c r="A5270" s="18"/>
    </row>
    <row r="5271" spans="1:1">
      <c r="A5271" s="18"/>
    </row>
    <row r="5272" spans="1:1">
      <c r="A5272" s="18"/>
    </row>
    <row r="5273" spans="1:1">
      <c r="A5273" s="18"/>
    </row>
    <row r="5274" spans="1:1">
      <c r="A5274" s="18"/>
    </row>
    <row r="5275" spans="1:1">
      <c r="A5275" s="18"/>
    </row>
    <row r="5276" spans="1:1">
      <c r="A5276" s="18"/>
    </row>
    <row r="5277" spans="1:1">
      <c r="A5277" s="18"/>
    </row>
    <row r="5278" spans="1:1">
      <c r="A5278" s="18"/>
    </row>
    <row r="5279" spans="1:1">
      <c r="A5279" s="18"/>
    </row>
    <row r="5280" spans="1:1">
      <c r="A5280" s="18"/>
    </row>
    <row r="5281" spans="1:1">
      <c r="A5281" s="18"/>
    </row>
    <row r="5282" spans="1:1">
      <c r="A5282" s="18"/>
    </row>
    <row r="5283" spans="1:1">
      <c r="A5283" s="18"/>
    </row>
    <row r="5284" spans="1:1">
      <c r="A5284" s="18"/>
    </row>
    <row r="5285" spans="1:1">
      <c r="A5285" s="18"/>
    </row>
    <row r="5286" spans="1:1">
      <c r="A5286" s="18"/>
    </row>
    <row r="5287" spans="1:1">
      <c r="A5287" s="18"/>
    </row>
    <row r="5288" spans="1:1">
      <c r="A5288" s="18"/>
    </row>
    <row r="5289" spans="1:1">
      <c r="A5289" s="18"/>
    </row>
    <row r="5290" spans="1:1">
      <c r="A5290" s="18"/>
    </row>
    <row r="5291" spans="1:1">
      <c r="A5291" s="18"/>
    </row>
    <row r="5292" spans="1:1">
      <c r="A5292" s="18"/>
    </row>
    <row r="5293" spans="1:1">
      <c r="A5293" s="18"/>
    </row>
    <row r="5294" spans="1:1">
      <c r="A5294" s="18"/>
    </row>
    <row r="5295" spans="1:1">
      <c r="A5295" s="18"/>
    </row>
    <row r="5296" spans="1:1">
      <c r="A5296" s="18"/>
    </row>
    <row r="5297" spans="1:1">
      <c r="A5297" s="18"/>
    </row>
    <row r="5298" spans="1:1">
      <c r="A5298" s="18"/>
    </row>
    <row r="5299" spans="1:1">
      <c r="A5299" s="18"/>
    </row>
    <row r="5300" spans="1:1">
      <c r="A5300" s="18"/>
    </row>
    <row r="5301" spans="1:1">
      <c r="A5301" s="18"/>
    </row>
    <row r="5302" spans="1:1">
      <c r="A5302" s="18"/>
    </row>
    <row r="5303" spans="1:1">
      <c r="A5303" s="18"/>
    </row>
    <row r="5304" spans="1:1">
      <c r="A5304" s="18"/>
    </row>
    <row r="5305" spans="1:1">
      <c r="A5305" s="18"/>
    </row>
    <row r="5306" spans="1:1">
      <c r="A5306" s="18"/>
    </row>
    <row r="5307" spans="1:1">
      <c r="A5307" s="18"/>
    </row>
    <row r="5308" spans="1:1">
      <c r="A5308" s="18"/>
    </row>
    <row r="5309" spans="1:1">
      <c r="A5309" s="18"/>
    </row>
    <row r="5310" spans="1:1">
      <c r="A5310" s="18"/>
    </row>
    <row r="5311" spans="1:1">
      <c r="A5311" s="18"/>
    </row>
    <row r="5312" spans="1:1">
      <c r="A5312" s="18"/>
    </row>
    <row r="5313" spans="1:1">
      <c r="A5313" s="18"/>
    </row>
    <row r="5314" spans="1:1">
      <c r="A5314" s="18"/>
    </row>
    <row r="5315" spans="1:1">
      <c r="A5315" s="18"/>
    </row>
    <row r="5316" spans="1:1">
      <c r="A5316" s="18"/>
    </row>
    <row r="5317" spans="1:1">
      <c r="A5317" s="18"/>
    </row>
    <row r="5318" spans="1:1">
      <c r="A5318" s="18"/>
    </row>
    <row r="5319" spans="1:1">
      <c r="A5319" s="18"/>
    </row>
    <row r="5320" spans="1:1">
      <c r="A5320" s="18"/>
    </row>
    <row r="5321" spans="1:1">
      <c r="A5321" s="18"/>
    </row>
    <row r="5322" spans="1:1">
      <c r="A5322" s="18"/>
    </row>
    <row r="5323" spans="1:1">
      <c r="A5323" s="18"/>
    </row>
    <row r="5324" spans="1:1">
      <c r="A5324" s="18"/>
    </row>
    <row r="5325" spans="1:1">
      <c r="A5325" s="18"/>
    </row>
    <row r="5326" spans="1:1">
      <c r="A5326" s="18"/>
    </row>
    <row r="5327" spans="1:1">
      <c r="A5327" s="18"/>
    </row>
    <row r="5328" spans="1:1">
      <c r="A5328" s="18"/>
    </row>
    <row r="5329" spans="1:1">
      <c r="A5329" s="18"/>
    </row>
    <row r="5330" spans="1:1">
      <c r="A5330" s="18"/>
    </row>
    <row r="5331" spans="1:1">
      <c r="A5331" s="18"/>
    </row>
    <row r="5332" spans="1:1">
      <c r="A5332" s="18"/>
    </row>
    <row r="5333" spans="1:1">
      <c r="A5333" s="18"/>
    </row>
    <row r="5334" spans="1:1">
      <c r="A5334" s="18"/>
    </row>
    <row r="5335" spans="1:1">
      <c r="A5335" s="18"/>
    </row>
    <row r="5336" spans="1:1">
      <c r="A5336" s="18"/>
    </row>
    <row r="5337" spans="1:1">
      <c r="A5337" s="18"/>
    </row>
    <row r="5338" spans="1:1">
      <c r="A5338" s="18"/>
    </row>
    <row r="5339" spans="1:1">
      <c r="A5339" s="18"/>
    </row>
    <row r="5340" spans="1:1">
      <c r="A5340" s="18"/>
    </row>
    <row r="5341" spans="1:1">
      <c r="A5341" s="18"/>
    </row>
    <row r="5342" spans="1:1">
      <c r="A5342" s="18"/>
    </row>
    <row r="5343" spans="1:1">
      <c r="A5343" s="18"/>
    </row>
    <row r="5344" spans="1:1">
      <c r="A5344" s="18"/>
    </row>
    <row r="5345" spans="1:1">
      <c r="A5345" s="18"/>
    </row>
    <row r="5346" spans="1:1">
      <c r="A5346" s="18"/>
    </row>
    <row r="5347" spans="1:1">
      <c r="A5347" s="18"/>
    </row>
    <row r="5348" spans="1:1">
      <c r="A5348" s="18"/>
    </row>
    <row r="5349" spans="1:1">
      <c r="A5349" s="18"/>
    </row>
    <row r="5350" spans="1:1">
      <c r="A5350" s="18"/>
    </row>
    <row r="5351" spans="1:1">
      <c r="A5351" s="18"/>
    </row>
    <row r="5352" spans="1:1">
      <c r="A5352" s="18"/>
    </row>
    <row r="5353" spans="1:1">
      <c r="A5353" s="18"/>
    </row>
    <row r="5354" spans="1:1">
      <c r="A5354" s="18"/>
    </row>
    <row r="5355" spans="1:1">
      <c r="A5355" s="18"/>
    </row>
    <row r="5356" spans="1:1">
      <c r="A5356" s="18"/>
    </row>
    <row r="5357" spans="1:1">
      <c r="A5357" s="18"/>
    </row>
    <row r="5358" spans="1:1">
      <c r="A5358" s="18"/>
    </row>
    <row r="5359" spans="1:1">
      <c r="A5359" s="18"/>
    </row>
    <row r="5360" spans="1:1">
      <c r="A5360" s="18"/>
    </row>
    <row r="5361" spans="1:1">
      <c r="A5361" s="18"/>
    </row>
    <row r="5362" spans="1:1">
      <c r="A5362" s="18"/>
    </row>
    <row r="5363" spans="1:1">
      <c r="A5363" s="18"/>
    </row>
    <row r="5364" spans="1:1">
      <c r="A5364" s="18"/>
    </row>
    <row r="5365" spans="1:1">
      <c r="A5365" s="18"/>
    </row>
    <row r="5366" spans="1:1">
      <c r="A5366" s="18"/>
    </row>
    <row r="5367" spans="1:1">
      <c r="A5367" s="18"/>
    </row>
    <row r="5368" spans="1:1">
      <c r="A5368" s="18"/>
    </row>
    <row r="5369" spans="1:1">
      <c r="A5369" s="18"/>
    </row>
    <row r="5370" spans="1:1">
      <c r="A5370" s="18"/>
    </row>
    <row r="5371" spans="1:1">
      <c r="A5371" s="18"/>
    </row>
    <row r="5372" spans="1:1">
      <c r="A5372" s="18"/>
    </row>
    <row r="5373" spans="1:1">
      <c r="A5373" s="18"/>
    </row>
    <row r="5374" spans="1:1">
      <c r="A5374" s="18"/>
    </row>
    <row r="5375" spans="1:1">
      <c r="A5375" s="18"/>
    </row>
    <row r="5376" spans="1:1">
      <c r="A5376" s="18"/>
    </row>
    <row r="5377" spans="1:1">
      <c r="A5377" s="18"/>
    </row>
    <row r="5378" spans="1:1">
      <c r="A5378" s="18"/>
    </row>
    <row r="5379" spans="1:1">
      <c r="A5379" s="18"/>
    </row>
    <row r="5380" spans="1:1">
      <c r="A5380" s="18"/>
    </row>
    <row r="5381" spans="1:1">
      <c r="A5381" s="18"/>
    </row>
    <row r="5382" spans="1:1">
      <c r="A5382" s="18"/>
    </row>
    <row r="5383" spans="1:1">
      <c r="A5383" s="18"/>
    </row>
    <row r="5384" spans="1:1">
      <c r="A5384" s="18"/>
    </row>
    <row r="5385" spans="1:1">
      <c r="A5385" s="18"/>
    </row>
    <row r="5386" spans="1:1">
      <c r="A5386" s="18"/>
    </row>
    <row r="5387" spans="1:1">
      <c r="A5387" s="18"/>
    </row>
    <row r="5388" spans="1:1">
      <c r="A5388" s="18"/>
    </row>
    <row r="5389" spans="1:1">
      <c r="A5389" s="18"/>
    </row>
    <row r="5390" spans="1:1">
      <c r="A5390" s="18"/>
    </row>
    <row r="5391" spans="1:1">
      <c r="A5391" s="18"/>
    </row>
    <row r="5392" spans="1:1">
      <c r="A5392" s="18"/>
    </row>
    <row r="5393" spans="1:1">
      <c r="A5393" s="18"/>
    </row>
    <row r="5394" spans="1:1">
      <c r="A5394" s="18"/>
    </row>
    <row r="5395" spans="1:1">
      <c r="A5395" s="18"/>
    </row>
    <row r="5396" spans="1:1">
      <c r="A5396" s="18"/>
    </row>
    <row r="5397" spans="1:1">
      <c r="A5397" s="18"/>
    </row>
    <row r="5398" spans="1:1">
      <c r="A5398" s="18"/>
    </row>
    <row r="5399" spans="1:1">
      <c r="A5399" s="18"/>
    </row>
    <row r="5400" spans="1:1">
      <c r="A5400" s="18"/>
    </row>
    <row r="5401" spans="1:1">
      <c r="A5401" s="18"/>
    </row>
    <row r="5402" spans="1:1">
      <c r="A5402" s="18"/>
    </row>
    <row r="5403" spans="1:1">
      <c r="A5403" s="18"/>
    </row>
    <row r="5404" spans="1:1">
      <c r="A5404" s="18"/>
    </row>
    <row r="5405" spans="1:1">
      <c r="A5405" s="18"/>
    </row>
    <row r="5406" spans="1:1">
      <c r="A5406" s="18"/>
    </row>
    <row r="5407" spans="1:1">
      <c r="A5407" s="18"/>
    </row>
    <row r="5408" spans="1:1">
      <c r="A5408" s="18"/>
    </row>
    <row r="5409" spans="1:1">
      <c r="A5409" s="18"/>
    </row>
    <row r="5410" spans="1:1">
      <c r="A5410" s="18"/>
    </row>
    <row r="5411" spans="1:1">
      <c r="A5411" s="18"/>
    </row>
    <row r="5412" spans="1:1">
      <c r="A5412" s="18"/>
    </row>
    <row r="5413" spans="1:1">
      <c r="A5413" s="18"/>
    </row>
    <row r="5414" spans="1:1">
      <c r="A5414" s="18"/>
    </row>
    <row r="5415" spans="1:1">
      <c r="A5415" s="18"/>
    </row>
    <row r="5416" spans="1:1">
      <c r="A5416" s="18"/>
    </row>
    <row r="5417" spans="1:1">
      <c r="A5417" s="18"/>
    </row>
    <row r="5418" spans="1:1">
      <c r="A5418" s="18"/>
    </row>
    <row r="5419" spans="1:1">
      <c r="A5419" s="18"/>
    </row>
    <row r="5420" spans="1:1">
      <c r="A5420" s="18"/>
    </row>
    <row r="5421" spans="1:1">
      <c r="A5421" s="18"/>
    </row>
    <row r="5422" spans="1:1">
      <c r="A5422" s="18"/>
    </row>
    <row r="5423" spans="1:1">
      <c r="A5423" s="18"/>
    </row>
    <row r="5424" spans="1:1">
      <c r="A5424" s="18"/>
    </row>
    <row r="5425" spans="1:1">
      <c r="A5425" s="18"/>
    </row>
    <row r="5426" spans="1:1">
      <c r="A5426" s="18"/>
    </row>
    <row r="5427" spans="1:1">
      <c r="A5427" s="18"/>
    </row>
    <row r="5428" spans="1:1">
      <c r="A5428" s="18"/>
    </row>
    <row r="5429" spans="1:1">
      <c r="A5429" s="18"/>
    </row>
    <row r="5430" spans="1:1">
      <c r="A5430" s="18"/>
    </row>
    <row r="5431" spans="1:1">
      <c r="A5431" s="18"/>
    </row>
    <row r="5432" spans="1:1">
      <c r="A5432" s="18"/>
    </row>
    <row r="5433" spans="1:1">
      <c r="A5433" s="18"/>
    </row>
    <row r="5434" spans="1:1">
      <c r="A5434" s="18"/>
    </row>
    <row r="5435" spans="1:1">
      <c r="A5435" s="18"/>
    </row>
    <row r="5436" spans="1:1">
      <c r="A5436" s="18"/>
    </row>
    <row r="5437" spans="1:1">
      <c r="A5437" s="18"/>
    </row>
    <row r="5438" spans="1:1">
      <c r="A5438" s="18"/>
    </row>
    <row r="5439" spans="1:1">
      <c r="A5439" s="18"/>
    </row>
    <row r="5440" spans="1:1">
      <c r="A5440" s="18"/>
    </row>
    <row r="5441" spans="1:1">
      <c r="A5441" s="18"/>
    </row>
    <row r="5442" spans="1:1">
      <c r="A5442" s="18"/>
    </row>
    <row r="5443" spans="1:1">
      <c r="A5443" s="18"/>
    </row>
    <row r="5444" spans="1:1">
      <c r="A5444" s="18"/>
    </row>
    <row r="5445" spans="1:1">
      <c r="A5445" s="18"/>
    </row>
    <row r="5446" spans="1:1">
      <c r="A5446" s="18"/>
    </row>
    <row r="5447" spans="1:1">
      <c r="A5447" s="18"/>
    </row>
    <row r="5448" spans="1:1">
      <c r="A5448" s="18"/>
    </row>
    <row r="5449" spans="1:1">
      <c r="A5449" s="18"/>
    </row>
    <row r="5450" spans="1:1">
      <c r="A5450" s="18"/>
    </row>
    <row r="5451" spans="1:1">
      <c r="A5451" s="18"/>
    </row>
    <row r="5452" spans="1:1">
      <c r="A5452" s="18"/>
    </row>
    <row r="5453" spans="1:1">
      <c r="A5453" s="18"/>
    </row>
    <row r="5454" spans="1:1">
      <c r="A5454" s="18"/>
    </row>
    <row r="5455" spans="1:1">
      <c r="A5455" s="18"/>
    </row>
    <row r="5456" spans="1:1">
      <c r="A5456" s="18"/>
    </row>
    <row r="5457" spans="1:1">
      <c r="A5457" s="18"/>
    </row>
    <row r="5458" spans="1:1">
      <c r="A5458" s="18"/>
    </row>
    <row r="5459" spans="1:1">
      <c r="A5459" s="18"/>
    </row>
    <row r="5460" spans="1:1">
      <c r="A5460" s="18"/>
    </row>
    <row r="5461" spans="1:1">
      <c r="A5461" s="18"/>
    </row>
    <row r="5462" spans="1:1">
      <c r="A5462" s="18"/>
    </row>
    <row r="5463" spans="1:1">
      <c r="A5463" s="18"/>
    </row>
    <row r="5464" spans="1:1">
      <c r="A5464" s="18"/>
    </row>
    <row r="5465" spans="1:1">
      <c r="A5465" s="18"/>
    </row>
    <row r="5466" spans="1:1">
      <c r="A5466" s="18"/>
    </row>
    <row r="5467" spans="1:1">
      <c r="A5467" s="18"/>
    </row>
    <row r="5468" spans="1:1">
      <c r="A5468" s="18"/>
    </row>
    <row r="5469" spans="1:1">
      <c r="A5469" s="18"/>
    </row>
    <row r="5470" spans="1:1">
      <c r="A5470" s="18"/>
    </row>
    <row r="5471" spans="1:1">
      <c r="A5471" s="18"/>
    </row>
    <row r="5472" spans="1:1">
      <c r="A5472" s="18"/>
    </row>
    <row r="5473" spans="1:1">
      <c r="A5473" s="18"/>
    </row>
    <row r="5474" spans="1:1">
      <c r="A5474" s="18"/>
    </row>
    <row r="5475" spans="1:1">
      <c r="A5475" s="18"/>
    </row>
    <row r="5476" spans="1:1">
      <c r="A5476" s="18"/>
    </row>
    <row r="5477" spans="1:1">
      <c r="A5477" s="18"/>
    </row>
    <row r="5478" spans="1:1">
      <c r="A5478" s="18"/>
    </row>
    <row r="5479" spans="1:1">
      <c r="A5479" s="18"/>
    </row>
    <row r="5480" spans="1:1">
      <c r="A5480" s="18"/>
    </row>
    <row r="5481" spans="1:1">
      <c r="A5481" s="18"/>
    </row>
    <row r="5482" spans="1:1">
      <c r="A5482" s="18"/>
    </row>
    <row r="5483" spans="1:1">
      <c r="A5483" s="18"/>
    </row>
    <row r="5484" spans="1:1">
      <c r="A5484" s="18"/>
    </row>
    <row r="5485" spans="1:1">
      <c r="A5485" s="18"/>
    </row>
    <row r="5486" spans="1:1">
      <c r="A5486" s="18"/>
    </row>
    <row r="5487" spans="1:1">
      <c r="A5487" s="18"/>
    </row>
    <row r="5488" spans="1:1">
      <c r="A5488" s="18"/>
    </row>
    <row r="5489" spans="1:1">
      <c r="A5489" s="18"/>
    </row>
    <row r="5490" spans="1:1">
      <c r="A5490" s="18"/>
    </row>
    <row r="5491" spans="1:1">
      <c r="A5491" s="18"/>
    </row>
    <row r="5492" spans="1:1">
      <c r="A5492" s="18"/>
    </row>
    <row r="5493" spans="1:1">
      <c r="A5493" s="18"/>
    </row>
    <row r="5494" spans="1:1">
      <c r="A5494" s="18"/>
    </row>
    <row r="5495" spans="1:1">
      <c r="A5495" s="18"/>
    </row>
    <row r="5496" spans="1:1">
      <c r="A5496" s="18"/>
    </row>
    <row r="5497" spans="1:1">
      <c r="A5497" s="18"/>
    </row>
    <row r="5498" spans="1:1">
      <c r="A5498" s="18"/>
    </row>
    <row r="5499" spans="1:1">
      <c r="A5499" s="18"/>
    </row>
    <row r="5500" spans="1:1">
      <c r="A5500" s="18"/>
    </row>
    <row r="5501" spans="1:1">
      <c r="A5501" s="18"/>
    </row>
    <row r="5502" spans="1:1">
      <c r="A5502" s="18"/>
    </row>
    <row r="5503" spans="1:1">
      <c r="A5503" s="18"/>
    </row>
    <row r="5504" spans="1:1">
      <c r="A5504" s="18"/>
    </row>
    <row r="5505" spans="1:1">
      <c r="A5505" s="18"/>
    </row>
    <row r="5506" spans="1:1">
      <c r="A5506" s="18"/>
    </row>
    <row r="5507" spans="1:1">
      <c r="A5507" s="18"/>
    </row>
    <row r="5508" spans="1:1">
      <c r="A5508" s="18"/>
    </row>
    <row r="5509" spans="1:1">
      <c r="A5509" s="18"/>
    </row>
    <row r="5510" spans="1:1">
      <c r="A5510" s="18"/>
    </row>
    <row r="5511" spans="1:1">
      <c r="A5511" s="18"/>
    </row>
    <row r="5512" spans="1:1">
      <c r="A5512" s="18"/>
    </row>
    <row r="5513" spans="1:1">
      <c r="A5513" s="18"/>
    </row>
    <row r="5514" spans="1:1">
      <c r="A5514" s="18"/>
    </row>
    <row r="5515" spans="1:1">
      <c r="A5515" s="18"/>
    </row>
    <row r="5516" spans="1:1">
      <c r="A5516" s="18"/>
    </row>
    <row r="5517" spans="1:1">
      <c r="A5517" s="18"/>
    </row>
    <row r="5518" spans="1:1">
      <c r="A5518" s="18"/>
    </row>
    <row r="5519" spans="1:1">
      <c r="A5519" s="18"/>
    </row>
    <row r="5520" spans="1:1">
      <c r="A5520" s="18"/>
    </row>
    <row r="5521" spans="1:1">
      <c r="A5521" s="18"/>
    </row>
    <row r="5522" spans="1:1">
      <c r="A5522" s="18"/>
    </row>
    <row r="5523" spans="1:1">
      <c r="A5523" s="18"/>
    </row>
    <row r="5524" spans="1:1">
      <c r="A5524" s="18"/>
    </row>
    <row r="5525" spans="1:1">
      <c r="A5525" s="18"/>
    </row>
    <row r="5526" spans="1:1">
      <c r="A5526" s="18"/>
    </row>
    <row r="5527" spans="1:1">
      <c r="A5527" s="18"/>
    </row>
    <row r="5528" spans="1:1">
      <c r="A5528" s="18"/>
    </row>
    <row r="5529" spans="1:1">
      <c r="A5529" s="18"/>
    </row>
    <row r="5530" spans="1:1">
      <c r="A5530" s="18"/>
    </row>
    <row r="5531" spans="1:1">
      <c r="A5531" s="18"/>
    </row>
    <row r="5532" spans="1:1">
      <c r="A5532" s="18"/>
    </row>
    <row r="5533" spans="1:1">
      <c r="A5533" s="18"/>
    </row>
    <row r="5534" spans="1:1">
      <c r="A5534" s="18"/>
    </row>
    <row r="5535" spans="1:1">
      <c r="A5535" s="18"/>
    </row>
    <row r="5536" spans="1:1">
      <c r="A5536" s="18"/>
    </row>
    <row r="5537" spans="1:1">
      <c r="A5537" s="18"/>
    </row>
    <row r="5538" spans="1:1">
      <c r="A5538" s="18"/>
    </row>
    <row r="5539" spans="1:1">
      <c r="A5539" s="18"/>
    </row>
    <row r="5540" spans="1:1">
      <c r="A5540" s="18"/>
    </row>
    <row r="5541" spans="1:1">
      <c r="A5541" s="18"/>
    </row>
    <row r="5542" spans="1:1">
      <c r="A5542" s="18"/>
    </row>
    <row r="5543" spans="1:1">
      <c r="A5543" s="18"/>
    </row>
    <row r="5544" spans="1:1">
      <c r="A5544" s="18"/>
    </row>
    <row r="5545" spans="1:1">
      <c r="A5545" s="18"/>
    </row>
    <row r="5546" spans="1:1">
      <c r="A5546" s="18"/>
    </row>
    <row r="5547" spans="1:1">
      <c r="A5547" s="18"/>
    </row>
    <row r="5548" spans="1:1">
      <c r="A5548" s="18"/>
    </row>
    <row r="5549" spans="1:1">
      <c r="A5549" s="18"/>
    </row>
    <row r="5550" spans="1:1">
      <c r="A5550" s="18"/>
    </row>
    <row r="5551" spans="1:1">
      <c r="A5551" s="18"/>
    </row>
    <row r="5552" spans="1:1">
      <c r="A5552" s="18"/>
    </row>
    <row r="5553" spans="1:1">
      <c r="A5553" s="18"/>
    </row>
    <row r="5554" spans="1:1">
      <c r="A5554" s="18"/>
    </row>
    <row r="5555" spans="1:1">
      <c r="A5555" s="18"/>
    </row>
    <row r="5556" spans="1:1">
      <c r="A5556" s="18"/>
    </row>
    <row r="5557" spans="1:1">
      <c r="A5557" s="18"/>
    </row>
    <row r="5558" spans="1:1">
      <c r="A5558" s="18"/>
    </row>
    <row r="5559" spans="1:1">
      <c r="A5559" s="18"/>
    </row>
    <row r="5560" spans="1:1">
      <c r="A5560" s="18"/>
    </row>
    <row r="5561" spans="1:1">
      <c r="A5561" s="18"/>
    </row>
    <row r="5562" spans="1:1">
      <c r="A5562" s="18"/>
    </row>
    <row r="5563" spans="1:1">
      <c r="A5563" s="18"/>
    </row>
    <row r="5564" spans="1:1">
      <c r="A5564" s="18"/>
    </row>
    <row r="5565" spans="1:1">
      <c r="A5565" s="18"/>
    </row>
    <row r="5566" spans="1:1">
      <c r="A5566" s="18"/>
    </row>
    <row r="5567" spans="1:1">
      <c r="A5567" s="18"/>
    </row>
    <row r="5568" spans="1:1">
      <c r="A5568" s="18"/>
    </row>
    <row r="5569" spans="1:1">
      <c r="A5569" s="18"/>
    </row>
    <row r="5570" spans="1:1">
      <c r="A5570" s="18"/>
    </row>
    <row r="5571" spans="1:1">
      <c r="A5571" s="18"/>
    </row>
    <row r="5572" spans="1:1">
      <c r="A5572" s="18"/>
    </row>
    <row r="5573" spans="1:1">
      <c r="A5573" s="18"/>
    </row>
    <row r="5574" spans="1:1">
      <c r="A5574" s="18"/>
    </row>
    <row r="5575" spans="1:1">
      <c r="A5575" s="18"/>
    </row>
    <row r="5576" spans="1:1">
      <c r="A5576" s="18"/>
    </row>
    <row r="5577" spans="1:1">
      <c r="A5577" s="18"/>
    </row>
    <row r="5578" spans="1:1">
      <c r="A5578" s="18"/>
    </row>
    <row r="5579" spans="1:1">
      <c r="A5579" s="18"/>
    </row>
    <row r="5580" spans="1:1">
      <c r="A5580" s="18"/>
    </row>
    <row r="5581" spans="1:1">
      <c r="A5581" s="18"/>
    </row>
    <row r="5582" spans="1:1">
      <c r="A5582" s="18"/>
    </row>
    <row r="5583" spans="1:1">
      <c r="A5583" s="18"/>
    </row>
    <row r="5584" spans="1:1">
      <c r="A5584" s="18"/>
    </row>
    <row r="5585" spans="1:1">
      <c r="A5585" s="18"/>
    </row>
    <row r="5586" spans="1:1">
      <c r="A5586" s="18"/>
    </row>
    <row r="5587" spans="1:1">
      <c r="A5587" s="18"/>
    </row>
    <row r="5588" spans="1:1">
      <c r="A5588" s="18"/>
    </row>
    <row r="5589" spans="1:1">
      <c r="A5589" s="18"/>
    </row>
    <row r="5590" spans="1:1">
      <c r="A5590" s="18"/>
    </row>
    <row r="5591" spans="1:1">
      <c r="A5591" s="18"/>
    </row>
    <row r="5592" spans="1:1">
      <c r="A5592" s="18"/>
    </row>
    <row r="5593" spans="1:1">
      <c r="A5593" s="18"/>
    </row>
    <row r="5594" spans="1:1">
      <c r="A5594" s="18"/>
    </row>
    <row r="5595" spans="1:1">
      <c r="A5595" s="18"/>
    </row>
    <row r="5596" spans="1:1">
      <c r="A5596" s="18"/>
    </row>
    <row r="5597" spans="1:1">
      <c r="A5597" s="18"/>
    </row>
    <row r="5598" spans="1:1">
      <c r="A5598" s="18"/>
    </row>
    <row r="5599" spans="1:1">
      <c r="A5599" s="18"/>
    </row>
    <row r="5600" spans="1:1">
      <c r="A5600" s="18"/>
    </row>
    <row r="5601" spans="1:1">
      <c r="A5601" s="18"/>
    </row>
    <row r="5602" spans="1:1">
      <c r="A5602" s="18"/>
    </row>
    <row r="5603" spans="1:1">
      <c r="A5603" s="18"/>
    </row>
    <row r="5604" spans="1:1">
      <c r="A5604" s="18"/>
    </row>
    <row r="5605" spans="1:1">
      <c r="A5605" s="18"/>
    </row>
    <row r="5606" spans="1:1">
      <c r="A5606" s="18"/>
    </row>
    <row r="5607" spans="1:1">
      <c r="A5607" s="18"/>
    </row>
    <row r="5608" spans="1:1">
      <c r="A5608" s="18"/>
    </row>
    <row r="5609" spans="1:1">
      <c r="A5609" s="18"/>
    </row>
    <row r="5610" spans="1:1">
      <c r="A5610" s="18"/>
    </row>
    <row r="5611" spans="1:1">
      <c r="A5611" s="18"/>
    </row>
    <row r="5612" spans="1:1">
      <c r="A5612" s="18"/>
    </row>
    <row r="5613" spans="1:1">
      <c r="A5613" s="18"/>
    </row>
    <row r="5614" spans="1:1">
      <c r="A5614" s="18"/>
    </row>
    <row r="5615" spans="1:1">
      <c r="A5615" s="18"/>
    </row>
    <row r="5616" spans="1:1">
      <c r="A5616" s="18"/>
    </row>
    <row r="5617" spans="1:1">
      <c r="A5617" s="18"/>
    </row>
    <row r="5618" spans="1:1">
      <c r="A5618" s="18"/>
    </row>
    <row r="5619" spans="1:1">
      <c r="A5619" s="18"/>
    </row>
    <row r="5620" spans="1:1">
      <c r="A5620" s="18"/>
    </row>
    <row r="5621" spans="1:1">
      <c r="A5621" s="18"/>
    </row>
    <row r="5622" spans="1:1">
      <c r="A5622" s="18"/>
    </row>
    <row r="5623" spans="1:1">
      <c r="A5623" s="18"/>
    </row>
    <row r="5624" spans="1:1">
      <c r="A5624" s="18"/>
    </row>
    <row r="5625" spans="1:1">
      <c r="A5625" s="18"/>
    </row>
    <row r="5626" spans="1:1">
      <c r="A5626" s="18"/>
    </row>
    <row r="5627" spans="1:1">
      <c r="A5627" s="18"/>
    </row>
    <row r="5628" spans="1:1">
      <c r="A5628" s="18"/>
    </row>
    <row r="5629" spans="1:1">
      <c r="A5629" s="18"/>
    </row>
    <row r="5630" spans="1:1">
      <c r="A5630" s="18"/>
    </row>
    <row r="5631" spans="1:1">
      <c r="A5631" s="18"/>
    </row>
    <row r="5632" spans="1:1">
      <c r="A5632" s="18"/>
    </row>
    <row r="5633" spans="1:1">
      <c r="A5633" s="18"/>
    </row>
    <row r="5634" spans="1:1">
      <c r="A5634" s="18"/>
    </row>
    <row r="5635" spans="1:1">
      <c r="A5635" s="18"/>
    </row>
    <row r="5636" spans="1:1">
      <c r="A5636" s="18"/>
    </row>
    <row r="5637" spans="1:1">
      <c r="A5637" s="18"/>
    </row>
    <row r="5638" spans="1:1">
      <c r="A5638" s="18"/>
    </row>
    <row r="5639" spans="1:1">
      <c r="A5639" s="18"/>
    </row>
    <row r="5640" spans="1:1">
      <c r="A5640" s="18"/>
    </row>
    <row r="5641" spans="1:1">
      <c r="A5641" s="18"/>
    </row>
    <row r="5642" spans="1:1">
      <c r="A5642" s="18"/>
    </row>
    <row r="5643" spans="1:1">
      <c r="A5643" s="18"/>
    </row>
    <row r="5644" spans="1:1">
      <c r="A5644" s="18"/>
    </row>
    <row r="5645" spans="1:1">
      <c r="A5645" s="18"/>
    </row>
    <row r="5646" spans="1:1">
      <c r="A5646" s="18"/>
    </row>
    <row r="5647" spans="1:1">
      <c r="A5647" s="18"/>
    </row>
    <row r="5648" spans="1:1">
      <c r="A5648" s="18"/>
    </row>
    <row r="5649" spans="1:1">
      <c r="A5649" s="18"/>
    </row>
    <row r="5650" spans="1:1">
      <c r="A5650" s="18"/>
    </row>
    <row r="5651" spans="1:1">
      <c r="A5651" s="18"/>
    </row>
    <row r="5652" spans="1:1">
      <c r="A5652" s="18"/>
    </row>
    <row r="5653" spans="1:1">
      <c r="A5653" s="18"/>
    </row>
    <row r="5654" spans="1:1">
      <c r="A5654" s="18"/>
    </row>
    <row r="5655" spans="1:1">
      <c r="A5655" s="18"/>
    </row>
    <row r="5656" spans="1:1">
      <c r="A5656" s="18"/>
    </row>
    <row r="5657" spans="1:1">
      <c r="A5657" s="18"/>
    </row>
    <row r="5658" spans="1:1">
      <c r="A5658" s="18"/>
    </row>
    <row r="5659" spans="1:1">
      <c r="A5659" s="18"/>
    </row>
    <row r="5660" spans="1:1">
      <c r="A5660" s="18"/>
    </row>
    <row r="5661" spans="1:1">
      <c r="A5661" s="18"/>
    </row>
    <row r="5662" spans="1:1">
      <c r="A5662" s="18"/>
    </row>
    <row r="5663" spans="1:1">
      <c r="A5663" s="18"/>
    </row>
    <row r="5664" spans="1:1">
      <c r="A5664" s="18"/>
    </row>
    <row r="5665" spans="1:1">
      <c r="A5665" s="18"/>
    </row>
    <row r="5666" spans="1:1">
      <c r="A5666" s="18"/>
    </row>
    <row r="5667" spans="1:1">
      <c r="A5667" s="18"/>
    </row>
    <row r="5668" spans="1:1">
      <c r="A5668" s="18"/>
    </row>
    <row r="5669" spans="1:1">
      <c r="A5669" s="18"/>
    </row>
    <row r="5670" spans="1:1">
      <c r="A5670" s="18"/>
    </row>
    <row r="5671" spans="1:1">
      <c r="A5671" s="18"/>
    </row>
    <row r="5672" spans="1:1">
      <c r="A5672" s="18"/>
    </row>
    <row r="5673" spans="1:1">
      <c r="A5673" s="18"/>
    </row>
    <row r="5674" spans="1:1">
      <c r="A5674" s="18"/>
    </row>
    <row r="5675" spans="1:1">
      <c r="A5675" s="18"/>
    </row>
    <row r="5676" spans="1:1">
      <c r="A5676" s="18"/>
    </row>
    <row r="5677" spans="1:1">
      <c r="A5677" s="18"/>
    </row>
    <row r="5678" spans="1:1">
      <c r="A5678" s="18"/>
    </row>
    <row r="5679" spans="1:1">
      <c r="A5679" s="18"/>
    </row>
    <row r="5680" spans="1:1">
      <c r="A5680" s="18"/>
    </row>
    <row r="5681" spans="1:1">
      <c r="A5681" s="18"/>
    </row>
    <row r="5682" spans="1:1">
      <c r="A5682" s="18"/>
    </row>
    <row r="5683" spans="1:1">
      <c r="A5683" s="18"/>
    </row>
    <row r="5684" spans="1:1">
      <c r="A5684" s="18"/>
    </row>
    <row r="5685" spans="1:1">
      <c r="A5685" s="18"/>
    </row>
    <row r="5686" spans="1:1">
      <c r="A5686" s="18"/>
    </row>
    <row r="5687" spans="1:1">
      <c r="A5687" s="18"/>
    </row>
    <row r="5688" spans="1:1">
      <c r="A5688" s="18"/>
    </row>
    <row r="5689" spans="1:1">
      <c r="A5689" s="18"/>
    </row>
    <row r="5690" spans="1:1">
      <c r="A5690" s="18"/>
    </row>
    <row r="5691" spans="1:1">
      <c r="A5691" s="18"/>
    </row>
    <row r="5692" spans="1:1">
      <c r="A5692" s="18"/>
    </row>
    <row r="5693" spans="1:1">
      <c r="A5693" s="18"/>
    </row>
    <row r="5694" spans="1:1">
      <c r="A5694" s="18"/>
    </row>
    <row r="5695" spans="1:1">
      <c r="A5695" s="18"/>
    </row>
    <row r="5696" spans="1:1">
      <c r="A5696" s="18"/>
    </row>
    <row r="5697" spans="1:1">
      <c r="A5697" s="18"/>
    </row>
    <row r="5698" spans="1:1">
      <c r="A5698" s="18"/>
    </row>
    <row r="5699" spans="1:1">
      <c r="A5699" s="18"/>
    </row>
    <row r="5700" spans="1:1">
      <c r="A5700" s="18"/>
    </row>
    <row r="5701" spans="1:1">
      <c r="A5701" s="18"/>
    </row>
    <row r="5702" spans="1:1">
      <c r="A5702" s="18"/>
    </row>
    <row r="5703" spans="1:1">
      <c r="A5703" s="18"/>
    </row>
    <row r="5704" spans="1:1">
      <c r="A5704" s="18"/>
    </row>
    <row r="5705" spans="1:1">
      <c r="A5705" s="18"/>
    </row>
    <row r="5706" spans="1:1">
      <c r="A5706" s="18"/>
    </row>
    <row r="5707" spans="1:1">
      <c r="A5707" s="18"/>
    </row>
    <row r="5708" spans="1:1">
      <c r="A5708" s="18"/>
    </row>
    <row r="5709" spans="1:1">
      <c r="A5709" s="18"/>
    </row>
    <row r="5710" spans="1:1">
      <c r="A5710" s="18"/>
    </row>
    <row r="5711" spans="1:1">
      <c r="A5711" s="18"/>
    </row>
    <row r="5712" spans="1:1">
      <c r="A5712" s="18"/>
    </row>
    <row r="5713" spans="1:1">
      <c r="A5713" s="18"/>
    </row>
    <row r="5714" spans="1:1">
      <c r="A5714" s="18"/>
    </row>
    <row r="5715" spans="1:1">
      <c r="A5715" s="18"/>
    </row>
    <row r="5716" spans="1:1">
      <c r="A5716" s="18"/>
    </row>
    <row r="5717" spans="1:1">
      <c r="A5717" s="18"/>
    </row>
    <row r="5718" spans="1:1">
      <c r="A5718" s="18"/>
    </row>
    <row r="5719" spans="1:1">
      <c r="A5719" s="18"/>
    </row>
    <row r="5720" spans="1:1">
      <c r="A5720" s="18"/>
    </row>
    <row r="5721" spans="1:1">
      <c r="A5721" s="18"/>
    </row>
    <row r="5722" spans="1:1">
      <c r="A5722" s="18"/>
    </row>
    <row r="5723" spans="1:1">
      <c r="A5723" s="18"/>
    </row>
    <row r="5724" spans="1:1">
      <c r="A5724" s="18"/>
    </row>
    <row r="5725" spans="1:1">
      <c r="A5725" s="18"/>
    </row>
    <row r="5726" spans="1:1">
      <c r="A5726" s="18"/>
    </row>
    <row r="5727" spans="1:1">
      <c r="A5727" s="18"/>
    </row>
    <row r="5728" spans="1:1">
      <c r="A5728" s="18"/>
    </row>
    <row r="5729" spans="1:1">
      <c r="A5729" s="18"/>
    </row>
    <row r="5730" spans="1:1">
      <c r="A5730" s="18"/>
    </row>
    <row r="5731" spans="1:1">
      <c r="A5731" s="18"/>
    </row>
    <row r="5732" spans="1:1">
      <c r="A5732" s="18"/>
    </row>
    <row r="5733" spans="1:1">
      <c r="A5733" s="18"/>
    </row>
    <row r="5734" spans="1:1">
      <c r="A5734" s="18"/>
    </row>
    <row r="5735" spans="1:1">
      <c r="A5735" s="18"/>
    </row>
    <row r="5736" spans="1:1">
      <c r="A5736" s="18"/>
    </row>
    <row r="5737" spans="1:1">
      <c r="A5737" s="18"/>
    </row>
    <row r="5738" spans="1:1">
      <c r="A5738" s="18"/>
    </row>
    <row r="5739" spans="1:1">
      <c r="A5739" s="18"/>
    </row>
    <row r="5740" spans="1:1">
      <c r="A5740" s="18"/>
    </row>
    <row r="5741" spans="1:1">
      <c r="A5741" s="18"/>
    </row>
    <row r="5742" spans="1:1">
      <c r="A5742" s="18"/>
    </row>
    <row r="5743" spans="1:1">
      <c r="A5743" s="18"/>
    </row>
    <row r="5744" spans="1:1">
      <c r="A5744" s="18"/>
    </row>
    <row r="5745" spans="1:1">
      <c r="A5745" s="18"/>
    </row>
    <row r="5746" spans="1:1">
      <c r="A5746" s="18"/>
    </row>
    <row r="5747" spans="1:1">
      <c r="A5747" s="18"/>
    </row>
    <row r="5748" spans="1:1">
      <c r="A5748" s="18"/>
    </row>
    <row r="5749" spans="1:1">
      <c r="A5749" s="18"/>
    </row>
    <row r="5750" spans="1:1">
      <c r="A5750" s="18"/>
    </row>
    <row r="5751" spans="1:1">
      <c r="A5751" s="18"/>
    </row>
    <row r="5752" spans="1:1">
      <c r="A5752" s="18"/>
    </row>
    <row r="5753" spans="1:1">
      <c r="A5753" s="18"/>
    </row>
    <row r="5754" spans="1:1">
      <c r="A5754" s="18"/>
    </row>
    <row r="5755" spans="1:1">
      <c r="A5755" s="18"/>
    </row>
    <row r="5756" spans="1:1">
      <c r="A5756" s="18"/>
    </row>
    <row r="5757" spans="1:1">
      <c r="A5757" s="18"/>
    </row>
    <row r="5758" spans="1:1">
      <c r="A5758" s="18"/>
    </row>
    <row r="5759" spans="1:1">
      <c r="A5759" s="18"/>
    </row>
    <row r="5760" spans="1:1">
      <c r="A5760" s="18"/>
    </row>
    <row r="5761" spans="1:1">
      <c r="A5761" s="18"/>
    </row>
    <row r="5762" spans="1:1">
      <c r="A5762" s="18"/>
    </row>
    <row r="5763" spans="1:1">
      <c r="A5763" s="18"/>
    </row>
    <row r="5764" spans="1:1">
      <c r="A5764" s="18"/>
    </row>
    <row r="5765" spans="1:1">
      <c r="A5765" s="18"/>
    </row>
    <row r="5766" spans="1:1">
      <c r="A5766" s="18"/>
    </row>
    <row r="5767" spans="1:1">
      <c r="A5767" s="18"/>
    </row>
    <row r="5768" spans="1:1">
      <c r="A5768" s="18"/>
    </row>
    <row r="5769" spans="1:1">
      <c r="A5769" s="18"/>
    </row>
    <row r="5770" spans="1:1">
      <c r="A5770" s="18"/>
    </row>
    <row r="5771" spans="1:1">
      <c r="A5771" s="18"/>
    </row>
    <row r="5772" spans="1:1">
      <c r="A5772" s="18"/>
    </row>
    <row r="5773" spans="1:1">
      <c r="A5773" s="18"/>
    </row>
    <row r="5774" spans="1:1">
      <c r="A5774" s="18"/>
    </row>
    <row r="5775" spans="1:1">
      <c r="A5775" s="18"/>
    </row>
    <row r="5776" spans="1:1">
      <c r="A5776" s="18"/>
    </row>
    <row r="5777" spans="1:1">
      <c r="A5777" s="18"/>
    </row>
    <row r="5778" spans="1:1">
      <c r="A5778" s="18"/>
    </row>
    <row r="5779" spans="1:1">
      <c r="A5779" s="18"/>
    </row>
    <row r="5780" spans="1:1">
      <c r="A5780" s="18"/>
    </row>
    <row r="5781" spans="1:1">
      <c r="A5781" s="18"/>
    </row>
    <row r="5782" spans="1:1">
      <c r="A5782" s="18"/>
    </row>
    <row r="5783" spans="1:1">
      <c r="A5783" s="18"/>
    </row>
    <row r="5784" spans="1:1">
      <c r="A5784" s="18"/>
    </row>
    <row r="5785" spans="1:1">
      <c r="A5785" s="18"/>
    </row>
    <row r="5786" spans="1:1">
      <c r="A5786" s="18"/>
    </row>
    <row r="5787" spans="1:1">
      <c r="A5787" s="18"/>
    </row>
    <row r="5788" spans="1:1">
      <c r="A5788" s="18"/>
    </row>
    <row r="5789" spans="1:1">
      <c r="A5789" s="18"/>
    </row>
    <row r="5790" spans="1:1">
      <c r="A5790" s="18"/>
    </row>
    <row r="5791" spans="1:1">
      <c r="A5791" s="18"/>
    </row>
    <row r="5792" spans="1:1">
      <c r="A5792" s="18"/>
    </row>
    <row r="5793" spans="1:1">
      <c r="A5793" s="18"/>
    </row>
    <row r="5794" spans="1:1">
      <c r="A5794" s="18"/>
    </row>
    <row r="5795" spans="1:1">
      <c r="A5795" s="18"/>
    </row>
    <row r="5796" spans="1:1">
      <c r="A5796" s="18"/>
    </row>
    <row r="5797" spans="1:1">
      <c r="A5797" s="18"/>
    </row>
    <row r="5798" spans="1:1">
      <c r="A5798" s="18"/>
    </row>
    <row r="5799" spans="1:1">
      <c r="A5799" s="18"/>
    </row>
    <row r="5800" spans="1:1">
      <c r="A5800" s="18"/>
    </row>
    <row r="5801" spans="1:1">
      <c r="A5801" s="18"/>
    </row>
    <row r="5802" spans="1:1">
      <c r="A5802" s="18"/>
    </row>
    <row r="5803" spans="1:1">
      <c r="A5803" s="18"/>
    </row>
    <row r="5804" spans="1:1">
      <c r="A5804" s="18"/>
    </row>
    <row r="5805" spans="1:1">
      <c r="A5805" s="18"/>
    </row>
    <row r="5806" spans="1:1">
      <c r="A5806" s="18"/>
    </row>
    <row r="5807" spans="1:1">
      <c r="A5807" s="18"/>
    </row>
    <row r="5808" spans="1:1">
      <c r="A5808" s="18"/>
    </row>
    <row r="5809" spans="1:1">
      <c r="A5809" s="18"/>
    </row>
    <row r="5810" spans="1:1">
      <c r="A5810" s="18"/>
    </row>
    <row r="5811" spans="1:1">
      <c r="A5811" s="18"/>
    </row>
    <row r="5812" spans="1:1">
      <c r="A5812" s="18"/>
    </row>
    <row r="5813" spans="1:1">
      <c r="A5813" s="18"/>
    </row>
    <row r="5814" spans="1:1">
      <c r="A5814" s="18"/>
    </row>
    <row r="5815" spans="1:1">
      <c r="A5815" s="18"/>
    </row>
    <row r="5816" spans="1:1">
      <c r="A5816" s="18"/>
    </row>
    <row r="5817" spans="1:1">
      <c r="A5817" s="18"/>
    </row>
    <row r="5818" spans="1:1">
      <c r="A5818" s="18"/>
    </row>
    <row r="5819" spans="1:1">
      <c r="A5819" s="18"/>
    </row>
    <row r="5820" spans="1:1">
      <c r="A5820" s="18"/>
    </row>
    <row r="5821" spans="1:1">
      <c r="A5821" s="18"/>
    </row>
    <row r="5822" spans="1:1">
      <c r="A5822" s="18"/>
    </row>
    <row r="5823" spans="1:1">
      <c r="A5823" s="18"/>
    </row>
    <row r="5824" spans="1:1">
      <c r="A5824" s="18"/>
    </row>
    <row r="5825" spans="1:1">
      <c r="A5825" s="18"/>
    </row>
    <row r="5826" spans="1:1">
      <c r="A5826" s="18"/>
    </row>
    <row r="5827" spans="1:1">
      <c r="A5827" s="18"/>
    </row>
    <row r="5828" spans="1:1">
      <c r="A5828" s="18"/>
    </row>
    <row r="5829" spans="1:1">
      <c r="A5829" s="18"/>
    </row>
    <row r="5830" spans="1:1">
      <c r="A5830" s="18"/>
    </row>
    <row r="5831" spans="1:1">
      <c r="A5831" s="18"/>
    </row>
    <row r="5832" spans="1:1">
      <c r="A5832" s="18"/>
    </row>
    <row r="5833" spans="1:1">
      <c r="A5833" s="18"/>
    </row>
    <row r="5834" spans="1:1">
      <c r="A5834" s="18"/>
    </row>
    <row r="5835" spans="1:1">
      <c r="A5835" s="18"/>
    </row>
    <row r="5836" spans="1:1">
      <c r="A5836" s="18"/>
    </row>
    <row r="5837" spans="1:1">
      <c r="A5837" s="18"/>
    </row>
    <row r="5838" spans="1:1">
      <c r="A5838" s="18"/>
    </row>
    <row r="5839" spans="1:1">
      <c r="A5839" s="18"/>
    </row>
    <row r="5840" spans="1:1">
      <c r="A5840" s="18"/>
    </row>
    <row r="5841" spans="1:1">
      <c r="A5841" s="18"/>
    </row>
    <row r="5842" spans="1:1">
      <c r="A5842" s="18"/>
    </row>
    <row r="5843" spans="1:1">
      <c r="A5843" s="18"/>
    </row>
    <row r="5844" spans="1:1">
      <c r="A5844" s="18"/>
    </row>
    <row r="5845" spans="1:1">
      <c r="A5845" s="18"/>
    </row>
    <row r="5846" spans="1:1">
      <c r="A5846" s="18"/>
    </row>
    <row r="5847" spans="1:1">
      <c r="A5847" s="18"/>
    </row>
    <row r="5848" spans="1:1">
      <c r="A5848" s="18"/>
    </row>
    <row r="5849" spans="1:1">
      <c r="A5849" s="18"/>
    </row>
    <row r="5850" spans="1:1">
      <c r="A5850" s="18"/>
    </row>
    <row r="5851" spans="1:1">
      <c r="A5851" s="18"/>
    </row>
    <row r="5852" spans="1:1">
      <c r="A5852" s="18"/>
    </row>
    <row r="5853" spans="1:1">
      <c r="A5853" s="18"/>
    </row>
    <row r="5854" spans="1:1">
      <c r="A5854" s="18"/>
    </row>
    <row r="5855" spans="1:1">
      <c r="A5855" s="18"/>
    </row>
    <row r="5856" spans="1:1">
      <c r="A5856" s="18"/>
    </row>
    <row r="5857" spans="1:1">
      <c r="A5857" s="18"/>
    </row>
    <row r="5858" spans="1:1">
      <c r="A5858" s="18"/>
    </row>
    <row r="5859" spans="1:1">
      <c r="A5859" s="18"/>
    </row>
    <row r="5860" spans="1:1">
      <c r="A5860" s="18"/>
    </row>
    <row r="5861" spans="1:1">
      <c r="A5861" s="18"/>
    </row>
    <row r="5862" spans="1:1">
      <c r="A5862" s="18"/>
    </row>
    <row r="5863" spans="1:1">
      <c r="A5863" s="18"/>
    </row>
    <row r="5864" spans="1:1">
      <c r="A5864" s="18"/>
    </row>
    <row r="5865" spans="1:1">
      <c r="A5865" s="18"/>
    </row>
    <row r="5866" spans="1:1">
      <c r="A5866" s="18"/>
    </row>
    <row r="5867" spans="1:1">
      <c r="A5867" s="18"/>
    </row>
    <row r="5868" spans="1:1">
      <c r="A5868" s="18"/>
    </row>
    <row r="5869" spans="1:1">
      <c r="A5869" s="18"/>
    </row>
    <row r="5870" spans="1:1">
      <c r="A5870" s="18"/>
    </row>
    <row r="5871" spans="1:1">
      <c r="A5871" s="18"/>
    </row>
    <row r="5872" spans="1:1">
      <c r="A5872" s="18"/>
    </row>
    <row r="5873" spans="1:1">
      <c r="A5873" s="18"/>
    </row>
    <row r="5874" spans="1:1">
      <c r="A5874" s="18"/>
    </row>
    <row r="5875" spans="1:1">
      <c r="A5875" s="18"/>
    </row>
    <row r="5876" spans="1:1">
      <c r="A5876" s="18"/>
    </row>
    <row r="5877" spans="1:1">
      <c r="A5877" s="18"/>
    </row>
    <row r="5878" spans="1:1">
      <c r="A5878" s="18"/>
    </row>
    <row r="5879" spans="1:1">
      <c r="A5879" s="18"/>
    </row>
    <row r="5880" spans="1:1">
      <c r="A5880" s="18"/>
    </row>
    <row r="5881" spans="1:1">
      <c r="A5881" s="18"/>
    </row>
    <row r="5882" spans="1:1">
      <c r="A5882" s="18"/>
    </row>
    <row r="5883" spans="1:1">
      <c r="A5883" s="18"/>
    </row>
    <row r="5884" spans="1:1">
      <c r="A5884" s="18"/>
    </row>
    <row r="5885" spans="1:1">
      <c r="A5885" s="18"/>
    </row>
    <row r="5886" spans="1:1">
      <c r="A5886" s="18"/>
    </row>
    <row r="5887" spans="1:1">
      <c r="A5887" s="18"/>
    </row>
    <row r="5888" spans="1:1">
      <c r="A5888" s="18"/>
    </row>
    <row r="5889" spans="1:1">
      <c r="A5889" s="18"/>
    </row>
    <row r="5890" spans="1:1">
      <c r="A5890" s="18"/>
    </row>
    <row r="5891" spans="1:1">
      <c r="A5891" s="18"/>
    </row>
    <row r="5892" spans="1:1">
      <c r="A5892" s="18"/>
    </row>
    <row r="5893" spans="1:1">
      <c r="A5893" s="18"/>
    </row>
    <row r="5894" spans="1:1">
      <c r="A5894" s="18"/>
    </row>
    <row r="5895" spans="1:1">
      <c r="A5895" s="18"/>
    </row>
    <row r="5896" spans="1:1">
      <c r="A5896" s="18"/>
    </row>
    <row r="5897" spans="1:1">
      <c r="A5897" s="18"/>
    </row>
    <row r="5898" spans="1:1">
      <c r="A5898" s="18"/>
    </row>
    <row r="5899" spans="1:1">
      <c r="A5899" s="18"/>
    </row>
    <row r="5900" spans="1:1">
      <c r="A5900" s="18"/>
    </row>
    <row r="5901" spans="1:1">
      <c r="A5901" s="18"/>
    </row>
    <row r="5902" spans="1:1">
      <c r="A5902" s="18"/>
    </row>
    <row r="5903" spans="1:1">
      <c r="A5903" s="18"/>
    </row>
    <row r="5904" spans="1:1">
      <c r="A5904" s="18"/>
    </row>
    <row r="5905" spans="1:1">
      <c r="A5905" s="18"/>
    </row>
    <row r="5906" spans="1:1">
      <c r="A5906" s="18"/>
    </row>
    <row r="5907" spans="1:1">
      <c r="A5907" s="18"/>
    </row>
    <row r="5908" spans="1:1">
      <c r="A5908" s="18"/>
    </row>
    <row r="5909" spans="1:1">
      <c r="A5909" s="18"/>
    </row>
    <row r="5910" spans="1:1">
      <c r="A5910" s="18"/>
    </row>
    <row r="5911" spans="1:1">
      <c r="A5911" s="18"/>
    </row>
    <row r="5912" spans="1:1">
      <c r="A5912" s="18"/>
    </row>
    <row r="5913" spans="1:1">
      <c r="A5913" s="18"/>
    </row>
    <row r="5914" spans="1:1">
      <c r="A5914" s="18"/>
    </row>
    <row r="5915" spans="1:1">
      <c r="A5915" s="18"/>
    </row>
    <row r="5916" spans="1:1">
      <c r="A5916" s="18"/>
    </row>
    <row r="5917" spans="1:1">
      <c r="A5917" s="18"/>
    </row>
    <row r="5918" spans="1:1">
      <c r="A5918" s="18"/>
    </row>
    <row r="5919" spans="1:1">
      <c r="A5919" s="18"/>
    </row>
    <row r="5920" spans="1:1">
      <c r="A5920" s="18"/>
    </row>
    <row r="5921" spans="1:1">
      <c r="A5921" s="18"/>
    </row>
    <row r="5922" spans="1:1">
      <c r="A5922" s="18"/>
    </row>
    <row r="5923" spans="1:1">
      <c r="A5923" s="18"/>
    </row>
    <row r="5924" spans="1:1">
      <c r="A5924" s="18"/>
    </row>
    <row r="5925" spans="1:1">
      <c r="A5925" s="18"/>
    </row>
    <row r="5926" spans="1:1">
      <c r="A5926" s="18"/>
    </row>
    <row r="5927" spans="1:1">
      <c r="A5927" s="18"/>
    </row>
    <row r="5928" spans="1:1">
      <c r="A5928" s="18"/>
    </row>
    <row r="5929" spans="1:1">
      <c r="A5929" s="18"/>
    </row>
    <row r="5930" spans="1:1">
      <c r="A5930" s="18"/>
    </row>
    <row r="5931" spans="1:1">
      <c r="A5931" s="18"/>
    </row>
    <row r="5932" spans="1:1">
      <c r="A5932" s="18"/>
    </row>
    <row r="5933" spans="1:1">
      <c r="A5933" s="18"/>
    </row>
    <row r="5934" spans="1:1">
      <c r="A5934" s="18"/>
    </row>
    <row r="5935" spans="1:1">
      <c r="A5935" s="18"/>
    </row>
    <row r="5936" spans="1:1">
      <c r="A5936" s="18"/>
    </row>
    <row r="5937" spans="1:1">
      <c r="A5937" s="18"/>
    </row>
    <row r="5938" spans="1:1">
      <c r="A5938" s="18"/>
    </row>
    <row r="5939" spans="1:1">
      <c r="A5939" s="18"/>
    </row>
    <row r="5940" spans="1:1">
      <c r="A5940" s="18"/>
    </row>
    <row r="5941" spans="1:1">
      <c r="A5941" s="18"/>
    </row>
    <row r="5942" spans="1:1">
      <c r="A5942" s="18"/>
    </row>
    <row r="5943" spans="1:1">
      <c r="A5943" s="18"/>
    </row>
    <row r="5944" spans="1:1">
      <c r="A5944" s="18"/>
    </row>
    <row r="5945" spans="1:1">
      <c r="A5945" s="18"/>
    </row>
    <row r="5946" spans="1:1">
      <c r="A5946" s="18"/>
    </row>
    <row r="5947" spans="1:1">
      <c r="A5947" s="18"/>
    </row>
    <row r="5948" spans="1:1">
      <c r="A5948" s="18"/>
    </row>
    <row r="5949" spans="1:1">
      <c r="A5949" s="18"/>
    </row>
    <row r="5950" spans="1:1">
      <c r="A5950" s="18"/>
    </row>
    <row r="5951" spans="1:1">
      <c r="A5951" s="18"/>
    </row>
    <row r="5952" spans="1:1">
      <c r="A5952" s="18"/>
    </row>
    <row r="5953" spans="1:1">
      <c r="A5953" s="18"/>
    </row>
    <row r="5954" spans="1:1">
      <c r="A5954" s="18"/>
    </row>
    <row r="5955" spans="1:1">
      <c r="A5955" s="18"/>
    </row>
    <row r="5956" spans="1:1">
      <c r="A5956" s="18"/>
    </row>
    <row r="5957" spans="1:1">
      <c r="A5957" s="18"/>
    </row>
    <row r="5958" spans="1:1">
      <c r="A5958" s="18"/>
    </row>
    <row r="5959" spans="1:1">
      <c r="A5959" s="18"/>
    </row>
    <row r="5960" spans="1:1">
      <c r="A5960" s="18"/>
    </row>
    <row r="5961" spans="1:1">
      <c r="A5961" s="18"/>
    </row>
    <row r="5962" spans="1:1">
      <c r="A5962" s="18"/>
    </row>
    <row r="5963" spans="1:1">
      <c r="A5963" s="18"/>
    </row>
    <row r="5964" spans="1:1">
      <c r="A5964" s="18"/>
    </row>
    <row r="5965" spans="1:1">
      <c r="A5965" s="18"/>
    </row>
    <row r="5966" spans="1:1">
      <c r="A5966" s="18"/>
    </row>
    <row r="5967" spans="1:1">
      <c r="A5967" s="18"/>
    </row>
    <row r="5968" spans="1:1">
      <c r="A5968" s="18"/>
    </row>
    <row r="5969" spans="1:1">
      <c r="A5969" s="18"/>
    </row>
    <row r="5970" spans="1:1">
      <c r="A5970" s="18"/>
    </row>
    <row r="5971" spans="1:1">
      <c r="A5971" s="18"/>
    </row>
    <row r="5972" spans="1:1">
      <c r="A5972" s="18"/>
    </row>
    <row r="5973" spans="1:1">
      <c r="A5973" s="18"/>
    </row>
    <row r="5974" spans="1:1">
      <c r="A5974" s="18"/>
    </row>
    <row r="5975" spans="1:1">
      <c r="A5975" s="18"/>
    </row>
    <row r="5976" spans="1:1">
      <c r="A5976" s="18"/>
    </row>
    <row r="5977" spans="1:1">
      <c r="A5977" s="18"/>
    </row>
    <row r="5978" spans="1:1">
      <c r="A5978" s="18"/>
    </row>
    <row r="5979" spans="1:1">
      <c r="A5979" s="18"/>
    </row>
    <row r="5980" spans="1:1">
      <c r="A5980" s="18"/>
    </row>
    <row r="5981" spans="1:1">
      <c r="A5981" s="18"/>
    </row>
    <row r="5982" spans="1:1">
      <c r="A5982" s="18"/>
    </row>
    <row r="5983" spans="1:1">
      <c r="A5983" s="18"/>
    </row>
    <row r="5984" spans="1:1">
      <c r="A5984" s="18"/>
    </row>
    <row r="5985" spans="1:1">
      <c r="A5985" s="18"/>
    </row>
    <row r="5986" spans="1:1">
      <c r="A5986" s="18"/>
    </row>
    <row r="5987" spans="1:1">
      <c r="A5987" s="18"/>
    </row>
    <row r="5988" spans="1:1">
      <c r="A5988" s="18"/>
    </row>
    <row r="5989" spans="1:1">
      <c r="A5989" s="18"/>
    </row>
    <row r="5990" spans="1:1">
      <c r="A5990" s="18"/>
    </row>
    <row r="5991" spans="1:1">
      <c r="A5991" s="18"/>
    </row>
    <row r="5992" spans="1:1">
      <c r="A5992" s="18"/>
    </row>
    <row r="5993" spans="1:1">
      <c r="A5993" s="18"/>
    </row>
    <row r="5994" spans="1:1">
      <c r="A5994" s="18"/>
    </row>
    <row r="5995" spans="1:1">
      <c r="A5995" s="18"/>
    </row>
    <row r="5996" spans="1:1">
      <c r="A5996" s="18"/>
    </row>
    <row r="5997" spans="1:1">
      <c r="A5997" s="18"/>
    </row>
    <row r="5998" spans="1:1">
      <c r="A5998" s="18"/>
    </row>
    <row r="5999" spans="1:1">
      <c r="A5999" s="18"/>
    </row>
    <row r="6000" spans="1:1">
      <c r="A6000" s="18"/>
    </row>
    <row r="6001" spans="1:1">
      <c r="A6001" s="18"/>
    </row>
    <row r="6002" spans="1:1">
      <c r="A6002" s="18"/>
    </row>
    <row r="6003" spans="1:1">
      <c r="A6003" s="18"/>
    </row>
    <row r="6004" spans="1:1">
      <c r="A6004" s="18"/>
    </row>
    <row r="6005" spans="1:1">
      <c r="A6005" s="18"/>
    </row>
    <row r="6006" spans="1:1">
      <c r="A6006" s="18"/>
    </row>
    <row r="6007" spans="1:1">
      <c r="A6007" s="18"/>
    </row>
    <row r="6008" spans="1:1">
      <c r="A6008" s="18"/>
    </row>
    <row r="6009" spans="1:1">
      <c r="A6009" s="18"/>
    </row>
    <row r="6010" spans="1:1">
      <c r="A6010" s="18"/>
    </row>
    <row r="6011" spans="1:1">
      <c r="A6011" s="18"/>
    </row>
    <row r="6012" spans="1:1">
      <c r="A6012" s="18"/>
    </row>
    <row r="6013" spans="1:1">
      <c r="A6013" s="18"/>
    </row>
    <row r="6014" spans="1:1">
      <c r="A6014" s="18"/>
    </row>
    <row r="6015" spans="1:1">
      <c r="A6015" s="18"/>
    </row>
    <row r="6016" spans="1:1">
      <c r="A6016" s="18"/>
    </row>
    <row r="6017" spans="1:1">
      <c r="A6017" s="18"/>
    </row>
    <row r="6018" spans="1:1">
      <c r="A6018" s="18"/>
    </row>
    <row r="6019" spans="1:1">
      <c r="A6019" s="18"/>
    </row>
    <row r="6020" spans="1:1">
      <c r="A6020" s="18"/>
    </row>
    <row r="6021" spans="1:1">
      <c r="A6021" s="18"/>
    </row>
    <row r="6022" spans="1:1">
      <c r="A6022" s="18"/>
    </row>
    <row r="6023" spans="1:1">
      <c r="A6023" s="18"/>
    </row>
    <row r="6024" spans="1:1">
      <c r="A6024" s="18"/>
    </row>
    <row r="6025" spans="1:1">
      <c r="A6025" s="18"/>
    </row>
    <row r="6026" spans="1:1">
      <c r="A6026" s="18"/>
    </row>
    <row r="6027" spans="1:1">
      <c r="A6027" s="18"/>
    </row>
    <row r="6028" spans="1:1">
      <c r="A6028" s="18"/>
    </row>
    <row r="6029" spans="1:1">
      <c r="A6029" s="18"/>
    </row>
    <row r="6030" spans="1:1">
      <c r="A6030" s="18"/>
    </row>
    <row r="6031" spans="1:1">
      <c r="A6031" s="18"/>
    </row>
    <row r="6032" spans="1:1">
      <c r="A6032" s="18"/>
    </row>
    <row r="6033" spans="1:1">
      <c r="A6033" s="18"/>
    </row>
    <row r="6034" spans="1:1">
      <c r="A6034" s="18"/>
    </row>
    <row r="6035" spans="1:1">
      <c r="A6035" s="18"/>
    </row>
    <row r="6036" spans="1:1">
      <c r="A6036" s="18"/>
    </row>
    <row r="6037" spans="1:1">
      <c r="A6037" s="18"/>
    </row>
    <row r="6038" spans="1:1">
      <c r="A6038" s="18"/>
    </row>
    <row r="6039" spans="1:1">
      <c r="A6039" s="18"/>
    </row>
    <row r="6040" spans="1:1">
      <c r="A6040" s="18"/>
    </row>
    <row r="6041" spans="1:1">
      <c r="A6041" s="18"/>
    </row>
    <row r="6042" spans="1:1">
      <c r="A6042" s="18"/>
    </row>
    <row r="6043" spans="1:1">
      <c r="A6043" s="18"/>
    </row>
    <row r="6044" spans="1:1">
      <c r="A6044" s="18"/>
    </row>
    <row r="6045" spans="1:1">
      <c r="A6045" s="18"/>
    </row>
    <row r="6046" spans="1:1">
      <c r="A6046" s="18"/>
    </row>
    <row r="6047" spans="1:1">
      <c r="A6047" s="18"/>
    </row>
    <row r="6048" spans="1:1">
      <c r="A6048" s="18"/>
    </row>
    <row r="6049" spans="1:1">
      <c r="A6049" s="18"/>
    </row>
    <row r="6050" spans="1:1">
      <c r="A6050" s="18"/>
    </row>
    <row r="6051" spans="1:1">
      <c r="A6051" s="18"/>
    </row>
    <row r="6052" spans="1:1">
      <c r="A6052" s="18"/>
    </row>
    <row r="6053" spans="1:1">
      <c r="A6053" s="18"/>
    </row>
    <row r="6054" spans="1:1">
      <c r="A6054" s="18"/>
    </row>
    <row r="6055" spans="1:1">
      <c r="A6055" s="18"/>
    </row>
    <row r="6056" spans="1:1">
      <c r="A6056" s="18"/>
    </row>
    <row r="6057" spans="1:1">
      <c r="A6057" s="18"/>
    </row>
    <row r="6058" spans="1:1">
      <c r="A6058" s="18"/>
    </row>
    <row r="6059" spans="1:1">
      <c r="A6059" s="18"/>
    </row>
    <row r="6060" spans="1:1">
      <c r="A6060" s="18"/>
    </row>
    <row r="6061" spans="1:1">
      <c r="A6061" s="18"/>
    </row>
    <row r="6062" spans="1:1">
      <c r="A6062" s="18"/>
    </row>
    <row r="6063" spans="1:1">
      <c r="A6063" s="18"/>
    </row>
    <row r="6064" spans="1:1">
      <c r="A6064" s="18"/>
    </row>
    <row r="6065" spans="1:1">
      <c r="A6065" s="18"/>
    </row>
    <row r="6066" spans="1:1">
      <c r="A6066" s="18"/>
    </row>
    <row r="6067" spans="1:1">
      <c r="A6067" s="18"/>
    </row>
    <row r="6068" spans="1:1">
      <c r="A6068" s="18"/>
    </row>
    <row r="6069" spans="1:1">
      <c r="A6069" s="18"/>
    </row>
    <row r="6070" spans="1:1">
      <c r="A6070" s="18"/>
    </row>
    <row r="6071" spans="1:1">
      <c r="A6071" s="18"/>
    </row>
    <row r="6072" spans="1:1">
      <c r="A6072" s="18"/>
    </row>
    <row r="6073" spans="1:1">
      <c r="A6073" s="18"/>
    </row>
    <row r="6074" spans="1:1">
      <c r="A6074" s="18"/>
    </row>
    <row r="6075" spans="1:1">
      <c r="A6075" s="18"/>
    </row>
    <row r="6076" spans="1:1">
      <c r="A6076" s="18"/>
    </row>
    <row r="6077" spans="1:1">
      <c r="A6077" s="18"/>
    </row>
    <row r="6078" spans="1:1">
      <c r="A6078" s="18"/>
    </row>
    <row r="6079" spans="1:1">
      <c r="A6079" s="18"/>
    </row>
    <row r="6080" spans="1:1">
      <c r="A6080" s="18"/>
    </row>
    <row r="6081" spans="1:1">
      <c r="A6081" s="18"/>
    </row>
    <row r="6082" spans="1:1">
      <c r="A6082" s="18"/>
    </row>
    <row r="6083" spans="1:1">
      <c r="A6083" s="18"/>
    </row>
    <row r="6084" spans="1:1">
      <c r="A6084" s="18"/>
    </row>
    <row r="6085" spans="1:1">
      <c r="A6085" s="18"/>
    </row>
    <row r="6086" spans="1:1">
      <c r="A6086" s="18"/>
    </row>
    <row r="6087" spans="1:1">
      <c r="A6087" s="18"/>
    </row>
    <row r="6088" spans="1:1">
      <c r="A6088" s="18"/>
    </row>
    <row r="6089" spans="1:1">
      <c r="A6089" s="18"/>
    </row>
    <row r="6090" spans="1:1">
      <c r="A6090" s="18"/>
    </row>
    <row r="6091" spans="1:1">
      <c r="A6091" s="18"/>
    </row>
    <row r="6092" spans="1:1">
      <c r="A6092" s="18"/>
    </row>
    <row r="6093" spans="1:1">
      <c r="A6093" s="18"/>
    </row>
    <row r="6094" spans="1:1">
      <c r="A6094" s="18"/>
    </row>
    <row r="6095" spans="1:1">
      <c r="A6095" s="18"/>
    </row>
    <row r="6096" spans="1:1">
      <c r="A6096" s="18"/>
    </row>
    <row r="6097" spans="1:1">
      <c r="A6097" s="18"/>
    </row>
    <row r="6098" spans="1:1">
      <c r="A6098" s="18"/>
    </row>
    <row r="6099" spans="1:1">
      <c r="A6099" s="18"/>
    </row>
    <row r="6100" spans="1:1">
      <c r="A6100" s="18"/>
    </row>
    <row r="6101" spans="1:1">
      <c r="A6101" s="18"/>
    </row>
    <row r="6102" spans="1:1">
      <c r="A6102" s="18"/>
    </row>
    <row r="6103" spans="1:1">
      <c r="A6103" s="18"/>
    </row>
    <row r="6104" spans="1:1">
      <c r="A6104" s="18"/>
    </row>
    <row r="6105" spans="1:1">
      <c r="A6105" s="18"/>
    </row>
    <row r="6106" spans="1:1">
      <c r="A6106" s="18"/>
    </row>
    <row r="6107" spans="1:1">
      <c r="A6107" s="18"/>
    </row>
    <row r="6108" spans="1:1">
      <c r="A6108" s="18"/>
    </row>
    <row r="6109" spans="1:1">
      <c r="A6109" s="18"/>
    </row>
    <row r="6110" spans="1:1">
      <c r="A6110" s="18"/>
    </row>
    <row r="6111" spans="1:1">
      <c r="A6111" s="18"/>
    </row>
    <row r="6112" spans="1:1">
      <c r="A6112" s="18"/>
    </row>
    <row r="6113" spans="1:1">
      <c r="A6113" s="18"/>
    </row>
    <row r="6114" spans="1:1">
      <c r="A6114" s="18"/>
    </row>
    <row r="6115" spans="1:1">
      <c r="A6115" s="18"/>
    </row>
    <row r="6116" spans="1:1">
      <c r="A6116" s="18"/>
    </row>
    <row r="6117" spans="1:1">
      <c r="A6117" s="18"/>
    </row>
    <row r="6118" spans="1:1">
      <c r="A6118" s="18"/>
    </row>
    <row r="6119" spans="1:1">
      <c r="A6119" s="18"/>
    </row>
    <row r="6120" spans="1:1">
      <c r="A6120" s="18"/>
    </row>
    <row r="6121" spans="1:1">
      <c r="A6121" s="18"/>
    </row>
    <row r="6122" spans="1:1">
      <c r="A6122" s="18"/>
    </row>
    <row r="6123" spans="1:1">
      <c r="A6123" s="18"/>
    </row>
    <row r="6124" spans="1:1">
      <c r="A6124" s="18"/>
    </row>
    <row r="6125" spans="1:1">
      <c r="A6125" s="18"/>
    </row>
    <row r="6126" spans="1:1">
      <c r="A6126" s="18"/>
    </row>
    <row r="6127" spans="1:1">
      <c r="A6127" s="18"/>
    </row>
    <row r="6128" spans="1:1">
      <c r="A6128" s="18"/>
    </row>
    <row r="6129" spans="1:1">
      <c r="A6129" s="18"/>
    </row>
    <row r="6130" spans="1:1">
      <c r="A6130" s="18"/>
    </row>
    <row r="6131" spans="1:1">
      <c r="A6131" s="18"/>
    </row>
    <row r="6132" spans="1:1">
      <c r="A6132" s="18"/>
    </row>
    <row r="6133" spans="1:1">
      <c r="A6133" s="18"/>
    </row>
    <row r="6134" spans="1:1">
      <c r="A6134" s="18"/>
    </row>
    <row r="6135" spans="1:1">
      <c r="A6135" s="18"/>
    </row>
    <row r="6136" spans="1:1">
      <c r="A6136" s="18"/>
    </row>
    <row r="6137" spans="1:1">
      <c r="A6137" s="18"/>
    </row>
    <row r="6138" spans="1:1">
      <c r="A6138" s="18"/>
    </row>
    <row r="6139" spans="1:1">
      <c r="A6139" s="18"/>
    </row>
    <row r="6140" spans="1:1">
      <c r="A6140" s="18"/>
    </row>
    <row r="6141" spans="1:1">
      <c r="A6141" s="18"/>
    </row>
    <row r="6142" spans="1:1">
      <c r="A6142" s="18"/>
    </row>
    <row r="6143" spans="1:1">
      <c r="A6143" s="18"/>
    </row>
    <row r="6144" spans="1:1">
      <c r="A6144" s="18"/>
    </row>
    <row r="6145" spans="1:1">
      <c r="A6145" s="18"/>
    </row>
    <row r="6146" spans="1:1">
      <c r="A6146" s="18"/>
    </row>
    <row r="6147" spans="1:1">
      <c r="A6147" s="18"/>
    </row>
    <row r="6148" spans="1:1">
      <c r="A6148" s="18"/>
    </row>
    <row r="6149" spans="1:1">
      <c r="A6149" s="18"/>
    </row>
    <row r="6150" spans="1:1">
      <c r="A6150" s="18"/>
    </row>
    <row r="6151" spans="1:1">
      <c r="A6151" s="18"/>
    </row>
    <row r="6152" spans="1:1">
      <c r="A6152" s="18"/>
    </row>
    <row r="6153" spans="1:1">
      <c r="A6153" s="18"/>
    </row>
    <row r="6154" spans="1:1">
      <c r="A6154" s="18"/>
    </row>
    <row r="6155" spans="1:1">
      <c r="A6155" s="18"/>
    </row>
    <row r="6156" spans="1:1">
      <c r="A6156" s="18"/>
    </row>
    <row r="6157" spans="1:1">
      <c r="A6157" s="18"/>
    </row>
    <row r="6158" spans="1:1">
      <c r="A6158" s="18"/>
    </row>
    <row r="6159" spans="1:1">
      <c r="A6159" s="18"/>
    </row>
    <row r="6160" spans="1:1">
      <c r="A6160" s="18"/>
    </row>
    <row r="6161" spans="1:1">
      <c r="A6161" s="18"/>
    </row>
    <row r="6162" spans="1:1">
      <c r="A6162" s="18"/>
    </row>
    <row r="6163" spans="1:1">
      <c r="A6163" s="18"/>
    </row>
    <row r="6164" spans="1:1">
      <c r="A6164" s="18"/>
    </row>
    <row r="6165" spans="1:1">
      <c r="A6165" s="18"/>
    </row>
    <row r="6166" spans="1:1">
      <c r="A6166" s="18"/>
    </row>
    <row r="6167" spans="1:1">
      <c r="A6167" s="18"/>
    </row>
    <row r="6168" spans="1:1">
      <c r="A6168" s="18"/>
    </row>
    <row r="6169" spans="1:1">
      <c r="A6169" s="18"/>
    </row>
    <row r="6170" spans="1:1">
      <c r="A6170" s="18"/>
    </row>
    <row r="6171" spans="1:1">
      <c r="A6171" s="18"/>
    </row>
    <row r="6172" spans="1:1">
      <c r="A6172" s="18"/>
    </row>
    <row r="6173" spans="1:1">
      <c r="A6173" s="18"/>
    </row>
    <row r="6174" spans="1:1">
      <c r="A6174" s="18"/>
    </row>
    <row r="6175" spans="1:1">
      <c r="A6175" s="18"/>
    </row>
    <row r="6176" spans="1:1">
      <c r="A6176" s="18"/>
    </row>
    <row r="6177" spans="1:1">
      <c r="A6177" s="18"/>
    </row>
    <row r="6178" spans="1:1">
      <c r="A6178" s="18"/>
    </row>
    <row r="6179" spans="1:1">
      <c r="A6179" s="18"/>
    </row>
    <row r="6180" spans="1:1">
      <c r="A6180" s="18"/>
    </row>
    <row r="6181" spans="1:1">
      <c r="A6181" s="18"/>
    </row>
    <row r="6182" spans="1:1">
      <c r="A6182" s="18"/>
    </row>
    <row r="6183" spans="1:1">
      <c r="A6183" s="18"/>
    </row>
    <row r="6184" spans="1:1">
      <c r="A6184" s="18"/>
    </row>
    <row r="6185" spans="1:1">
      <c r="A6185" s="18"/>
    </row>
    <row r="6186" spans="1:1">
      <c r="A6186" s="18"/>
    </row>
    <row r="6187" spans="1:1">
      <c r="A6187" s="18"/>
    </row>
    <row r="6188" spans="1:1">
      <c r="A6188" s="18"/>
    </row>
    <row r="6189" spans="1:1">
      <c r="A6189" s="18"/>
    </row>
    <row r="6190" spans="1:1">
      <c r="A6190" s="18"/>
    </row>
    <row r="6191" spans="1:1">
      <c r="A6191" s="18"/>
    </row>
    <row r="6192" spans="1:1">
      <c r="A6192" s="18"/>
    </row>
    <row r="6193" spans="1:1">
      <c r="A6193" s="18"/>
    </row>
    <row r="6194" spans="1:1">
      <c r="A6194" s="18"/>
    </row>
    <row r="6195" spans="1:1">
      <c r="A6195" s="18"/>
    </row>
    <row r="6196" spans="1:1">
      <c r="A6196" s="18"/>
    </row>
    <row r="6197" spans="1:1">
      <c r="A6197" s="18"/>
    </row>
    <row r="6198" spans="1:1">
      <c r="A6198" s="18"/>
    </row>
    <row r="6199" spans="1:1">
      <c r="A6199" s="18"/>
    </row>
    <row r="6200" spans="1:1">
      <c r="A6200" s="18"/>
    </row>
    <row r="6201" spans="1:1">
      <c r="A6201" s="18"/>
    </row>
    <row r="6202" spans="1:1">
      <c r="A6202" s="18"/>
    </row>
    <row r="6203" spans="1:1">
      <c r="A6203" s="18"/>
    </row>
    <row r="6204" spans="1:1">
      <c r="A6204" s="18"/>
    </row>
    <row r="6205" spans="1:1">
      <c r="A6205" s="18"/>
    </row>
    <row r="6206" spans="1:1">
      <c r="A6206" s="18"/>
    </row>
    <row r="6207" spans="1:1">
      <c r="A6207" s="18"/>
    </row>
    <row r="6208" spans="1:1">
      <c r="A6208" s="18"/>
    </row>
    <row r="6209" spans="1:1">
      <c r="A6209" s="18"/>
    </row>
    <row r="6210" spans="1:1">
      <c r="A6210" s="18"/>
    </row>
    <row r="6211" spans="1:1">
      <c r="A6211" s="18"/>
    </row>
    <row r="6212" spans="1:1">
      <c r="A6212" s="18"/>
    </row>
    <row r="6213" spans="1:1">
      <c r="A6213" s="18"/>
    </row>
    <row r="6214" spans="1:1">
      <c r="A6214" s="18"/>
    </row>
    <row r="6215" spans="1:1">
      <c r="A6215" s="18"/>
    </row>
    <row r="6216" spans="1:1">
      <c r="A6216" s="18"/>
    </row>
    <row r="6217" spans="1:1">
      <c r="A6217" s="18"/>
    </row>
    <row r="6218" spans="1:1">
      <c r="A6218" s="18"/>
    </row>
    <row r="6219" spans="1:1">
      <c r="A6219" s="18"/>
    </row>
    <row r="6220" spans="1:1">
      <c r="A6220" s="18"/>
    </row>
    <row r="6221" spans="1:1">
      <c r="A6221" s="18"/>
    </row>
    <row r="6222" spans="1:1">
      <c r="A6222" s="18"/>
    </row>
    <row r="6223" spans="1:1">
      <c r="A6223" s="18"/>
    </row>
    <row r="6224" spans="1:1">
      <c r="A6224" s="18"/>
    </row>
    <row r="6225" spans="1:1">
      <c r="A6225" s="18"/>
    </row>
    <row r="6226" spans="1:1">
      <c r="A6226" s="18"/>
    </row>
    <row r="6227" spans="1:1">
      <c r="A6227" s="18"/>
    </row>
    <row r="6228" spans="1:1">
      <c r="A6228" s="18"/>
    </row>
    <row r="6229" spans="1:1">
      <c r="A6229" s="18"/>
    </row>
    <row r="6230" spans="1:1">
      <c r="A6230" s="18"/>
    </row>
    <row r="6231" spans="1:1">
      <c r="A6231" s="18"/>
    </row>
    <row r="6232" spans="1:1">
      <c r="A6232" s="18"/>
    </row>
    <row r="6233" spans="1:1">
      <c r="A6233" s="18"/>
    </row>
    <row r="6234" spans="1:1">
      <c r="A6234" s="18"/>
    </row>
    <row r="6235" spans="1:1">
      <c r="A6235" s="18"/>
    </row>
    <row r="6236" spans="1:1">
      <c r="A6236" s="18"/>
    </row>
    <row r="6237" spans="1:1">
      <c r="A6237" s="18"/>
    </row>
    <row r="6238" spans="1:1">
      <c r="A6238" s="18"/>
    </row>
    <row r="6239" spans="1:1">
      <c r="A6239" s="18"/>
    </row>
    <row r="6240" spans="1:1">
      <c r="A6240" s="18"/>
    </row>
    <row r="6241" spans="1:1">
      <c r="A6241" s="18"/>
    </row>
    <row r="6242" spans="1:1">
      <c r="A6242" s="18"/>
    </row>
    <row r="6243" spans="1:1">
      <c r="A6243" s="18"/>
    </row>
    <row r="6244" spans="1:1">
      <c r="A6244" s="18"/>
    </row>
    <row r="6245" spans="1:1">
      <c r="A6245" s="18"/>
    </row>
    <row r="6246" spans="1:1">
      <c r="A6246" s="18"/>
    </row>
    <row r="6247" spans="1:1">
      <c r="A6247" s="18"/>
    </row>
    <row r="6248" spans="1:1">
      <c r="A6248" s="18"/>
    </row>
    <row r="6249" spans="1:1">
      <c r="A6249" s="18"/>
    </row>
    <row r="6250" spans="1:1">
      <c r="A6250" s="18"/>
    </row>
    <row r="6251" spans="1:1">
      <c r="A6251" s="18"/>
    </row>
    <row r="6252" spans="1:1">
      <c r="A6252" s="18"/>
    </row>
    <row r="6253" spans="1:1">
      <c r="A6253" s="18"/>
    </row>
    <row r="6254" spans="1:1">
      <c r="A6254" s="18"/>
    </row>
    <row r="6255" spans="1:1">
      <c r="A6255" s="18"/>
    </row>
    <row r="6256" spans="1:1">
      <c r="A6256" s="18"/>
    </row>
    <row r="6257" spans="1:1">
      <c r="A6257" s="18"/>
    </row>
    <row r="6258" spans="1:1">
      <c r="A6258" s="18"/>
    </row>
    <row r="6259" spans="1:1">
      <c r="A6259" s="18"/>
    </row>
    <row r="6260" spans="1:1">
      <c r="A6260" s="18"/>
    </row>
    <row r="6261" spans="1:1">
      <c r="A6261" s="18"/>
    </row>
    <row r="6262" spans="1:1">
      <c r="A6262" s="18"/>
    </row>
    <row r="6263" spans="1:1">
      <c r="A6263" s="18"/>
    </row>
    <row r="6264" spans="1:1">
      <c r="A6264" s="18"/>
    </row>
    <row r="6265" spans="1:1">
      <c r="A6265" s="18"/>
    </row>
    <row r="6266" spans="1:1">
      <c r="A6266" s="18"/>
    </row>
    <row r="6267" spans="1:1">
      <c r="A6267" s="18"/>
    </row>
    <row r="6268" spans="1:1">
      <c r="A6268" s="18"/>
    </row>
    <row r="6269" spans="1:1">
      <c r="A6269" s="18"/>
    </row>
    <row r="6270" spans="1:1">
      <c r="A6270" s="18"/>
    </row>
    <row r="6271" spans="1:1">
      <c r="A6271" s="18"/>
    </row>
    <row r="6272" spans="1:1">
      <c r="A6272" s="18"/>
    </row>
    <row r="6273" spans="1:1">
      <c r="A6273" s="18"/>
    </row>
    <row r="6274" spans="1:1">
      <c r="A6274" s="18"/>
    </row>
    <row r="6275" spans="1:1">
      <c r="A6275" s="18"/>
    </row>
    <row r="6276" spans="1:1">
      <c r="A6276" s="18"/>
    </row>
    <row r="6277" spans="1:1">
      <c r="A6277" s="18"/>
    </row>
    <row r="6278" spans="1:1">
      <c r="A6278" s="18"/>
    </row>
    <row r="6279" spans="1:1">
      <c r="A6279" s="18"/>
    </row>
    <row r="6280" spans="1:1">
      <c r="A6280" s="18"/>
    </row>
    <row r="6281" spans="1:1">
      <c r="A6281" s="18"/>
    </row>
    <row r="6282" spans="1:1">
      <c r="A6282" s="18"/>
    </row>
    <row r="6283" spans="1:1">
      <c r="A6283" s="18"/>
    </row>
    <row r="6284" spans="1:1">
      <c r="A6284" s="18"/>
    </row>
    <row r="6285" spans="1:1">
      <c r="A6285" s="18"/>
    </row>
    <row r="6286" spans="1:1">
      <c r="A6286" s="18"/>
    </row>
    <row r="6287" spans="1:1">
      <c r="A6287" s="18"/>
    </row>
    <row r="6288" spans="1:1">
      <c r="A6288" s="18"/>
    </row>
    <row r="6289" spans="1:1">
      <c r="A6289" s="18"/>
    </row>
    <row r="6290" spans="1:1">
      <c r="A6290" s="18"/>
    </row>
    <row r="6291" spans="1:1">
      <c r="A6291" s="18"/>
    </row>
    <row r="6292" spans="1:1">
      <c r="A6292" s="18"/>
    </row>
    <row r="6293" spans="1:1">
      <c r="A6293" s="18"/>
    </row>
    <row r="6294" spans="1:1">
      <c r="A6294" s="18"/>
    </row>
    <row r="6295" spans="1:1">
      <c r="A6295" s="18"/>
    </row>
    <row r="6296" spans="1:1">
      <c r="A6296" s="18"/>
    </row>
    <row r="6297" spans="1:1">
      <c r="A6297" s="18"/>
    </row>
    <row r="6298" spans="1:1">
      <c r="A6298" s="18"/>
    </row>
    <row r="6299" spans="1:1">
      <c r="A6299" s="18"/>
    </row>
    <row r="6300" spans="1:1">
      <c r="A6300" s="18"/>
    </row>
    <row r="6301" spans="1:1">
      <c r="A6301" s="18"/>
    </row>
    <row r="6302" spans="1:1">
      <c r="A6302" s="18"/>
    </row>
    <row r="6303" spans="1:1">
      <c r="A6303" s="18"/>
    </row>
    <row r="6304" spans="1:1">
      <c r="A6304" s="18"/>
    </row>
    <row r="6305" spans="1:1">
      <c r="A6305" s="18"/>
    </row>
    <row r="6306" spans="1:1">
      <c r="A6306" s="18"/>
    </row>
    <row r="6307" spans="1:1">
      <c r="A6307" s="18"/>
    </row>
    <row r="6308" spans="1:1">
      <c r="A6308" s="18"/>
    </row>
    <row r="6309" spans="1:1">
      <c r="A6309" s="18"/>
    </row>
    <row r="6310" spans="1:1">
      <c r="A6310" s="18"/>
    </row>
    <row r="6311" spans="1:1">
      <c r="A6311" s="18"/>
    </row>
    <row r="6312" spans="1:1">
      <c r="A6312" s="18"/>
    </row>
    <row r="6313" spans="1:1">
      <c r="A6313" s="18"/>
    </row>
    <row r="6314" spans="1:1">
      <c r="A6314" s="18"/>
    </row>
    <row r="6315" spans="1:1">
      <c r="A6315" s="18"/>
    </row>
    <row r="6316" spans="1:1">
      <c r="A6316" s="18"/>
    </row>
    <row r="6317" spans="1:1">
      <c r="A6317" s="18"/>
    </row>
    <row r="6318" spans="1:1">
      <c r="A6318" s="18"/>
    </row>
    <row r="6319" spans="1:1">
      <c r="A6319" s="18"/>
    </row>
    <row r="6320" spans="1:1">
      <c r="A6320" s="18"/>
    </row>
    <row r="6321" spans="1:1">
      <c r="A6321" s="18"/>
    </row>
    <row r="6322" spans="1:1">
      <c r="A6322" s="18"/>
    </row>
    <row r="6323" spans="1:1">
      <c r="A6323" s="18"/>
    </row>
    <row r="6324" spans="1:1">
      <c r="A6324" s="18"/>
    </row>
    <row r="6325" spans="1:1">
      <c r="A6325" s="18"/>
    </row>
    <row r="6326" spans="1:1">
      <c r="A6326" s="18"/>
    </row>
    <row r="6327" spans="1:1">
      <c r="A6327" s="18"/>
    </row>
    <row r="6328" spans="1:1">
      <c r="A6328" s="18"/>
    </row>
    <row r="6329" spans="1:1">
      <c r="A6329" s="18"/>
    </row>
    <row r="6330" spans="1:1">
      <c r="A6330" s="18"/>
    </row>
    <row r="6331" spans="1:1">
      <c r="A6331" s="18"/>
    </row>
    <row r="6332" spans="1:1">
      <c r="A6332" s="18"/>
    </row>
    <row r="6333" spans="1:1">
      <c r="A6333" s="18"/>
    </row>
    <row r="6334" spans="1:1">
      <c r="A6334" s="18"/>
    </row>
    <row r="6335" spans="1:1">
      <c r="A6335" s="18"/>
    </row>
    <row r="6336" spans="1:1">
      <c r="A6336" s="18"/>
    </row>
    <row r="6337" spans="1:1">
      <c r="A6337" s="18"/>
    </row>
    <row r="6338" spans="1:1">
      <c r="A6338" s="18"/>
    </row>
    <row r="6339" spans="1:1">
      <c r="A6339" s="18"/>
    </row>
    <row r="6340" spans="1:1">
      <c r="A6340" s="18"/>
    </row>
    <row r="6341" spans="1:1">
      <c r="A6341" s="18"/>
    </row>
    <row r="6342" spans="1:1">
      <c r="A6342" s="18"/>
    </row>
    <row r="6343" spans="1:1">
      <c r="A6343" s="18"/>
    </row>
    <row r="6344" spans="1:1">
      <c r="A6344" s="18"/>
    </row>
    <row r="6345" spans="1:1">
      <c r="A6345" s="18"/>
    </row>
    <row r="6346" spans="1:1">
      <c r="A6346" s="18"/>
    </row>
    <row r="6347" spans="1:1">
      <c r="A6347" s="18"/>
    </row>
    <row r="6348" spans="1:1">
      <c r="A6348" s="18"/>
    </row>
    <row r="6349" spans="1:1">
      <c r="A6349" s="18"/>
    </row>
    <row r="6350" spans="1:1">
      <c r="A6350" s="18"/>
    </row>
    <row r="6351" spans="1:1">
      <c r="A6351" s="18"/>
    </row>
    <row r="6352" spans="1:1">
      <c r="A6352" s="18"/>
    </row>
    <row r="6353" spans="1:1">
      <c r="A6353" s="18"/>
    </row>
    <row r="6354" spans="1:1">
      <c r="A6354" s="18"/>
    </row>
    <row r="6355" spans="1:1">
      <c r="A6355" s="18"/>
    </row>
    <row r="6356" spans="1:1">
      <c r="A6356" s="18"/>
    </row>
    <row r="6357" spans="1:1">
      <c r="A6357" s="18"/>
    </row>
    <row r="6358" spans="1:1">
      <c r="A6358" s="18"/>
    </row>
    <row r="6359" spans="1:1">
      <c r="A6359" s="18"/>
    </row>
    <row r="6360" spans="1:1">
      <c r="A6360" s="18"/>
    </row>
    <row r="6361" spans="1:1">
      <c r="A6361" s="18"/>
    </row>
    <row r="6362" spans="1:1">
      <c r="A6362" s="18"/>
    </row>
    <row r="6363" spans="1:1">
      <c r="A6363" s="18"/>
    </row>
    <row r="6364" spans="1:1">
      <c r="A6364" s="18"/>
    </row>
    <row r="6365" spans="1:1">
      <c r="A6365" s="18"/>
    </row>
    <row r="6366" spans="1:1">
      <c r="A6366" s="18"/>
    </row>
    <row r="6367" spans="1:1">
      <c r="A6367" s="18"/>
    </row>
    <row r="6368" spans="1:1">
      <c r="A6368" s="18"/>
    </row>
    <row r="6369" spans="1:1">
      <c r="A6369" s="18"/>
    </row>
    <row r="6370" spans="1:1">
      <c r="A6370" s="18"/>
    </row>
    <row r="6371" spans="1:1">
      <c r="A6371" s="18"/>
    </row>
    <row r="6372" spans="1:1">
      <c r="A6372" s="18"/>
    </row>
    <row r="6373" spans="1:1">
      <c r="A6373" s="18"/>
    </row>
    <row r="6374" spans="1:1">
      <c r="A6374" s="18"/>
    </row>
    <row r="6375" spans="1:1">
      <c r="A6375" s="18"/>
    </row>
    <row r="6376" spans="1:1">
      <c r="A6376" s="18"/>
    </row>
    <row r="6377" spans="1:1">
      <c r="A6377" s="18"/>
    </row>
    <row r="6378" spans="1:1">
      <c r="A6378" s="18"/>
    </row>
    <row r="6379" spans="1:1">
      <c r="A6379" s="18"/>
    </row>
    <row r="6380" spans="1:1">
      <c r="A6380" s="18"/>
    </row>
    <row r="6381" spans="1:1">
      <c r="A6381" s="18"/>
    </row>
    <row r="6382" spans="1:1">
      <c r="A6382" s="18"/>
    </row>
    <row r="6383" spans="1:1">
      <c r="A6383" s="18"/>
    </row>
    <row r="6384" spans="1:1">
      <c r="A6384" s="18"/>
    </row>
    <row r="6385" spans="1:1">
      <c r="A6385" s="18"/>
    </row>
    <row r="6386" spans="1:1">
      <c r="A6386" s="18"/>
    </row>
    <row r="6387" spans="1:1">
      <c r="A6387" s="18"/>
    </row>
    <row r="6388" spans="1:1">
      <c r="A6388" s="18"/>
    </row>
    <row r="6389" spans="1:1">
      <c r="A6389" s="18"/>
    </row>
    <row r="6390" spans="1:1">
      <c r="A6390" s="18"/>
    </row>
    <row r="6391" spans="1:1">
      <c r="A6391" s="18"/>
    </row>
    <row r="6392" spans="1:1">
      <c r="A6392" s="18"/>
    </row>
    <row r="6393" spans="1:1">
      <c r="A6393" s="18"/>
    </row>
    <row r="6394" spans="1:1">
      <c r="A6394" s="18"/>
    </row>
    <row r="6395" spans="1:1">
      <c r="A6395" s="18"/>
    </row>
    <row r="6396" spans="1:1">
      <c r="A6396" s="18"/>
    </row>
    <row r="6397" spans="1:1">
      <c r="A6397" s="18"/>
    </row>
    <row r="6398" spans="1:1">
      <c r="A6398" s="18"/>
    </row>
    <row r="6399" spans="1:1">
      <c r="A6399" s="18"/>
    </row>
    <row r="6400" spans="1:1">
      <c r="A6400" s="18"/>
    </row>
    <row r="6401" spans="1:1">
      <c r="A6401" s="18"/>
    </row>
    <row r="6402" spans="1:1">
      <c r="A6402" s="18"/>
    </row>
    <row r="6403" spans="1:1">
      <c r="A6403" s="18"/>
    </row>
    <row r="6404" spans="1:1">
      <c r="A6404" s="18"/>
    </row>
    <row r="6405" spans="1:1">
      <c r="A6405" s="18"/>
    </row>
    <row r="6406" spans="1:1">
      <c r="A6406" s="18"/>
    </row>
    <row r="6407" spans="1:1">
      <c r="A6407" s="18"/>
    </row>
    <row r="6408" spans="1:1">
      <c r="A6408" s="18"/>
    </row>
    <row r="6409" spans="1:1">
      <c r="A6409" s="18"/>
    </row>
    <row r="6410" spans="1:1">
      <c r="A6410" s="18"/>
    </row>
    <row r="6411" spans="1:1">
      <c r="A6411" s="18"/>
    </row>
    <row r="6412" spans="1:1">
      <c r="A6412" s="18"/>
    </row>
    <row r="6413" spans="1:1">
      <c r="A6413" s="18"/>
    </row>
    <row r="6414" spans="1:1">
      <c r="A6414" s="18"/>
    </row>
    <row r="6415" spans="1:1">
      <c r="A6415" s="18"/>
    </row>
    <row r="6416" spans="1:1">
      <c r="A6416" s="18"/>
    </row>
    <row r="6417" spans="1:1">
      <c r="A6417" s="18"/>
    </row>
    <row r="6418" spans="1:1">
      <c r="A6418" s="18"/>
    </row>
    <row r="6419" spans="1:1">
      <c r="A6419" s="18"/>
    </row>
    <row r="6420" spans="1:1">
      <c r="A6420" s="18"/>
    </row>
    <row r="6421" spans="1:1">
      <c r="A6421" s="18"/>
    </row>
    <row r="6422" spans="1:1">
      <c r="A6422" s="18"/>
    </row>
    <row r="6423" spans="1:1">
      <c r="A6423" s="18"/>
    </row>
    <row r="6424" spans="1:1">
      <c r="A6424" s="18"/>
    </row>
    <row r="6425" spans="1:1">
      <c r="A6425" s="18"/>
    </row>
    <row r="6426" spans="1:1">
      <c r="A6426" s="18"/>
    </row>
    <row r="6427" spans="1:1">
      <c r="A6427" s="18"/>
    </row>
    <row r="6428" spans="1:1">
      <c r="A6428" s="18"/>
    </row>
    <row r="6429" spans="1:1">
      <c r="A6429" s="18"/>
    </row>
    <row r="6430" spans="1:1">
      <c r="A6430" s="18"/>
    </row>
    <row r="6431" spans="1:1">
      <c r="A6431" s="18"/>
    </row>
    <row r="6432" spans="1:1">
      <c r="A6432" s="18"/>
    </row>
    <row r="6433" spans="1:1">
      <c r="A6433" s="18"/>
    </row>
    <row r="6434" spans="1:1">
      <c r="A6434" s="18"/>
    </row>
    <row r="6435" spans="1:1">
      <c r="A6435" s="18"/>
    </row>
    <row r="6436" spans="1:1">
      <c r="A6436" s="18"/>
    </row>
    <row r="6437" spans="1:1">
      <c r="A6437" s="18"/>
    </row>
    <row r="6438" spans="1:1">
      <c r="A6438" s="18"/>
    </row>
    <row r="6439" spans="1:1">
      <c r="A6439" s="18"/>
    </row>
    <row r="6440" spans="1:1">
      <c r="A6440" s="18"/>
    </row>
    <row r="6441" spans="1:1">
      <c r="A6441" s="18"/>
    </row>
    <row r="6442" spans="1:1">
      <c r="A6442" s="18"/>
    </row>
    <row r="6443" spans="1:1">
      <c r="A6443" s="18"/>
    </row>
    <row r="6444" spans="1:1">
      <c r="A6444" s="18"/>
    </row>
    <row r="6445" spans="1:1">
      <c r="A6445" s="18"/>
    </row>
    <row r="6446" spans="1:1">
      <c r="A6446" s="18"/>
    </row>
    <row r="6447" spans="1:1">
      <c r="A6447" s="18"/>
    </row>
    <row r="6448" spans="1:1">
      <c r="A6448" s="18"/>
    </row>
    <row r="6449" spans="1:1">
      <c r="A6449" s="18"/>
    </row>
    <row r="6450" spans="1:1">
      <c r="A6450" s="18"/>
    </row>
    <row r="6451" spans="1:1">
      <c r="A6451" s="18"/>
    </row>
    <row r="6452" spans="1:1">
      <c r="A6452" s="18"/>
    </row>
    <row r="6453" spans="1:1">
      <c r="A6453" s="18"/>
    </row>
    <row r="6454" spans="1:1">
      <c r="A6454" s="18"/>
    </row>
    <row r="6455" spans="1:1">
      <c r="A6455" s="18"/>
    </row>
    <row r="6456" spans="1:1">
      <c r="A6456" s="18"/>
    </row>
    <row r="6457" spans="1:1">
      <c r="A6457" s="18"/>
    </row>
    <row r="6458" spans="1:1">
      <c r="A6458" s="18"/>
    </row>
    <row r="6459" spans="1:1">
      <c r="A6459" s="18"/>
    </row>
    <row r="6460" spans="1:1">
      <c r="A6460" s="18"/>
    </row>
    <row r="6461" spans="1:1">
      <c r="A6461" s="18"/>
    </row>
    <row r="6462" spans="1:1">
      <c r="A6462" s="18"/>
    </row>
    <row r="6463" spans="1:1">
      <c r="A6463" s="18"/>
    </row>
    <row r="6464" spans="1:1">
      <c r="A6464" s="18"/>
    </row>
    <row r="6465" spans="1:1">
      <c r="A6465" s="18"/>
    </row>
    <row r="6466" spans="1:1">
      <c r="A6466" s="18"/>
    </row>
    <row r="6467" spans="1:1">
      <c r="A6467" s="18"/>
    </row>
    <row r="6468" spans="1:1">
      <c r="A6468" s="18"/>
    </row>
    <row r="6469" spans="1:1">
      <c r="A6469" s="18"/>
    </row>
    <row r="6470" spans="1:1">
      <c r="A6470" s="18"/>
    </row>
    <row r="6471" spans="1:1">
      <c r="A6471" s="18"/>
    </row>
    <row r="6472" spans="1:1">
      <c r="A6472" s="18"/>
    </row>
    <row r="6473" spans="1:1">
      <c r="A6473" s="18"/>
    </row>
    <row r="6474" spans="1:1">
      <c r="A6474" s="18"/>
    </row>
    <row r="6475" spans="1:1">
      <c r="A6475" s="18"/>
    </row>
    <row r="6476" spans="1:1">
      <c r="A6476" s="18"/>
    </row>
    <row r="6477" spans="1:1">
      <c r="A6477" s="18"/>
    </row>
    <row r="6478" spans="1:1">
      <c r="A6478" s="18"/>
    </row>
    <row r="6479" spans="1:1">
      <c r="A6479" s="18"/>
    </row>
    <row r="6480" spans="1:1">
      <c r="A6480" s="18"/>
    </row>
    <row r="6481" spans="1:1">
      <c r="A6481" s="18"/>
    </row>
    <row r="6482" spans="1:1">
      <c r="A6482" s="18"/>
    </row>
    <row r="6483" spans="1:1">
      <c r="A6483" s="18"/>
    </row>
    <row r="6484" spans="1:1">
      <c r="A6484" s="18"/>
    </row>
    <row r="6485" spans="1:1">
      <c r="A6485" s="18"/>
    </row>
    <row r="6486" spans="1:1">
      <c r="A6486" s="18"/>
    </row>
    <row r="6487" spans="1:1">
      <c r="A6487" s="18"/>
    </row>
    <row r="6488" spans="1:1">
      <c r="A6488" s="18"/>
    </row>
    <row r="6489" spans="1:1">
      <c r="A6489" s="18"/>
    </row>
    <row r="6490" spans="1:1">
      <c r="A6490" s="18"/>
    </row>
    <row r="6491" spans="1:1">
      <c r="A6491" s="18"/>
    </row>
    <row r="6492" spans="1:1">
      <c r="A6492" s="18"/>
    </row>
    <row r="6493" spans="1:1">
      <c r="A6493" s="18"/>
    </row>
    <row r="6494" spans="1:1">
      <c r="A6494" s="18"/>
    </row>
    <row r="6495" spans="1:1">
      <c r="A6495" s="18"/>
    </row>
    <row r="6496" spans="1:1">
      <c r="A6496" s="18"/>
    </row>
    <row r="6497" spans="1:1">
      <c r="A6497" s="18"/>
    </row>
    <row r="6498" spans="1:1">
      <c r="A6498" s="18"/>
    </row>
    <row r="6499" spans="1:1">
      <c r="A6499" s="18"/>
    </row>
    <row r="6500" spans="1:1">
      <c r="A6500" s="18"/>
    </row>
    <row r="6501" spans="1:1">
      <c r="A6501" s="18"/>
    </row>
    <row r="6502" spans="1:1">
      <c r="A6502" s="18"/>
    </row>
    <row r="6503" spans="1:1">
      <c r="A6503" s="18"/>
    </row>
    <row r="6504" spans="1:1">
      <c r="A6504" s="18"/>
    </row>
    <row r="6505" spans="1:1">
      <c r="A6505" s="18"/>
    </row>
    <row r="6506" spans="1:1">
      <c r="A6506" s="18"/>
    </row>
    <row r="6507" spans="1:1">
      <c r="A6507" s="18"/>
    </row>
    <row r="6508" spans="1:1">
      <c r="A6508" s="18"/>
    </row>
    <row r="6509" spans="1:1">
      <c r="A6509" s="18"/>
    </row>
    <row r="6510" spans="1:1">
      <c r="A6510" s="18"/>
    </row>
    <row r="6511" spans="1:1">
      <c r="A6511" s="18"/>
    </row>
    <row r="6512" spans="1:1">
      <c r="A6512" s="18"/>
    </row>
    <row r="6513" spans="1:1">
      <c r="A6513" s="18"/>
    </row>
    <row r="6514" spans="1:1">
      <c r="A6514" s="18"/>
    </row>
    <row r="6515" spans="1:1">
      <c r="A6515" s="18"/>
    </row>
    <row r="6516" spans="1:1">
      <c r="A6516" s="18"/>
    </row>
    <row r="6517" spans="1:1">
      <c r="A6517" s="18"/>
    </row>
    <row r="6518" spans="1:1">
      <c r="A6518" s="18"/>
    </row>
    <row r="6519" spans="1:1">
      <c r="A6519" s="18"/>
    </row>
    <row r="6520" spans="1:1">
      <c r="A6520" s="18"/>
    </row>
    <row r="6521" spans="1:1">
      <c r="A6521" s="18"/>
    </row>
    <row r="6522" spans="1:1">
      <c r="A6522" s="18"/>
    </row>
    <row r="6523" spans="1:1">
      <c r="A6523" s="18"/>
    </row>
    <row r="6524" spans="1:1">
      <c r="A6524" s="18"/>
    </row>
    <row r="6525" spans="1:1">
      <c r="A6525" s="18"/>
    </row>
    <row r="6526" spans="1:1">
      <c r="A6526" s="18"/>
    </row>
    <row r="6527" spans="1:1">
      <c r="A6527" s="18"/>
    </row>
    <row r="6528" spans="1:1">
      <c r="A6528" s="18"/>
    </row>
    <row r="6529" spans="1:1">
      <c r="A6529" s="18"/>
    </row>
    <row r="6530" spans="1:1">
      <c r="A6530" s="18"/>
    </row>
    <row r="6531" spans="1:1">
      <c r="A6531" s="18"/>
    </row>
    <row r="6532" spans="1:1">
      <c r="A6532" s="18"/>
    </row>
    <row r="6533" spans="1:1">
      <c r="A6533" s="18"/>
    </row>
    <row r="6534" spans="1:1">
      <c r="A6534" s="18"/>
    </row>
    <row r="6535" spans="1:1">
      <c r="A6535" s="18"/>
    </row>
    <row r="6536" spans="1:1">
      <c r="A6536" s="18"/>
    </row>
    <row r="6537" spans="1:1">
      <c r="A6537" s="18"/>
    </row>
    <row r="6538" spans="1:1">
      <c r="A6538" s="18"/>
    </row>
    <row r="6539" spans="1:1">
      <c r="A6539" s="18"/>
    </row>
    <row r="6540" spans="1:1">
      <c r="A6540" s="18"/>
    </row>
    <row r="6541" spans="1:1">
      <c r="A6541" s="18"/>
    </row>
    <row r="6542" spans="1:1">
      <c r="A6542" s="18"/>
    </row>
    <row r="6543" spans="1:1">
      <c r="A6543" s="18"/>
    </row>
    <row r="6544" spans="1:1">
      <c r="A6544" s="18"/>
    </row>
    <row r="6545" spans="1:1">
      <c r="A6545" s="18"/>
    </row>
    <row r="6546" spans="1:1">
      <c r="A6546" s="18"/>
    </row>
    <row r="6547" spans="1:1">
      <c r="A6547" s="18"/>
    </row>
    <row r="6548" spans="1:1">
      <c r="A6548" s="18"/>
    </row>
    <row r="6549" spans="1:1">
      <c r="A6549" s="18"/>
    </row>
    <row r="6550" spans="1:1">
      <c r="A6550" s="18"/>
    </row>
    <row r="6551" spans="1:1">
      <c r="A6551" s="18"/>
    </row>
    <row r="6552" spans="1:1">
      <c r="A6552" s="18"/>
    </row>
    <row r="6553" spans="1:1">
      <c r="A6553" s="18"/>
    </row>
    <row r="6554" spans="1:1">
      <c r="A6554" s="18"/>
    </row>
    <row r="6555" spans="1:1">
      <c r="A6555" s="18"/>
    </row>
    <row r="6556" spans="1:1">
      <c r="A6556" s="18"/>
    </row>
    <row r="6557" spans="1:1">
      <c r="A6557" s="18"/>
    </row>
    <row r="6558" spans="1:1">
      <c r="A6558" s="18"/>
    </row>
    <row r="6559" spans="1:1">
      <c r="A6559" s="18"/>
    </row>
    <row r="6560" spans="1:1">
      <c r="A6560" s="18"/>
    </row>
    <row r="6561" spans="1:1">
      <c r="A6561" s="18"/>
    </row>
    <row r="6562" spans="1:1">
      <c r="A6562" s="18"/>
    </row>
    <row r="6563" spans="1:1">
      <c r="A6563" s="18"/>
    </row>
    <row r="6564" spans="1:1">
      <c r="A6564" s="18"/>
    </row>
    <row r="6565" spans="1:1">
      <c r="A6565" s="18"/>
    </row>
    <row r="6566" spans="1:1">
      <c r="A6566" s="18"/>
    </row>
    <row r="6567" spans="1:1">
      <c r="A6567" s="18"/>
    </row>
    <row r="6568" spans="1:1">
      <c r="A6568" s="18"/>
    </row>
    <row r="6569" spans="1:1">
      <c r="A6569" s="18"/>
    </row>
    <row r="6570" spans="1:1">
      <c r="A6570" s="18"/>
    </row>
    <row r="6571" spans="1:1">
      <c r="A6571" s="18"/>
    </row>
    <row r="6572" spans="1:1">
      <c r="A6572" s="18"/>
    </row>
    <row r="6573" spans="1:1">
      <c r="A6573" s="18"/>
    </row>
    <row r="6574" spans="1:1">
      <c r="A6574" s="18"/>
    </row>
    <row r="6575" spans="1:1">
      <c r="A6575" s="18"/>
    </row>
    <row r="6576" spans="1:1">
      <c r="A6576" s="18"/>
    </row>
    <row r="6577" spans="1:1">
      <c r="A6577" s="18"/>
    </row>
    <row r="6578" spans="1:1">
      <c r="A6578" s="18"/>
    </row>
    <row r="6579" spans="1:1">
      <c r="A6579" s="18"/>
    </row>
    <row r="6580" spans="1:1">
      <c r="A6580" s="18"/>
    </row>
    <row r="6581" spans="1:1">
      <c r="A6581" s="18"/>
    </row>
    <row r="6582" spans="1:1">
      <c r="A6582" s="18"/>
    </row>
    <row r="6583" spans="1:1">
      <c r="A6583" s="18"/>
    </row>
    <row r="6584" spans="1:1">
      <c r="A6584" s="18"/>
    </row>
    <row r="6585" spans="1:1">
      <c r="A6585" s="18"/>
    </row>
    <row r="6586" spans="1:1">
      <c r="A6586" s="18"/>
    </row>
    <row r="6587" spans="1:1">
      <c r="A6587" s="18"/>
    </row>
    <row r="6588" spans="1:1">
      <c r="A6588" s="18"/>
    </row>
    <row r="6589" spans="1:1">
      <c r="A6589" s="18"/>
    </row>
    <row r="6590" spans="1:1">
      <c r="A6590" s="18"/>
    </row>
    <row r="6591" spans="1:1">
      <c r="A6591" s="18"/>
    </row>
    <row r="6592" spans="1:1">
      <c r="A6592" s="18"/>
    </row>
    <row r="6593" spans="1:1">
      <c r="A6593" s="18"/>
    </row>
    <row r="6594" spans="1:1">
      <c r="A6594" s="18"/>
    </row>
    <row r="6595" spans="1:1">
      <c r="A6595" s="18"/>
    </row>
    <row r="6596" spans="1:1">
      <c r="A6596" s="18"/>
    </row>
    <row r="6597" spans="1:1">
      <c r="A6597" s="18"/>
    </row>
    <row r="6598" spans="1:1">
      <c r="A6598" s="18"/>
    </row>
    <row r="6599" spans="1:1">
      <c r="A6599" s="18"/>
    </row>
    <row r="6600" spans="1:1">
      <c r="A6600" s="18"/>
    </row>
    <row r="6601" spans="1:1">
      <c r="A6601" s="18"/>
    </row>
    <row r="6602" spans="1:1">
      <c r="A6602" s="18"/>
    </row>
    <row r="6603" spans="1:1">
      <c r="A6603" s="18"/>
    </row>
    <row r="6604" spans="1:1">
      <c r="A6604" s="18"/>
    </row>
    <row r="6605" spans="1:1">
      <c r="A6605" s="18"/>
    </row>
    <row r="6606" spans="1:1">
      <c r="A6606" s="18"/>
    </row>
    <row r="6607" spans="1:1">
      <c r="A6607" s="18"/>
    </row>
    <row r="6608" spans="1:1">
      <c r="A6608" s="18"/>
    </row>
    <row r="6609" spans="1:1">
      <c r="A6609" s="18"/>
    </row>
    <row r="6610" spans="1:1">
      <c r="A6610" s="18"/>
    </row>
    <row r="6611" spans="1:1">
      <c r="A6611" s="18"/>
    </row>
    <row r="6612" spans="1:1">
      <c r="A6612" s="18"/>
    </row>
    <row r="6613" spans="1:1">
      <c r="A6613" s="18"/>
    </row>
    <row r="6614" spans="1:1">
      <c r="A6614" s="18"/>
    </row>
    <row r="6615" spans="1:1">
      <c r="A6615" s="18"/>
    </row>
    <row r="6616" spans="1:1">
      <c r="A6616" s="18"/>
    </row>
    <row r="6617" spans="1:1">
      <c r="A6617" s="18"/>
    </row>
    <row r="6618" spans="1:1">
      <c r="A6618" s="18"/>
    </row>
    <row r="6619" spans="1:1">
      <c r="A6619" s="18"/>
    </row>
    <row r="6620" spans="1:1">
      <c r="A6620" s="18"/>
    </row>
    <row r="6621" spans="1:1">
      <c r="A6621" s="18"/>
    </row>
    <row r="6622" spans="1:1">
      <c r="A6622" s="18"/>
    </row>
    <row r="6623" spans="1:1">
      <c r="A6623" s="18"/>
    </row>
    <row r="6624" spans="1:1">
      <c r="A6624" s="18"/>
    </row>
    <row r="6625" spans="1:1">
      <c r="A6625" s="18"/>
    </row>
    <row r="6626" spans="1:1">
      <c r="A6626" s="18"/>
    </row>
    <row r="6627" spans="1:1">
      <c r="A6627" s="18"/>
    </row>
    <row r="6628" spans="1:1">
      <c r="A6628" s="18"/>
    </row>
    <row r="6629" spans="1:1">
      <c r="A6629" s="18"/>
    </row>
    <row r="6630" spans="1:1">
      <c r="A6630" s="18"/>
    </row>
    <row r="6631" spans="1:1">
      <c r="A6631" s="18"/>
    </row>
    <row r="6632" spans="1:1">
      <c r="A6632" s="18"/>
    </row>
    <row r="6633" spans="1:1">
      <c r="A6633" s="18"/>
    </row>
    <row r="6634" spans="1:1">
      <c r="A6634" s="18"/>
    </row>
    <row r="6635" spans="1:1">
      <c r="A6635" s="18"/>
    </row>
    <row r="6636" spans="1:1">
      <c r="A6636" s="18"/>
    </row>
    <row r="6637" spans="1:1">
      <c r="A6637" s="18"/>
    </row>
    <row r="6638" spans="1:1">
      <c r="A6638" s="18"/>
    </row>
    <row r="6639" spans="1:1">
      <c r="A6639" s="18"/>
    </row>
    <row r="6640" spans="1:1">
      <c r="A6640" s="18"/>
    </row>
    <row r="6641" spans="1:1">
      <c r="A6641" s="18"/>
    </row>
    <row r="6642" spans="1:1">
      <c r="A6642" s="18"/>
    </row>
    <row r="6643" spans="1:1">
      <c r="A6643" s="18"/>
    </row>
    <row r="6644" spans="1:1">
      <c r="A6644" s="18"/>
    </row>
    <row r="6645" spans="1:1">
      <c r="A6645" s="18"/>
    </row>
    <row r="6646" spans="1:1">
      <c r="A6646" s="18"/>
    </row>
    <row r="6647" spans="1:1">
      <c r="A6647" s="18"/>
    </row>
    <row r="6648" spans="1:1">
      <c r="A6648" s="18"/>
    </row>
    <row r="6649" spans="1:1">
      <c r="A6649" s="18"/>
    </row>
    <row r="6650" spans="1:1">
      <c r="A6650" s="18"/>
    </row>
    <row r="6651" spans="1:1">
      <c r="A6651" s="18"/>
    </row>
    <row r="6652" spans="1:1">
      <c r="A6652" s="18"/>
    </row>
    <row r="6653" spans="1:1">
      <c r="A6653" s="18"/>
    </row>
    <row r="6654" spans="1:1">
      <c r="A6654" s="18"/>
    </row>
    <row r="6655" spans="1:1">
      <c r="A6655" s="18"/>
    </row>
    <row r="6656" spans="1:1">
      <c r="A6656" s="18"/>
    </row>
    <row r="6657" spans="1:1">
      <c r="A6657" s="18"/>
    </row>
    <row r="6658" spans="1:1">
      <c r="A6658" s="18"/>
    </row>
    <row r="6659" spans="1:1">
      <c r="A6659" s="18"/>
    </row>
    <row r="6660" spans="1:1">
      <c r="A6660" s="18"/>
    </row>
    <row r="6661" spans="1:1">
      <c r="A6661" s="18"/>
    </row>
    <row r="6662" spans="1:1">
      <c r="A6662" s="18"/>
    </row>
    <row r="6663" spans="1:1">
      <c r="A6663" s="18"/>
    </row>
    <row r="6664" spans="1:1">
      <c r="A6664" s="18"/>
    </row>
    <row r="6665" spans="1:1">
      <c r="A6665" s="18"/>
    </row>
    <row r="6666" spans="1:1">
      <c r="A6666" s="18"/>
    </row>
    <row r="6667" spans="1:1">
      <c r="A6667" s="18"/>
    </row>
    <row r="6668" spans="1:1">
      <c r="A6668" s="18"/>
    </row>
    <row r="6669" spans="1:1">
      <c r="A6669" s="18"/>
    </row>
    <row r="6670" spans="1:1">
      <c r="A6670" s="18"/>
    </row>
    <row r="6671" spans="1:1">
      <c r="A6671" s="18"/>
    </row>
    <row r="6672" spans="1:1">
      <c r="A6672" s="18"/>
    </row>
    <row r="6673" spans="1:1">
      <c r="A6673" s="18"/>
    </row>
    <row r="6674" spans="1:1">
      <c r="A6674" s="18"/>
    </row>
    <row r="6675" spans="1:1">
      <c r="A6675" s="18"/>
    </row>
    <row r="6676" spans="1:1">
      <c r="A6676" s="18"/>
    </row>
    <row r="6677" spans="1:1">
      <c r="A6677" s="18"/>
    </row>
    <row r="6678" spans="1:1">
      <c r="A6678" s="18"/>
    </row>
    <row r="6679" spans="1:1">
      <c r="A6679" s="18"/>
    </row>
    <row r="6680" spans="1:1">
      <c r="A6680" s="18"/>
    </row>
    <row r="6681" spans="1:1">
      <c r="A6681" s="18"/>
    </row>
    <row r="6682" spans="1:1">
      <c r="A6682" s="18"/>
    </row>
    <row r="6683" spans="1:1">
      <c r="A6683" s="18"/>
    </row>
    <row r="6684" spans="1:1">
      <c r="A6684" s="18"/>
    </row>
    <row r="6685" spans="1:1">
      <c r="A6685" s="18"/>
    </row>
    <row r="6686" spans="1:1">
      <c r="A6686" s="18"/>
    </row>
    <row r="6687" spans="1:1">
      <c r="A6687" s="18"/>
    </row>
    <row r="6688" spans="1:1">
      <c r="A6688" s="18"/>
    </row>
    <row r="6689" spans="1:1">
      <c r="A6689" s="18"/>
    </row>
    <row r="6690" spans="1:1">
      <c r="A6690" s="18"/>
    </row>
    <row r="6691" spans="1:1">
      <c r="A6691" s="18"/>
    </row>
    <row r="6692" spans="1:1">
      <c r="A6692" s="18"/>
    </row>
    <row r="6693" spans="1:1">
      <c r="A6693" s="18"/>
    </row>
    <row r="6694" spans="1:1">
      <c r="A6694" s="18"/>
    </row>
    <row r="6695" spans="1:1">
      <c r="A6695" s="18"/>
    </row>
    <row r="6696" spans="1:1">
      <c r="A6696" s="18"/>
    </row>
    <row r="6697" spans="1:1">
      <c r="A6697" s="18"/>
    </row>
    <row r="6698" spans="1:1">
      <c r="A6698" s="18"/>
    </row>
    <row r="6699" spans="1:1">
      <c r="A6699" s="18"/>
    </row>
    <row r="6700" spans="1:1">
      <c r="A6700" s="18"/>
    </row>
    <row r="6701" spans="1:1">
      <c r="A6701" s="18"/>
    </row>
    <row r="6702" spans="1:1">
      <c r="A6702" s="18"/>
    </row>
    <row r="6703" spans="1:1">
      <c r="A6703" s="18"/>
    </row>
    <row r="6704" spans="1:1">
      <c r="A6704" s="18"/>
    </row>
    <row r="6705" spans="1:1">
      <c r="A6705" s="18"/>
    </row>
    <row r="6706" spans="1:1">
      <c r="A6706" s="18"/>
    </row>
    <row r="6707" spans="1:1">
      <c r="A6707" s="18"/>
    </row>
    <row r="6708" spans="1:1">
      <c r="A6708" s="18"/>
    </row>
    <row r="6709" spans="1:1">
      <c r="A6709" s="18"/>
    </row>
    <row r="6710" spans="1:1">
      <c r="A6710" s="18"/>
    </row>
    <row r="6711" spans="1:1">
      <c r="A6711" s="18"/>
    </row>
    <row r="6712" spans="1:1">
      <c r="A6712" s="18"/>
    </row>
    <row r="6713" spans="1:1">
      <c r="A6713" s="18"/>
    </row>
    <row r="6714" spans="1:1">
      <c r="A6714" s="18"/>
    </row>
    <row r="6715" spans="1:1">
      <c r="A6715" s="18"/>
    </row>
    <row r="6716" spans="1:1">
      <c r="A6716" s="18"/>
    </row>
    <row r="6717" spans="1:1">
      <c r="A6717" s="18"/>
    </row>
    <row r="6718" spans="1:1">
      <c r="A6718" s="18"/>
    </row>
    <row r="6719" spans="1:1">
      <c r="A6719" s="18"/>
    </row>
    <row r="6720" spans="1:1">
      <c r="A6720" s="18"/>
    </row>
    <row r="6721" spans="1:1">
      <c r="A6721" s="18"/>
    </row>
    <row r="6722" spans="1:1">
      <c r="A6722" s="18"/>
    </row>
    <row r="6723" spans="1:1">
      <c r="A6723" s="18"/>
    </row>
    <row r="6724" spans="1:1">
      <c r="A6724" s="18"/>
    </row>
    <row r="6725" spans="1:1">
      <c r="A6725" s="18"/>
    </row>
    <row r="6726" spans="1:1">
      <c r="A6726" s="18"/>
    </row>
    <row r="6727" spans="1:1">
      <c r="A6727" s="18"/>
    </row>
    <row r="6728" spans="1:1">
      <c r="A6728" s="18"/>
    </row>
    <row r="6729" spans="1:1">
      <c r="A6729" s="18"/>
    </row>
    <row r="6730" spans="1:1">
      <c r="A6730" s="18"/>
    </row>
    <row r="6731" spans="1:1">
      <c r="A6731" s="18"/>
    </row>
    <row r="6732" spans="1:1">
      <c r="A6732" s="18"/>
    </row>
    <row r="6733" spans="1:1">
      <c r="A6733" s="18"/>
    </row>
    <row r="6734" spans="1:1">
      <c r="A6734" s="18"/>
    </row>
    <row r="6735" spans="1:1">
      <c r="A6735" s="18"/>
    </row>
    <row r="6736" spans="1:1">
      <c r="A6736" s="18"/>
    </row>
    <row r="6737" spans="1:1">
      <c r="A6737" s="18"/>
    </row>
    <row r="6738" spans="1:1">
      <c r="A6738" s="18"/>
    </row>
    <row r="6739" spans="1:1">
      <c r="A6739" s="18"/>
    </row>
    <row r="6740" spans="1:1">
      <c r="A6740" s="18"/>
    </row>
    <row r="6741" spans="1:1">
      <c r="A6741" s="18"/>
    </row>
    <row r="6742" spans="1:1">
      <c r="A6742" s="18"/>
    </row>
    <row r="6743" spans="1:1">
      <c r="A6743" s="18"/>
    </row>
    <row r="6744" spans="1:1">
      <c r="A6744" s="18"/>
    </row>
    <row r="6745" spans="1:1">
      <c r="A6745" s="18"/>
    </row>
    <row r="6746" spans="1:1">
      <c r="A6746" s="18"/>
    </row>
    <row r="6747" spans="1:1">
      <c r="A6747" s="18"/>
    </row>
    <row r="6748" spans="1:1">
      <c r="A6748" s="18"/>
    </row>
    <row r="6749" spans="1:1">
      <c r="A6749" s="18"/>
    </row>
    <row r="6750" spans="1:1">
      <c r="A6750" s="18"/>
    </row>
    <row r="6751" spans="1:1">
      <c r="A6751" s="18"/>
    </row>
    <row r="6752" spans="1:1">
      <c r="A6752" s="18"/>
    </row>
    <row r="6753" spans="1:1">
      <c r="A6753" s="18"/>
    </row>
    <row r="6754" spans="1:1">
      <c r="A6754" s="18"/>
    </row>
    <row r="6755" spans="1:1">
      <c r="A6755" s="18"/>
    </row>
    <row r="6756" spans="1:1">
      <c r="A6756" s="18"/>
    </row>
    <row r="6757" spans="1:1">
      <c r="A6757" s="18"/>
    </row>
    <row r="6758" spans="1:1">
      <c r="A6758" s="18"/>
    </row>
    <row r="6759" spans="1:1">
      <c r="A6759" s="18"/>
    </row>
    <row r="6760" spans="1:1">
      <c r="A6760" s="18"/>
    </row>
    <row r="6761" spans="1:1">
      <c r="A6761" s="18"/>
    </row>
    <row r="6762" spans="1:1">
      <c r="A6762" s="18"/>
    </row>
    <row r="6763" spans="1:1">
      <c r="A6763" s="18"/>
    </row>
    <row r="6764" spans="1:1">
      <c r="A6764" s="18"/>
    </row>
    <row r="6765" spans="1:1">
      <c r="A6765" s="18"/>
    </row>
    <row r="6766" spans="1:1">
      <c r="A6766" s="18"/>
    </row>
    <row r="6767" spans="1:1">
      <c r="A6767" s="18"/>
    </row>
    <row r="6768" spans="1:1">
      <c r="A6768" s="18"/>
    </row>
    <row r="6769" spans="1:1">
      <c r="A6769" s="18"/>
    </row>
    <row r="6770" spans="1:1">
      <c r="A6770" s="18"/>
    </row>
    <row r="6771" spans="1:1">
      <c r="A6771" s="18"/>
    </row>
    <row r="6772" spans="1:1">
      <c r="A6772" s="18"/>
    </row>
    <row r="6773" spans="1:1">
      <c r="A6773" s="18"/>
    </row>
    <row r="6774" spans="1:1">
      <c r="A6774" s="18"/>
    </row>
    <row r="6775" spans="1:1">
      <c r="A6775" s="18"/>
    </row>
    <row r="6776" spans="1:1">
      <c r="A6776" s="18"/>
    </row>
    <row r="6777" spans="1:1">
      <c r="A6777" s="18"/>
    </row>
    <row r="6778" spans="1:1">
      <c r="A6778" s="18"/>
    </row>
    <row r="6779" spans="1:1">
      <c r="A6779" s="18"/>
    </row>
    <row r="6780" spans="1:1">
      <c r="A6780" s="18"/>
    </row>
    <row r="6781" spans="1:1">
      <c r="A6781" s="18"/>
    </row>
    <row r="6782" spans="1:1">
      <c r="A6782" s="18"/>
    </row>
    <row r="6783" spans="1:1">
      <c r="A6783" s="18"/>
    </row>
    <row r="6784" spans="1:1">
      <c r="A6784" s="18"/>
    </row>
    <row r="6785" spans="1:1">
      <c r="A6785" s="18"/>
    </row>
    <row r="6786" spans="1:1">
      <c r="A6786" s="18"/>
    </row>
    <row r="6787" spans="1:1">
      <c r="A6787" s="18"/>
    </row>
    <row r="6788" spans="1:1">
      <c r="A6788" s="18"/>
    </row>
    <row r="6789" spans="1:1">
      <c r="A6789" s="18"/>
    </row>
    <row r="6790" spans="1:1">
      <c r="A6790" s="18"/>
    </row>
    <row r="6791" spans="1:1">
      <c r="A6791" s="18"/>
    </row>
    <row r="6792" spans="1:1">
      <c r="A6792" s="18"/>
    </row>
    <row r="6793" spans="1:1">
      <c r="A6793" s="18"/>
    </row>
    <row r="6794" spans="1:1">
      <c r="A6794" s="18"/>
    </row>
    <row r="6795" spans="1:1">
      <c r="A6795" s="18"/>
    </row>
    <row r="6796" spans="1:1">
      <c r="A6796" s="18"/>
    </row>
    <row r="6797" spans="1:1">
      <c r="A6797" s="18"/>
    </row>
    <row r="6798" spans="1:1">
      <c r="A6798" s="18"/>
    </row>
    <row r="6799" spans="1:1">
      <c r="A6799" s="18"/>
    </row>
    <row r="6800" spans="1:1">
      <c r="A6800" s="18"/>
    </row>
    <row r="6801" spans="1:1">
      <c r="A6801" s="18"/>
    </row>
    <row r="6802" spans="1:1">
      <c r="A6802" s="18"/>
    </row>
    <row r="6803" spans="1:1">
      <c r="A6803" s="18"/>
    </row>
    <row r="6804" spans="1:1">
      <c r="A6804" s="18"/>
    </row>
    <row r="6805" spans="1:1">
      <c r="A6805" s="18"/>
    </row>
    <row r="6806" spans="1:1">
      <c r="A6806" s="18"/>
    </row>
    <row r="6807" spans="1:1">
      <c r="A6807" s="18"/>
    </row>
    <row r="6808" spans="1:1">
      <c r="A6808" s="18"/>
    </row>
    <row r="6809" spans="1:1">
      <c r="A6809" s="18"/>
    </row>
    <row r="6810" spans="1:1">
      <c r="A6810" s="18"/>
    </row>
    <row r="6811" spans="1:1">
      <c r="A6811" s="18"/>
    </row>
    <row r="6812" spans="1:1">
      <c r="A6812" s="18"/>
    </row>
    <row r="6813" spans="1:1">
      <c r="A6813" s="18"/>
    </row>
    <row r="6814" spans="1:1">
      <c r="A6814" s="18"/>
    </row>
    <row r="6815" spans="1:1">
      <c r="A6815" s="18"/>
    </row>
    <row r="6816" spans="1:1">
      <c r="A6816" s="18"/>
    </row>
    <row r="6817" spans="1:1">
      <c r="A6817" s="18"/>
    </row>
    <row r="6818" spans="1:1">
      <c r="A6818" s="18"/>
    </row>
    <row r="6819" spans="1:1">
      <c r="A6819" s="18"/>
    </row>
    <row r="6820" spans="1:1">
      <c r="A6820" s="18"/>
    </row>
    <row r="6821" spans="1:1">
      <c r="A6821" s="18"/>
    </row>
    <row r="6822" spans="1:1">
      <c r="A6822" s="18"/>
    </row>
    <row r="6823" spans="1:1">
      <c r="A6823" s="18"/>
    </row>
    <row r="6824" spans="1:1">
      <c r="A6824" s="18"/>
    </row>
    <row r="6825" spans="1:1">
      <c r="A6825" s="18"/>
    </row>
    <row r="6826" spans="1:1">
      <c r="A6826" s="18"/>
    </row>
    <row r="6827" spans="1:1">
      <c r="A6827" s="18"/>
    </row>
    <row r="6828" spans="1:1">
      <c r="A6828" s="18"/>
    </row>
    <row r="6829" spans="1:1">
      <c r="A6829" s="18"/>
    </row>
    <row r="6830" spans="1:1">
      <c r="A6830" s="18"/>
    </row>
    <row r="6831" spans="1:1">
      <c r="A6831" s="18"/>
    </row>
    <row r="6832" spans="1:1">
      <c r="A6832" s="18"/>
    </row>
    <row r="6833" spans="1:1">
      <c r="A6833" s="18"/>
    </row>
    <row r="6834" spans="1:1">
      <c r="A6834" s="18"/>
    </row>
    <row r="6835" spans="1:1">
      <c r="A6835" s="18"/>
    </row>
    <row r="6836" spans="1:1">
      <c r="A6836" s="18"/>
    </row>
    <row r="6837" spans="1:1">
      <c r="A6837" s="18"/>
    </row>
    <row r="6838" spans="1:1">
      <c r="A6838" s="18"/>
    </row>
    <row r="6839" spans="1:1">
      <c r="A6839" s="18"/>
    </row>
    <row r="6840" spans="1:1">
      <c r="A6840" s="18"/>
    </row>
    <row r="6841" spans="1:1">
      <c r="A6841" s="18"/>
    </row>
    <row r="6842" spans="1:1">
      <c r="A6842" s="18"/>
    </row>
    <row r="6843" spans="1:1">
      <c r="A6843" s="18"/>
    </row>
    <row r="6844" spans="1:1">
      <c r="A6844" s="18"/>
    </row>
    <row r="6845" spans="1:1">
      <c r="A6845" s="18"/>
    </row>
    <row r="6846" spans="1:1">
      <c r="A6846" s="18"/>
    </row>
    <row r="6847" spans="1:1">
      <c r="A6847" s="18"/>
    </row>
    <row r="6848" spans="1:1">
      <c r="A6848" s="18"/>
    </row>
    <row r="6849" spans="1:1">
      <c r="A6849" s="18"/>
    </row>
    <row r="6850" spans="1:1">
      <c r="A6850" s="18"/>
    </row>
    <row r="6851" spans="1:1">
      <c r="A6851" s="18"/>
    </row>
    <row r="6852" spans="1:1">
      <c r="A6852" s="18"/>
    </row>
    <row r="6853" spans="1:1">
      <c r="A6853" s="18"/>
    </row>
    <row r="6854" spans="1:1">
      <c r="A6854" s="18"/>
    </row>
    <row r="6855" spans="1:1">
      <c r="A6855" s="18"/>
    </row>
    <row r="6856" spans="1:1">
      <c r="A6856" s="18"/>
    </row>
    <row r="6857" spans="1:1">
      <c r="A6857" s="18"/>
    </row>
    <row r="6858" spans="1:1">
      <c r="A6858" s="18"/>
    </row>
    <row r="6859" spans="1:1">
      <c r="A6859" s="18"/>
    </row>
    <row r="6860" spans="1:1">
      <c r="A6860" s="18"/>
    </row>
    <row r="6861" spans="1:1">
      <c r="A6861" s="18"/>
    </row>
    <row r="6862" spans="1:1">
      <c r="A6862" s="18"/>
    </row>
    <row r="6863" spans="1:1">
      <c r="A6863" s="18"/>
    </row>
    <row r="6864" spans="1:1">
      <c r="A6864" s="18"/>
    </row>
    <row r="6865" spans="1:1">
      <c r="A6865" s="18"/>
    </row>
    <row r="6866" spans="1:1">
      <c r="A6866" s="18"/>
    </row>
    <row r="6867" spans="1:1">
      <c r="A6867" s="18"/>
    </row>
    <row r="6868" spans="1:1">
      <c r="A6868" s="18"/>
    </row>
    <row r="6869" spans="1:1">
      <c r="A6869" s="18"/>
    </row>
    <row r="6870" spans="1:1">
      <c r="A6870" s="18"/>
    </row>
    <row r="6871" spans="1:1">
      <c r="A6871" s="18"/>
    </row>
    <row r="6872" spans="1:1">
      <c r="A6872" s="18"/>
    </row>
    <row r="6873" spans="1:1">
      <c r="A6873" s="18"/>
    </row>
    <row r="6874" spans="1:1">
      <c r="A6874" s="18"/>
    </row>
    <row r="6875" spans="1:1">
      <c r="A6875" s="18"/>
    </row>
    <row r="6876" spans="1:1">
      <c r="A6876" s="18"/>
    </row>
    <row r="6877" spans="1:1">
      <c r="A6877" s="18"/>
    </row>
    <row r="6878" spans="1:1">
      <c r="A6878" s="18"/>
    </row>
    <row r="6879" spans="1:1">
      <c r="A6879" s="18"/>
    </row>
    <row r="6880" spans="1:1">
      <c r="A6880" s="18"/>
    </row>
    <row r="6881" spans="1:1">
      <c r="A6881" s="18"/>
    </row>
    <row r="6882" spans="1:1">
      <c r="A6882" s="18"/>
    </row>
    <row r="6883" spans="1:1">
      <c r="A6883" s="18"/>
    </row>
    <row r="6884" spans="1:1">
      <c r="A6884" s="18"/>
    </row>
    <row r="6885" spans="1:1">
      <c r="A6885" s="18"/>
    </row>
    <row r="6886" spans="1:1">
      <c r="A6886" s="18"/>
    </row>
    <row r="6887" spans="1:1">
      <c r="A6887" s="18"/>
    </row>
    <row r="6888" spans="1:1">
      <c r="A6888" s="18"/>
    </row>
    <row r="6889" spans="1:1">
      <c r="A6889" s="18"/>
    </row>
    <row r="6890" spans="1:1">
      <c r="A6890" s="18"/>
    </row>
    <row r="6891" spans="1:1">
      <c r="A6891" s="18"/>
    </row>
    <row r="6892" spans="1:1">
      <c r="A6892" s="18"/>
    </row>
    <row r="6893" spans="1:1">
      <c r="A6893" s="18"/>
    </row>
    <row r="6894" spans="1:1">
      <c r="A6894" s="18"/>
    </row>
    <row r="6895" spans="1:1">
      <c r="A6895" s="18"/>
    </row>
    <row r="6896" spans="1:1">
      <c r="A6896" s="18"/>
    </row>
    <row r="6897" spans="1:1">
      <c r="A6897" s="18"/>
    </row>
    <row r="6898" spans="1:1">
      <c r="A6898" s="18"/>
    </row>
    <row r="6899" spans="1:1">
      <c r="A6899" s="18"/>
    </row>
    <row r="6900" spans="1:1">
      <c r="A6900" s="18"/>
    </row>
    <row r="6901" spans="1:1">
      <c r="A6901" s="18"/>
    </row>
    <row r="6902" spans="1:1">
      <c r="A6902" s="18"/>
    </row>
    <row r="6903" spans="1:1">
      <c r="A6903" s="18"/>
    </row>
    <row r="6904" spans="1:1">
      <c r="A6904" s="18"/>
    </row>
    <row r="6905" spans="1:1">
      <c r="A6905" s="18"/>
    </row>
    <row r="6906" spans="1:1">
      <c r="A6906" s="18"/>
    </row>
    <row r="6907" spans="1:1">
      <c r="A6907" s="18"/>
    </row>
    <row r="6908" spans="1:1">
      <c r="A6908" s="18"/>
    </row>
    <row r="6909" spans="1:1">
      <c r="A6909" s="18"/>
    </row>
    <row r="6910" spans="1:1">
      <c r="A6910" s="18"/>
    </row>
    <row r="6911" spans="1:1">
      <c r="A6911" s="18"/>
    </row>
    <row r="6912" spans="1:1">
      <c r="A6912" s="18"/>
    </row>
    <row r="6913" spans="1:1">
      <c r="A6913" s="18"/>
    </row>
    <row r="6914" spans="1:1">
      <c r="A6914" s="18"/>
    </row>
    <row r="6915" spans="1:1">
      <c r="A6915" s="18"/>
    </row>
    <row r="6916" spans="1:1">
      <c r="A6916" s="18"/>
    </row>
    <row r="6917" spans="1:1">
      <c r="A6917" s="18"/>
    </row>
    <row r="6918" spans="1:1">
      <c r="A6918" s="18"/>
    </row>
    <row r="6919" spans="1:1">
      <c r="A6919" s="18"/>
    </row>
    <row r="6920" spans="1:1">
      <c r="A6920" s="18"/>
    </row>
    <row r="6921" spans="1:1">
      <c r="A6921" s="18"/>
    </row>
    <row r="6922" spans="1:1">
      <c r="A6922" s="18"/>
    </row>
    <row r="6923" spans="1:1">
      <c r="A6923" s="18"/>
    </row>
    <row r="6924" spans="1:1">
      <c r="A6924" s="18"/>
    </row>
    <row r="6925" spans="1:1">
      <c r="A6925" s="18"/>
    </row>
    <row r="6926" spans="1:1">
      <c r="A6926" s="18"/>
    </row>
    <row r="6927" spans="1:1">
      <c r="A6927" s="18"/>
    </row>
    <row r="6928" spans="1:1">
      <c r="A6928" s="18"/>
    </row>
    <row r="6929" spans="1:1">
      <c r="A6929" s="18"/>
    </row>
    <row r="6930" spans="1:1">
      <c r="A6930" s="18"/>
    </row>
    <row r="6931" spans="1:1">
      <c r="A6931" s="18"/>
    </row>
    <row r="6932" spans="1:1">
      <c r="A6932" s="18"/>
    </row>
    <row r="6933" spans="1:1">
      <c r="A6933" s="18"/>
    </row>
    <row r="6934" spans="1:1">
      <c r="A6934" s="18"/>
    </row>
    <row r="6935" spans="1:1">
      <c r="A6935" s="18"/>
    </row>
    <row r="6936" spans="1:1">
      <c r="A6936" s="18"/>
    </row>
    <row r="6937" spans="1:1">
      <c r="A6937" s="18"/>
    </row>
    <row r="6938" spans="1:1">
      <c r="A6938" s="18"/>
    </row>
    <row r="6939" spans="1:1">
      <c r="A6939" s="18"/>
    </row>
    <row r="6940" spans="1:1">
      <c r="A6940" s="18"/>
    </row>
    <row r="6941" spans="1:1">
      <c r="A6941" s="18"/>
    </row>
    <row r="6942" spans="1:1">
      <c r="A6942" s="18"/>
    </row>
    <row r="6943" spans="1:1">
      <c r="A6943" s="18"/>
    </row>
    <row r="6944" spans="1:1">
      <c r="A6944" s="18"/>
    </row>
    <row r="6945" spans="1:1">
      <c r="A6945" s="18"/>
    </row>
    <row r="6946" spans="1:1">
      <c r="A6946" s="18"/>
    </row>
    <row r="6947" spans="1:1">
      <c r="A6947" s="18"/>
    </row>
    <row r="6948" spans="1:1">
      <c r="A6948" s="18"/>
    </row>
    <row r="6949" spans="1:1">
      <c r="A6949" s="18"/>
    </row>
    <row r="6950" spans="1:1">
      <c r="A6950" s="18"/>
    </row>
    <row r="6951" spans="1:1">
      <c r="A6951" s="18"/>
    </row>
    <row r="6952" spans="1:1">
      <c r="A6952" s="18"/>
    </row>
    <row r="6953" spans="1:1">
      <c r="A6953" s="18"/>
    </row>
    <row r="6954" spans="1:1">
      <c r="A6954" s="18"/>
    </row>
    <row r="6955" spans="1:1">
      <c r="A6955" s="18"/>
    </row>
    <row r="6956" spans="1:1">
      <c r="A6956" s="18"/>
    </row>
    <row r="6957" spans="1:1">
      <c r="A6957" s="18"/>
    </row>
    <row r="6958" spans="1:1">
      <c r="A6958" s="18"/>
    </row>
    <row r="6959" spans="1:1">
      <c r="A6959" s="18"/>
    </row>
    <row r="6960" spans="1:1">
      <c r="A6960" s="18"/>
    </row>
    <row r="6961" spans="1:1">
      <c r="A6961" s="18"/>
    </row>
    <row r="6962" spans="1:1">
      <c r="A6962" s="18"/>
    </row>
    <row r="6963" spans="1:1">
      <c r="A6963" s="18"/>
    </row>
    <row r="6964" spans="1:1">
      <c r="A6964" s="18"/>
    </row>
    <row r="6965" spans="1:1">
      <c r="A6965" s="18"/>
    </row>
    <row r="6966" spans="1:1">
      <c r="A6966" s="18"/>
    </row>
    <row r="6967" spans="1:1">
      <c r="A6967" s="18"/>
    </row>
    <row r="6968" spans="1:1">
      <c r="A6968" s="18"/>
    </row>
    <row r="6969" spans="1:1">
      <c r="A6969" s="18"/>
    </row>
    <row r="6970" spans="1:1">
      <c r="A6970" s="18"/>
    </row>
    <row r="6971" spans="1:1">
      <c r="A6971" s="18"/>
    </row>
    <row r="6972" spans="1:1">
      <c r="A6972" s="18"/>
    </row>
    <row r="6973" spans="1:1">
      <c r="A6973" s="18"/>
    </row>
    <row r="6974" spans="1:1">
      <c r="A6974" s="18"/>
    </row>
    <row r="6975" spans="1:1">
      <c r="A6975" s="18"/>
    </row>
    <row r="6976" spans="1:1">
      <c r="A6976" s="18"/>
    </row>
    <row r="6977" spans="1:1">
      <c r="A6977" s="18"/>
    </row>
    <row r="6978" spans="1:1">
      <c r="A6978" s="18"/>
    </row>
    <row r="6979" spans="1:1">
      <c r="A6979" s="18"/>
    </row>
    <row r="6980" spans="1:1">
      <c r="A6980" s="18"/>
    </row>
    <row r="6981" spans="1:1">
      <c r="A6981" s="18"/>
    </row>
    <row r="6982" spans="1:1">
      <c r="A6982" s="18"/>
    </row>
    <row r="6983" spans="1:1">
      <c r="A6983" s="18"/>
    </row>
    <row r="6984" spans="1:1">
      <c r="A6984" s="18"/>
    </row>
    <row r="6985" spans="1:1">
      <c r="A6985" s="18"/>
    </row>
    <row r="6986" spans="1:1">
      <c r="A6986" s="18"/>
    </row>
    <row r="6987" spans="1:1">
      <c r="A6987" s="18"/>
    </row>
    <row r="6988" spans="1:1">
      <c r="A6988" s="18"/>
    </row>
    <row r="6989" spans="1:1">
      <c r="A6989" s="18"/>
    </row>
    <row r="6990" spans="1:1">
      <c r="A6990" s="18"/>
    </row>
    <row r="6991" spans="1:1">
      <c r="A6991" s="18"/>
    </row>
    <row r="6992" spans="1:1">
      <c r="A6992" s="18"/>
    </row>
    <row r="6993" spans="1:1">
      <c r="A6993" s="18"/>
    </row>
    <row r="6994" spans="1:1">
      <c r="A6994" s="18"/>
    </row>
    <row r="6995" spans="1:1">
      <c r="A6995" s="18"/>
    </row>
    <row r="6996" spans="1:1">
      <c r="A6996" s="18"/>
    </row>
    <row r="6997" spans="1:1">
      <c r="A6997" s="18"/>
    </row>
    <row r="6998" spans="1:1">
      <c r="A6998" s="18"/>
    </row>
    <row r="6999" spans="1:1">
      <c r="A6999" s="18"/>
    </row>
    <row r="7000" spans="1:1">
      <c r="A7000" s="18"/>
    </row>
    <row r="7001" spans="1:1">
      <c r="A7001" s="18"/>
    </row>
    <row r="7002" spans="1:1">
      <c r="A7002" s="18"/>
    </row>
    <row r="7003" spans="1:1">
      <c r="A7003" s="18"/>
    </row>
    <row r="7004" spans="1:1">
      <c r="A7004" s="18"/>
    </row>
    <row r="7005" spans="1:1">
      <c r="A7005" s="18"/>
    </row>
    <row r="7006" spans="1:1">
      <c r="A7006" s="18"/>
    </row>
    <row r="7007" spans="1:1">
      <c r="A7007" s="18"/>
    </row>
    <row r="7008" spans="1:1">
      <c r="A7008" s="18"/>
    </row>
    <row r="7009" spans="1:1">
      <c r="A7009" s="18"/>
    </row>
    <row r="7010" spans="1:1">
      <c r="A7010" s="18"/>
    </row>
    <row r="7011" spans="1:1">
      <c r="A7011" s="18"/>
    </row>
    <row r="7012" spans="1:1">
      <c r="A7012" s="18"/>
    </row>
    <row r="7013" spans="1:1">
      <c r="A7013" s="18"/>
    </row>
    <row r="7014" spans="1:1">
      <c r="A7014" s="18"/>
    </row>
    <row r="7015" spans="1:1">
      <c r="A7015" s="18"/>
    </row>
    <row r="7016" spans="1:1">
      <c r="A7016" s="18"/>
    </row>
    <row r="7017" spans="1:1">
      <c r="A7017" s="18"/>
    </row>
    <row r="7018" spans="1:1">
      <c r="A7018" s="18"/>
    </row>
    <row r="7019" spans="1:1">
      <c r="A7019" s="18"/>
    </row>
    <row r="7020" spans="1:1">
      <c r="A7020" s="18"/>
    </row>
    <row r="7021" spans="1:1">
      <c r="A7021" s="18"/>
    </row>
    <row r="7022" spans="1:1">
      <c r="A7022" s="18"/>
    </row>
    <row r="7023" spans="1:1">
      <c r="A7023" s="18"/>
    </row>
    <row r="7024" spans="1:1">
      <c r="A7024" s="18"/>
    </row>
    <row r="7025" spans="1:1">
      <c r="A7025" s="18"/>
    </row>
    <row r="7026" spans="1:1">
      <c r="A7026" s="18"/>
    </row>
    <row r="7027" spans="1:1">
      <c r="A7027" s="18"/>
    </row>
    <row r="7028" spans="1:1">
      <c r="A7028" s="18"/>
    </row>
    <row r="7029" spans="1:1">
      <c r="A7029" s="18"/>
    </row>
    <row r="7030" spans="1:1">
      <c r="A7030" s="18"/>
    </row>
    <row r="7031" spans="1:1">
      <c r="A7031" s="18"/>
    </row>
    <row r="7032" spans="1:1">
      <c r="A7032" s="18"/>
    </row>
    <row r="7033" spans="1:1">
      <c r="A7033" s="18"/>
    </row>
    <row r="7034" spans="1:1">
      <c r="A7034" s="18"/>
    </row>
    <row r="7035" spans="1:1">
      <c r="A7035" s="18"/>
    </row>
    <row r="7036" spans="1:1">
      <c r="A7036" s="18"/>
    </row>
    <row r="7037" spans="1:1">
      <c r="A7037" s="18"/>
    </row>
    <row r="7038" spans="1:1">
      <c r="A7038" s="18"/>
    </row>
    <row r="7039" spans="1:1">
      <c r="A7039" s="18"/>
    </row>
    <row r="7040" spans="1:1">
      <c r="A7040" s="18"/>
    </row>
    <row r="7041" spans="1:1">
      <c r="A7041" s="18"/>
    </row>
    <row r="7042" spans="1:1">
      <c r="A7042" s="18"/>
    </row>
    <row r="7043" spans="1:1">
      <c r="A7043" s="18"/>
    </row>
    <row r="7044" spans="1:1">
      <c r="A7044" s="18"/>
    </row>
    <row r="7045" spans="1:1">
      <c r="A7045" s="18"/>
    </row>
    <row r="7046" spans="1:1">
      <c r="A7046" s="18"/>
    </row>
    <row r="7047" spans="1:1">
      <c r="A7047" s="18"/>
    </row>
    <row r="7048" spans="1:1">
      <c r="A7048" s="18"/>
    </row>
    <row r="7049" spans="1:1">
      <c r="A7049" s="18"/>
    </row>
    <row r="7050" spans="1:1">
      <c r="A7050" s="18"/>
    </row>
    <row r="7051" spans="1:1">
      <c r="A7051" s="18"/>
    </row>
    <row r="7052" spans="1:1">
      <c r="A7052" s="18"/>
    </row>
    <row r="7053" spans="1:1">
      <c r="A7053" s="18"/>
    </row>
    <row r="7054" spans="1:1">
      <c r="A7054" s="18"/>
    </row>
    <row r="7055" spans="1:1">
      <c r="A7055" s="18"/>
    </row>
    <row r="7056" spans="1:1">
      <c r="A7056" s="18"/>
    </row>
    <row r="7057" spans="1:1">
      <c r="A7057" s="18"/>
    </row>
    <row r="7058" spans="1:1">
      <c r="A7058" s="18"/>
    </row>
    <row r="7059" spans="1:1">
      <c r="A7059" s="18"/>
    </row>
    <row r="7060" spans="1:1">
      <c r="A7060" s="18"/>
    </row>
    <row r="7061" spans="1:1">
      <c r="A7061" s="18"/>
    </row>
    <row r="7062" spans="1:1">
      <c r="A7062" s="18"/>
    </row>
    <row r="7063" spans="1:1">
      <c r="A7063" s="18"/>
    </row>
    <row r="7064" spans="1:1">
      <c r="A7064" s="18"/>
    </row>
    <row r="7065" spans="1:1">
      <c r="A7065" s="18"/>
    </row>
    <row r="7066" spans="1:1">
      <c r="A7066" s="18"/>
    </row>
    <row r="7067" spans="1:1">
      <c r="A7067" s="18"/>
    </row>
    <row r="7068" spans="1:1">
      <c r="A7068" s="18"/>
    </row>
    <row r="7069" spans="1:1">
      <c r="A7069" s="18"/>
    </row>
    <row r="7070" spans="1:1">
      <c r="A7070" s="18"/>
    </row>
    <row r="7071" spans="1:1">
      <c r="A7071" s="18"/>
    </row>
    <row r="7072" spans="1:1">
      <c r="A7072" s="18"/>
    </row>
    <row r="7073" spans="1:1">
      <c r="A7073" s="18"/>
    </row>
    <row r="7074" spans="1:1">
      <c r="A7074" s="18"/>
    </row>
    <row r="7075" spans="1:1">
      <c r="A7075" s="18"/>
    </row>
    <row r="7076" spans="1:1">
      <c r="A7076" s="18"/>
    </row>
    <row r="7077" spans="1:1">
      <c r="A7077" s="18"/>
    </row>
    <row r="7078" spans="1:1">
      <c r="A7078" s="18"/>
    </row>
    <row r="7079" spans="1:1">
      <c r="A7079" s="18"/>
    </row>
    <row r="7080" spans="1:1">
      <c r="A7080" s="18"/>
    </row>
    <row r="7081" spans="1:1">
      <c r="A7081" s="18"/>
    </row>
    <row r="7082" spans="1:1">
      <c r="A7082" s="18"/>
    </row>
    <row r="7083" spans="1:1">
      <c r="A7083" s="18"/>
    </row>
    <row r="7084" spans="1:1">
      <c r="A7084" s="18"/>
    </row>
    <row r="7085" spans="1:1">
      <c r="A7085" s="18"/>
    </row>
    <row r="7086" spans="1:1">
      <c r="A7086" s="18"/>
    </row>
    <row r="7087" spans="1:1">
      <c r="A7087" s="18"/>
    </row>
    <row r="7088" spans="1:1">
      <c r="A7088" s="18"/>
    </row>
    <row r="7089" spans="1:1">
      <c r="A7089" s="18"/>
    </row>
    <row r="7090" spans="1:1">
      <c r="A7090" s="18"/>
    </row>
    <row r="7091" spans="1:1">
      <c r="A7091" s="18"/>
    </row>
    <row r="7092" spans="1:1">
      <c r="A7092" s="18"/>
    </row>
    <row r="7093" spans="1:1">
      <c r="A7093" s="18"/>
    </row>
    <row r="7094" spans="1:1">
      <c r="A7094" s="18"/>
    </row>
    <row r="7095" spans="1:1">
      <c r="A7095" s="18"/>
    </row>
    <row r="7096" spans="1:1">
      <c r="A7096" s="18"/>
    </row>
    <row r="7097" spans="1:1">
      <c r="A7097" s="18"/>
    </row>
    <row r="7098" spans="1:1">
      <c r="A7098" s="18"/>
    </row>
    <row r="7099" spans="1:1">
      <c r="A7099" s="18"/>
    </row>
    <row r="7100" spans="1:1">
      <c r="A7100" s="18"/>
    </row>
    <row r="7101" spans="1:1">
      <c r="A7101" s="18"/>
    </row>
    <row r="7102" spans="1:1">
      <c r="A7102" s="18"/>
    </row>
    <row r="7103" spans="1:1">
      <c r="A7103" s="18"/>
    </row>
    <row r="7104" spans="1:1">
      <c r="A7104" s="18"/>
    </row>
    <row r="7105" spans="1:1">
      <c r="A7105" s="18"/>
    </row>
    <row r="7106" spans="1:1">
      <c r="A7106" s="18"/>
    </row>
    <row r="7107" spans="1:1">
      <c r="A7107" s="18"/>
    </row>
    <row r="7108" spans="1:1">
      <c r="A7108" s="18"/>
    </row>
    <row r="7109" spans="1:1">
      <c r="A7109" s="18"/>
    </row>
    <row r="7110" spans="1:1">
      <c r="A7110" s="18"/>
    </row>
    <row r="7111" spans="1:1">
      <c r="A7111" s="18"/>
    </row>
    <row r="7112" spans="1:1">
      <c r="A7112" s="18"/>
    </row>
    <row r="7113" spans="1:1">
      <c r="A7113" s="18"/>
    </row>
    <row r="7114" spans="1:1">
      <c r="A7114" s="18"/>
    </row>
    <row r="7115" spans="1:1">
      <c r="A7115" s="18"/>
    </row>
    <row r="7116" spans="1:1">
      <c r="A7116" s="18"/>
    </row>
    <row r="7117" spans="1:1">
      <c r="A7117" s="18"/>
    </row>
    <row r="7118" spans="1:1">
      <c r="A7118" s="18"/>
    </row>
    <row r="7119" spans="1:1">
      <c r="A7119" s="18"/>
    </row>
    <row r="7120" spans="1:1">
      <c r="A7120" s="18"/>
    </row>
    <row r="7121" spans="1:1">
      <c r="A7121" s="18"/>
    </row>
    <row r="7122" spans="1:1">
      <c r="A7122" s="18"/>
    </row>
    <row r="7123" spans="1:1">
      <c r="A7123" s="18"/>
    </row>
    <row r="7124" spans="1:1">
      <c r="A7124" s="18"/>
    </row>
    <row r="7125" spans="1:1">
      <c r="A7125" s="18"/>
    </row>
    <row r="7126" spans="1:1">
      <c r="A7126" s="18"/>
    </row>
    <row r="7127" spans="1:1">
      <c r="A7127" s="18"/>
    </row>
    <row r="7128" spans="1:1">
      <c r="A7128" s="18"/>
    </row>
    <row r="7129" spans="1:1">
      <c r="A7129" s="18"/>
    </row>
    <row r="7130" spans="1:1">
      <c r="A7130" s="18"/>
    </row>
    <row r="7131" spans="1:1">
      <c r="A7131" s="18"/>
    </row>
    <row r="7132" spans="1:1">
      <c r="A7132" s="18"/>
    </row>
    <row r="7133" spans="1:1">
      <c r="A7133" s="18"/>
    </row>
    <row r="7134" spans="1:1">
      <c r="A7134" s="18"/>
    </row>
    <row r="7135" spans="1:1">
      <c r="A7135" s="18"/>
    </row>
    <row r="7136" spans="1:1">
      <c r="A7136" s="18"/>
    </row>
    <row r="7137" spans="1:1">
      <c r="A7137" s="18"/>
    </row>
    <row r="7138" spans="1:1">
      <c r="A7138" s="18"/>
    </row>
    <row r="7139" spans="1:1">
      <c r="A7139" s="18"/>
    </row>
    <row r="7140" spans="1:1">
      <c r="A7140" s="18"/>
    </row>
    <row r="7141" spans="1:1">
      <c r="A7141" s="18"/>
    </row>
    <row r="7142" spans="1:1">
      <c r="A7142" s="18"/>
    </row>
    <row r="7143" spans="1:1">
      <c r="A7143" s="18"/>
    </row>
    <row r="7144" spans="1:1">
      <c r="A7144" s="18"/>
    </row>
    <row r="7145" spans="1:1">
      <c r="A7145" s="18"/>
    </row>
    <row r="7146" spans="1:1">
      <c r="A7146" s="18"/>
    </row>
    <row r="7147" spans="1:1">
      <c r="A7147" s="18"/>
    </row>
    <row r="7148" spans="1:1">
      <c r="A7148" s="18"/>
    </row>
    <row r="7149" spans="1:1">
      <c r="A7149" s="18"/>
    </row>
    <row r="7150" spans="1:1">
      <c r="A7150" s="18"/>
    </row>
    <row r="7151" spans="1:1">
      <c r="A7151" s="18"/>
    </row>
    <row r="7152" spans="1:1">
      <c r="A7152" s="18"/>
    </row>
    <row r="7153" spans="1:1">
      <c r="A7153" s="18"/>
    </row>
    <row r="7154" spans="1:1">
      <c r="A7154" s="18"/>
    </row>
    <row r="7155" spans="1:1">
      <c r="A7155" s="18"/>
    </row>
    <row r="7156" spans="1:1">
      <c r="A7156" s="18"/>
    </row>
    <row r="7157" spans="1:1">
      <c r="A7157" s="18"/>
    </row>
    <row r="7158" spans="1:1">
      <c r="A7158" s="18"/>
    </row>
    <row r="7159" spans="1:1">
      <c r="A7159" s="18"/>
    </row>
    <row r="7160" spans="1:1">
      <c r="A7160" s="18"/>
    </row>
    <row r="7161" spans="1:1">
      <c r="A7161" s="18"/>
    </row>
    <row r="7162" spans="1:1">
      <c r="A7162" s="18"/>
    </row>
    <row r="7163" spans="1:1">
      <c r="A7163" s="18"/>
    </row>
    <row r="7164" spans="1:1">
      <c r="A7164" s="18"/>
    </row>
    <row r="7165" spans="1:1">
      <c r="A7165" s="18"/>
    </row>
    <row r="7166" spans="1:1">
      <c r="A7166" s="18"/>
    </row>
    <row r="7167" spans="1:1">
      <c r="A7167" s="18"/>
    </row>
    <row r="7168" spans="1:1">
      <c r="A7168" s="18"/>
    </row>
    <row r="7169" spans="1:1">
      <c r="A7169" s="18"/>
    </row>
    <row r="7170" spans="1:1">
      <c r="A7170" s="18"/>
    </row>
    <row r="7171" spans="1:1">
      <c r="A7171" s="18"/>
    </row>
    <row r="7172" spans="1:1">
      <c r="A7172" s="18"/>
    </row>
    <row r="7173" spans="1:1">
      <c r="A7173" s="18"/>
    </row>
    <row r="7174" spans="1:1">
      <c r="A7174" s="18"/>
    </row>
    <row r="7175" spans="1:1">
      <c r="A7175" s="18"/>
    </row>
    <row r="7176" spans="1:1">
      <c r="A7176" s="18"/>
    </row>
    <row r="7177" spans="1:1">
      <c r="A7177" s="18"/>
    </row>
    <row r="7178" spans="1:1">
      <c r="A7178" s="18"/>
    </row>
    <row r="7179" spans="1:1">
      <c r="A7179" s="18"/>
    </row>
    <row r="7180" spans="1:1">
      <c r="A7180" s="18"/>
    </row>
    <row r="7181" spans="1:1">
      <c r="A7181" s="18"/>
    </row>
    <row r="7182" spans="1:1">
      <c r="A7182" s="18"/>
    </row>
    <row r="7183" spans="1:1">
      <c r="A7183" s="18"/>
    </row>
    <row r="7184" spans="1:1">
      <c r="A7184" s="18"/>
    </row>
    <row r="7185" spans="1:1">
      <c r="A7185" s="18"/>
    </row>
    <row r="7186" spans="1:1">
      <c r="A7186" s="18"/>
    </row>
    <row r="7187" spans="1:1">
      <c r="A7187" s="18"/>
    </row>
    <row r="7188" spans="1:1">
      <c r="A7188" s="18"/>
    </row>
    <row r="7189" spans="1:1">
      <c r="A7189" s="18"/>
    </row>
    <row r="7190" spans="1:1">
      <c r="A7190" s="18"/>
    </row>
    <row r="7191" spans="1:1">
      <c r="A7191" s="18"/>
    </row>
    <row r="7192" spans="1:1">
      <c r="A7192" s="18"/>
    </row>
    <row r="7193" spans="1:1">
      <c r="A7193" s="18"/>
    </row>
    <row r="7194" spans="1:1">
      <c r="A7194" s="18"/>
    </row>
    <row r="7195" spans="1:1">
      <c r="A7195" s="18"/>
    </row>
    <row r="7196" spans="1:1">
      <c r="A7196" s="18"/>
    </row>
    <row r="7197" spans="1:1">
      <c r="A7197" s="18"/>
    </row>
    <row r="7198" spans="1:1">
      <c r="A7198" s="18"/>
    </row>
    <row r="7199" spans="1:1">
      <c r="A7199" s="18"/>
    </row>
    <row r="7200" spans="1:1">
      <c r="A7200" s="18"/>
    </row>
    <row r="7201" spans="1:1">
      <c r="A7201" s="18"/>
    </row>
    <row r="7202" spans="1:1">
      <c r="A7202" s="18"/>
    </row>
    <row r="7203" spans="1:1">
      <c r="A7203" s="18"/>
    </row>
    <row r="7204" spans="1:1">
      <c r="A7204" s="18"/>
    </row>
    <row r="7205" spans="1:1">
      <c r="A7205" s="18"/>
    </row>
    <row r="7206" spans="1:1">
      <c r="A7206" s="18"/>
    </row>
    <row r="7207" spans="1:1">
      <c r="A7207" s="18"/>
    </row>
    <row r="7208" spans="1:1">
      <c r="A7208" s="18"/>
    </row>
    <row r="7209" spans="1:1">
      <c r="A7209" s="18"/>
    </row>
    <row r="7210" spans="1:1">
      <c r="A7210" s="18"/>
    </row>
    <row r="7211" spans="1:1">
      <c r="A7211" s="18"/>
    </row>
    <row r="7212" spans="1:1">
      <c r="A7212" s="18"/>
    </row>
    <row r="7213" spans="1:1">
      <c r="A7213" s="18"/>
    </row>
    <row r="7214" spans="1:1">
      <c r="A7214" s="18"/>
    </row>
    <row r="7215" spans="1:1">
      <c r="A7215" s="18"/>
    </row>
    <row r="7216" spans="1:1">
      <c r="A7216" s="18"/>
    </row>
    <row r="7217" spans="1:1">
      <c r="A7217" s="18"/>
    </row>
    <row r="7218" spans="1:1">
      <c r="A7218" s="18"/>
    </row>
    <row r="7219" spans="1:1">
      <c r="A7219" s="18"/>
    </row>
    <row r="7220" spans="1:1">
      <c r="A7220" s="18"/>
    </row>
    <row r="7221" spans="1:1">
      <c r="A7221" s="18"/>
    </row>
    <row r="7222" spans="1:1">
      <c r="A7222" s="18"/>
    </row>
    <row r="7223" spans="1:1">
      <c r="A7223" s="18"/>
    </row>
    <row r="7224" spans="1:1">
      <c r="A7224" s="18"/>
    </row>
    <row r="7225" spans="1:1">
      <c r="A7225" s="18"/>
    </row>
    <row r="7226" spans="1:1">
      <c r="A7226" s="18"/>
    </row>
    <row r="7227" spans="1:1">
      <c r="A7227" s="18"/>
    </row>
    <row r="7228" spans="1:1">
      <c r="A7228" s="18"/>
    </row>
    <row r="7229" spans="1:1">
      <c r="A7229" s="18"/>
    </row>
    <row r="7230" spans="1:1">
      <c r="A7230" s="18"/>
    </row>
    <row r="7231" spans="1:1">
      <c r="A7231" s="18"/>
    </row>
    <row r="7232" spans="1:1">
      <c r="A7232" s="18"/>
    </row>
    <row r="7233" spans="1:1">
      <c r="A7233" s="18"/>
    </row>
    <row r="7234" spans="1:1">
      <c r="A7234" s="18"/>
    </row>
    <row r="7235" spans="1:1">
      <c r="A7235" s="18"/>
    </row>
    <row r="7236" spans="1:1">
      <c r="A7236" s="18"/>
    </row>
    <row r="7237" spans="1:1">
      <c r="A7237" s="18"/>
    </row>
    <row r="7238" spans="1:1">
      <c r="A7238" s="18"/>
    </row>
    <row r="7239" spans="1:1">
      <c r="A7239" s="18"/>
    </row>
    <row r="7240" spans="1:1">
      <c r="A7240" s="18"/>
    </row>
    <row r="7241" spans="1:1">
      <c r="A7241" s="18"/>
    </row>
    <row r="7242" spans="1:1">
      <c r="A7242" s="18"/>
    </row>
    <row r="7243" spans="1:1">
      <c r="A7243" s="18"/>
    </row>
    <row r="7244" spans="1:1">
      <c r="A7244" s="18"/>
    </row>
    <row r="7245" spans="1:1">
      <c r="A7245" s="18"/>
    </row>
    <row r="7246" spans="1:1">
      <c r="A7246" s="18"/>
    </row>
    <row r="7247" spans="1:1">
      <c r="A7247" s="18"/>
    </row>
    <row r="7248" spans="1:1">
      <c r="A7248" s="18"/>
    </row>
    <row r="7249" spans="1:1">
      <c r="A7249" s="18"/>
    </row>
    <row r="7250" spans="1:1">
      <c r="A7250" s="18"/>
    </row>
    <row r="7251" spans="1:1">
      <c r="A7251" s="18"/>
    </row>
    <row r="7252" spans="1:1">
      <c r="A7252" s="18"/>
    </row>
    <row r="7253" spans="1:1">
      <c r="A7253" s="18"/>
    </row>
    <row r="7254" spans="1:1">
      <c r="A7254" s="18"/>
    </row>
    <row r="7255" spans="1:1">
      <c r="A7255" s="18"/>
    </row>
    <row r="7256" spans="1:1">
      <c r="A7256" s="18"/>
    </row>
    <row r="7257" spans="1:1">
      <c r="A7257" s="18"/>
    </row>
    <row r="7258" spans="1:1">
      <c r="A7258" s="18"/>
    </row>
    <row r="7259" spans="1:1">
      <c r="A7259" s="18"/>
    </row>
    <row r="7260" spans="1:1">
      <c r="A7260" s="18"/>
    </row>
    <row r="7261" spans="1:1">
      <c r="A7261" s="18"/>
    </row>
    <row r="7262" spans="1:1">
      <c r="A7262" s="18"/>
    </row>
    <row r="7263" spans="1:1">
      <c r="A7263" s="18"/>
    </row>
    <row r="7264" spans="1:1">
      <c r="A7264" s="18"/>
    </row>
    <row r="7265" spans="1:1">
      <c r="A7265" s="18"/>
    </row>
    <row r="7266" spans="1:1">
      <c r="A7266" s="18"/>
    </row>
    <row r="7267" spans="1:1">
      <c r="A7267" s="18"/>
    </row>
    <row r="7268" spans="1:1">
      <c r="A7268" s="18"/>
    </row>
    <row r="7269" spans="1:1">
      <c r="A7269" s="18"/>
    </row>
    <row r="7270" spans="1:1">
      <c r="A7270" s="18"/>
    </row>
    <row r="7271" spans="1:1">
      <c r="A7271" s="18"/>
    </row>
    <row r="7272" spans="1:1">
      <c r="A7272" s="18"/>
    </row>
    <row r="7273" spans="1:1">
      <c r="A7273" s="18"/>
    </row>
    <row r="7274" spans="1:1">
      <c r="A7274" s="18"/>
    </row>
    <row r="7275" spans="1:1">
      <c r="A7275" s="18"/>
    </row>
    <row r="7276" spans="1:1">
      <c r="A7276" s="18"/>
    </row>
    <row r="7277" spans="1:1">
      <c r="A7277" s="18"/>
    </row>
    <row r="7278" spans="1:1">
      <c r="A7278" s="18"/>
    </row>
    <row r="7279" spans="1:1">
      <c r="A7279" s="18"/>
    </row>
    <row r="7280" spans="1:1">
      <c r="A7280" s="18"/>
    </row>
    <row r="7281" spans="1:1">
      <c r="A7281" s="18"/>
    </row>
    <row r="7282" spans="1:1">
      <c r="A7282" s="18"/>
    </row>
    <row r="7283" spans="1:1">
      <c r="A7283" s="18"/>
    </row>
    <row r="7284" spans="1:1">
      <c r="A7284" s="18"/>
    </row>
    <row r="7285" spans="1:1">
      <c r="A7285" s="18"/>
    </row>
    <row r="7286" spans="1:1">
      <c r="A7286" s="18"/>
    </row>
    <row r="7287" spans="1:1">
      <c r="A7287" s="18"/>
    </row>
    <row r="7288" spans="1:1">
      <c r="A7288" s="18"/>
    </row>
    <row r="7289" spans="1:1">
      <c r="A7289" s="18"/>
    </row>
    <row r="7290" spans="1:1">
      <c r="A7290" s="18"/>
    </row>
    <row r="7291" spans="1:1">
      <c r="A7291" s="18"/>
    </row>
    <row r="7292" spans="1:1">
      <c r="A7292" s="18"/>
    </row>
    <row r="7293" spans="1:1">
      <c r="A7293" s="18"/>
    </row>
    <row r="7294" spans="1:1">
      <c r="A7294" s="18"/>
    </row>
    <row r="7295" spans="1:1">
      <c r="A7295" s="18"/>
    </row>
    <row r="7296" spans="1:1">
      <c r="A7296" s="18"/>
    </row>
    <row r="7297" spans="1:1">
      <c r="A7297" s="18"/>
    </row>
    <row r="7298" spans="1:1">
      <c r="A7298" s="18"/>
    </row>
    <row r="7299" spans="1:1">
      <c r="A7299" s="18"/>
    </row>
    <row r="7300" spans="1:1">
      <c r="A7300" s="18"/>
    </row>
    <row r="7301" spans="1:1">
      <c r="A7301" s="18"/>
    </row>
    <row r="7302" spans="1:1">
      <c r="A7302" s="18"/>
    </row>
    <row r="7303" spans="1:1">
      <c r="A7303" s="18"/>
    </row>
    <row r="7304" spans="1:1">
      <c r="A7304" s="18"/>
    </row>
    <row r="7305" spans="1:1">
      <c r="A7305" s="18"/>
    </row>
    <row r="7306" spans="1:1">
      <c r="A7306" s="18"/>
    </row>
    <row r="7307" spans="1:1">
      <c r="A7307" s="18"/>
    </row>
    <row r="7308" spans="1:1">
      <c r="A7308" s="18"/>
    </row>
    <row r="7309" spans="1:1">
      <c r="A7309" s="18"/>
    </row>
    <row r="7310" spans="1:1">
      <c r="A7310" s="18"/>
    </row>
    <row r="7311" spans="1:1">
      <c r="A7311" s="18"/>
    </row>
    <row r="7312" spans="1:1">
      <c r="A7312" s="18"/>
    </row>
    <row r="7313" spans="1:1">
      <c r="A7313" s="18"/>
    </row>
    <row r="7314" spans="1:1">
      <c r="A7314" s="18"/>
    </row>
    <row r="7315" spans="1:1">
      <c r="A7315" s="18"/>
    </row>
    <row r="7316" spans="1:1">
      <c r="A7316" s="18"/>
    </row>
    <row r="7317" spans="1:1">
      <c r="A7317" s="18"/>
    </row>
    <row r="7318" spans="1:1">
      <c r="A7318" s="18"/>
    </row>
    <row r="7319" spans="1:1">
      <c r="A7319" s="18"/>
    </row>
    <row r="7320" spans="1:1">
      <c r="A7320" s="18"/>
    </row>
    <row r="7321" spans="1:1">
      <c r="A7321" s="18"/>
    </row>
    <row r="7322" spans="1:1">
      <c r="A7322" s="18"/>
    </row>
    <row r="7323" spans="1:1">
      <c r="A7323" s="18"/>
    </row>
    <row r="7324" spans="1:1">
      <c r="A7324" s="18"/>
    </row>
    <row r="7325" spans="1:1">
      <c r="A7325" s="18"/>
    </row>
    <row r="7326" spans="1:1">
      <c r="A7326" s="18"/>
    </row>
    <row r="7327" spans="1:1">
      <c r="A7327" s="18"/>
    </row>
    <row r="7328" spans="1:1">
      <c r="A7328" s="18"/>
    </row>
    <row r="7329" spans="1:1">
      <c r="A7329" s="18"/>
    </row>
    <row r="7330" spans="1:1">
      <c r="A7330" s="18"/>
    </row>
    <row r="7331" spans="1:1">
      <c r="A7331" s="18"/>
    </row>
    <row r="7332" spans="1:1">
      <c r="A7332" s="18"/>
    </row>
    <row r="7333" spans="1:1">
      <c r="A7333" s="18"/>
    </row>
    <row r="7334" spans="1:1">
      <c r="A7334" s="18"/>
    </row>
    <row r="7335" spans="1:1">
      <c r="A7335" s="18"/>
    </row>
    <row r="7336" spans="1:1">
      <c r="A7336" s="18"/>
    </row>
    <row r="7337" spans="1:1">
      <c r="A7337" s="18"/>
    </row>
    <row r="7338" spans="1:1">
      <c r="A7338" s="18"/>
    </row>
    <row r="7339" spans="1:1">
      <c r="A7339" s="18"/>
    </row>
    <row r="7340" spans="1:1">
      <c r="A7340" s="18"/>
    </row>
    <row r="7341" spans="1:1">
      <c r="A7341" s="18"/>
    </row>
    <row r="7342" spans="1:1">
      <c r="A7342" s="18"/>
    </row>
    <row r="7343" spans="1:1">
      <c r="A7343" s="18"/>
    </row>
    <row r="7344" spans="1:1">
      <c r="A7344" s="18"/>
    </row>
    <row r="7345" spans="1:1">
      <c r="A7345" s="18"/>
    </row>
    <row r="7346" spans="1:1">
      <c r="A7346" s="18"/>
    </row>
    <row r="7347" spans="1:1">
      <c r="A7347" s="18"/>
    </row>
    <row r="7348" spans="1:1">
      <c r="A7348" s="18"/>
    </row>
    <row r="7349" spans="1:1">
      <c r="A7349" s="18"/>
    </row>
    <row r="7350" spans="1:1">
      <c r="A7350" s="18"/>
    </row>
    <row r="7351" spans="1:1">
      <c r="A7351" s="18"/>
    </row>
    <row r="7352" spans="1:1">
      <c r="A7352" s="18"/>
    </row>
    <row r="7353" spans="1:1">
      <c r="A7353" s="18"/>
    </row>
    <row r="7354" spans="1:1">
      <c r="A7354" s="18"/>
    </row>
    <row r="7355" spans="1:1">
      <c r="A7355" s="18"/>
    </row>
    <row r="7356" spans="1:1">
      <c r="A7356" s="18"/>
    </row>
    <row r="7357" spans="1:1">
      <c r="A7357" s="18"/>
    </row>
    <row r="7358" spans="1:1">
      <c r="A7358" s="18"/>
    </row>
    <row r="7359" spans="1:1">
      <c r="A7359" s="18"/>
    </row>
    <row r="7360" spans="1:1">
      <c r="A7360" s="18"/>
    </row>
    <row r="7361" spans="1:1">
      <c r="A7361" s="18"/>
    </row>
    <row r="7362" spans="1:1">
      <c r="A7362" s="18"/>
    </row>
    <row r="7363" spans="1:1">
      <c r="A7363" s="18"/>
    </row>
    <row r="7364" spans="1:1">
      <c r="A7364" s="18"/>
    </row>
    <row r="7365" spans="1:1">
      <c r="A7365" s="18"/>
    </row>
    <row r="7366" spans="1:1">
      <c r="A7366" s="18"/>
    </row>
    <row r="7367" spans="1:1">
      <c r="A7367" s="18"/>
    </row>
    <row r="7368" spans="1:1">
      <c r="A7368" s="18"/>
    </row>
    <row r="7369" spans="1:1">
      <c r="A7369" s="18"/>
    </row>
    <row r="7370" spans="1:1">
      <c r="A7370" s="18"/>
    </row>
    <row r="7371" spans="1:1">
      <c r="A7371" s="18"/>
    </row>
    <row r="7372" spans="1:1">
      <c r="A7372" s="18"/>
    </row>
    <row r="7373" spans="1:1">
      <c r="A7373" s="18"/>
    </row>
    <row r="7374" spans="1:1">
      <c r="A7374" s="18"/>
    </row>
    <row r="7375" spans="1:1">
      <c r="A7375" s="18"/>
    </row>
    <row r="7376" spans="1:1">
      <c r="A7376" s="18"/>
    </row>
    <row r="7377" spans="1:1">
      <c r="A7377" s="18"/>
    </row>
    <row r="7378" spans="1:1">
      <c r="A7378" s="18"/>
    </row>
    <row r="7379" spans="1:1">
      <c r="A7379" s="18"/>
    </row>
    <row r="7380" spans="1:1">
      <c r="A7380" s="18"/>
    </row>
    <row r="7381" spans="1:1">
      <c r="A7381" s="18"/>
    </row>
    <row r="7382" spans="1:1">
      <c r="A7382" s="18"/>
    </row>
    <row r="7383" spans="1:1">
      <c r="A7383" s="18"/>
    </row>
    <row r="7384" spans="1:1">
      <c r="A7384" s="18"/>
    </row>
    <row r="7385" spans="1:1">
      <c r="A7385" s="18"/>
    </row>
    <row r="7386" spans="1:1">
      <c r="A7386" s="18"/>
    </row>
    <row r="7387" spans="1:1">
      <c r="A7387" s="18"/>
    </row>
    <row r="7388" spans="1:1">
      <c r="A7388" s="18"/>
    </row>
    <row r="7389" spans="1:1">
      <c r="A7389" s="18"/>
    </row>
    <row r="7390" spans="1:1">
      <c r="A7390" s="18"/>
    </row>
    <row r="7391" spans="1:1">
      <c r="A7391" s="18"/>
    </row>
    <row r="7392" spans="1:1">
      <c r="A7392" s="18"/>
    </row>
    <row r="7393" spans="1:1">
      <c r="A7393" s="18"/>
    </row>
    <row r="7394" spans="1:1">
      <c r="A7394" s="18"/>
    </row>
    <row r="7395" spans="1:1">
      <c r="A7395" s="18"/>
    </row>
    <row r="7396" spans="1:1">
      <c r="A7396" s="18"/>
    </row>
    <row r="7397" spans="1:1">
      <c r="A7397" s="18"/>
    </row>
    <row r="7398" spans="1:1">
      <c r="A7398" s="18"/>
    </row>
    <row r="7399" spans="1:1">
      <c r="A7399" s="18"/>
    </row>
    <row r="7400" spans="1:1">
      <c r="A7400" s="18"/>
    </row>
    <row r="7401" spans="1:1">
      <c r="A7401" s="18"/>
    </row>
    <row r="7402" spans="1:1">
      <c r="A7402" s="18"/>
    </row>
    <row r="7403" spans="1:1">
      <c r="A7403" s="18"/>
    </row>
    <row r="7404" spans="1:1">
      <c r="A7404" s="18"/>
    </row>
    <row r="7405" spans="1:1">
      <c r="A7405" s="18"/>
    </row>
    <row r="7406" spans="1:1">
      <c r="A7406" s="18"/>
    </row>
    <row r="7407" spans="1:1">
      <c r="A7407" s="18"/>
    </row>
    <row r="7408" spans="1:1">
      <c r="A7408" s="18"/>
    </row>
    <row r="7409" spans="1:1">
      <c r="A7409" s="18"/>
    </row>
    <row r="7410" spans="1:1">
      <c r="A7410" s="18"/>
    </row>
    <row r="7411" spans="1:1">
      <c r="A7411" s="18"/>
    </row>
    <row r="7412" spans="1:1">
      <c r="A7412" s="18"/>
    </row>
    <row r="7413" spans="1:1">
      <c r="A7413" s="18"/>
    </row>
    <row r="7414" spans="1:1">
      <c r="A7414" s="18"/>
    </row>
    <row r="7415" spans="1:1">
      <c r="A7415" s="18"/>
    </row>
    <row r="7416" spans="1:1">
      <c r="A7416" s="18"/>
    </row>
    <row r="7417" spans="1:1">
      <c r="A7417" s="18"/>
    </row>
    <row r="7418" spans="1:1">
      <c r="A7418" s="18"/>
    </row>
    <row r="7419" spans="1:1">
      <c r="A7419" s="18"/>
    </row>
    <row r="7420" spans="1:1">
      <c r="A7420" s="18"/>
    </row>
    <row r="7421" spans="1:1">
      <c r="A7421" s="18"/>
    </row>
    <row r="7422" spans="1:1">
      <c r="A7422" s="18"/>
    </row>
    <row r="7423" spans="1:1">
      <c r="A7423" s="18"/>
    </row>
    <row r="7424" spans="1:1">
      <c r="A7424" s="18"/>
    </row>
    <row r="7425" spans="1:1">
      <c r="A7425" s="18"/>
    </row>
    <row r="7426" spans="1:1">
      <c r="A7426" s="18"/>
    </row>
    <row r="7427" spans="1:1">
      <c r="A7427" s="18"/>
    </row>
    <row r="7428" spans="1:1">
      <c r="A7428" s="18"/>
    </row>
    <row r="7429" spans="1:1">
      <c r="A7429" s="18"/>
    </row>
    <row r="7430" spans="1:1">
      <c r="A7430" s="18"/>
    </row>
    <row r="7431" spans="1:1">
      <c r="A7431" s="18"/>
    </row>
    <row r="7432" spans="1:1">
      <c r="A7432" s="18"/>
    </row>
    <row r="7433" spans="1:1">
      <c r="A7433" s="18"/>
    </row>
    <row r="7434" spans="1:1">
      <c r="A7434" s="18"/>
    </row>
    <row r="7435" spans="1:1">
      <c r="A7435" s="18"/>
    </row>
    <row r="7436" spans="1:1">
      <c r="A7436" s="18"/>
    </row>
    <row r="7437" spans="1:1">
      <c r="A7437" s="18"/>
    </row>
    <row r="7438" spans="1:1">
      <c r="A7438" s="18"/>
    </row>
    <row r="7439" spans="1:1">
      <c r="A7439" s="18"/>
    </row>
    <row r="7440" spans="1:1">
      <c r="A7440" s="18"/>
    </row>
    <row r="7441" spans="1:1">
      <c r="A7441" s="18"/>
    </row>
    <row r="7442" spans="1:1">
      <c r="A7442" s="18"/>
    </row>
    <row r="7443" spans="1:1">
      <c r="A7443" s="18"/>
    </row>
    <row r="7444" spans="1:1">
      <c r="A7444" s="18"/>
    </row>
    <row r="7445" spans="1:1">
      <c r="A7445" s="18"/>
    </row>
    <row r="7446" spans="1:1">
      <c r="A7446" s="18"/>
    </row>
    <row r="7447" spans="1:1">
      <c r="A7447" s="18"/>
    </row>
    <row r="7448" spans="1:1">
      <c r="A7448" s="18"/>
    </row>
    <row r="7449" spans="1:1">
      <c r="A7449" s="18"/>
    </row>
    <row r="7450" spans="1:1">
      <c r="A7450" s="18"/>
    </row>
    <row r="7451" spans="1:1">
      <c r="A7451" s="18"/>
    </row>
    <row r="7452" spans="1:1">
      <c r="A7452" s="18"/>
    </row>
    <row r="7453" spans="1:1">
      <c r="A7453" s="18"/>
    </row>
    <row r="7454" spans="1:1">
      <c r="A7454" s="18"/>
    </row>
    <row r="7455" spans="1:1">
      <c r="A7455" s="18"/>
    </row>
    <row r="7456" spans="1:1">
      <c r="A7456" s="18"/>
    </row>
    <row r="7457" spans="1:1">
      <c r="A7457" s="18"/>
    </row>
    <row r="7458" spans="1:1">
      <c r="A7458" s="18"/>
    </row>
    <row r="7459" spans="1:1">
      <c r="A7459" s="18"/>
    </row>
    <row r="7460" spans="1:1">
      <c r="A7460" s="18"/>
    </row>
    <row r="7461" spans="1:1">
      <c r="A7461" s="18"/>
    </row>
    <row r="7462" spans="1:1">
      <c r="A7462" s="18"/>
    </row>
    <row r="7463" spans="1:1">
      <c r="A7463" s="18"/>
    </row>
    <row r="7464" spans="1:1">
      <c r="A7464" s="18"/>
    </row>
    <row r="7465" spans="1:1">
      <c r="A7465" s="18"/>
    </row>
    <row r="7466" spans="1:1">
      <c r="A7466" s="18"/>
    </row>
    <row r="7467" spans="1:1">
      <c r="A7467" s="18"/>
    </row>
    <row r="7468" spans="1:1">
      <c r="A7468" s="18"/>
    </row>
    <row r="7469" spans="1:1">
      <c r="A7469" s="18"/>
    </row>
    <row r="7470" spans="1:1">
      <c r="A7470" s="18"/>
    </row>
    <row r="7471" spans="1:1">
      <c r="A7471" s="18"/>
    </row>
    <row r="7472" spans="1:1">
      <c r="A7472" s="18"/>
    </row>
    <row r="7473" spans="1:1">
      <c r="A7473" s="18"/>
    </row>
    <row r="7474" spans="1:1">
      <c r="A7474" s="18"/>
    </row>
    <row r="7475" spans="1:1">
      <c r="A7475" s="18"/>
    </row>
    <row r="7476" spans="1:1">
      <c r="A7476" s="18"/>
    </row>
    <row r="7477" spans="1:1">
      <c r="A7477" s="18"/>
    </row>
    <row r="7478" spans="1:1">
      <c r="A7478" s="18"/>
    </row>
    <row r="7479" spans="1:1">
      <c r="A7479" s="18"/>
    </row>
    <row r="7480" spans="1:1">
      <c r="A7480" s="18"/>
    </row>
    <row r="7481" spans="1:1">
      <c r="A7481" s="18"/>
    </row>
    <row r="7482" spans="1:1">
      <c r="A7482" s="18"/>
    </row>
    <row r="7483" spans="1:1">
      <c r="A7483" s="18"/>
    </row>
    <row r="7484" spans="1:1">
      <c r="A7484" s="18"/>
    </row>
    <row r="7485" spans="1:1">
      <c r="A7485" s="18"/>
    </row>
    <row r="7486" spans="1:1">
      <c r="A7486" s="18"/>
    </row>
    <row r="7487" spans="1:1">
      <c r="A7487" s="18"/>
    </row>
    <row r="7488" spans="1:1">
      <c r="A7488" s="18"/>
    </row>
    <row r="7489" spans="1:1">
      <c r="A7489" s="18"/>
    </row>
    <row r="7490" spans="1:1">
      <c r="A7490" s="18"/>
    </row>
    <row r="7491" spans="1:1">
      <c r="A7491" s="18"/>
    </row>
    <row r="7492" spans="1:1">
      <c r="A7492" s="18"/>
    </row>
    <row r="7493" spans="1:1">
      <c r="A7493" s="18"/>
    </row>
    <row r="7494" spans="1:1">
      <c r="A7494" s="18"/>
    </row>
    <row r="7495" spans="1:1">
      <c r="A7495" s="18"/>
    </row>
    <row r="7496" spans="1:1">
      <c r="A7496" s="18"/>
    </row>
    <row r="7497" spans="1:1">
      <c r="A7497" s="18"/>
    </row>
    <row r="7498" spans="1:1">
      <c r="A7498" s="18"/>
    </row>
    <row r="7499" spans="1:1">
      <c r="A7499" s="18"/>
    </row>
    <row r="7500" spans="1:1">
      <c r="A7500" s="18"/>
    </row>
    <row r="7501" spans="1:1">
      <c r="A7501" s="18"/>
    </row>
    <row r="7502" spans="1:1">
      <c r="A7502" s="18"/>
    </row>
    <row r="7503" spans="1:1">
      <c r="A7503" s="18"/>
    </row>
    <row r="7504" spans="1:1">
      <c r="A7504" s="18"/>
    </row>
    <row r="7505" spans="1:1">
      <c r="A7505" s="18"/>
    </row>
    <row r="7506" spans="1:1">
      <c r="A7506" s="18"/>
    </row>
    <row r="7507" spans="1:1">
      <c r="A7507" s="18"/>
    </row>
    <row r="7508" spans="1:1">
      <c r="A7508" s="18"/>
    </row>
    <row r="7509" spans="1:1">
      <c r="A7509" s="18"/>
    </row>
    <row r="7510" spans="1:1">
      <c r="A7510" s="18"/>
    </row>
    <row r="7511" spans="1:1">
      <c r="A7511" s="18"/>
    </row>
    <row r="7512" spans="1:1">
      <c r="A7512" s="18"/>
    </row>
    <row r="7513" spans="1:1">
      <c r="A7513" s="18"/>
    </row>
    <row r="7514" spans="1:1">
      <c r="A7514" s="18"/>
    </row>
    <row r="7515" spans="1:1">
      <c r="A7515" s="18"/>
    </row>
    <row r="7516" spans="1:1">
      <c r="A7516" s="18"/>
    </row>
    <row r="7517" spans="1:1">
      <c r="A7517" s="18"/>
    </row>
    <row r="7518" spans="1:1">
      <c r="A7518" s="18"/>
    </row>
    <row r="7519" spans="1:1">
      <c r="A7519" s="18"/>
    </row>
    <row r="7520" spans="1:1">
      <c r="A7520" s="18"/>
    </row>
    <row r="7521" spans="1:1">
      <c r="A7521" s="18"/>
    </row>
    <row r="7522" spans="1:1">
      <c r="A7522" s="18"/>
    </row>
    <row r="7523" spans="1:1">
      <c r="A7523" s="18"/>
    </row>
    <row r="7524" spans="1:1">
      <c r="A7524" s="18"/>
    </row>
    <row r="7525" spans="1:1">
      <c r="A7525" s="18"/>
    </row>
    <row r="7526" spans="1:1">
      <c r="A7526" s="18"/>
    </row>
    <row r="7527" spans="1:1">
      <c r="A7527" s="18"/>
    </row>
    <row r="7528" spans="1:1">
      <c r="A7528" s="18"/>
    </row>
    <row r="7529" spans="1:1">
      <c r="A7529" s="18"/>
    </row>
    <row r="7530" spans="1:1">
      <c r="A7530" s="18"/>
    </row>
    <row r="7531" spans="1:1">
      <c r="A7531" s="18"/>
    </row>
    <row r="7532" spans="1:1">
      <c r="A7532" s="18"/>
    </row>
    <row r="7533" spans="1:1">
      <c r="A7533" s="18"/>
    </row>
    <row r="7534" spans="1:1">
      <c r="A7534" s="18"/>
    </row>
    <row r="7535" spans="1:1">
      <c r="A7535" s="18"/>
    </row>
    <row r="7536" spans="1:1">
      <c r="A7536" s="18"/>
    </row>
    <row r="7537" spans="1:1">
      <c r="A7537" s="18"/>
    </row>
    <row r="7538" spans="1:1">
      <c r="A7538" s="18"/>
    </row>
    <row r="7539" spans="1:1">
      <c r="A7539" s="18"/>
    </row>
    <row r="7540" spans="1:1">
      <c r="A7540" s="18"/>
    </row>
    <row r="7541" spans="1:1">
      <c r="A7541" s="18"/>
    </row>
    <row r="7542" spans="1:1">
      <c r="A7542" s="18"/>
    </row>
    <row r="7543" spans="1:1">
      <c r="A7543" s="18"/>
    </row>
    <row r="7544" spans="1:1">
      <c r="A7544" s="18"/>
    </row>
    <row r="7545" spans="1:1">
      <c r="A7545" s="18"/>
    </row>
    <row r="7546" spans="1:1">
      <c r="A7546" s="18"/>
    </row>
    <row r="7547" spans="1:1">
      <c r="A7547" s="18"/>
    </row>
    <row r="7548" spans="1:1">
      <c r="A7548" s="18"/>
    </row>
    <row r="7549" spans="1:1">
      <c r="A7549" s="18"/>
    </row>
    <row r="7550" spans="1:1">
      <c r="A7550" s="18"/>
    </row>
    <row r="7551" spans="1:1">
      <c r="A7551" s="18"/>
    </row>
    <row r="7552" spans="1:1">
      <c r="A7552" s="18"/>
    </row>
    <row r="7553" spans="1:1">
      <c r="A7553" s="18"/>
    </row>
    <row r="7554" spans="1:1">
      <c r="A7554" s="18"/>
    </row>
    <row r="7555" spans="1:1">
      <c r="A7555" s="18"/>
    </row>
    <row r="7556" spans="1:1">
      <c r="A7556" s="18"/>
    </row>
    <row r="7557" spans="1:1">
      <c r="A7557" s="18"/>
    </row>
    <row r="7558" spans="1:1">
      <c r="A7558" s="18"/>
    </row>
    <row r="7559" spans="1:1">
      <c r="A7559" s="18"/>
    </row>
    <row r="7560" spans="1:1">
      <c r="A7560" s="18"/>
    </row>
    <row r="7561" spans="1:1">
      <c r="A7561" s="18"/>
    </row>
    <row r="7562" spans="1:1">
      <c r="A7562" s="18"/>
    </row>
    <row r="7563" spans="1:1">
      <c r="A7563" s="18"/>
    </row>
    <row r="7564" spans="1:1">
      <c r="A7564" s="18"/>
    </row>
    <row r="7565" spans="1:1">
      <c r="A7565" s="18"/>
    </row>
    <row r="7566" spans="1:1">
      <c r="A7566" s="18"/>
    </row>
    <row r="7567" spans="1:1">
      <c r="A7567" s="18"/>
    </row>
    <row r="7568" spans="1:1">
      <c r="A7568" s="18"/>
    </row>
    <row r="7569" spans="1:1">
      <c r="A7569" s="18"/>
    </row>
    <row r="7570" spans="1:1">
      <c r="A7570" s="18"/>
    </row>
    <row r="7571" spans="1:1">
      <c r="A7571" s="18"/>
    </row>
    <row r="7572" spans="1:1">
      <c r="A7572" s="18"/>
    </row>
    <row r="7573" spans="1:1">
      <c r="A7573" s="18"/>
    </row>
    <row r="7574" spans="1:1">
      <c r="A7574" s="18"/>
    </row>
    <row r="7575" spans="1:1">
      <c r="A7575" s="18"/>
    </row>
    <row r="7576" spans="1:1">
      <c r="A7576" s="18"/>
    </row>
    <row r="7577" spans="1:1">
      <c r="A7577" s="18"/>
    </row>
    <row r="7578" spans="1:1">
      <c r="A7578" s="18"/>
    </row>
    <row r="7579" spans="1:1">
      <c r="A7579" s="18"/>
    </row>
    <row r="7580" spans="1:1">
      <c r="A7580" s="18"/>
    </row>
    <row r="7581" spans="1:1">
      <c r="A7581" s="18"/>
    </row>
    <row r="7582" spans="1:1">
      <c r="A7582" s="18"/>
    </row>
    <row r="7583" spans="1:1">
      <c r="A7583" s="18"/>
    </row>
    <row r="7584" spans="1:1">
      <c r="A7584" s="18"/>
    </row>
    <row r="7585" spans="1:1">
      <c r="A7585" s="18"/>
    </row>
    <row r="7586" spans="1:1">
      <c r="A7586" s="18"/>
    </row>
    <row r="7587" spans="1:1">
      <c r="A7587" s="18"/>
    </row>
    <row r="7588" spans="1:1">
      <c r="A7588" s="18"/>
    </row>
    <row r="7589" spans="1:1">
      <c r="A7589" s="18"/>
    </row>
    <row r="7590" spans="1:1">
      <c r="A7590" s="18"/>
    </row>
    <row r="7591" spans="1:1">
      <c r="A7591" s="18"/>
    </row>
    <row r="7592" spans="1:1">
      <c r="A7592" s="18"/>
    </row>
    <row r="7593" spans="1:1">
      <c r="A7593" s="18"/>
    </row>
    <row r="7594" spans="1:1">
      <c r="A7594" s="18"/>
    </row>
    <row r="7595" spans="1:1">
      <c r="A7595" s="18"/>
    </row>
    <row r="7596" spans="1:1">
      <c r="A7596" s="18"/>
    </row>
    <row r="7597" spans="1:1">
      <c r="A7597" s="18"/>
    </row>
    <row r="7598" spans="1:1">
      <c r="A7598" s="18"/>
    </row>
    <row r="7599" spans="1:1">
      <c r="A7599" s="18"/>
    </row>
    <row r="7600" spans="1:1">
      <c r="A7600" s="18"/>
    </row>
    <row r="7601" spans="1:1">
      <c r="A7601" s="18"/>
    </row>
    <row r="7602" spans="1:1">
      <c r="A7602" s="18"/>
    </row>
    <row r="7603" spans="1:1">
      <c r="A7603" s="18"/>
    </row>
    <row r="7604" spans="1:1">
      <c r="A7604" s="18"/>
    </row>
    <row r="7605" spans="1:1">
      <c r="A7605" s="18"/>
    </row>
    <row r="7606" spans="1:1">
      <c r="A7606" s="18"/>
    </row>
    <row r="7607" spans="1:1">
      <c r="A7607" s="18"/>
    </row>
    <row r="7608" spans="1:1">
      <c r="A7608" s="18"/>
    </row>
    <row r="7609" spans="1:1">
      <c r="A7609" s="18"/>
    </row>
    <row r="7610" spans="1:1">
      <c r="A7610" s="18"/>
    </row>
    <row r="7611" spans="1:1">
      <c r="A7611" s="18"/>
    </row>
    <row r="7612" spans="1:1">
      <c r="A7612" s="18"/>
    </row>
    <row r="7613" spans="1:1">
      <c r="A7613" s="18"/>
    </row>
    <row r="7614" spans="1:1">
      <c r="A7614" s="18"/>
    </row>
    <row r="7615" spans="1:1">
      <c r="A7615" s="18"/>
    </row>
    <row r="7616" spans="1:1">
      <c r="A7616" s="18"/>
    </row>
    <row r="7617" spans="1:1">
      <c r="A7617" s="18"/>
    </row>
    <row r="7618" spans="1:1">
      <c r="A7618" s="18"/>
    </row>
    <row r="7619" spans="1:1">
      <c r="A7619" s="18"/>
    </row>
    <row r="7620" spans="1:1">
      <c r="A7620" s="18"/>
    </row>
    <row r="7621" spans="1:1">
      <c r="A7621" s="18"/>
    </row>
    <row r="7622" spans="1:1">
      <c r="A7622" s="18"/>
    </row>
    <row r="7623" spans="1:1">
      <c r="A7623" s="18"/>
    </row>
    <row r="7624" spans="1:1">
      <c r="A7624" s="18"/>
    </row>
    <row r="7625" spans="1:1">
      <c r="A7625" s="18"/>
    </row>
    <row r="7626" spans="1:1">
      <c r="A7626" s="18"/>
    </row>
    <row r="7627" spans="1:1">
      <c r="A7627" s="18"/>
    </row>
    <row r="7628" spans="1:1">
      <c r="A7628" s="18"/>
    </row>
    <row r="7629" spans="1:1">
      <c r="A7629" s="18"/>
    </row>
    <row r="7630" spans="1:1">
      <c r="A7630" s="18"/>
    </row>
    <row r="7631" spans="1:1">
      <c r="A7631" s="18"/>
    </row>
    <row r="7632" spans="1:1">
      <c r="A7632" s="18"/>
    </row>
    <row r="7633" spans="1:1">
      <c r="A7633" s="18"/>
    </row>
    <row r="7634" spans="1:1">
      <c r="A7634" s="18"/>
    </row>
    <row r="7635" spans="1:1">
      <c r="A7635" s="18"/>
    </row>
    <row r="7636" spans="1:1">
      <c r="A7636" s="18"/>
    </row>
    <row r="7637" spans="1:1">
      <c r="A7637" s="18"/>
    </row>
    <row r="7638" spans="1:1">
      <c r="A7638" s="18"/>
    </row>
    <row r="7639" spans="1:1">
      <c r="A7639" s="18"/>
    </row>
    <row r="7640" spans="1:1">
      <c r="A7640" s="18"/>
    </row>
    <row r="7641" spans="1:1">
      <c r="A7641" s="18"/>
    </row>
    <row r="7642" spans="1:1">
      <c r="A7642" s="18"/>
    </row>
    <row r="7643" spans="1:1">
      <c r="A7643" s="18"/>
    </row>
    <row r="7644" spans="1:1">
      <c r="A7644" s="18"/>
    </row>
    <row r="7645" spans="1:1">
      <c r="A7645" s="18"/>
    </row>
    <row r="7646" spans="1:1">
      <c r="A7646" s="18"/>
    </row>
    <row r="7647" spans="1:1">
      <c r="A7647" s="18"/>
    </row>
    <row r="7648" spans="1:1">
      <c r="A7648" s="18"/>
    </row>
    <row r="7649" spans="1:1">
      <c r="A7649" s="18"/>
    </row>
    <row r="7650" spans="1:1">
      <c r="A7650" s="18"/>
    </row>
    <row r="7651" spans="1:1">
      <c r="A7651" s="18"/>
    </row>
    <row r="7652" spans="1:1">
      <c r="A7652" s="18"/>
    </row>
    <row r="7653" spans="1:1">
      <c r="A7653" s="18"/>
    </row>
    <row r="7654" spans="1:1">
      <c r="A7654" s="18"/>
    </row>
    <row r="7655" spans="1:1">
      <c r="A7655" s="18"/>
    </row>
    <row r="7656" spans="1:1">
      <c r="A7656" s="18"/>
    </row>
    <row r="7657" spans="1:1">
      <c r="A7657" s="18"/>
    </row>
    <row r="7658" spans="1:1">
      <c r="A7658" s="18"/>
    </row>
    <row r="7659" spans="1:1">
      <c r="A7659" s="18"/>
    </row>
    <row r="7660" spans="1:1">
      <c r="A7660" s="18"/>
    </row>
    <row r="7661" spans="1:1">
      <c r="A7661" s="18"/>
    </row>
    <row r="7662" spans="1:1">
      <c r="A7662" s="18"/>
    </row>
    <row r="7663" spans="1:1">
      <c r="A7663" s="18"/>
    </row>
    <row r="7664" spans="1:1">
      <c r="A7664" s="18"/>
    </row>
    <row r="7665" spans="1:1">
      <c r="A7665" s="18"/>
    </row>
    <row r="7666" spans="1:1">
      <c r="A7666" s="18"/>
    </row>
    <row r="7667" spans="1:1">
      <c r="A7667" s="18"/>
    </row>
    <row r="7668" spans="1:1">
      <c r="A7668" s="18"/>
    </row>
    <row r="7669" spans="1:1">
      <c r="A7669" s="18"/>
    </row>
    <row r="7670" spans="1:1">
      <c r="A7670" s="18"/>
    </row>
    <row r="7671" spans="1:1">
      <c r="A7671" s="18"/>
    </row>
    <row r="7672" spans="1:1">
      <c r="A7672" s="18"/>
    </row>
    <row r="7673" spans="1:1">
      <c r="A7673" s="18"/>
    </row>
    <row r="7674" spans="1:1">
      <c r="A7674" s="18"/>
    </row>
    <row r="7675" spans="1:1">
      <c r="A7675" s="18"/>
    </row>
    <row r="7676" spans="1:1">
      <c r="A7676" s="18"/>
    </row>
    <row r="7677" spans="1:1">
      <c r="A7677" s="18"/>
    </row>
    <row r="7678" spans="1:1">
      <c r="A7678" s="18"/>
    </row>
    <row r="7679" spans="1:1">
      <c r="A7679" s="18"/>
    </row>
    <row r="7680" spans="1:1">
      <c r="A7680" s="18"/>
    </row>
    <row r="7681" spans="1:1">
      <c r="A7681" s="18"/>
    </row>
    <row r="7682" spans="1:1">
      <c r="A7682" s="18"/>
    </row>
    <row r="7683" spans="1:1">
      <c r="A7683" s="18"/>
    </row>
    <row r="7684" spans="1:1">
      <c r="A7684" s="18"/>
    </row>
    <row r="7685" spans="1:1">
      <c r="A7685" s="18"/>
    </row>
    <row r="7686" spans="1:1">
      <c r="A7686" s="18"/>
    </row>
    <row r="7687" spans="1:1">
      <c r="A7687" s="18"/>
    </row>
    <row r="7688" spans="1:1">
      <c r="A7688" s="18"/>
    </row>
    <row r="7689" spans="1:1">
      <c r="A7689" s="18"/>
    </row>
    <row r="7690" spans="1:1">
      <c r="A7690" s="18"/>
    </row>
    <row r="7691" spans="1:1">
      <c r="A7691" s="18"/>
    </row>
    <row r="7692" spans="1:1">
      <c r="A7692" s="18"/>
    </row>
    <row r="7693" spans="1:1">
      <c r="A7693" s="18"/>
    </row>
    <row r="7694" spans="1:1">
      <c r="A7694" s="18"/>
    </row>
    <row r="7695" spans="1:1">
      <c r="A7695" s="18"/>
    </row>
    <row r="7696" spans="1:1">
      <c r="A7696" s="18"/>
    </row>
    <row r="7697" spans="1:1">
      <c r="A7697" s="18"/>
    </row>
    <row r="7698" spans="1:1">
      <c r="A7698" s="18"/>
    </row>
    <row r="7699" spans="1:1">
      <c r="A7699" s="18"/>
    </row>
    <row r="7700" spans="1:1">
      <c r="A7700" s="18"/>
    </row>
    <row r="7701" spans="1:1">
      <c r="A7701" s="18"/>
    </row>
    <row r="7702" spans="1:1">
      <c r="A7702" s="18"/>
    </row>
    <row r="7703" spans="1:1">
      <c r="A7703" s="18"/>
    </row>
    <row r="7704" spans="1:1">
      <c r="A7704" s="18"/>
    </row>
    <row r="7705" spans="1:1">
      <c r="A7705" s="18"/>
    </row>
    <row r="7706" spans="1:1">
      <c r="A7706" s="18"/>
    </row>
    <row r="7707" spans="1:1">
      <c r="A7707" s="18"/>
    </row>
    <row r="7708" spans="1:1">
      <c r="A7708" s="18"/>
    </row>
    <row r="7709" spans="1:1">
      <c r="A7709" s="18"/>
    </row>
    <row r="7710" spans="1:1">
      <c r="A7710" s="18"/>
    </row>
    <row r="7711" spans="1:1">
      <c r="A7711" s="18"/>
    </row>
    <row r="7712" spans="1:1">
      <c r="A7712" s="18"/>
    </row>
    <row r="7713" spans="1:1">
      <c r="A7713" s="18"/>
    </row>
    <row r="7714" spans="1:1">
      <c r="A7714" s="18"/>
    </row>
    <row r="7715" spans="1:1">
      <c r="A7715" s="18"/>
    </row>
    <row r="7716" spans="1:1">
      <c r="A7716" s="18"/>
    </row>
    <row r="7717" spans="1:1">
      <c r="A7717" s="18"/>
    </row>
    <row r="7718" spans="1:1">
      <c r="A7718" s="18"/>
    </row>
    <row r="7719" spans="1:1">
      <c r="A7719" s="18"/>
    </row>
    <row r="7720" spans="1:1">
      <c r="A7720" s="18"/>
    </row>
    <row r="7721" spans="1:1">
      <c r="A7721" s="18"/>
    </row>
    <row r="7722" spans="1:1">
      <c r="A7722" s="18"/>
    </row>
    <row r="7723" spans="1:1">
      <c r="A7723" s="18"/>
    </row>
    <row r="7724" spans="1:1">
      <c r="A7724" s="18"/>
    </row>
    <row r="7725" spans="1:1">
      <c r="A7725" s="18"/>
    </row>
    <row r="7726" spans="1:1">
      <c r="A7726" s="18"/>
    </row>
    <row r="7727" spans="1:1">
      <c r="A7727" s="18"/>
    </row>
    <row r="7728" spans="1:1">
      <c r="A7728" s="18"/>
    </row>
    <row r="7729" spans="1:1">
      <c r="A7729" s="18"/>
    </row>
    <row r="7730" spans="1:1">
      <c r="A7730" s="18"/>
    </row>
    <row r="7731" spans="1:1">
      <c r="A7731" s="18"/>
    </row>
    <row r="7732" spans="1:1">
      <c r="A7732" s="18"/>
    </row>
    <row r="7733" spans="1:1">
      <c r="A7733" s="18"/>
    </row>
    <row r="7734" spans="1:1">
      <c r="A7734" s="18"/>
    </row>
    <row r="7735" spans="1:1">
      <c r="A7735" s="18"/>
    </row>
    <row r="7736" spans="1:1">
      <c r="A7736" s="18"/>
    </row>
    <row r="7737" spans="1:1">
      <c r="A7737" s="18"/>
    </row>
    <row r="7738" spans="1:1">
      <c r="A7738" s="18"/>
    </row>
    <row r="7739" spans="1:1">
      <c r="A7739" s="18"/>
    </row>
    <row r="7740" spans="1:1">
      <c r="A7740" s="18"/>
    </row>
    <row r="7741" spans="1:1">
      <c r="A7741" s="18"/>
    </row>
    <row r="7742" spans="1:1">
      <c r="A7742" s="18"/>
    </row>
    <row r="7743" spans="1:1">
      <c r="A7743" s="18"/>
    </row>
    <row r="7744" spans="1:1">
      <c r="A7744" s="18"/>
    </row>
    <row r="7745" spans="1:1">
      <c r="A7745" s="18"/>
    </row>
    <row r="7746" spans="1:1">
      <c r="A7746" s="18"/>
    </row>
    <row r="7747" spans="1:1">
      <c r="A7747" s="18"/>
    </row>
    <row r="7748" spans="1:1">
      <c r="A7748" s="18"/>
    </row>
    <row r="7749" spans="1:1">
      <c r="A7749" s="18"/>
    </row>
    <row r="7750" spans="1:1">
      <c r="A7750" s="18"/>
    </row>
    <row r="7751" spans="1:1">
      <c r="A7751" s="18"/>
    </row>
    <row r="7752" spans="1:1">
      <c r="A7752" s="18"/>
    </row>
    <row r="7753" spans="1:1">
      <c r="A7753" s="18"/>
    </row>
    <row r="7754" spans="1:1">
      <c r="A7754" s="18"/>
    </row>
    <row r="7755" spans="1:1">
      <c r="A7755" s="18"/>
    </row>
    <row r="7756" spans="1:1">
      <c r="A7756" s="18"/>
    </row>
    <row r="7757" spans="1:1">
      <c r="A7757" s="18"/>
    </row>
    <row r="7758" spans="1:1">
      <c r="A7758" s="18"/>
    </row>
    <row r="7759" spans="1:1">
      <c r="A7759" s="18"/>
    </row>
    <row r="7760" spans="1:1">
      <c r="A7760" s="18"/>
    </row>
    <row r="7761" spans="1:1">
      <c r="A7761" s="18"/>
    </row>
    <row r="7762" spans="1:1">
      <c r="A7762" s="18"/>
    </row>
    <row r="7763" spans="1:1">
      <c r="A7763" s="18"/>
    </row>
    <row r="7764" spans="1:1">
      <c r="A7764" s="18"/>
    </row>
    <row r="7765" spans="1:1">
      <c r="A7765" s="18"/>
    </row>
    <row r="7766" spans="1:1">
      <c r="A7766" s="18"/>
    </row>
    <row r="7767" spans="1:1">
      <c r="A7767" s="18"/>
    </row>
    <row r="7768" spans="1:1">
      <c r="A7768" s="18"/>
    </row>
    <row r="7769" spans="1:1">
      <c r="A7769" s="18"/>
    </row>
    <row r="7770" spans="1:1">
      <c r="A7770" s="18"/>
    </row>
    <row r="7771" spans="1:1">
      <c r="A7771" s="18"/>
    </row>
    <row r="7772" spans="1:1">
      <c r="A7772" s="18"/>
    </row>
    <row r="7773" spans="1:1">
      <c r="A7773" s="18"/>
    </row>
    <row r="7774" spans="1:1">
      <c r="A7774" s="18"/>
    </row>
    <row r="7775" spans="1:1">
      <c r="A7775" s="18"/>
    </row>
    <row r="7776" spans="1:1">
      <c r="A7776" s="18"/>
    </row>
    <row r="7777" spans="1:1">
      <c r="A7777" s="18"/>
    </row>
    <row r="7778" spans="1:1">
      <c r="A7778" s="18"/>
    </row>
    <row r="7779" spans="1:1">
      <c r="A7779" s="18"/>
    </row>
    <row r="7780" spans="1:1">
      <c r="A7780" s="18"/>
    </row>
    <row r="7781" spans="1:1">
      <c r="A7781" s="18"/>
    </row>
    <row r="7782" spans="1:1">
      <c r="A7782" s="18"/>
    </row>
    <row r="7783" spans="1:1">
      <c r="A7783" s="18"/>
    </row>
    <row r="7784" spans="1:1">
      <c r="A7784" s="18"/>
    </row>
    <row r="7785" spans="1:1">
      <c r="A7785" s="18"/>
    </row>
    <row r="7786" spans="1:1">
      <c r="A7786" s="18"/>
    </row>
    <row r="7787" spans="1:1">
      <c r="A7787" s="18"/>
    </row>
    <row r="7788" spans="1:1">
      <c r="A7788" s="18"/>
    </row>
    <row r="7789" spans="1:1">
      <c r="A7789" s="18"/>
    </row>
    <row r="7790" spans="1:1">
      <c r="A7790" s="18"/>
    </row>
    <row r="7791" spans="1:1">
      <c r="A7791" s="18"/>
    </row>
    <row r="7792" spans="1:1">
      <c r="A7792" s="18"/>
    </row>
    <row r="7793" spans="1:1">
      <c r="A7793" s="18"/>
    </row>
    <row r="7794" spans="1:1">
      <c r="A7794" s="18"/>
    </row>
    <row r="7795" spans="1:1">
      <c r="A7795" s="18"/>
    </row>
    <row r="7796" spans="1:1">
      <c r="A7796" s="18"/>
    </row>
    <row r="7797" spans="1:1">
      <c r="A7797" s="18"/>
    </row>
    <row r="7798" spans="1:1">
      <c r="A7798" s="18"/>
    </row>
    <row r="7799" spans="1:1">
      <c r="A7799" s="18"/>
    </row>
    <row r="7800" spans="1:1">
      <c r="A7800" s="18"/>
    </row>
    <row r="7801" spans="1:1">
      <c r="A7801" s="18"/>
    </row>
    <row r="7802" spans="1:1">
      <c r="A7802" s="18"/>
    </row>
    <row r="7803" spans="1:1">
      <c r="A7803" s="18"/>
    </row>
    <row r="7804" spans="1:1">
      <c r="A7804" s="18"/>
    </row>
    <row r="7805" spans="1:1">
      <c r="A7805" s="18"/>
    </row>
    <row r="7806" spans="1:1">
      <c r="A7806" s="18"/>
    </row>
    <row r="7807" spans="1:1">
      <c r="A7807" s="18"/>
    </row>
    <row r="7808" spans="1:1">
      <c r="A7808" s="18"/>
    </row>
    <row r="7809" spans="1:1">
      <c r="A7809" s="18"/>
    </row>
    <row r="7810" spans="1:1">
      <c r="A7810" s="18"/>
    </row>
    <row r="7811" spans="1:1">
      <c r="A7811" s="18"/>
    </row>
    <row r="7812" spans="1:1">
      <c r="A7812" s="18"/>
    </row>
    <row r="7813" spans="1:1">
      <c r="A7813" s="18"/>
    </row>
    <row r="7814" spans="1:1">
      <c r="A7814" s="18"/>
    </row>
    <row r="7815" spans="1:1">
      <c r="A7815" s="18"/>
    </row>
    <row r="7816" spans="1:1">
      <c r="A7816" s="18"/>
    </row>
    <row r="7817" spans="1:1">
      <c r="A7817" s="18"/>
    </row>
    <row r="7818" spans="1:1">
      <c r="A7818" s="18"/>
    </row>
    <row r="7819" spans="1:1">
      <c r="A7819" s="18"/>
    </row>
    <row r="7820" spans="1:1">
      <c r="A7820" s="18"/>
    </row>
    <row r="7821" spans="1:1">
      <c r="A7821" s="18"/>
    </row>
    <row r="7822" spans="1:1">
      <c r="A7822" s="18"/>
    </row>
    <row r="7823" spans="1:1">
      <c r="A7823" s="18"/>
    </row>
    <row r="7824" spans="1:1">
      <c r="A7824" s="18"/>
    </row>
    <row r="7825" spans="1:1">
      <c r="A7825" s="18"/>
    </row>
    <row r="7826" spans="1:1">
      <c r="A7826" s="18"/>
    </row>
    <row r="7827" spans="1:1">
      <c r="A7827" s="18"/>
    </row>
    <row r="7828" spans="1:1">
      <c r="A7828" s="18"/>
    </row>
    <row r="7829" spans="1:1">
      <c r="A7829" s="18"/>
    </row>
    <row r="7830" spans="1:1">
      <c r="A7830" s="18"/>
    </row>
    <row r="7831" spans="1:1">
      <c r="A7831" s="18"/>
    </row>
    <row r="7832" spans="1:1">
      <c r="A7832" s="18"/>
    </row>
    <row r="7833" spans="1:1">
      <c r="A7833" s="18"/>
    </row>
    <row r="7834" spans="1:1">
      <c r="A7834" s="18"/>
    </row>
    <row r="7835" spans="1:1">
      <c r="A7835" s="18"/>
    </row>
    <row r="7836" spans="1:1">
      <c r="A7836" s="18"/>
    </row>
    <row r="7837" spans="1:1">
      <c r="A7837" s="18"/>
    </row>
    <row r="7838" spans="1:1">
      <c r="A7838" s="18"/>
    </row>
    <row r="7839" spans="1:1">
      <c r="A7839" s="18"/>
    </row>
    <row r="7840" spans="1:1">
      <c r="A7840" s="18"/>
    </row>
    <row r="7841" spans="1:1">
      <c r="A7841" s="18"/>
    </row>
    <row r="7842" spans="1:1">
      <c r="A7842" s="18"/>
    </row>
    <row r="7843" spans="1:1">
      <c r="A7843" s="18"/>
    </row>
    <row r="7844" spans="1:1">
      <c r="A7844" s="18"/>
    </row>
    <row r="7845" spans="1:1">
      <c r="A7845" s="18"/>
    </row>
    <row r="7846" spans="1:1">
      <c r="A7846" s="18"/>
    </row>
    <row r="7847" spans="1:1">
      <c r="A7847" s="18"/>
    </row>
    <row r="7848" spans="1:1">
      <c r="A7848" s="18"/>
    </row>
    <row r="7849" spans="1:1">
      <c r="A7849" s="18"/>
    </row>
    <row r="7850" spans="1:1">
      <c r="A7850" s="18"/>
    </row>
    <row r="7851" spans="1:1">
      <c r="A7851" s="18"/>
    </row>
    <row r="7852" spans="1:1">
      <c r="A7852" s="18"/>
    </row>
    <row r="7853" spans="1:1">
      <c r="A7853" s="18"/>
    </row>
    <row r="7854" spans="1:1">
      <c r="A7854" s="18"/>
    </row>
    <row r="7855" spans="1:1">
      <c r="A7855" s="18"/>
    </row>
    <row r="7856" spans="1:1">
      <c r="A7856" s="18"/>
    </row>
    <row r="7857" spans="1:1">
      <c r="A7857" s="18"/>
    </row>
    <row r="7858" spans="1:1">
      <c r="A7858" s="18"/>
    </row>
    <row r="7859" spans="1:1">
      <c r="A7859" s="18"/>
    </row>
    <row r="7860" spans="1:1">
      <c r="A7860" s="18"/>
    </row>
    <row r="7861" spans="1:1">
      <c r="A7861" s="18"/>
    </row>
    <row r="7862" spans="1:1">
      <c r="A7862" s="18"/>
    </row>
    <row r="7863" spans="1:1">
      <c r="A7863" s="18"/>
    </row>
    <row r="7864" spans="1:1">
      <c r="A7864" s="18"/>
    </row>
    <row r="7865" spans="1:1">
      <c r="A7865" s="18"/>
    </row>
    <row r="7866" spans="1:1">
      <c r="A7866" s="18"/>
    </row>
    <row r="7867" spans="1:1">
      <c r="A7867" s="18"/>
    </row>
    <row r="7868" spans="1:1">
      <c r="A7868" s="18"/>
    </row>
    <row r="7869" spans="1:1">
      <c r="A7869" s="18"/>
    </row>
    <row r="7870" spans="1:1">
      <c r="A7870" s="18"/>
    </row>
    <row r="7871" spans="1:1">
      <c r="A7871" s="18"/>
    </row>
    <row r="7872" spans="1:1">
      <c r="A7872" s="18"/>
    </row>
    <row r="7873" spans="1:1">
      <c r="A7873" s="18"/>
    </row>
    <row r="7874" spans="1:1">
      <c r="A7874" s="18"/>
    </row>
    <row r="7875" spans="1:1">
      <c r="A7875" s="18"/>
    </row>
    <row r="7876" spans="1:1">
      <c r="A7876" s="18"/>
    </row>
    <row r="7877" spans="1:1">
      <c r="A7877" s="18"/>
    </row>
    <row r="7878" spans="1:1">
      <c r="A7878" s="18"/>
    </row>
    <row r="7879" spans="1:1">
      <c r="A7879" s="18"/>
    </row>
    <row r="7880" spans="1:1">
      <c r="A7880" s="18"/>
    </row>
    <row r="7881" spans="1:1">
      <c r="A7881" s="18"/>
    </row>
    <row r="7882" spans="1:1">
      <c r="A7882" s="18"/>
    </row>
    <row r="7883" spans="1:1">
      <c r="A7883" s="18"/>
    </row>
    <row r="7884" spans="1:1">
      <c r="A7884" s="18"/>
    </row>
    <row r="7885" spans="1:1">
      <c r="A7885" s="18"/>
    </row>
    <row r="7886" spans="1:1">
      <c r="A7886" s="18"/>
    </row>
    <row r="7887" spans="1:1">
      <c r="A7887" s="18"/>
    </row>
    <row r="7888" spans="1:1">
      <c r="A7888" s="18"/>
    </row>
    <row r="7889" spans="1:1">
      <c r="A7889" s="18"/>
    </row>
    <row r="7890" spans="1:1">
      <c r="A7890" s="18"/>
    </row>
    <row r="7891" spans="1:1">
      <c r="A7891" s="18"/>
    </row>
    <row r="7892" spans="1:1">
      <c r="A7892" s="18"/>
    </row>
    <row r="7893" spans="1:1">
      <c r="A7893" s="18"/>
    </row>
    <row r="7894" spans="1:1">
      <c r="A7894" s="18"/>
    </row>
    <row r="7895" spans="1:1">
      <c r="A7895" s="18"/>
    </row>
    <row r="7896" spans="1:1">
      <c r="A7896" s="18"/>
    </row>
    <row r="7897" spans="1:1">
      <c r="A7897" s="18"/>
    </row>
    <row r="7898" spans="1:1">
      <c r="A7898" s="18"/>
    </row>
    <row r="7899" spans="1:1">
      <c r="A7899" s="18"/>
    </row>
    <row r="7900" spans="1:1">
      <c r="A7900" s="18"/>
    </row>
    <row r="7901" spans="1:1">
      <c r="A7901" s="18"/>
    </row>
    <row r="7902" spans="1:1">
      <c r="A7902" s="18"/>
    </row>
    <row r="7903" spans="1:1">
      <c r="A7903" s="18"/>
    </row>
    <row r="7904" spans="1:1">
      <c r="A7904" s="18"/>
    </row>
    <row r="7905" spans="1:1">
      <c r="A7905" s="18"/>
    </row>
    <row r="7906" spans="1:1">
      <c r="A7906" s="18"/>
    </row>
    <row r="7907" spans="1:1">
      <c r="A7907" s="18"/>
    </row>
    <row r="7908" spans="1:1">
      <c r="A7908" s="18"/>
    </row>
    <row r="7909" spans="1:1">
      <c r="A7909" s="18"/>
    </row>
    <row r="7910" spans="1:1">
      <c r="A7910" s="18"/>
    </row>
    <row r="7911" spans="1:1">
      <c r="A7911" s="18"/>
    </row>
    <row r="7912" spans="1:1">
      <c r="A7912" s="18"/>
    </row>
    <row r="7913" spans="1:1">
      <c r="A7913" s="18"/>
    </row>
    <row r="7914" spans="1:1">
      <c r="A7914" s="18"/>
    </row>
    <row r="7915" spans="1:1">
      <c r="A7915" s="18"/>
    </row>
    <row r="7916" spans="1:1">
      <c r="A7916" s="18"/>
    </row>
    <row r="7917" spans="1:1">
      <c r="A7917" s="18"/>
    </row>
    <row r="7918" spans="1:1">
      <c r="A7918" s="18"/>
    </row>
    <row r="7919" spans="1:1">
      <c r="A7919" s="18"/>
    </row>
    <row r="7920" spans="1:1">
      <c r="A7920" s="18"/>
    </row>
    <row r="7921" spans="1:1">
      <c r="A7921" s="18"/>
    </row>
    <row r="7922" spans="1:1">
      <c r="A7922" s="18"/>
    </row>
    <row r="7923" spans="1:1">
      <c r="A7923" s="18"/>
    </row>
    <row r="7924" spans="1:1">
      <c r="A7924" s="18"/>
    </row>
    <row r="7925" spans="1:1">
      <c r="A7925" s="18"/>
    </row>
    <row r="7926" spans="1:1">
      <c r="A7926" s="18"/>
    </row>
    <row r="7927" spans="1:1">
      <c r="A7927" s="18"/>
    </row>
    <row r="7928" spans="1:1">
      <c r="A7928" s="18"/>
    </row>
    <row r="7929" spans="1:1">
      <c r="A7929" s="18"/>
    </row>
    <row r="7930" spans="1:1">
      <c r="A7930" s="18"/>
    </row>
    <row r="7931" spans="1:1">
      <c r="A7931" s="18"/>
    </row>
    <row r="7932" spans="1:1">
      <c r="A7932" s="18"/>
    </row>
    <row r="7933" spans="1:1">
      <c r="A7933" s="18"/>
    </row>
    <row r="7934" spans="1:1">
      <c r="A7934" s="18"/>
    </row>
    <row r="7935" spans="1:1">
      <c r="A7935" s="18"/>
    </row>
    <row r="7936" spans="1:1">
      <c r="A7936" s="18"/>
    </row>
    <row r="7937" spans="1:1">
      <c r="A7937" s="18"/>
    </row>
    <row r="7938" spans="1:1">
      <c r="A7938" s="18"/>
    </row>
    <row r="7939" spans="1:1">
      <c r="A7939" s="18"/>
    </row>
    <row r="7940" spans="1:1">
      <c r="A7940" s="18"/>
    </row>
    <row r="7941" spans="1:1">
      <c r="A7941" s="18"/>
    </row>
    <row r="7942" spans="1:1">
      <c r="A7942" s="18"/>
    </row>
    <row r="7943" spans="1:1">
      <c r="A7943" s="18"/>
    </row>
    <row r="7944" spans="1:1">
      <c r="A7944" s="18"/>
    </row>
    <row r="7945" spans="1:1">
      <c r="A7945" s="18"/>
    </row>
    <row r="7946" spans="1:1">
      <c r="A7946" s="18"/>
    </row>
    <row r="7947" spans="1:1">
      <c r="A7947" s="18"/>
    </row>
    <row r="7948" spans="1:1">
      <c r="A7948" s="18"/>
    </row>
    <row r="7949" spans="1:1">
      <c r="A7949" s="18"/>
    </row>
    <row r="7950" spans="1:1">
      <c r="A7950" s="18"/>
    </row>
    <row r="7951" spans="1:1">
      <c r="A7951" s="18"/>
    </row>
    <row r="7952" spans="1:1">
      <c r="A7952" s="18"/>
    </row>
    <row r="7953" spans="1:1">
      <c r="A7953" s="18"/>
    </row>
    <row r="7954" spans="1:1">
      <c r="A7954" s="18"/>
    </row>
    <row r="7955" spans="1:1">
      <c r="A7955" s="18"/>
    </row>
    <row r="7956" spans="1:1">
      <c r="A7956" s="18"/>
    </row>
    <row r="7957" spans="1:1">
      <c r="A7957" s="18"/>
    </row>
    <row r="7958" spans="1:1">
      <c r="A7958" s="18"/>
    </row>
    <row r="7959" spans="1:1">
      <c r="A7959" s="18"/>
    </row>
    <row r="7960" spans="1:1">
      <c r="A7960" s="18"/>
    </row>
    <row r="7961" spans="1:1">
      <c r="A7961" s="18"/>
    </row>
    <row r="7962" spans="1:1">
      <c r="A7962" s="18"/>
    </row>
    <row r="7963" spans="1:1">
      <c r="A7963" s="18"/>
    </row>
    <row r="7964" spans="1:1">
      <c r="A7964" s="18"/>
    </row>
    <row r="7965" spans="1:1">
      <c r="A7965" s="18"/>
    </row>
    <row r="7966" spans="1:1">
      <c r="A7966" s="18"/>
    </row>
    <row r="7967" spans="1:1">
      <c r="A7967" s="18"/>
    </row>
    <row r="7968" spans="1:1">
      <c r="A7968" s="18"/>
    </row>
    <row r="7969" spans="1:1">
      <c r="A7969" s="18"/>
    </row>
    <row r="7970" spans="1:1">
      <c r="A7970" s="18"/>
    </row>
    <row r="7971" spans="1:1">
      <c r="A7971" s="18"/>
    </row>
    <row r="7972" spans="1:1">
      <c r="A7972" s="18"/>
    </row>
    <row r="7973" spans="1:1">
      <c r="A7973" s="18"/>
    </row>
    <row r="7974" spans="1:1">
      <c r="A7974" s="18"/>
    </row>
    <row r="7975" spans="1:1">
      <c r="A7975" s="18"/>
    </row>
    <row r="7976" spans="1:1">
      <c r="A7976" s="18"/>
    </row>
    <row r="7977" spans="1:1">
      <c r="A7977" s="18"/>
    </row>
    <row r="7978" spans="1:1">
      <c r="A7978" s="18"/>
    </row>
    <row r="7979" spans="1:1">
      <c r="A7979" s="18"/>
    </row>
    <row r="7980" spans="1:1">
      <c r="A7980" s="18"/>
    </row>
    <row r="7981" spans="1:1">
      <c r="A7981" s="18"/>
    </row>
    <row r="7982" spans="1:1">
      <c r="A7982" s="18"/>
    </row>
    <row r="7983" spans="1:1">
      <c r="A7983" s="18"/>
    </row>
    <row r="7984" spans="1:1">
      <c r="A7984" s="18"/>
    </row>
    <row r="7985" spans="1:1">
      <c r="A7985" s="18"/>
    </row>
    <row r="7986" spans="1:1">
      <c r="A7986" s="18"/>
    </row>
    <row r="7987" spans="1:1">
      <c r="A7987" s="18"/>
    </row>
    <row r="7988" spans="1:1">
      <c r="A7988" s="18"/>
    </row>
    <row r="7989" spans="1:1">
      <c r="A7989" s="18"/>
    </row>
    <row r="7990" spans="1:1">
      <c r="A7990" s="18"/>
    </row>
    <row r="7991" spans="1:1">
      <c r="A7991" s="18"/>
    </row>
    <row r="7992" spans="1:1">
      <c r="A7992" s="18"/>
    </row>
    <row r="7993" spans="1:1">
      <c r="A7993" s="18"/>
    </row>
    <row r="7994" spans="1:1">
      <c r="A7994" s="18"/>
    </row>
    <row r="7995" spans="1:1">
      <c r="A7995" s="18"/>
    </row>
    <row r="7996" spans="1:1">
      <c r="A7996" s="18"/>
    </row>
    <row r="7997" spans="1:1">
      <c r="A7997" s="18"/>
    </row>
    <row r="7998" spans="1:1">
      <c r="A7998" s="18"/>
    </row>
    <row r="7999" spans="1:1">
      <c r="A7999" s="18"/>
    </row>
    <row r="8000" spans="1:1">
      <c r="A8000" s="18"/>
    </row>
    <row r="8001" spans="1:1">
      <c r="A8001" s="18"/>
    </row>
    <row r="8002" spans="1:1">
      <c r="A8002" s="18"/>
    </row>
    <row r="8003" spans="1:1">
      <c r="A8003" s="18"/>
    </row>
    <row r="8004" spans="1:1">
      <c r="A8004" s="18"/>
    </row>
    <row r="8005" spans="1:1">
      <c r="A8005" s="18"/>
    </row>
    <row r="8006" spans="1:1">
      <c r="A8006" s="18"/>
    </row>
    <row r="8007" spans="1:1">
      <c r="A8007" s="18"/>
    </row>
    <row r="8008" spans="1:1">
      <c r="A8008" s="18"/>
    </row>
    <row r="8009" spans="1:1">
      <c r="A8009" s="18"/>
    </row>
    <row r="8010" spans="1:1">
      <c r="A8010" s="18"/>
    </row>
    <row r="8011" spans="1:1">
      <c r="A8011" s="18"/>
    </row>
    <row r="8012" spans="1:1">
      <c r="A8012" s="18"/>
    </row>
    <row r="8013" spans="1:1">
      <c r="A8013" s="18"/>
    </row>
    <row r="8014" spans="1:1">
      <c r="A8014" s="18"/>
    </row>
    <row r="8015" spans="1:1">
      <c r="A8015" s="18"/>
    </row>
    <row r="8016" spans="1:1">
      <c r="A8016" s="18"/>
    </row>
    <row r="8017" spans="1:1">
      <c r="A8017" s="18"/>
    </row>
    <row r="8018" spans="1:1">
      <c r="A8018" s="18"/>
    </row>
    <row r="8019" spans="1:1">
      <c r="A8019" s="18"/>
    </row>
    <row r="8020" spans="1:1">
      <c r="A8020" s="18"/>
    </row>
    <row r="8021" spans="1:1">
      <c r="A8021" s="18"/>
    </row>
    <row r="8022" spans="1:1">
      <c r="A8022" s="18"/>
    </row>
    <row r="8023" spans="1:1">
      <c r="A8023" s="18"/>
    </row>
    <row r="8024" spans="1:1">
      <c r="A8024" s="18"/>
    </row>
    <row r="8025" spans="1:1">
      <c r="A8025" s="18"/>
    </row>
    <row r="8026" spans="1:1">
      <c r="A8026" s="18"/>
    </row>
    <row r="8027" spans="1:1">
      <c r="A8027" s="18"/>
    </row>
    <row r="8028" spans="1:1">
      <c r="A8028" s="18"/>
    </row>
    <row r="8029" spans="1:1">
      <c r="A8029" s="18"/>
    </row>
    <row r="8030" spans="1:1">
      <c r="A8030" s="18"/>
    </row>
    <row r="8031" spans="1:1">
      <c r="A8031" s="18"/>
    </row>
    <row r="8032" spans="1:1">
      <c r="A8032" s="18"/>
    </row>
    <row r="8033" spans="1:1">
      <c r="A8033" s="18"/>
    </row>
    <row r="8034" spans="1:1">
      <c r="A8034" s="18"/>
    </row>
    <row r="8035" spans="1:1">
      <c r="A8035" s="18"/>
    </row>
    <row r="8036" spans="1:1">
      <c r="A8036" s="18"/>
    </row>
    <row r="8037" spans="1:1">
      <c r="A8037" s="18"/>
    </row>
    <row r="8038" spans="1:1">
      <c r="A8038" s="18"/>
    </row>
    <row r="8039" spans="1:1">
      <c r="A8039" s="18"/>
    </row>
    <row r="8040" spans="1:1">
      <c r="A8040" s="18"/>
    </row>
    <row r="8041" spans="1:1">
      <c r="A8041" s="18"/>
    </row>
    <row r="8042" spans="1:1">
      <c r="A8042" s="18"/>
    </row>
    <row r="8043" spans="1:1">
      <c r="A8043" s="18"/>
    </row>
    <row r="8044" spans="1:1">
      <c r="A8044" s="18"/>
    </row>
    <row r="8045" spans="1:1">
      <c r="A8045" s="18"/>
    </row>
    <row r="8046" spans="1:1">
      <c r="A8046" s="18"/>
    </row>
    <row r="8047" spans="1:1">
      <c r="A8047" s="18"/>
    </row>
    <row r="8048" spans="1:1">
      <c r="A8048" s="18"/>
    </row>
    <row r="8049" spans="1:1">
      <c r="A8049" s="18"/>
    </row>
    <row r="8050" spans="1:1">
      <c r="A8050" s="18"/>
    </row>
    <row r="8051" spans="1:1">
      <c r="A8051" s="18"/>
    </row>
    <row r="8052" spans="1:1">
      <c r="A8052" s="18"/>
    </row>
    <row r="8053" spans="1:1">
      <c r="A8053" s="18"/>
    </row>
    <row r="8054" spans="1:1">
      <c r="A8054" s="18"/>
    </row>
    <row r="8055" spans="1:1">
      <c r="A8055" s="18"/>
    </row>
    <row r="8056" spans="1:1">
      <c r="A8056" s="18"/>
    </row>
    <row r="8057" spans="1:1">
      <c r="A8057" s="18"/>
    </row>
    <row r="8058" spans="1:1">
      <c r="A8058" s="18"/>
    </row>
    <row r="8059" spans="1:1">
      <c r="A8059" s="18"/>
    </row>
    <row r="8060" spans="1:1">
      <c r="A8060" s="18"/>
    </row>
    <row r="8061" spans="1:1">
      <c r="A8061" s="18"/>
    </row>
    <row r="8062" spans="1:1">
      <c r="A8062" s="18"/>
    </row>
    <row r="8063" spans="1:1">
      <c r="A8063" s="18"/>
    </row>
    <row r="8064" spans="1:1">
      <c r="A8064" s="18"/>
    </row>
    <row r="8065" spans="1:1">
      <c r="A8065" s="18"/>
    </row>
    <row r="8066" spans="1:1">
      <c r="A8066" s="18"/>
    </row>
    <row r="8067" spans="1:1">
      <c r="A8067" s="18"/>
    </row>
    <row r="8068" spans="1:1">
      <c r="A8068" s="18"/>
    </row>
    <row r="8069" spans="1:1">
      <c r="A8069" s="18"/>
    </row>
    <row r="8070" spans="1:1">
      <c r="A8070" s="18"/>
    </row>
    <row r="8071" spans="1:1">
      <c r="A8071" s="18"/>
    </row>
    <row r="8072" spans="1:1">
      <c r="A8072" s="18"/>
    </row>
    <row r="8073" spans="1:1">
      <c r="A8073" s="18"/>
    </row>
    <row r="8074" spans="1:1">
      <c r="A8074" s="18"/>
    </row>
    <row r="8075" spans="1:1">
      <c r="A8075" s="18"/>
    </row>
    <row r="8076" spans="1:1">
      <c r="A8076" s="18"/>
    </row>
    <row r="8077" spans="1:1">
      <c r="A8077" s="18"/>
    </row>
    <row r="8078" spans="1:1">
      <c r="A8078" s="18"/>
    </row>
    <row r="8079" spans="1:1">
      <c r="A8079" s="18"/>
    </row>
    <row r="8080" spans="1:1">
      <c r="A8080" s="18"/>
    </row>
    <row r="8081" spans="1:1">
      <c r="A8081" s="18"/>
    </row>
    <row r="8082" spans="1:1">
      <c r="A8082" s="18"/>
    </row>
    <row r="8083" spans="1:1">
      <c r="A8083" s="18"/>
    </row>
    <row r="8084" spans="1:1">
      <c r="A8084" s="18"/>
    </row>
    <row r="8085" spans="1:1">
      <c r="A8085" s="18"/>
    </row>
    <row r="8086" spans="1:1">
      <c r="A8086" s="18"/>
    </row>
    <row r="8087" spans="1:1">
      <c r="A8087" s="18"/>
    </row>
    <row r="8088" spans="1:1">
      <c r="A8088" s="18"/>
    </row>
    <row r="8089" spans="1:1">
      <c r="A8089" s="18"/>
    </row>
    <row r="8090" spans="1:1">
      <c r="A8090" s="18"/>
    </row>
    <row r="8091" spans="1:1">
      <c r="A8091" s="18"/>
    </row>
    <row r="8092" spans="1:1">
      <c r="A8092" s="18"/>
    </row>
    <row r="8093" spans="1:1">
      <c r="A8093" s="18"/>
    </row>
    <row r="8094" spans="1:1">
      <c r="A8094" s="18"/>
    </row>
    <row r="8095" spans="1:1">
      <c r="A8095" s="18"/>
    </row>
    <row r="8096" spans="1:1">
      <c r="A8096" s="18"/>
    </row>
    <row r="8097" spans="1:1">
      <c r="A8097" s="18"/>
    </row>
    <row r="8098" spans="1:1">
      <c r="A8098" s="18"/>
    </row>
    <row r="8099" spans="1:1">
      <c r="A8099" s="18"/>
    </row>
    <row r="8100" spans="1:1">
      <c r="A8100" s="18"/>
    </row>
    <row r="8101" spans="1:1">
      <c r="A8101" s="18"/>
    </row>
    <row r="8102" spans="1:1">
      <c r="A8102" s="18"/>
    </row>
    <row r="8103" spans="1:1">
      <c r="A8103" s="18"/>
    </row>
    <row r="8104" spans="1:1">
      <c r="A8104" s="18"/>
    </row>
    <row r="8105" spans="1:1">
      <c r="A8105" s="18"/>
    </row>
    <row r="8106" spans="1:1">
      <c r="A8106" s="18"/>
    </row>
    <row r="8107" spans="1:1">
      <c r="A8107" s="18"/>
    </row>
    <row r="8108" spans="1:1">
      <c r="A8108" s="18"/>
    </row>
    <row r="8109" spans="1:1">
      <c r="A8109" s="18"/>
    </row>
    <row r="8110" spans="1:1">
      <c r="A8110" s="18"/>
    </row>
    <row r="8111" spans="1:1">
      <c r="A8111" s="18"/>
    </row>
    <row r="8112" spans="1:1">
      <c r="A8112" s="18"/>
    </row>
    <row r="8113" spans="1:1">
      <c r="A8113" s="18"/>
    </row>
    <row r="8114" spans="1:1">
      <c r="A8114" s="18"/>
    </row>
    <row r="8115" spans="1:1">
      <c r="A8115" s="18"/>
    </row>
    <row r="8116" spans="1:1">
      <c r="A8116" s="18"/>
    </row>
    <row r="8117" spans="1:1">
      <c r="A8117" s="18"/>
    </row>
    <row r="8118" spans="1:1">
      <c r="A8118" s="18"/>
    </row>
    <row r="8119" spans="1:1">
      <c r="A8119" s="18"/>
    </row>
    <row r="8120" spans="1:1">
      <c r="A8120" s="18"/>
    </row>
    <row r="8121" spans="1:1">
      <c r="A8121" s="18"/>
    </row>
    <row r="8122" spans="1:1">
      <c r="A8122" s="18"/>
    </row>
    <row r="8123" spans="1:1">
      <c r="A8123" s="18"/>
    </row>
    <row r="8124" spans="1:1">
      <c r="A8124" s="18"/>
    </row>
    <row r="8125" spans="1:1">
      <c r="A8125" s="18"/>
    </row>
    <row r="8126" spans="1:1">
      <c r="A8126" s="18"/>
    </row>
    <row r="8127" spans="1:1">
      <c r="A8127" s="18"/>
    </row>
    <row r="8128" spans="1:1">
      <c r="A8128" s="18"/>
    </row>
    <row r="8129" spans="1:1">
      <c r="A8129" s="18"/>
    </row>
    <row r="8130" spans="1:1">
      <c r="A8130" s="18"/>
    </row>
    <row r="8131" spans="1:1">
      <c r="A8131" s="18"/>
    </row>
    <row r="8132" spans="1:1">
      <c r="A8132" s="18"/>
    </row>
    <row r="8133" spans="1:1">
      <c r="A8133" s="18"/>
    </row>
    <row r="8134" spans="1:1">
      <c r="A8134" s="18"/>
    </row>
    <row r="8135" spans="1:1">
      <c r="A8135" s="18"/>
    </row>
    <row r="8136" spans="1:1">
      <c r="A8136" s="18"/>
    </row>
    <row r="8137" spans="1:1">
      <c r="A8137" s="18"/>
    </row>
    <row r="8138" spans="1:1">
      <c r="A8138" s="18"/>
    </row>
    <row r="8139" spans="1:1">
      <c r="A8139" s="18"/>
    </row>
    <row r="8140" spans="1:1">
      <c r="A8140" s="18"/>
    </row>
    <row r="8141" spans="1:1">
      <c r="A8141" s="18"/>
    </row>
    <row r="8142" spans="1:1">
      <c r="A8142" s="18"/>
    </row>
    <row r="8143" spans="1:1">
      <c r="A8143" s="18"/>
    </row>
    <row r="8144" spans="1:1">
      <c r="A8144" s="18"/>
    </row>
    <row r="8145" spans="1:1">
      <c r="A8145" s="18"/>
    </row>
    <row r="8146" spans="1:1">
      <c r="A8146" s="18"/>
    </row>
    <row r="8147" spans="1:1">
      <c r="A8147" s="18"/>
    </row>
    <row r="8148" spans="1:1">
      <c r="A8148" s="18"/>
    </row>
    <row r="8149" spans="1:1">
      <c r="A8149" s="18"/>
    </row>
    <row r="8150" spans="1:1">
      <c r="A8150" s="18"/>
    </row>
    <row r="8151" spans="1:1">
      <c r="A8151" s="18"/>
    </row>
    <row r="8152" spans="1:1">
      <c r="A8152" s="18"/>
    </row>
    <row r="8153" spans="1:1">
      <c r="A8153" s="18"/>
    </row>
    <row r="8154" spans="1:1">
      <c r="A8154" s="18"/>
    </row>
    <row r="8155" spans="1:1">
      <c r="A8155" s="18"/>
    </row>
    <row r="8156" spans="1:1">
      <c r="A8156" s="18"/>
    </row>
    <row r="8157" spans="1:1">
      <c r="A8157" s="18"/>
    </row>
    <row r="8158" spans="1:1">
      <c r="A8158" s="18"/>
    </row>
    <row r="8159" spans="1:1">
      <c r="A8159" s="18"/>
    </row>
    <row r="8160" spans="1:1">
      <c r="A8160" s="18"/>
    </row>
    <row r="8161" spans="1:1">
      <c r="A8161" s="18"/>
    </row>
    <row r="8162" spans="1:1">
      <c r="A8162" s="18"/>
    </row>
    <row r="8163" spans="1:1">
      <c r="A8163" s="18"/>
    </row>
    <row r="8164" spans="1:1">
      <c r="A8164" s="18"/>
    </row>
    <row r="8165" spans="1:1">
      <c r="A8165" s="18"/>
    </row>
    <row r="8166" spans="1:1">
      <c r="A8166" s="18"/>
    </row>
    <row r="8167" spans="1:1">
      <c r="A8167" s="18"/>
    </row>
    <row r="8168" spans="1:1">
      <c r="A8168" s="18"/>
    </row>
    <row r="8169" spans="1:1">
      <c r="A8169" s="18"/>
    </row>
    <row r="8170" spans="1:1">
      <c r="A8170" s="18"/>
    </row>
    <row r="8171" spans="1:1">
      <c r="A8171" s="18"/>
    </row>
    <row r="8172" spans="1:1">
      <c r="A8172" s="18"/>
    </row>
    <row r="8173" spans="1:1">
      <c r="A8173" s="18"/>
    </row>
    <row r="8174" spans="1:1">
      <c r="A8174" s="18"/>
    </row>
    <row r="8175" spans="1:1">
      <c r="A8175" s="18"/>
    </row>
    <row r="8176" spans="1:1">
      <c r="A8176" s="18"/>
    </row>
    <row r="8177" spans="1:1">
      <c r="A8177" s="18"/>
    </row>
    <row r="8178" spans="1:1">
      <c r="A8178" s="18"/>
    </row>
    <row r="8179" spans="1:1">
      <c r="A8179" s="18"/>
    </row>
    <row r="8180" spans="1:1">
      <c r="A8180" s="18"/>
    </row>
    <row r="8181" spans="1:1">
      <c r="A8181" s="18"/>
    </row>
    <row r="8182" spans="1:1">
      <c r="A8182" s="18"/>
    </row>
    <row r="8183" spans="1:1">
      <c r="A8183" s="18"/>
    </row>
    <row r="8184" spans="1:1">
      <c r="A8184" s="18"/>
    </row>
    <row r="8185" spans="1:1">
      <c r="A8185" s="18"/>
    </row>
    <row r="8186" spans="1:1">
      <c r="A8186" s="18"/>
    </row>
    <row r="8187" spans="1:1">
      <c r="A8187" s="18"/>
    </row>
    <row r="8188" spans="1:1">
      <c r="A8188" s="18"/>
    </row>
    <row r="8189" spans="1:1">
      <c r="A8189" s="18"/>
    </row>
    <row r="8190" spans="1:1">
      <c r="A8190" s="18"/>
    </row>
    <row r="8191" spans="1:1">
      <c r="A8191" s="18"/>
    </row>
    <row r="8192" spans="1:1">
      <c r="A8192" s="18"/>
    </row>
    <row r="8193" spans="1:1">
      <c r="A8193" s="18"/>
    </row>
    <row r="8194" spans="1:1">
      <c r="A8194" s="18"/>
    </row>
    <row r="8195" spans="1:1">
      <c r="A8195" s="18"/>
    </row>
    <row r="8196" spans="1:1">
      <c r="A8196" s="18"/>
    </row>
    <row r="8197" spans="1:1">
      <c r="A8197" s="18"/>
    </row>
    <row r="8198" spans="1:1">
      <c r="A8198" s="18"/>
    </row>
    <row r="8199" spans="1:1">
      <c r="A8199" s="18"/>
    </row>
    <row r="8200" spans="1:1">
      <c r="A8200" s="18"/>
    </row>
    <row r="8201" spans="1:1">
      <c r="A8201" s="18"/>
    </row>
    <row r="8202" spans="1:1">
      <c r="A8202" s="18"/>
    </row>
    <row r="8203" spans="1:1">
      <c r="A8203" s="18"/>
    </row>
    <row r="8204" spans="1:1">
      <c r="A8204" s="18"/>
    </row>
    <row r="8205" spans="1:1">
      <c r="A8205" s="18"/>
    </row>
    <row r="8206" spans="1:1">
      <c r="A8206" s="18"/>
    </row>
    <row r="8207" spans="1:1">
      <c r="A8207" s="18"/>
    </row>
    <row r="8208" spans="1:1">
      <c r="A8208" s="18"/>
    </row>
    <row r="8209" spans="1:1">
      <c r="A8209" s="18"/>
    </row>
    <row r="8210" spans="1:1">
      <c r="A8210" s="18"/>
    </row>
    <row r="8211" spans="1:1">
      <c r="A8211" s="18"/>
    </row>
    <row r="8212" spans="1:1">
      <c r="A8212" s="18"/>
    </row>
    <row r="8213" spans="1:1">
      <c r="A8213" s="18"/>
    </row>
    <row r="8214" spans="1:1">
      <c r="A8214" s="18"/>
    </row>
    <row r="8215" spans="1:1">
      <c r="A8215" s="18"/>
    </row>
    <row r="8216" spans="1:1">
      <c r="A8216" s="18"/>
    </row>
    <row r="8217" spans="1:1">
      <c r="A8217" s="18"/>
    </row>
    <row r="8218" spans="1:1">
      <c r="A8218" s="18"/>
    </row>
    <row r="8219" spans="1:1">
      <c r="A8219" s="18"/>
    </row>
    <row r="8220" spans="1:1">
      <c r="A8220" s="18"/>
    </row>
    <row r="8221" spans="1:1">
      <c r="A8221" s="18"/>
    </row>
    <row r="8222" spans="1:1">
      <c r="A8222" s="18"/>
    </row>
    <row r="8223" spans="1:1">
      <c r="A8223" s="18"/>
    </row>
    <row r="8224" spans="1:1">
      <c r="A8224" s="18"/>
    </row>
    <row r="8225" spans="1:1">
      <c r="A8225" s="18"/>
    </row>
    <row r="8226" spans="1:1">
      <c r="A8226" s="18"/>
    </row>
    <row r="8227" spans="1:1">
      <c r="A8227" s="18"/>
    </row>
    <row r="8228" spans="1:1">
      <c r="A8228" s="18"/>
    </row>
    <row r="8229" spans="1:1">
      <c r="A8229" s="18"/>
    </row>
    <row r="8230" spans="1:1">
      <c r="A8230" s="18"/>
    </row>
    <row r="8231" spans="1:1">
      <c r="A8231" s="18"/>
    </row>
    <row r="8232" spans="1:1">
      <c r="A8232" s="18"/>
    </row>
    <row r="8233" spans="1:1">
      <c r="A8233" s="18"/>
    </row>
    <row r="8234" spans="1:1">
      <c r="A8234" s="18"/>
    </row>
    <row r="8235" spans="1:1">
      <c r="A8235" s="18"/>
    </row>
    <row r="8236" spans="1:1">
      <c r="A8236" s="18"/>
    </row>
    <row r="8237" spans="1:1">
      <c r="A8237" s="18"/>
    </row>
    <row r="8238" spans="1:1">
      <c r="A8238" s="18"/>
    </row>
    <row r="8239" spans="1:1">
      <c r="A8239" s="18"/>
    </row>
    <row r="8240" spans="1:1">
      <c r="A8240" s="18"/>
    </row>
    <row r="8241" spans="1:1">
      <c r="A8241" s="18"/>
    </row>
    <row r="8242" spans="1:1">
      <c r="A8242" s="18"/>
    </row>
    <row r="8243" spans="1:1">
      <c r="A8243" s="18"/>
    </row>
    <row r="8244" spans="1:1">
      <c r="A8244" s="18"/>
    </row>
    <row r="8245" spans="1:1">
      <c r="A8245" s="18"/>
    </row>
    <row r="8246" spans="1:1">
      <c r="A8246" s="18"/>
    </row>
    <row r="8247" spans="1:1">
      <c r="A8247" s="18"/>
    </row>
    <row r="8248" spans="1:1">
      <c r="A8248" s="18"/>
    </row>
    <row r="8249" spans="1:1">
      <c r="A8249" s="18"/>
    </row>
    <row r="8250" spans="1:1">
      <c r="A8250" s="18"/>
    </row>
    <row r="8251" spans="1:1">
      <c r="A8251" s="18"/>
    </row>
    <row r="8252" spans="1:1">
      <c r="A8252" s="18"/>
    </row>
    <row r="8253" spans="1:1">
      <c r="A8253" s="18"/>
    </row>
    <row r="8254" spans="1:1">
      <c r="A8254" s="18"/>
    </row>
    <row r="8255" spans="1:1">
      <c r="A8255" s="18"/>
    </row>
    <row r="8256" spans="1:1">
      <c r="A8256" s="18"/>
    </row>
    <row r="8257" spans="1:1">
      <c r="A8257" s="18"/>
    </row>
    <row r="8258" spans="1:1">
      <c r="A8258" s="18"/>
    </row>
    <row r="8259" spans="1:1">
      <c r="A8259" s="18"/>
    </row>
    <row r="8260" spans="1:1">
      <c r="A8260" s="18"/>
    </row>
    <row r="8261" spans="1:1">
      <c r="A8261" s="18"/>
    </row>
    <row r="8262" spans="1:1">
      <c r="A8262" s="18"/>
    </row>
    <row r="8263" spans="1:1">
      <c r="A8263" s="18"/>
    </row>
    <row r="8264" spans="1:1">
      <c r="A8264" s="18"/>
    </row>
    <row r="8265" spans="1:1">
      <c r="A8265" s="18"/>
    </row>
    <row r="8266" spans="1:1">
      <c r="A8266" s="18"/>
    </row>
    <row r="8267" spans="1:1">
      <c r="A8267" s="18"/>
    </row>
    <row r="8268" spans="1:1">
      <c r="A8268" s="18"/>
    </row>
    <row r="8269" spans="1:1">
      <c r="A8269" s="18"/>
    </row>
    <row r="8270" spans="1:1">
      <c r="A8270" s="18"/>
    </row>
    <row r="8271" spans="1:1">
      <c r="A8271" s="18"/>
    </row>
    <row r="8272" spans="1:1">
      <c r="A8272" s="18"/>
    </row>
    <row r="8273" spans="1:1">
      <c r="A8273" s="18"/>
    </row>
    <row r="8274" spans="1:1">
      <c r="A8274" s="18"/>
    </row>
    <row r="8275" spans="1:1">
      <c r="A8275" s="18"/>
    </row>
    <row r="8276" spans="1:1">
      <c r="A8276" s="18"/>
    </row>
    <row r="8277" spans="1:1">
      <c r="A8277" s="18"/>
    </row>
    <row r="8278" spans="1:1">
      <c r="A8278" s="18"/>
    </row>
    <row r="8279" spans="1:1">
      <c r="A8279" s="18"/>
    </row>
    <row r="8280" spans="1:1">
      <c r="A8280" s="18"/>
    </row>
    <row r="8281" spans="1:1">
      <c r="A8281" s="18"/>
    </row>
    <row r="8282" spans="1:1">
      <c r="A8282" s="18"/>
    </row>
    <row r="8283" spans="1:1">
      <c r="A8283" s="18"/>
    </row>
    <row r="8284" spans="1:1">
      <c r="A8284" s="18"/>
    </row>
    <row r="8285" spans="1:1">
      <c r="A8285" s="18"/>
    </row>
    <row r="8286" spans="1:1">
      <c r="A8286" s="18"/>
    </row>
    <row r="8287" spans="1:1">
      <c r="A8287" s="18"/>
    </row>
    <row r="8288" spans="1:1">
      <c r="A8288" s="18"/>
    </row>
    <row r="8289" spans="1:1">
      <c r="A8289" s="18"/>
    </row>
    <row r="8290" spans="1:1">
      <c r="A8290" s="18"/>
    </row>
    <row r="8291" spans="1:1">
      <c r="A8291" s="18"/>
    </row>
    <row r="8292" spans="1:1">
      <c r="A8292" s="18"/>
    </row>
    <row r="8293" spans="1:1">
      <c r="A8293" s="18"/>
    </row>
    <row r="8294" spans="1:1">
      <c r="A8294" s="18"/>
    </row>
    <row r="8295" spans="1:1">
      <c r="A8295" s="18"/>
    </row>
    <row r="8296" spans="1:1">
      <c r="A8296" s="18"/>
    </row>
    <row r="8297" spans="1:1">
      <c r="A8297" s="18"/>
    </row>
    <row r="8298" spans="1:1">
      <c r="A8298" s="18"/>
    </row>
    <row r="8299" spans="1:1">
      <c r="A8299" s="18"/>
    </row>
    <row r="8300" spans="1:1">
      <c r="A8300" s="18"/>
    </row>
    <row r="8301" spans="1:1">
      <c r="A8301" s="18"/>
    </row>
    <row r="8302" spans="1:1">
      <c r="A8302" s="18"/>
    </row>
    <row r="8303" spans="1:1">
      <c r="A8303" s="18"/>
    </row>
    <row r="8304" spans="1:1">
      <c r="A8304" s="18"/>
    </row>
    <row r="8305" spans="1:1">
      <c r="A8305" s="18"/>
    </row>
    <row r="8306" spans="1:1">
      <c r="A8306" s="18"/>
    </row>
    <row r="8307" spans="1:1">
      <c r="A8307" s="18"/>
    </row>
    <row r="8308" spans="1:1">
      <c r="A8308" s="18"/>
    </row>
    <row r="8309" spans="1:1">
      <c r="A8309" s="18"/>
    </row>
    <row r="8310" spans="1:1">
      <c r="A8310" s="18"/>
    </row>
    <row r="8311" spans="1:1">
      <c r="A8311" s="18"/>
    </row>
    <row r="8312" spans="1:1">
      <c r="A8312" s="18"/>
    </row>
    <row r="8313" spans="1:1">
      <c r="A8313" s="18"/>
    </row>
    <row r="8314" spans="1:1">
      <c r="A8314" s="18"/>
    </row>
    <row r="8315" spans="1:1">
      <c r="A8315" s="18"/>
    </row>
    <row r="8316" spans="1:1">
      <c r="A8316" s="18"/>
    </row>
    <row r="8317" spans="1:1">
      <c r="A8317" s="18"/>
    </row>
    <row r="8318" spans="1:1">
      <c r="A8318" s="18"/>
    </row>
    <row r="8319" spans="1:1">
      <c r="A8319" s="18"/>
    </row>
    <row r="8320" spans="1:1">
      <c r="A8320" s="18"/>
    </row>
    <row r="8321" spans="1:1">
      <c r="A8321" s="18"/>
    </row>
    <row r="8322" spans="1:1">
      <c r="A8322" s="18"/>
    </row>
    <row r="8323" spans="1:1">
      <c r="A8323" s="18"/>
    </row>
    <row r="8324" spans="1:1">
      <c r="A8324" s="18"/>
    </row>
    <row r="8325" spans="1:1">
      <c r="A8325" s="18"/>
    </row>
    <row r="8326" spans="1:1">
      <c r="A8326" s="18"/>
    </row>
    <row r="8327" spans="1:1">
      <c r="A8327" s="18"/>
    </row>
    <row r="8328" spans="1:1">
      <c r="A8328" s="18"/>
    </row>
    <row r="8329" spans="1:1">
      <c r="A8329" s="18"/>
    </row>
    <row r="8330" spans="1:1">
      <c r="A8330" s="18"/>
    </row>
    <row r="8331" spans="1:1">
      <c r="A8331" s="18"/>
    </row>
    <row r="8332" spans="1:1">
      <c r="A8332" s="18"/>
    </row>
    <row r="8333" spans="1:1">
      <c r="A8333" s="18"/>
    </row>
    <row r="8334" spans="1:1">
      <c r="A8334" s="18"/>
    </row>
    <row r="8335" spans="1:1">
      <c r="A8335" s="18"/>
    </row>
    <row r="8336" spans="1:1">
      <c r="A8336" s="18"/>
    </row>
    <row r="8337" spans="1:1">
      <c r="A8337" s="18"/>
    </row>
    <row r="8338" spans="1:1">
      <c r="A8338" s="18"/>
    </row>
    <row r="8339" spans="1:1">
      <c r="A8339" s="18"/>
    </row>
    <row r="8340" spans="1:1">
      <c r="A8340" s="18"/>
    </row>
    <row r="8341" spans="1:1">
      <c r="A8341" s="18"/>
    </row>
    <row r="8342" spans="1:1">
      <c r="A8342" s="18"/>
    </row>
    <row r="8343" spans="1:1">
      <c r="A8343" s="18"/>
    </row>
    <row r="8344" spans="1:1">
      <c r="A8344" s="18"/>
    </row>
    <row r="8345" spans="1:1">
      <c r="A8345" s="18"/>
    </row>
    <row r="8346" spans="1:1">
      <c r="A8346" s="18"/>
    </row>
    <row r="8347" spans="1:1">
      <c r="A8347" s="18"/>
    </row>
    <row r="8348" spans="1:1">
      <c r="A8348" s="18"/>
    </row>
    <row r="8349" spans="1:1">
      <c r="A8349" s="18"/>
    </row>
    <row r="8350" spans="1:1">
      <c r="A8350" s="18"/>
    </row>
    <row r="8351" spans="1:1">
      <c r="A8351" s="18"/>
    </row>
    <row r="8352" spans="1:1">
      <c r="A8352" s="18"/>
    </row>
    <row r="8353" spans="1:1">
      <c r="A8353" s="18"/>
    </row>
    <row r="8354" spans="1:1">
      <c r="A8354" s="18"/>
    </row>
    <row r="8355" spans="1:1">
      <c r="A8355" s="18"/>
    </row>
    <row r="8356" spans="1:1">
      <c r="A8356" s="18"/>
    </row>
    <row r="8357" spans="1:1">
      <c r="A8357" s="18"/>
    </row>
    <row r="8358" spans="1:1">
      <c r="A8358" s="18"/>
    </row>
    <row r="8359" spans="1:1">
      <c r="A8359" s="18"/>
    </row>
    <row r="8360" spans="1:1">
      <c r="A8360" s="18"/>
    </row>
    <row r="8361" spans="1:1">
      <c r="A8361" s="18"/>
    </row>
    <row r="8362" spans="1:1">
      <c r="A8362" s="18"/>
    </row>
    <row r="8363" spans="1:1">
      <c r="A8363" s="18"/>
    </row>
    <row r="8364" spans="1:1">
      <c r="A8364" s="18"/>
    </row>
    <row r="8365" spans="1:1">
      <c r="A8365" s="18"/>
    </row>
    <row r="8366" spans="1:1">
      <c r="A8366" s="18"/>
    </row>
    <row r="8367" spans="1:1">
      <c r="A8367" s="18"/>
    </row>
    <row r="8368" spans="1:1">
      <c r="A8368" s="18"/>
    </row>
    <row r="8369" spans="1:1">
      <c r="A8369" s="18"/>
    </row>
    <row r="8370" spans="1:1">
      <c r="A8370" s="18"/>
    </row>
    <row r="8371" spans="1:1">
      <c r="A8371" s="18"/>
    </row>
    <row r="8372" spans="1:1">
      <c r="A8372" s="18"/>
    </row>
    <row r="8373" spans="1:1">
      <c r="A8373" s="18"/>
    </row>
    <row r="8374" spans="1:1">
      <c r="A8374" s="18"/>
    </row>
    <row r="8375" spans="1:1">
      <c r="A8375" s="18"/>
    </row>
    <row r="8376" spans="1:1">
      <c r="A8376" s="18"/>
    </row>
    <row r="8377" spans="1:1">
      <c r="A8377" s="18"/>
    </row>
    <row r="8378" spans="1:1">
      <c r="A8378" s="18"/>
    </row>
    <row r="8379" spans="1:1">
      <c r="A8379" s="18"/>
    </row>
    <row r="8380" spans="1:1">
      <c r="A8380" s="18"/>
    </row>
    <row r="8381" spans="1:1">
      <c r="A8381" s="18"/>
    </row>
    <row r="8382" spans="1:1">
      <c r="A8382" s="18"/>
    </row>
    <row r="8383" spans="1:1">
      <c r="A8383" s="18"/>
    </row>
    <row r="8384" spans="1:1">
      <c r="A8384" s="18"/>
    </row>
    <row r="8385" spans="1:1">
      <c r="A8385" s="18"/>
    </row>
    <row r="8386" spans="1:1">
      <c r="A8386" s="18"/>
    </row>
    <row r="8387" spans="1:1">
      <c r="A8387" s="18"/>
    </row>
    <row r="8388" spans="1:1">
      <c r="A8388" s="18"/>
    </row>
    <row r="8389" spans="1:1">
      <c r="A8389" s="18"/>
    </row>
    <row r="8390" spans="1:1">
      <c r="A8390" s="18"/>
    </row>
    <row r="8391" spans="1:1">
      <c r="A8391" s="18"/>
    </row>
    <row r="8392" spans="1:1">
      <c r="A8392" s="18"/>
    </row>
    <row r="8393" spans="1:1">
      <c r="A8393" s="18"/>
    </row>
    <row r="8394" spans="1:1">
      <c r="A8394" s="18"/>
    </row>
    <row r="8395" spans="1:1">
      <c r="A8395" s="18"/>
    </row>
    <row r="8396" spans="1:1">
      <c r="A8396" s="18"/>
    </row>
    <row r="8397" spans="1:1">
      <c r="A8397" s="18"/>
    </row>
    <row r="8398" spans="1:1">
      <c r="A8398" s="18"/>
    </row>
    <row r="8399" spans="1:1">
      <c r="A8399" s="18"/>
    </row>
    <row r="8400" spans="1:1">
      <c r="A8400" s="18"/>
    </row>
    <row r="8401" spans="1:1">
      <c r="A8401" s="18"/>
    </row>
    <row r="8402" spans="1:1">
      <c r="A8402" s="18"/>
    </row>
    <row r="8403" spans="1:1">
      <c r="A8403" s="18"/>
    </row>
    <row r="8404" spans="1:1">
      <c r="A8404" s="18"/>
    </row>
    <row r="8405" spans="1:1">
      <c r="A8405" s="18"/>
    </row>
    <row r="8406" spans="1:1">
      <c r="A8406" s="18"/>
    </row>
    <row r="8407" spans="1:1">
      <c r="A8407" s="18"/>
    </row>
    <row r="8408" spans="1:1">
      <c r="A8408" s="18"/>
    </row>
    <row r="8409" spans="1:1">
      <c r="A8409" s="18"/>
    </row>
    <row r="8410" spans="1:1">
      <c r="A8410" s="18"/>
    </row>
    <row r="8411" spans="1:1">
      <c r="A8411" s="18"/>
    </row>
    <row r="8412" spans="1:1">
      <c r="A8412" s="18"/>
    </row>
    <row r="8413" spans="1:1">
      <c r="A8413" s="18"/>
    </row>
    <row r="8414" spans="1:1">
      <c r="A8414" s="18"/>
    </row>
    <row r="8415" spans="1:1">
      <c r="A8415" s="18"/>
    </row>
    <row r="8416" spans="1:1">
      <c r="A8416" s="18"/>
    </row>
    <row r="8417" spans="1:1">
      <c r="A8417" s="18"/>
    </row>
    <row r="8418" spans="1:1">
      <c r="A8418" s="18"/>
    </row>
    <row r="8419" spans="1:1">
      <c r="A8419" s="18"/>
    </row>
    <row r="8420" spans="1:1">
      <c r="A8420" s="18"/>
    </row>
    <row r="8421" spans="1:1">
      <c r="A8421" s="18"/>
    </row>
    <row r="8422" spans="1:1">
      <c r="A8422" s="18"/>
    </row>
    <row r="8423" spans="1:1">
      <c r="A8423" s="18"/>
    </row>
    <row r="8424" spans="1:1">
      <c r="A8424" s="18"/>
    </row>
    <row r="8425" spans="1:1">
      <c r="A8425" s="18"/>
    </row>
    <row r="8426" spans="1:1">
      <c r="A8426" s="18"/>
    </row>
    <row r="8427" spans="1:1">
      <c r="A8427" s="18"/>
    </row>
    <row r="8428" spans="1:1">
      <c r="A8428" s="18"/>
    </row>
    <row r="8429" spans="1:1">
      <c r="A8429" s="18"/>
    </row>
    <row r="8430" spans="1:1">
      <c r="A8430" s="18"/>
    </row>
    <row r="8431" spans="1:1">
      <c r="A8431" s="18"/>
    </row>
    <row r="8432" spans="1:1">
      <c r="A8432" s="18"/>
    </row>
    <row r="8433" spans="1:1">
      <c r="A8433" s="18"/>
    </row>
    <row r="8434" spans="1:1">
      <c r="A8434" s="18"/>
    </row>
    <row r="8435" spans="1:1">
      <c r="A8435" s="18"/>
    </row>
    <row r="8436" spans="1:1">
      <c r="A8436" s="18"/>
    </row>
    <row r="8437" spans="1:1">
      <c r="A8437" s="18"/>
    </row>
    <row r="8438" spans="1:1">
      <c r="A8438" s="18"/>
    </row>
    <row r="8439" spans="1:1">
      <c r="A8439" s="18"/>
    </row>
    <row r="8440" spans="1:1">
      <c r="A8440" s="18"/>
    </row>
    <row r="8441" spans="1:1">
      <c r="A8441" s="18"/>
    </row>
    <row r="8442" spans="1:1">
      <c r="A8442" s="18"/>
    </row>
    <row r="8443" spans="1:1">
      <c r="A8443" s="18"/>
    </row>
    <row r="8444" spans="1:1">
      <c r="A8444" s="18"/>
    </row>
    <row r="8445" spans="1:1">
      <c r="A8445" s="18"/>
    </row>
    <row r="8446" spans="1:1">
      <c r="A8446" s="18"/>
    </row>
    <row r="8447" spans="1:1">
      <c r="A8447" s="18"/>
    </row>
    <row r="8448" spans="1:1">
      <c r="A8448" s="18"/>
    </row>
    <row r="8449" spans="1:1">
      <c r="A8449" s="18"/>
    </row>
    <row r="8450" spans="1:1">
      <c r="A8450" s="18"/>
    </row>
    <row r="8451" spans="1:1">
      <c r="A8451" s="18"/>
    </row>
    <row r="8452" spans="1:1">
      <c r="A8452" s="18"/>
    </row>
    <row r="8453" spans="1:1">
      <c r="A8453" s="18"/>
    </row>
    <row r="8454" spans="1:1">
      <c r="A8454" s="18"/>
    </row>
    <row r="8455" spans="1:1">
      <c r="A8455" s="18"/>
    </row>
    <row r="8456" spans="1:1">
      <c r="A8456" s="18"/>
    </row>
    <row r="8457" spans="1:1">
      <c r="A8457" s="18"/>
    </row>
    <row r="8458" spans="1:1">
      <c r="A8458" s="18"/>
    </row>
    <row r="8459" spans="1:1">
      <c r="A8459" s="18"/>
    </row>
    <row r="8460" spans="1:1">
      <c r="A8460" s="18"/>
    </row>
    <row r="8461" spans="1:1">
      <c r="A8461" s="18"/>
    </row>
    <row r="8462" spans="1:1">
      <c r="A8462" s="18"/>
    </row>
    <row r="8463" spans="1:1">
      <c r="A8463" s="18"/>
    </row>
    <row r="8464" spans="1:1">
      <c r="A8464" s="18"/>
    </row>
    <row r="8465" spans="1:1">
      <c r="A8465" s="18"/>
    </row>
    <row r="8466" spans="1:1">
      <c r="A8466" s="18"/>
    </row>
    <row r="8467" spans="1:1">
      <c r="A8467" s="18"/>
    </row>
    <row r="8468" spans="1:1">
      <c r="A8468" s="18"/>
    </row>
    <row r="8469" spans="1:1">
      <c r="A8469" s="18"/>
    </row>
    <row r="8470" spans="1:1">
      <c r="A8470" s="18"/>
    </row>
    <row r="8471" spans="1:1">
      <c r="A8471" s="18"/>
    </row>
    <row r="8472" spans="1:1">
      <c r="A8472" s="18"/>
    </row>
    <row r="8473" spans="1:1">
      <c r="A8473" s="18"/>
    </row>
    <row r="8474" spans="1:1">
      <c r="A8474" s="18"/>
    </row>
    <row r="8475" spans="1:1">
      <c r="A8475" s="18"/>
    </row>
    <row r="8476" spans="1:1">
      <c r="A8476" s="18"/>
    </row>
    <row r="8477" spans="1:1">
      <c r="A8477" s="18"/>
    </row>
    <row r="8478" spans="1:1">
      <c r="A8478" s="18"/>
    </row>
    <row r="8479" spans="1:1">
      <c r="A8479" s="18"/>
    </row>
    <row r="8480" spans="1:1">
      <c r="A8480" s="18"/>
    </row>
    <row r="8481" spans="1:1">
      <c r="A8481" s="18"/>
    </row>
    <row r="8482" spans="1:1">
      <c r="A8482" s="18"/>
    </row>
    <row r="8483" spans="1:1">
      <c r="A8483" s="18"/>
    </row>
    <row r="8484" spans="1:1">
      <c r="A8484" s="18"/>
    </row>
    <row r="8485" spans="1:1">
      <c r="A8485" s="18"/>
    </row>
    <row r="8486" spans="1:1">
      <c r="A8486" s="18"/>
    </row>
    <row r="8487" spans="1:1">
      <c r="A8487" s="18"/>
    </row>
    <row r="8488" spans="1:1">
      <c r="A8488" s="18"/>
    </row>
    <row r="8489" spans="1:1">
      <c r="A8489" s="18"/>
    </row>
    <row r="8490" spans="1:1">
      <c r="A8490" s="18"/>
    </row>
    <row r="8491" spans="1:1">
      <c r="A8491" s="18"/>
    </row>
    <row r="8492" spans="1:1">
      <c r="A8492" s="18"/>
    </row>
    <row r="8493" spans="1:1">
      <c r="A8493" s="18"/>
    </row>
    <row r="8494" spans="1:1">
      <c r="A8494" s="18"/>
    </row>
    <row r="8495" spans="1:1">
      <c r="A8495" s="18"/>
    </row>
    <row r="8496" spans="1:1">
      <c r="A8496" s="18"/>
    </row>
    <row r="8497" spans="1:1">
      <c r="A8497" s="18"/>
    </row>
    <row r="8498" spans="1:1">
      <c r="A8498" s="18"/>
    </row>
    <row r="8499" spans="1:1">
      <c r="A8499" s="18"/>
    </row>
    <row r="8500" spans="1:1">
      <c r="A8500" s="18"/>
    </row>
    <row r="8501" spans="1:1">
      <c r="A8501" s="18"/>
    </row>
    <row r="8502" spans="1:1">
      <c r="A8502" s="18"/>
    </row>
    <row r="8503" spans="1:1">
      <c r="A8503" s="18"/>
    </row>
    <row r="8504" spans="1:1">
      <c r="A8504" s="18"/>
    </row>
    <row r="8505" spans="1:1">
      <c r="A8505" s="18"/>
    </row>
    <row r="8506" spans="1:1">
      <c r="A8506" s="18"/>
    </row>
    <row r="8507" spans="1:1">
      <c r="A8507" s="18"/>
    </row>
    <row r="8508" spans="1:1">
      <c r="A8508" s="18"/>
    </row>
    <row r="8509" spans="1:1">
      <c r="A8509" s="18"/>
    </row>
    <row r="8510" spans="1:1">
      <c r="A8510" s="18"/>
    </row>
    <row r="8511" spans="1:1">
      <c r="A8511" s="18"/>
    </row>
    <row r="8512" spans="1:1">
      <c r="A8512" s="18"/>
    </row>
    <row r="8513" spans="1:1">
      <c r="A8513" s="18"/>
    </row>
    <row r="8514" spans="1:1">
      <c r="A8514" s="18"/>
    </row>
    <row r="8515" spans="1:1">
      <c r="A8515" s="18"/>
    </row>
    <row r="8516" spans="1:1">
      <c r="A8516" s="18"/>
    </row>
    <row r="8517" spans="1:1">
      <c r="A8517" s="18"/>
    </row>
    <row r="8518" spans="1:1">
      <c r="A8518" s="18"/>
    </row>
    <row r="8519" spans="1:1">
      <c r="A8519" s="18"/>
    </row>
    <row r="8520" spans="1:1">
      <c r="A8520" s="18"/>
    </row>
    <row r="8521" spans="1:1">
      <c r="A8521" s="18"/>
    </row>
    <row r="8522" spans="1:1">
      <c r="A8522" s="18"/>
    </row>
    <row r="8523" spans="1:1">
      <c r="A8523" s="18"/>
    </row>
    <row r="8524" spans="1:1">
      <c r="A8524" s="18"/>
    </row>
    <row r="8525" spans="1:1">
      <c r="A8525" s="18"/>
    </row>
    <row r="8526" spans="1:1">
      <c r="A8526" s="18"/>
    </row>
    <row r="8527" spans="1:1">
      <c r="A8527" s="18"/>
    </row>
    <row r="8528" spans="1:1">
      <c r="A8528" s="18"/>
    </row>
    <row r="8529" spans="1:1">
      <c r="A8529" s="18"/>
    </row>
    <row r="8530" spans="1:1">
      <c r="A8530" s="18"/>
    </row>
    <row r="8531" spans="1:1">
      <c r="A8531" s="18"/>
    </row>
    <row r="8532" spans="1:1">
      <c r="A8532" s="18"/>
    </row>
    <row r="8533" spans="1:1">
      <c r="A8533" s="18"/>
    </row>
    <row r="8534" spans="1:1">
      <c r="A8534" s="18"/>
    </row>
    <row r="8535" spans="1:1">
      <c r="A8535" s="18"/>
    </row>
    <row r="8536" spans="1:1">
      <c r="A8536" s="18"/>
    </row>
    <row r="8537" spans="1:1">
      <c r="A8537" s="18"/>
    </row>
    <row r="8538" spans="1:1">
      <c r="A8538" s="18"/>
    </row>
    <row r="8539" spans="1:1">
      <c r="A8539" s="18"/>
    </row>
    <row r="8540" spans="1:1">
      <c r="A8540" s="18"/>
    </row>
    <row r="8541" spans="1:1">
      <c r="A8541" s="18"/>
    </row>
    <row r="8542" spans="1:1">
      <c r="A8542" s="18"/>
    </row>
    <row r="8543" spans="1:1">
      <c r="A8543" s="18"/>
    </row>
    <row r="8544" spans="1:1">
      <c r="A8544" s="18"/>
    </row>
    <row r="8545" spans="1:1">
      <c r="A8545" s="18"/>
    </row>
    <row r="8546" spans="1:1">
      <c r="A8546" s="18"/>
    </row>
    <row r="8547" spans="1:1">
      <c r="A8547" s="18"/>
    </row>
    <row r="8548" spans="1:1">
      <c r="A8548" s="18"/>
    </row>
    <row r="8549" spans="1:1">
      <c r="A8549" s="18"/>
    </row>
    <row r="8550" spans="1:1">
      <c r="A8550" s="18"/>
    </row>
    <row r="8551" spans="1:1">
      <c r="A8551" s="18"/>
    </row>
    <row r="8552" spans="1:1">
      <c r="A8552" s="18"/>
    </row>
    <row r="8553" spans="1:1">
      <c r="A8553" s="18"/>
    </row>
    <row r="8554" spans="1:1">
      <c r="A8554" s="18"/>
    </row>
    <row r="8555" spans="1:1">
      <c r="A8555" s="18"/>
    </row>
    <row r="8556" spans="1:1">
      <c r="A8556" s="18"/>
    </row>
    <row r="8557" spans="1:1">
      <c r="A8557" s="18"/>
    </row>
    <row r="8558" spans="1:1">
      <c r="A8558" s="18"/>
    </row>
    <row r="8559" spans="1:1">
      <c r="A8559" s="18"/>
    </row>
    <row r="8560" spans="1:1">
      <c r="A8560" s="18"/>
    </row>
    <row r="8561" spans="1:1">
      <c r="A8561" s="18"/>
    </row>
    <row r="8562" spans="1:1">
      <c r="A8562" s="18"/>
    </row>
    <row r="8563" spans="1:1">
      <c r="A8563" s="18"/>
    </row>
    <row r="8564" spans="1:1">
      <c r="A8564" s="18"/>
    </row>
    <row r="8565" spans="1:1">
      <c r="A8565" s="18"/>
    </row>
    <row r="8566" spans="1:1">
      <c r="A8566" s="18"/>
    </row>
    <row r="8567" spans="1:1">
      <c r="A8567" s="18"/>
    </row>
    <row r="8568" spans="1:1">
      <c r="A8568" s="18"/>
    </row>
    <row r="8569" spans="1:1">
      <c r="A8569" s="18"/>
    </row>
    <row r="8570" spans="1:1">
      <c r="A8570" s="18"/>
    </row>
    <row r="8571" spans="1:1">
      <c r="A8571" s="18"/>
    </row>
    <row r="8572" spans="1:1">
      <c r="A8572" s="18"/>
    </row>
    <row r="8573" spans="1:1">
      <c r="A8573" s="18"/>
    </row>
    <row r="8574" spans="1:1">
      <c r="A8574" s="18"/>
    </row>
    <row r="8575" spans="1:1">
      <c r="A8575" s="18"/>
    </row>
    <row r="8576" spans="1:1">
      <c r="A8576" s="18"/>
    </row>
    <row r="8577" spans="1:1">
      <c r="A8577" s="18"/>
    </row>
    <row r="8578" spans="1:1">
      <c r="A8578" s="18"/>
    </row>
    <row r="8579" spans="1:1">
      <c r="A8579" s="18"/>
    </row>
    <row r="8580" spans="1:1">
      <c r="A8580" s="18"/>
    </row>
    <row r="8581" spans="1:1">
      <c r="A8581" s="18"/>
    </row>
    <row r="8582" spans="1:1">
      <c r="A8582" s="18"/>
    </row>
    <row r="8583" spans="1:1">
      <c r="A8583" s="18"/>
    </row>
    <row r="8584" spans="1:1">
      <c r="A8584" s="18"/>
    </row>
    <row r="8585" spans="1:1">
      <c r="A8585" s="18"/>
    </row>
    <row r="8586" spans="1:1">
      <c r="A8586" s="18"/>
    </row>
    <row r="8587" spans="1:1">
      <c r="A8587" s="18"/>
    </row>
    <row r="8588" spans="1:1">
      <c r="A8588" s="18"/>
    </row>
    <row r="8589" spans="1:1">
      <c r="A8589" s="18"/>
    </row>
    <row r="8590" spans="1:1">
      <c r="A8590" s="18"/>
    </row>
    <row r="8591" spans="1:1">
      <c r="A8591" s="18"/>
    </row>
    <row r="8592" spans="1:1">
      <c r="A8592" s="18"/>
    </row>
    <row r="8593" spans="1:1">
      <c r="A8593" s="18"/>
    </row>
    <row r="8594" spans="1:1">
      <c r="A8594" s="18"/>
    </row>
    <row r="8595" spans="1:1">
      <c r="A8595" s="18"/>
    </row>
    <row r="8596" spans="1:1">
      <c r="A8596" s="18"/>
    </row>
    <row r="8597" spans="1:1">
      <c r="A8597" s="18"/>
    </row>
    <row r="8598" spans="1:1">
      <c r="A8598" s="18"/>
    </row>
    <row r="8599" spans="1:1">
      <c r="A8599" s="18"/>
    </row>
    <row r="8600" spans="1:1">
      <c r="A8600" s="18"/>
    </row>
    <row r="8601" spans="1:1">
      <c r="A8601" s="18"/>
    </row>
    <row r="8602" spans="1:1">
      <c r="A8602" s="18"/>
    </row>
    <row r="8603" spans="1:1">
      <c r="A8603" s="18"/>
    </row>
    <row r="8604" spans="1:1">
      <c r="A8604" s="18"/>
    </row>
    <row r="8605" spans="1:1">
      <c r="A8605" s="18"/>
    </row>
    <row r="8606" spans="1:1">
      <c r="A8606" s="18"/>
    </row>
    <row r="8607" spans="1:1">
      <c r="A8607" s="18"/>
    </row>
    <row r="8608" spans="1:1">
      <c r="A8608" s="18"/>
    </row>
    <row r="8609" spans="1:1">
      <c r="A8609" s="18"/>
    </row>
    <row r="8610" spans="1:1">
      <c r="A8610" s="18"/>
    </row>
    <row r="8611" spans="1:1">
      <c r="A8611" s="18"/>
    </row>
    <row r="8612" spans="1:1">
      <c r="A8612" s="18"/>
    </row>
    <row r="8613" spans="1:1">
      <c r="A8613" s="18"/>
    </row>
    <row r="8614" spans="1:1">
      <c r="A8614" s="18"/>
    </row>
    <row r="8615" spans="1:1">
      <c r="A8615" s="18"/>
    </row>
    <row r="8616" spans="1:1">
      <c r="A8616" s="18"/>
    </row>
    <row r="8617" spans="1:1">
      <c r="A8617" s="18"/>
    </row>
    <row r="8618" spans="1:1">
      <c r="A8618" s="18"/>
    </row>
    <row r="8619" spans="1:1">
      <c r="A8619" s="18"/>
    </row>
    <row r="8620" spans="1:1">
      <c r="A8620" s="18"/>
    </row>
    <row r="8621" spans="1:1">
      <c r="A8621" s="18"/>
    </row>
    <row r="8622" spans="1:1">
      <c r="A8622" s="18"/>
    </row>
    <row r="8623" spans="1:1">
      <c r="A8623" s="18"/>
    </row>
    <row r="8624" spans="1:1">
      <c r="A8624" s="18"/>
    </row>
    <row r="8625" spans="1:1">
      <c r="A8625" s="18"/>
    </row>
    <row r="8626" spans="1:1">
      <c r="A8626" s="18"/>
    </row>
    <row r="8627" spans="1:1">
      <c r="A8627" s="18"/>
    </row>
    <row r="8628" spans="1:1">
      <c r="A8628" s="18"/>
    </row>
    <row r="8629" spans="1:1">
      <c r="A8629" s="18"/>
    </row>
    <row r="8630" spans="1:1">
      <c r="A8630" s="18"/>
    </row>
    <row r="8631" spans="1:1">
      <c r="A8631" s="18"/>
    </row>
    <row r="8632" spans="1:1">
      <c r="A8632" s="18"/>
    </row>
    <row r="8633" spans="1:1">
      <c r="A8633" s="18"/>
    </row>
    <row r="8634" spans="1:1">
      <c r="A8634" s="18"/>
    </row>
    <row r="8635" spans="1:1">
      <c r="A8635" s="18"/>
    </row>
    <row r="8636" spans="1:1">
      <c r="A8636" s="18"/>
    </row>
    <row r="8637" spans="1:1">
      <c r="A8637" s="18"/>
    </row>
    <row r="8638" spans="1:1">
      <c r="A8638" s="18"/>
    </row>
    <row r="8639" spans="1:1">
      <c r="A8639" s="18"/>
    </row>
    <row r="8640" spans="1:1">
      <c r="A8640" s="18"/>
    </row>
    <row r="8641" spans="1:1">
      <c r="A8641" s="18"/>
    </row>
    <row r="8642" spans="1:1">
      <c r="A8642" s="18"/>
    </row>
    <row r="8643" spans="1:1">
      <c r="A8643" s="18"/>
    </row>
    <row r="8644" spans="1:1">
      <c r="A8644" s="18"/>
    </row>
    <row r="8645" spans="1:1">
      <c r="A8645" s="18"/>
    </row>
    <row r="8646" spans="1:1">
      <c r="A8646" s="18"/>
    </row>
    <row r="8647" spans="1:1">
      <c r="A8647" s="18"/>
    </row>
    <row r="8648" spans="1:1">
      <c r="A8648" s="18"/>
    </row>
    <row r="8649" spans="1:1">
      <c r="A8649" s="18"/>
    </row>
    <row r="8650" spans="1:1">
      <c r="A8650" s="18"/>
    </row>
    <row r="8651" spans="1:1">
      <c r="A8651" s="18"/>
    </row>
    <row r="8652" spans="1:1">
      <c r="A8652" s="18"/>
    </row>
    <row r="8653" spans="1:1">
      <c r="A8653" s="18"/>
    </row>
    <row r="8654" spans="1:1">
      <c r="A8654" s="18"/>
    </row>
    <row r="8655" spans="1:1">
      <c r="A8655" s="18"/>
    </row>
    <row r="8656" spans="1:1">
      <c r="A8656" s="18"/>
    </row>
    <row r="8657" spans="1:1">
      <c r="A8657" s="18"/>
    </row>
    <row r="8658" spans="1:1">
      <c r="A8658" s="18"/>
    </row>
    <row r="8659" spans="1:1">
      <c r="A8659" s="18"/>
    </row>
    <row r="8660" spans="1:1">
      <c r="A8660" s="18"/>
    </row>
    <row r="8661" spans="1:1">
      <c r="A8661" s="18"/>
    </row>
    <row r="8662" spans="1:1">
      <c r="A8662" s="18"/>
    </row>
    <row r="8663" spans="1:1">
      <c r="A8663" s="18"/>
    </row>
    <row r="8664" spans="1:1">
      <c r="A8664" s="18"/>
    </row>
    <row r="8665" spans="1:1">
      <c r="A8665" s="18"/>
    </row>
    <row r="8666" spans="1:1">
      <c r="A8666" s="18"/>
    </row>
    <row r="8667" spans="1:1">
      <c r="A8667" s="18"/>
    </row>
    <row r="8668" spans="1:1">
      <c r="A8668" s="18"/>
    </row>
    <row r="8669" spans="1:1">
      <c r="A8669" s="18"/>
    </row>
    <row r="8670" spans="1:1">
      <c r="A8670" s="18"/>
    </row>
    <row r="8671" spans="1:1">
      <c r="A8671" s="18"/>
    </row>
    <row r="8672" spans="1:1">
      <c r="A8672" s="18"/>
    </row>
    <row r="8673" spans="1:1">
      <c r="A8673" s="18"/>
    </row>
    <row r="8674" spans="1:1">
      <c r="A8674" s="18"/>
    </row>
    <row r="8675" spans="1:1">
      <c r="A8675" s="18"/>
    </row>
    <row r="8676" spans="1:1">
      <c r="A8676" s="18"/>
    </row>
    <row r="8677" spans="1:1">
      <c r="A8677" s="18"/>
    </row>
    <row r="8678" spans="1:1">
      <c r="A8678" s="18"/>
    </row>
    <row r="8679" spans="1:1">
      <c r="A8679" s="18"/>
    </row>
    <row r="8680" spans="1:1">
      <c r="A8680" s="18"/>
    </row>
    <row r="8681" spans="1:1">
      <c r="A8681" s="18"/>
    </row>
    <row r="8682" spans="1:1">
      <c r="A8682" s="18"/>
    </row>
    <row r="8683" spans="1:1">
      <c r="A8683" s="18"/>
    </row>
    <row r="8684" spans="1:1">
      <c r="A8684" s="18"/>
    </row>
    <row r="8685" spans="1:1">
      <c r="A8685" s="18"/>
    </row>
    <row r="8686" spans="1:1">
      <c r="A8686" s="18"/>
    </row>
    <row r="8687" spans="1:1">
      <c r="A8687" s="18"/>
    </row>
    <row r="8688" spans="1:1">
      <c r="A8688" s="18"/>
    </row>
    <row r="8689" spans="1:1">
      <c r="A8689" s="18"/>
    </row>
    <row r="8690" spans="1:1">
      <c r="A8690" s="18"/>
    </row>
    <row r="8691" spans="1:1">
      <c r="A8691" s="18"/>
    </row>
    <row r="8692" spans="1:1">
      <c r="A8692" s="18"/>
    </row>
    <row r="8693" spans="1:1">
      <c r="A8693" s="18"/>
    </row>
    <row r="8694" spans="1:1">
      <c r="A8694" s="18"/>
    </row>
    <row r="8695" spans="1:1">
      <c r="A8695" s="18"/>
    </row>
    <row r="8696" spans="1:1">
      <c r="A8696" s="18"/>
    </row>
    <row r="8697" spans="1:1">
      <c r="A8697" s="18"/>
    </row>
    <row r="8698" spans="1:1">
      <c r="A8698" s="18"/>
    </row>
    <row r="8699" spans="1:1">
      <c r="A8699" s="18"/>
    </row>
    <row r="8700" spans="1:1">
      <c r="A8700" s="18"/>
    </row>
    <row r="8701" spans="1:1">
      <c r="A8701" s="18"/>
    </row>
    <row r="8702" spans="1:1">
      <c r="A8702" s="18"/>
    </row>
    <row r="8703" spans="1:1">
      <c r="A8703" s="18"/>
    </row>
    <row r="8704" spans="1:1">
      <c r="A8704" s="18"/>
    </row>
    <row r="8705" spans="1:1">
      <c r="A8705" s="18"/>
    </row>
    <row r="8706" spans="1:1">
      <c r="A8706" s="18"/>
    </row>
    <row r="8707" spans="1:1">
      <c r="A8707" s="18"/>
    </row>
    <row r="8708" spans="1:1">
      <c r="A8708" s="18"/>
    </row>
    <row r="8709" spans="1:1">
      <c r="A8709" s="18"/>
    </row>
    <row r="8710" spans="1:1">
      <c r="A8710" s="18"/>
    </row>
    <row r="8711" spans="1:1">
      <c r="A8711" s="18"/>
    </row>
    <row r="8712" spans="1:1">
      <c r="A8712" s="18"/>
    </row>
    <row r="8713" spans="1:1">
      <c r="A8713" s="18"/>
    </row>
    <row r="8714" spans="1:1">
      <c r="A8714" s="18"/>
    </row>
    <row r="8715" spans="1:1">
      <c r="A8715" s="18"/>
    </row>
    <row r="8716" spans="1:1">
      <c r="A8716" s="18"/>
    </row>
    <row r="8717" spans="1:1">
      <c r="A8717" s="18"/>
    </row>
    <row r="8718" spans="1:1">
      <c r="A8718" s="18"/>
    </row>
    <row r="8719" spans="1:1">
      <c r="A8719" s="18"/>
    </row>
    <row r="8720" spans="1:1">
      <c r="A8720" s="18"/>
    </row>
    <row r="8721" spans="1:1">
      <c r="A8721" s="18"/>
    </row>
    <row r="8722" spans="1:1">
      <c r="A8722" s="18"/>
    </row>
    <row r="8723" spans="1:1">
      <c r="A8723" s="18"/>
    </row>
    <row r="8724" spans="1:1">
      <c r="A8724" s="18"/>
    </row>
    <row r="8725" spans="1:1">
      <c r="A8725" s="18"/>
    </row>
    <row r="8726" spans="1:1">
      <c r="A8726" s="18"/>
    </row>
    <row r="8727" spans="1:1">
      <c r="A8727" s="18"/>
    </row>
    <row r="8728" spans="1:1">
      <c r="A8728" s="18"/>
    </row>
    <row r="8729" spans="1:1">
      <c r="A8729" s="18"/>
    </row>
    <row r="8730" spans="1:1">
      <c r="A8730" s="18"/>
    </row>
    <row r="8731" spans="1:1">
      <c r="A8731" s="18"/>
    </row>
    <row r="8732" spans="1:1">
      <c r="A8732" s="18"/>
    </row>
    <row r="8733" spans="1:1">
      <c r="A8733" s="18"/>
    </row>
    <row r="8734" spans="1:1">
      <c r="A8734" s="18"/>
    </row>
    <row r="8735" spans="1:1">
      <c r="A8735" s="18"/>
    </row>
    <row r="8736" spans="1:1">
      <c r="A8736" s="18"/>
    </row>
    <row r="8737" spans="1:1">
      <c r="A8737" s="18"/>
    </row>
    <row r="8738" spans="1:1">
      <c r="A8738" s="18"/>
    </row>
    <row r="8739" spans="1:1">
      <c r="A8739" s="18"/>
    </row>
    <row r="8740" spans="1:1">
      <c r="A8740" s="18"/>
    </row>
    <row r="8741" spans="1:1">
      <c r="A8741" s="18"/>
    </row>
    <row r="8742" spans="1:1">
      <c r="A8742" s="18"/>
    </row>
    <row r="8743" spans="1:1">
      <c r="A8743" s="18"/>
    </row>
    <row r="8744" spans="1:1">
      <c r="A8744" s="18"/>
    </row>
    <row r="8745" spans="1:1">
      <c r="A8745" s="18"/>
    </row>
    <row r="8746" spans="1:1">
      <c r="A8746" s="18"/>
    </row>
    <row r="8747" spans="1:1">
      <c r="A8747" s="18"/>
    </row>
    <row r="8748" spans="1:1">
      <c r="A8748" s="18"/>
    </row>
    <row r="8749" spans="1:1">
      <c r="A8749" s="18"/>
    </row>
    <row r="8750" spans="1:1">
      <c r="A8750" s="18"/>
    </row>
    <row r="8751" spans="1:1">
      <c r="A8751" s="18"/>
    </row>
    <row r="8752" spans="1:1">
      <c r="A8752" s="18"/>
    </row>
    <row r="8753" spans="1:1">
      <c r="A8753" s="18"/>
    </row>
    <row r="8754" spans="1:1">
      <c r="A8754" s="18"/>
    </row>
    <row r="8755" spans="1:1">
      <c r="A8755" s="18"/>
    </row>
    <row r="8756" spans="1:1">
      <c r="A8756" s="18"/>
    </row>
    <row r="8757" spans="1:1">
      <c r="A8757" s="18"/>
    </row>
    <row r="8758" spans="1:1">
      <c r="A8758" s="18"/>
    </row>
    <row r="8759" spans="1:1">
      <c r="A8759" s="18"/>
    </row>
    <row r="8760" spans="1:1">
      <c r="A8760" s="18"/>
    </row>
    <row r="8761" spans="1:1">
      <c r="A8761" s="18"/>
    </row>
    <row r="8762" spans="1:1">
      <c r="A8762" s="18"/>
    </row>
    <row r="8763" spans="1:1">
      <c r="A8763" s="18"/>
    </row>
    <row r="8764" spans="1:1">
      <c r="A8764" s="18"/>
    </row>
    <row r="8765" spans="1:1">
      <c r="A8765" s="18"/>
    </row>
    <row r="8766" spans="1:1">
      <c r="A8766" s="18"/>
    </row>
    <row r="8767" spans="1:1">
      <c r="A8767" s="18"/>
    </row>
    <row r="8768" spans="1:1">
      <c r="A8768" s="18"/>
    </row>
    <row r="8769" spans="1:1">
      <c r="A8769" s="18"/>
    </row>
    <row r="8770" spans="1:1">
      <c r="A8770" s="18"/>
    </row>
    <row r="8771" spans="1:1">
      <c r="A8771" s="18"/>
    </row>
    <row r="8772" spans="1:1">
      <c r="A8772" s="18"/>
    </row>
    <row r="8773" spans="1:1">
      <c r="A8773" s="18"/>
    </row>
    <row r="8774" spans="1:1">
      <c r="A8774" s="18"/>
    </row>
    <row r="8775" spans="1:1">
      <c r="A8775" s="18"/>
    </row>
    <row r="8776" spans="1:1">
      <c r="A8776" s="18"/>
    </row>
    <row r="8777" spans="1:1">
      <c r="A8777" s="18"/>
    </row>
    <row r="8778" spans="1:1">
      <c r="A8778" s="18"/>
    </row>
    <row r="8779" spans="1:1">
      <c r="A8779" s="18"/>
    </row>
    <row r="8780" spans="1:1">
      <c r="A8780" s="18"/>
    </row>
    <row r="8781" spans="1:1">
      <c r="A8781" s="18"/>
    </row>
    <row r="8782" spans="1:1">
      <c r="A8782" s="18"/>
    </row>
    <row r="8783" spans="1:1">
      <c r="A8783" s="18"/>
    </row>
    <row r="8784" spans="1:1">
      <c r="A8784" s="18"/>
    </row>
    <row r="8785" spans="1:1">
      <c r="A8785" s="18"/>
    </row>
    <row r="8786" spans="1:1">
      <c r="A8786" s="18"/>
    </row>
    <row r="8787" spans="1:1">
      <c r="A8787" s="18"/>
    </row>
    <row r="8788" spans="1:1">
      <c r="A8788" s="18"/>
    </row>
    <row r="8789" spans="1:1">
      <c r="A8789" s="18"/>
    </row>
    <row r="8790" spans="1:1">
      <c r="A8790" s="18"/>
    </row>
    <row r="8791" spans="1:1">
      <c r="A8791" s="18"/>
    </row>
    <row r="8792" spans="1:1">
      <c r="A8792" s="18"/>
    </row>
    <row r="8793" spans="1:1">
      <c r="A8793" s="18"/>
    </row>
    <row r="8794" spans="1:1">
      <c r="A8794" s="18"/>
    </row>
    <row r="8795" spans="1:1">
      <c r="A8795" s="18"/>
    </row>
    <row r="8796" spans="1:1">
      <c r="A8796" s="18"/>
    </row>
    <row r="8797" spans="1:1">
      <c r="A8797" s="18"/>
    </row>
    <row r="8798" spans="1:1">
      <c r="A8798" s="18"/>
    </row>
    <row r="8799" spans="1:1">
      <c r="A8799" s="18"/>
    </row>
    <row r="8800" spans="1:1">
      <c r="A8800" s="18"/>
    </row>
    <row r="8801" spans="1:1">
      <c r="A8801" s="18"/>
    </row>
    <row r="8802" spans="1:1">
      <c r="A8802" s="18"/>
    </row>
    <row r="8803" spans="1:1">
      <c r="A8803" s="18"/>
    </row>
    <row r="8804" spans="1:1">
      <c r="A8804" s="18"/>
    </row>
    <row r="8805" spans="1:1">
      <c r="A8805" s="18"/>
    </row>
    <row r="8806" spans="1:1">
      <c r="A8806" s="18"/>
    </row>
    <row r="8807" spans="1:1">
      <c r="A8807" s="18"/>
    </row>
    <row r="8808" spans="1:1">
      <c r="A8808" s="18"/>
    </row>
    <row r="8809" spans="1:1">
      <c r="A8809" s="18"/>
    </row>
    <row r="8810" spans="1:1">
      <c r="A8810" s="18"/>
    </row>
    <row r="8811" spans="1:1">
      <c r="A8811" s="18"/>
    </row>
    <row r="8812" spans="1:1">
      <c r="A8812" s="18"/>
    </row>
    <row r="8813" spans="1:1">
      <c r="A8813" s="18"/>
    </row>
    <row r="8814" spans="1:1">
      <c r="A8814" s="18"/>
    </row>
    <row r="8815" spans="1:1">
      <c r="A8815" s="18"/>
    </row>
    <row r="8816" spans="1:1">
      <c r="A8816" s="18"/>
    </row>
    <row r="8817" spans="1:1">
      <c r="A8817" s="18"/>
    </row>
    <row r="8818" spans="1:1">
      <c r="A8818" s="18"/>
    </row>
    <row r="8819" spans="1:1">
      <c r="A8819" s="18"/>
    </row>
    <row r="8820" spans="1:1">
      <c r="A8820" s="18"/>
    </row>
    <row r="8821" spans="1:1">
      <c r="A8821" s="18"/>
    </row>
    <row r="8822" spans="1:1">
      <c r="A8822" s="18"/>
    </row>
    <row r="8823" spans="1:1">
      <c r="A8823" s="18"/>
    </row>
    <row r="8824" spans="1:1">
      <c r="A8824" s="18"/>
    </row>
    <row r="8825" spans="1:1">
      <c r="A8825" s="18"/>
    </row>
    <row r="8826" spans="1:1">
      <c r="A8826" s="18"/>
    </row>
    <row r="8827" spans="1:1">
      <c r="A8827" s="18"/>
    </row>
    <row r="8828" spans="1:1">
      <c r="A8828" s="18"/>
    </row>
    <row r="8829" spans="1:1">
      <c r="A8829" s="18"/>
    </row>
    <row r="8830" spans="1:1">
      <c r="A8830" s="18"/>
    </row>
    <row r="8831" spans="1:1">
      <c r="A8831" s="18"/>
    </row>
    <row r="8832" spans="1:1">
      <c r="A8832" s="18"/>
    </row>
    <row r="8833" spans="1:1">
      <c r="A8833" s="18"/>
    </row>
    <row r="8834" spans="1:1">
      <c r="A8834" s="18"/>
    </row>
    <row r="8835" spans="1:1">
      <c r="A8835" s="18"/>
    </row>
    <row r="8836" spans="1:1">
      <c r="A8836" s="18"/>
    </row>
    <row r="8837" spans="1:1">
      <c r="A8837" s="18"/>
    </row>
    <row r="8838" spans="1:1">
      <c r="A8838" s="18"/>
    </row>
    <row r="8839" spans="1:1">
      <c r="A8839" s="18"/>
    </row>
    <row r="8840" spans="1:1">
      <c r="A8840" s="18"/>
    </row>
    <row r="8841" spans="1:1">
      <c r="A8841" s="18"/>
    </row>
    <row r="8842" spans="1:1">
      <c r="A8842" s="18"/>
    </row>
    <row r="8843" spans="1:1">
      <c r="A8843" s="18"/>
    </row>
    <row r="8844" spans="1:1">
      <c r="A8844" s="18"/>
    </row>
    <row r="8845" spans="1:1">
      <c r="A8845" s="18"/>
    </row>
    <row r="8846" spans="1:1">
      <c r="A8846" s="18"/>
    </row>
    <row r="8847" spans="1:1">
      <c r="A8847" s="18"/>
    </row>
    <row r="8848" spans="1:1">
      <c r="A8848" s="18"/>
    </row>
    <row r="8849" spans="1:1">
      <c r="A8849" s="18"/>
    </row>
    <row r="8850" spans="1:1">
      <c r="A8850" s="18"/>
    </row>
    <row r="8851" spans="1:1">
      <c r="A8851" s="18"/>
    </row>
    <row r="8852" spans="1:1">
      <c r="A8852" s="18"/>
    </row>
    <row r="8853" spans="1:1">
      <c r="A8853" s="18"/>
    </row>
    <row r="8854" spans="1:1">
      <c r="A8854" s="18"/>
    </row>
    <row r="8855" spans="1:1">
      <c r="A8855" s="18"/>
    </row>
    <row r="8856" spans="1:1">
      <c r="A8856" s="18"/>
    </row>
    <row r="8857" spans="1:1">
      <c r="A8857" s="18"/>
    </row>
    <row r="8858" spans="1:1">
      <c r="A8858" s="18"/>
    </row>
    <row r="8859" spans="1:1">
      <c r="A8859" s="18"/>
    </row>
    <row r="8860" spans="1:1">
      <c r="A8860" s="18"/>
    </row>
    <row r="8861" spans="1:1">
      <c r="A8861" s="18"/>
    </row>
    <row r="8862" spans="1:1">
      <c r="A8862" s="18"/>
    </row>
    <row r="8863" spans="1:1">
      <c r="A8863" s="18"/>
    </row>
    <row r="8864" spans="1:1">
      <c r="A8864" s="18"/>
    </row>
    <row r="8865" spans="1:1">
      <c r="A8865" s="18"/>
    </row>
    <row r="8866" spans="1:1">
      <c r="A8866" s="18"/>
    </row>
    <row r="8867" spans="1:1">
      <c r="A8867" s="18"/>
    </row>
    <row r="8868" spans="1:1">
      <c r="A8868" s="18"/>
    </row>
    <row r="8869" spans="1:1">
      <c r="A8869" s="18"/>
    </row>
    <row r="8870" spans="1:1">
      <c r="A8870" s="18"/>
    </row>
    <row r="8871" spans="1:1">
      <c r="A8871" s="18"/>
    </row>
    <row r="8872" spans="1:1">
      <c r="A8872" s="18"/>
    </row>
    <row r="8873" spans="1:1">
      <c r="A8873" s="18"/>
    </row>
    <row r="8874" spans="1:1">
      <c r="A8874" s="18"/>
    </row>
    <row r="8875" spans="1:1">
      <c r="A8875" s="18"/>
    </row>
    <row r="8876" spans="1:1">
      <c r="A8876" s="18"/>
    </row>
    <row r="8877" spans="1:1">
      <c r="A8877" s="18"/>
    </row>
    <row r="8878" spans="1:1">
      <c r="A8878" s="18"/>
    </row>
    <row r="8879" spans="1:1">
      <c r="A8879" s="18"/>
    </row>
    <row r="8880" spans="1:1">
      <c r="A8880" s="18"/>
    </row>
    <row r="8881" spans="1:1">
      <c r="A8881" s="18"/>
    </row>
    <row r="8882" spans="1:1">
      <c r="A8882" s="18"/>
    </row>
    <row r="8883" spans="1:1">
      <c r="A8883" s="18"/>
    </row>
    <row r="8884" spans="1:1">
      <c r="A8884" s="18"/>
    </row>
    <row r="8885" spans="1:1">
      <c r="A8885" s="18"/>
    </row>
    <row r="8886" spans="1:1">
      <c r="A8886" s="18"/>
    </row>
    <row r="8887" spans="1:1">
      <c r="A8887" s="18"/>
    </row>
    <row r="8888" spans="1:1">
      <c r="A8888" s="18"/>
    </row>
    <row r="8889" spans="1:1">
      <c r="A8889" s="18"/>
    </row>
    <row r="8890" spans="1:1">
      <c r="A8890" s="18"/>
    </row>
    <row r="8891" spans="1:1">
      <c r="A8891" s="18"/>
    </row>
    <row r="8892" spans="1:1">
      <c r="A8892" s="18"/>
    </row>
    <row r="8893" spans="1:1">
      <c r="A8893" s="18"/>
    </row>
    <row r="8894" spans="1:1">
      <c r="A8894" s="18"/>
    </row>
    <row r="8895" spans="1:1">
      <c r="A8895" s="18"/>
    </row>
    <row r="8896" spans="1:1">
      <c r="A8896" s="18"/>
    </row>
    <row r="8897" spans="1:1">
      <c r="A8897" s="18"/>
    </row>
    <row r="8898" spans="1:1">
      <c r="A8898" s="18"/>
    </row>
    <row r="8899" spans="1:1">
      <c r="A8899" s="18"/>
    </row>
    <row r="8900" spans="1:1">
      <c r="A8900" s="18"/>
    </row>
    <row r="8901" spans="1:1">
      <c r="A8901" s="18"/>
    </row>
    <row r="8902" spans="1:1">
      <c r="A8902" s="18"/>
    </row>
    <row r="8903" spans="1:1">
      <c r="A8903" s="18"/>
    </row>
    <row r="8904" spans="1:1">
      <c r="A8904" s="18"/>
    </row>
    <row r="8905" spans="1:1">
      <c r="A8905" s="18"/>
    </row>
    <row r="8906" spans="1:1">
      <c r="A8906" s="18"/>
    </row>
    <row r="8907" spans="1:1">
      <c r="A8907" s="18"/>
    </row>
    <row r="8908" spans="1:1">
      <c r="A8908" s="18"/>
    </row>
    <row r="8909" spans="1:1">
      <c r="A8909" s="18"/>
    </row>
    <row r="8910" spans="1:1">
      <c r="A8910" s="18"/>
    </row>
    <row r="8911" spans="1:1">
      <c r="A8911" s="18"/>
    </row>
    <row r="8912" spans="1:1">
      <c r="A8912" s="18"/>
    </row>
    <row r="8913" spans="1:1">
      <c r="A8913" s="18"/>
    </row>
    <row r="8914" spans="1:1">
      <c r="A8914" s="18"/>
    </row>
    <row r="8915" spans="1:1">
      <c r="A8915" s="18"/>
    </row>
    <row r="8916" spans="1:1">
      <c r="A8916" s="18"/>
    </row>
    <row r="8917" spans="1:1">
      <c r="A8917" s="18"/>
    </row>
    <row r="8918" spans="1:1">
      <c r="A8918" s="18"/>
    </row>
    <row r="8919" spans="1:1">
      <c r="A8919" s="18"/>
    </row>
    <row r="8920" spans="1:1">
      <c r="A8920" s="18"/>
    </row>
    <row r="8921" spans="1:1">
      <c r="A8921" s="18"/>
    </row>
    <row r="8922" spans="1:1">
      <c r="A8922" s="18"/>
    </row>
    <row r="8923" spans="1:1">
      <c r="A8923" s="18"/>
    </row>
    <row r="8924" spans="1:1">
      <c r="A8924" s="18"/>
    </row>
    <row r="8925" spans="1:1">
      <c r="A8925" s="18"/>
    </row>
    <row r="8926" spans="1:1">
      <c r="A8926" s="18"/>
    </row>
    <row r="8927" spans="1:1">
      <c r="A8927" s="18"/>
    </row>
    <row r="8928" spans="1:1">
      <c r="A8928" s="18"/>
    </row>
    <row r="8929" spans="1:1">
      <c r="A8929" s="18"/>
    </row>
    <row r="8930" spans="1:1">
      <c r="A8930" s="18"/>
    </row>
    <row r="8931" spans="1:1">
      <c r="A8931" s="18"/>
    </row>
    <row r="8932" spans="1:1">
      <c r="A8932" s="18"/>
    </row>
    <row r="8933" spans="1:1">
      <c r="A8933" s="18"/>
    </row>
    <row r="8934" spans="1:1">
      <c r="A8934" s="18"/>
    </row>
    <row r="8935" spans="1:1">
      <c r="A8935" s="18"/>
    </row>
    <row r="8936" spans="1:1">
      <c r="A8936" s="18"/>
    </row>
    <row r="8937" spans="1:1">
      <c r="A8937" s="18"/>
    </row>
    <row r="8938" spans="1:1">
      <c r="A8938" s="18"/>
    </row>
    <row r="8939" spans="1:1">
      <c r="A8939" s="18"/>
    </row>
    <row r="8940" spans="1:1">
      <c r="A8940" s="18"/>
    </row>
    <row r="8941" spans="1:1">
      <c r="A8941" s="18"/>
    </row>
    <row r="8942" spans="1:1">
      <c r="A8942" s="18"/>
    </row>
    <row r="8943" spans="1:1">
      <c r="A8943" s="18"/>
    </row>
    <row r="8944" spans="1:1">
      <c r="A8944" s="18"/>
    </row>
    <row r="8945" spans="1:1">
      <c r="A8945" s="18"/>
    </row>
    <row r="8946" spans="1:1">
      <c r="A8946" s="18"/>
    </row>
    <row r="8947" spans="1:1">
      <c r="A8947" s="18"/>
    </row>
    <row r="8948" spans="1:1">
      <c r="A8948" s="18"/>
    </row>
    <row r="8949" spans="1:1">
      <c r="A8949" s="18"/>
    </row>
    <row r="8950" spans="1:1">
      <c r="A8950" s="18"/>
    </row>
    <row r="8951" spans="1:1">
      <c r="A8951" s="18"/>
    </row>
    <row r="8952" spans="1:1">
      <c r="A8952" s="18"/>
    </row>
    <row r="8953" spans="1:1">
      <c r="A8953" s="18"/>
    </row>
    <row r="8954" spans="1:1">
      <c r="A8954" s="18"/>
    </row>
    <row r="8955" spans="1:1">
      <c r="A8955" s="18"/>
    </row>
    <row r="8956" spans="1:1">
      <c r="A8956" s="18"/>
    </row>
    <row r="8957" spans="1:1">
      <c r="A8957" s="18"/>
    </row>
    <row r="8958" spans="1:1">
      <c r="A8958" s="18"/>
    </row>
    <row r="8959" spans="1:1">
      <c r="A8959" s="18"/>
    </row>
    <row r="8960" spans="1:1">
      <c r="A8960" s="18"/>
    </row>
    <row r="8961" spans="1:1">
      <c r="A8961" s="18"/>
    </row>
    <row r="8962" spans="1:1">
      <c r="A8962" s="18"/>
    </row>
    <row r="8963" spans="1:1">
      <c r="A8963" s="18"/>
    </row>
    <row r="8964" spans="1:1">
      <c r="A8964" s="18"/>
    </row>
    <row r="8965" spans="1:1">
      <c r="A8965" s="18"/>
    </row>
    <row r="8966" spans="1:1">
      <c r="A8966" s="18"/>
    </row>
    <row r="8967" spans="1:1">
      <c r="A8967" s="18"/>
    </row>
    <row r="8968" spans="1:1">
      <c r="A8968" s="18"/>
    </row>
    <row r="8969" spans="1:1">
      <c r="A8969" s="18"/>
    </row>
    <row r="8970" spans="1:1">
      <c r="A8970" s="18"/>
    </row>
    <row r="8971" spans="1:1">
      <c r="A8971" s="18"/>
    </row>
    <row r="8972" spans="1:1">
      <c r="A8972" s="18"/>
    </row>
    <row r="8973" spans="1:1">
      <c r="A8973" s="18"/>
    </row>
    <row r="8974" spans="1:1">
      <c r="A8974" s="18"/>
    </row>
    <row r="8975" spans="1:1">
      <c r="A8975" s="18"/>
    </row>
    <row r="8976" spans="1:1">
      <c r="A8976" s="18"/>
    </row>
    <row r="8977" spans="1:1">
      <c r="A8977" s="18"/>
    </row>
    <row r="8978" spans="1:1">
      <c r="A8978" s="18"/>
    </row>
    <row r="8979" spans="1:1">
      <c r="A8979" s="18"/>
    </row>
    <row r="8980" spans="1:1">
      <c r="A8980" s="18"/>
    </row>
    <row r="8981" spans="1:1">
      <c r="A8981" s="18"/>
    </row>
    <row r="8982" spans="1:1">
      <c r="A8982" s="18"/>
    </row>
    <row r="8983" spans="1:1">
      <c r="A8983" s="18"/>
    </row>
    <row r="8984" spans="1:1">
      <c r="A8984" s="18"/>
    </row>
    <row r="8985" spans="1:1">
      <c r="A8985" s="18"/>
    </row>
    <row r="8986" spans="1:1">
      <c r="A8986" s="18"/>
    </row>
    <row r="8987" spans="1:1">
      <c r="A8987" s="18"/>
    </row>
    <row r="8988" spans="1:1">
      <c r="A8988" s="18"/>
    </row>
    <row r="8989" spans="1:1">
      <c r="A8989" s="18"/>
    </row>
    <row r="8990" spans="1:1">
      <c r="A8990" s="18"/>
    </row>
    <row r="8991" spans="1:1">
      <c r="A8991" s="18"/>
    </row>
    <row r="8992" spans="1:1">
      <c r="A8992" s="18"/>
    </row>
    <row r="8993" spans="1:1">
      <c r="A8993" s="18"/>
    </row>
    <row r="8994" spans="1:1">
      <c r="A8994" s="18"/>
    </row>
    <row r="8995" spans="1:1">
      <c r="A8995" s="18"/>
    </row>
    <row r="8996" spans="1:1">
      <c r="A8996" s="18"/>
    </row>
    <row r="8997" spans="1:1">
      <c r="A8997" s="18"/>
    </row>
    <row r="8998" spans="1:1">
      <c r="A8998" s="18"/>
    </row>
    <row r="8999" spans="1:1">
      <c r="A8999" s="18"/>
    </row>
    <row r="9000" spans="1:1">
      <c r="A9000" s="18"/>
    </row>
    <row r="9001" spans="1:1">
      <c r="A9001" s="18"/>
    </row>
    <row r="9002" spans="1:1">
      <c r="A9002" s="18"/>
    </row>
    <row r="9003" spans="1:1">
      <c r="A9003" s="18"/>
    </row>
    <row r="9004" spans="1:1">
      <c r="A9004" s="18"/>
    </row>
    <row r="9005" spans="1:1">
      <c r="A9005" s="18"/>
    </row>
    <row r="9006" spans="1:1">
      <c r="A9006" s="18"/>
    </row>
    <row r="9007" spans="1:1">
      <c r="A9007" s="18"/>
    </row>
    <row r="9008" spans="1:1">
      <c r="A9008" s="18"/>
    </row>
    <row r="9009" spans="1:1">
      <c r="A9009" s="18"/>
    </row>
    <row r="9010" spans="1:1">
      <c r="A9010" s="18"/>
    </row>
    <row r="9011" spans="1:1">
      <c r="A9011" s="18"/>
    </row>
    <row r="9012" spans="1:1">
      <c r="A9012" s="18"/>
    </row>
    <row r="9013" spans="1:1">
      <c r="A9013" s="18"/>
    </row>
    <row r="9014" spans="1:1">
      <c r="A9014" s="18"/>
    </row>
    <row r="9015" spans="1:1">
      <c r="A9015" s="18"/>
    </row>
    <row r="9016" spans="1:1">
      <c r="A9016" s="18"/>
    </row>
    <row r="9017" spans="1:1">
      <c r="A9017" s="18"/>
    </row>
    <row r="9018" spans="1:1">
      <c r="A9018" s="18"/>
    </row>
    <row r="9019" spans="1:1">
      <c r="A9019" s="18"/>
    </row>
    <row r="9020" spans="1:1">
      <c r="A9020" s="18"/>
    </row>
    <row r="9021" spans="1:1">
      <c r="A9021" s="18"/>
    </row>
    <row r="9022" spans="1:1">
      <c r="A9022" s="18"/>
    </row>
    <row r="9023" spans="1:1">
      <c r="A9023" s="18"/>
    </row>
    <row r="9024" spans="1:1">
      <c r="A9024" s="18"/>
    </row>
    <row r="9025" spans="1:1">
      <c r="A9025" s="18"/>
    </row>
    <row r="9026" spans="1:1">
      <c r="A9026" s="18"/>
    </row>
    <row r="9027" spans="1:1">
      <c r="A9027" s="18"/>
    </row>
    <row r="9028" spans="1:1">
      <c r="A9028" s="18"/>
    </row>
    <row r="9029" spans="1:1">
      <c r="A9029" s="18"/>
    </row>
    <row r="9030" spans="1:1">
      <c r="A9030" s="18"/>
    </row>
    <row r="9031" spans="1:1">
      <c r="A9031" s="18"/>
    </row>
    <row r="9032" spans="1:1">
      <c r="A9032" s="18"/>
    </row>
    <row r="9033" spans="1:1">
      <c r="A9033" s="18"/>
    </row>
    <row r="9034" spans="1:1">
      <c r="A9034" s="18"/>
    </row>
    <row r="9035" spans="1:1">
      <c r="A9035" s="18"/>
    </row>
    <row r="9036" spans="1:1">
      <c r="A9036" s="18"/>
    </row>
    <row r="9037" spans="1:1">
      <c r="A9037" s="18"/>
    </row>
    <row r="9038" spans="1:1">
      <c r="A9038" s="18"/>
    </row>
    <row r="9039" spans="1:1">
      <c r="A9039" s="18"/>
    </row>
    <row r="9040" spans="1:1">
      <c r="A9040" s="18"/>
    </row>
    <row r="9041" spans="1:1">
      <c r="A9041" s="18"/>
    </row>
    <row r="9042" spans="1:1">
      <c r="A9042" s="18"/>
    </row>
    <row r="9043" spans="1:1">
      <c r="A9043" s="18"/>
    </row>
    <row r="9044" spans="1:1">
      <c r="A9044" s="18"/>
    </row>
    <row r="9045" spans="1:1">
      <c r="A9045" s="18"/>
    </row>
    <row r="9046" spans="1:1">
      <c r="A9046" s="18"/>
    </row>
    <row r="9047" spans="1:1">
      <c r="A9047" s="18"/>
    </row>
    <row r="9048" spans="1:1">
      <c r="A9048" s="18"/>
    </row>
    <row r="9049" spans="1:1">
      <c r="A9049" s="18"/>
    </row>
    <row r="9050" spans="1:1">
      <c r="A9050" s="18"/>
    </row>
    <row r="9051" spans="1:1">
      <c r="A9051" s="18"/>
    </row>
    <row r="9052" spans="1:1">
      <c r="A9052" s="18"/>
    </row>
    <row r="9053" spans="1:1">
      <c r="A9053" s="18"/>
    </row>
    <row r="9054" spans="1:1">
      <c r="A9054" s="18"/>
    </row>
    <row r="9055" spans="1:1">
      <c r="A9055" s="18"/>
    </row>
    <row r="9056" spans="1:1">
      <c r="A9056" s="18"/>
    </row>
    <row r="9057" spans="1:1">
      <c r="A9057" s="18"/>
    </row>
    <row r="9058" spans="1:1">
      <c r="A9058" s="18"/>
    </row>
    <row r="9059" spans="1:1">
      <c r="A9059" s="18"/>
    </row>
    <row r="9060" spans="1:1">
      <c r="A9060" s="18"/>
    </row>
    <row r="9061" spans="1:1">
      <c r="A9061" s="18"/>
    </row>
    <row r="9062" spans="1:1">
      <c r="A9062" s="18"/>
    </row>
    <row r="9063" spans="1:1">
      <c r="A9063" s="18"/>
    </row>
    <row r="9064" spans="1:1">
      <c r="A9064" s="18"/>
    </row>
    <row r="9065" spans="1:1">
      <c r="A9065" s="18"/>
    </row>
    <row r="9066" spans="1:1">
      <c r="A9066" s="18"/>
    </row>
    <row r="9067" spans="1:1">
      <c r="A9067" s="18"/>
    </row>
    <row r="9068" spans="1:1">
      <c r="A9068" s="18"/>
    </row>
    <row r="9069" spans="1:1">
      <c r="A9069" s="18"/>
    </row>
    <row r="9070" spans="1:1">
      <c r="A9070" s="18"/>
    </row>
    <row r="9071" spans="1:1">
      <c r="A9071" s="18"/>
    </row>
    <row r="9072" spans="1:1">
      <c r="A9072" s="18"/>
    </row>
    <row r="9073" spans="1:1">
      <c r="A9073" s="18"/>
    </row>
    <row r="9074" spans="1:1">
      <c r="A9074" s="18"/>
    </row>
    <row r="9075" spans="1:1">
      <c r="A9075" s="18"/>
    </row>
    <row r="9076" spans="1:1">
      <c r="A9076" s="18"/>
    </row>
    <row r="9077" spans="1:1">
      <c r="A9077" s="18"/>
    </row>
    <row r="9078" spans="1:1">
      <c r="A9078" s="18"/>
    </row>
    <row r="9079" spans="1:1">
      <c r="A9079" s="18"/>
    </row>
    <row r="9080" spans="1:1">
      <c r="A9080" s="18"/>
    </row>
    <row r="9081" spans="1:1">
      <c r="A9081" s="18"/>
    </row>
    <row r="9082" spans="1:1">
      <c r="A9082" s="18"/>
    </row>
    <row r="9083" spans="1:1">
      <c r="A9083" s="18"/>
    </row>
    <row r="9084" spans="1:1">
      <c r="A9084" s="18"/>
    </row>
    <row r="9085" spans="1:1">
      <c r="A9085" s="18"/>
    </row>
    <row r="9086" spans="1:1">
      <c r="A9086" s="18"/>
    </row>
    <row r="9087" spans="1:1">
      <c r="A9087" s="18"/>
    </row>
    <row r="9088" spans="1:1">
      <c r="A9088" s="18"/>
    </row>
    <row r="9089" spans="1:1">
      <c r="A9089" s="18"/>
    </row>
    <row r="9090" spans="1:1">
      <c r="A9090" s="18"/>
    </row>
    <row r="9091" spans="1:1">
      <c r="A9091" s="18"/>
    </row>
    <row r="9092" spans="1:1">
      <c r="A9092" s="18"/>
    </row>
    <row r="9093" spans="1:1">
      <c r="A9093" s="18"/>
    </row>
    <row r="9094" spans="1:1">
      <c r="A9094" s="18"/>
    </row>
    <row r="9095" spans="1:1">
      <c r="A9095" s="18"/>
    </row>
    <row r="9096" spans="1:1">
      <c r="A9096" s="18"/>
    </row>
    <row r="9097" spans="1:1">
      <c r="A9097" s="18"/>
    </row>
    <row r="9098" spans="1:1">
      <c r="A9098" s="18"/>
    </row>
    <row r="9099" spans="1:1">
      <c r="A9099" s="18"/>
    </row>
    <row r="9100" spans="1:1">
      <c r="A9100" s="18"/>
    </row>
    <row r="9101" spans="1:1">
      <c r="A9101" s="18"/>
    </row>
    <row r="9102" spans="1:1">
      <c r="A9102" s="18"/>
    </row>
    <row r="9103" spans="1:1">
      <c r="A9103" s="18"/>
    </row>
    <row r="9104" spans="1:1">
      <c r="A9104" s="18"/>
    </row>
    <row r="9105" spans="1:1">
      <c r="A9105" s="18"/>
    </row>
    <row r="9106" spans="1:1">
      <c r="A9106" s="18"/>
    </row>
    <row r="9107" spans="1:1">
      <c r="A9107" s="18"/>
    </row>
    <row r="9108" spans="1:1">
      <c r="A9108" s="18"/>
    </row>
    <row r="9109" spans="1:1">
      <c r="A9109" s="18"/>
    </row>
    <row r="9110" spans="1:1">
      <c r="A9110" s="18"/>
    </row>
    <row r="9111" spans="1:1">
      <c r="A9111" s="18"/>
    </row>
    <row r="9112" spans="1:1">
      <c r="A9112" s="18"/>
    </row>
    <row r="9113" spans="1:1">
      <c r="A9113" s="18"/>
    </row>
    <row r="9114" spans="1:1">
      <c r="A9114" s="18"/>
    </row>
    <row r="9115" spans="1:1">
      <c r="A9115" s="18"/>
    </row>
    <row r="9116" spans="1:1">
      <c r="A9116" s="18"/>
    </row>
    <row r="9117" spans="1:1">
      <c r="A9117" s="18"/>
    </row>
    <row r="9118" spans="1:1">
      <c r="A9118" s="18"/>
    </row>
    <row r="9119" spans="1:1">
      <c r="A9119" s="18"/>
    </row>
    <row r="9120" spans="1:1">
      <c r="A9120" s="18"/>
    </row>
    <row r="9121" spans="1:1">
      <c r="A9121" s="18"/>
    </row>
    <row r="9122" spans="1:1">
      <c r="A9122" s="18"/>
    </row>
    <row r="9123" spans="1:1">
      <c r="A9123" s="18"/>
    </row>
    <row r="9124" spans="1:1">
      <c r="A9124" s="18"/>
    </row>
    <row r="9125" spans="1:1">
      <c r="A9125" s="18"/>
    </row>
    <row r="9126" spans="1:1">
      <c r="A9126" s="18"/>
    </row>
    <row r="9127" spans="1:1">
      <c r="A9127" s="18"/>
    </row>
    <row r="9128" spans="1:1">
      <c r="A9128" s="18"/>
    </row>
    <row r="9129" spans="1:1">
      <c r="A9129" s="18"/>
    </row>
    <row r="9130" spans="1:1">
      <c r="A9130" s="18"/>
    </row>
    <row r="9131" spans="1:1">
      <c r="A9131" s="18"/>
    </row>
    <row r="9132" spans="1:1">
      <c r="A9132" s="18"/>
    </row>
    <row r="9133" spans="1:1">
      <c r="A9133" s="18"/>
    </row>
    <row r="9134" spans="1:1">
      <c r="A9134" s="18"/>
    </row>
    <row r="9135" spans="1:1">
      <c r="A9135" s="18"/>
    </row>
    <row r="9136" spans="1:1">
      <c r="A9136" s="18"/>
    </row>
    <row r="9137" spans="1:1">
      <c r="A9137" s="18"/>
    </row>
    <row r="9138" spans="1:1">
      <c r="A9138" s="18"/>
    </row>
    <row r="9139" spans="1:1">
      <c r="A9139" s="18"/>
    </row>
    <row r="9140" spans="1:1">
      <c r="A9140" s="18"/>
    </row>
    <row r="9141" spans="1:1">
      <c r="A9141" s="18"/>
    </row>
    <row r="9142" spans="1:1">
      <c r="A9142" s="18"/>
    </row>
    <row r="9143" spans="1:1">
      <c r="A9143" s="18"/>
    </row>
    <row r="9144" spans="1:1">
      <c r="A9144" s="18"/>
    </row>
    <row r="9145" spans="1:1">
      <c r="A9145" s="18"/>
    </row>
    <row r="9146" spans="1:1">
      <c r="A9146" s="18"/>
    </row>
    <row r="9147" spans="1:1">
      <c r="A9147" s="18"/>
    </row>
    <row r="9148" spans="1:1">
      <c r="A9148" s="18"/>
    </row>
    <row r="9149" spans="1:1">
      <c r="A9149" s="18"/>
    </row>
    <row r="9150" spans="1:1">
      <c r="A9150" s="18"/>
    </row>
    <row r="9151" spans="1:1">
      <c r="A9151" s="18"/>
    </row>
    <row r="9152" spans="1:1">
      <c r="A9152" s="18"/>
    </row>
    <row r="9153" spans="1:1">
      <c r="A9153" s="18"/>
    </row>
    <row r="9154" spans="1:1">
      <c r="A9154" s="18"/>
    </row>
    <row r="9155" spans="1:1">
      <c r="A9155" s="18"/>
    </row>
    <row r="9156" spans="1:1">
      <c r="A9156" s="18"/>
    </row>
    <row r="9157" spans="1:1">
      <c r="A9157" s="18"/>
    </row>
    <row r="9158" spans="1:1">
      <c r="A9158" s="18"/>
    </row>
    <row r="9159" spans="1:1">
      <c r="A9159" s="18"/>
    </row>
    <row r="9160" spans="1:1">
      <c r="A9160" s="18"/>
    </row>
    <row r="9161" spans="1:1">
      <c r="A9161" s="18"/>
    </row>
    <row r="9162" spans="1:1">
      <c r="A9162" s="18"/>
    </row>
    <row r="9163" spans="1:1">
      <c r="A9163" s="18"/>
    </row>
    <row r="9164" spans="1:1">
      <c r="A9164" s="18"/>
    </row>
    <row r="9165" spans="1:1">
      <c r="A9165" s="18"/>
    </row>
    <row r="9166" spans="1:1">
      <c r="A9166" s="18"/>
    </row>
    <row r="9167" spans="1:1">
      <c r="A9167" s="18"/>
    </row>
    <row r="9168" spans="1:1">
      <c r="A9168" s="18"/>
    </row>
    <row r="9169" spans="1:1">
      <c r="A9169" s="18"/>
    </row>
    <row r="9170" spans="1:1">
      <c r="A9170" s="18"/>
    </row>
    <row r="9171" spans="1:1">
      <c r="A9171" s="18"/>
    </row>
    <row r="9172" spans="1:1">
      <c r="A9172" s="18"/>
    </row>
    <row r="9173" spans="1:1">
      <c r="A9173" s="18"/>
    </row>
    <row r="9174" spans="1:1">
      <c r="A9174" s="18"/>
    </row>
    <row r="9175" spans="1:1">
      <c r="A9175" s="18"/>
    </row>
    <row r="9176" spans="1:1">
      <c r="A9176" s="18"/>
    </row>
    <row r="9177" spans="1:1">
      <c r="A9177" s="18"/>
    </row>
    <row r="9178" spans="1:1">
      <c r="A9178" s="18"/>
    </row>
    <row r="9179" spans="1:1">
      <c r="A9179" s="18"/>
    </row>
    <row r="9180" spans="1:1">
      <c r="A9180" s="18"/>
    </row>
    <row r="9181" spans="1:1">
      <c r="A9181" s="18"/>
    </row>
    <row r="9182" spans="1:1">
      <c r="A9182" s="18"/>
    </row>
    <row r="9183" spans="1:1">
      <c r="A9183" s="18"/>
    </row>
    <row r="9184" spans="1:1">
      <c r="A9184" s="18"/>
    </row>
    <row r="9185" spans="1:1">
      <c r="A9185" s="18"/>
    </row>
    <row r="9186" spans="1:1">
      <c r="A9186" s="18"/>
    </row>
    <row r="9187" spans="1:1">
      <c r="A9187" s="18"/>
    </row>
    <row r="9188" spans="1:1">
      <c r="A9188" s="18"/>
    </row>
    <row r="9189" spans="1:1">
      <c r="A9189" s="18"/>
    </row>
    <row r="9190" spans="1:1">
      <c r="A9190" s="18"/>
    </row>
    <row r="9191" spans="1:1">
      <c r="A9191" s="18"/>
    </row>
    <row r="9192" spans="1:1">
      <c r="A9192" s="18"/>
    </row>
    <row r="9193" spans="1:1">
      <c r="A9193" s="18"/>
    </row>
    <row r="9194" spans="1:1">
      <c r="A9194" s="18"/>
    </row>
    <row r="9195" spans="1:1">
      <c r="A9195" s="18"/>
    </row>
    <row r="9196" spans="1:1">
      <c r="A9196" s="18"/>
    </row>
    <row r="9197" spans="1:1">
      <c r="A9197" s="18"/>
    </row>
    <row r="9198" spans="1:1">
      <c r="A9198" s="18"/>
    </row>
    <row r="9199" spans="1:1">
      <c r="A9199" s="18"/>
    </row>
    <row r="9200" spans="1:1">
      <c r="A9200" s="18"/>
    </row>
    <row r="9201" spans="1:1">
      <c r="A9201" s="18"/>
    </row>
    <row r="9202" spans="1:1">
      <c r="A9202" s="18"/>
    </row>
    <row r="9203" spans="1:1">
      <c r="A9203" s="18"/>
    </row>
    <row r="9204" spans="1:1">
      <c r="A9204" s="18"/>
    </row>
    <row r="9205" spans="1:1">
      <c r="A9205" s="18"/>
    </row>
    <row r="9206" spans="1:1">
      <c r="A9206" s="18"/>
    </row>
    <row r="9207" spans="1:1">
      <c r="A9207" s="18"/>
    </row>
    <row r="9208" spans="1:1">
      <c r="A9208" s="18"/>
    </row>
    <row r="9209" spans="1:1">
      <c r="A9209" s="18"/>
    </row>
    <row r="9210" spans="1:1">
      <c r="A9210" s="18"/>
    </row>
    <row r="9211" spans="1:1">
      <c r="A9211" s="18"/>
    </row>
    <row r="9212" spans="1:1">
      <c r="A9212" s="18"/>
    </row>
    <row r="9213" spans="1:1">
      <c r="A9213" s="18"/>
    </row>
    <row r="9214" spans="1:1">
      <c r="A9214" s="18"/>
    </row>
    <row r="9215" spans="1:1">
      <c r="A9215" s="18"/>
    </row>
    <row r="9216" spans="1:1">
      <c r="A9216" s="18"/>
    </row>
    <row r="9217" spans="1:1">
      <c r="A9217" s="18"/>
    </row>
    <row r="9218" spans="1:1">
      <c r="A9218" s="18"/>
    </row>
    <row r="9219" spans="1:1">
      <c r="A9219" s="18"/>
    </row>
    <row r="9220" spans="1:1">
      <c r="A9220" s="18"/>
    </row>
    <row r="9221" spans="1:1">
      <c r="A9221" s="18"/>
    </row>
    <row r="9222" spans="1:1">
      <c r="A9222" s="18"/>
    </row>
    <row r="9223" spans="1:1">
      <c r="A9223" s="18"/>
    </row>
    <row r="9224" spans="1:1">
      <c r="A9224" s="18"/>
    </row>
    <row r="9225" spans="1:1">
      <c r="A9225" s="18"/>
    </row>
    <row r="9226" spans="1:1">
      <c r="A9226" s="18"/>
    </row>
    <row r="9227" spans="1:1">
      <c r="A9227" s="18"/>
    </row>
    <row r="9228" spans="1:1">
      <c r="A9228" s="18"/>
    </row>
    <row r="9229" spans="1:1">
      <c r="A9229" s="18"/>
    </row>
    <row r="9230" spans="1:1">
      <c r="A9230" s="18"/>
    </row>
    <row r="9231" spans="1:1">
      <c r="A9231" s="18"/>
    </row>
    <row r="9232" spans="1:1">
      <c r="A9232" s="18"/>
    </row>
    <row r="9233" spans="1:1">
      <c r="A9233" s="18"/>
    </row>
    <row r="9234" spans="1:1">
      <c r="A9234" s="18"/>
    </row>
    <row r="9235" spans="1:1">
      <c r="A9235" s="18"/>
    </row>
    <row r="9236" spans="1:1">
      <c r="A9236" s="18"/>
    </row>
    <row r="9237" spans="1:1">
      <c r="A9237" s="18"/>
    </row>
    <row r="9238" spans="1:1">
      <c r="A9238" s="18"/>
    </row>
    <row r="9239" spans="1:1">
      <c r="A9239" s="18"/>
    </row>
    <row r="9240" spans="1:1">
      <c r="A9240" s="18"/>
    </row>
    <row r="9241" spans="1:1">
      <c r="A9241" s="18"/>
    </row>
    <row r="9242" spans="1:1">
      <c r="A9242" s="18"/>
    </row>
    <row r="9243" spans="1:1">
      <c r="A9243" s="18"/>
    </row>
    <row r="9244" spans="1:1">
      <c r="A9244" s="18"/>
    </row>
    <row r="9245" spans="1:1">
      <c r="A9245" s="18"/>
    </row>
    <row r="9246" spans="1:1">
      <c r="A9246" s="18"/>
    </row>
    <row r="9247" spans="1:1">
      <c r="A9247" s="18"/>
    </row>
    <row r="9248" spans="1:1">
      <c r="A9248" s="18"/>
    </row>
    <row r="9249" spans="1:1">
      <c r="A9249" s="18"/>
    </row>
    <row r="9250" spans="1:1">
      <c r="A9250" s="18"/>
    </row>
    <row r="9251" spans="1:1">
      <c r="A9251" s="18"/>
    </row>
    <row r="9252" spans="1:1">
      <c r="A9252" s="18"/>
    </row>
    <row r="9253" spans="1:1">
      <c r="A9253" s="18"/>
    </row>
    <row r="9254" spans="1:1">
      <c r="A9254" s="18"/>
    </row>
    <row r="9255" spans="1:1">
      <c r="A9255" s="18"/>
    </row>
    <row r="9256" spans="1:1">
      <c r="A9256" s="18"/>
    </row>
    <row r="9257" spans="1:1">
      <c r="A9257" s="18"/>
    </row>
    <row r="9258" spans="1:1">
      <c r="A9258" s="18"/>
    </row>
    <row r="9259" spans="1:1">
      <c r="A9259" s="18"/>
    </row>
    <row r="9260" spans="1:1">
      <c r="A9260" s="18"/>
    </row>
    <row r="9261" spans="1:1">
      <c r="A9261" s="18"/>
    </row>
    <row r="9262" spans="1:1">
      <c r="A9262" s="18"/>
    </row>
    <row r="9263" spans="1:1">
      <c r="A9263" s="18"/>
    </row>
    <row r="9264" spans="1:1">
      <c r="A9264" s="18"/>
    </row>
    <row r="9265" spans="1:1">
      <c r="A9265" s="18"/>
    </row>
    <row r="9266" spans="1:1">
      <c r="A9266" s="18"/>
    </row>
    <row r="9267" spans="1:1">
      <c r="A9267" s="18"/>
    </row>
    <row r="9268" spans="1:1">
      <c r="A9268" s="18"/>
    </row>
    <row r="9269" spans="1:1">
      <c r="A9269" s="18"/>
    </row>
    <row r="9270" spans="1:1">
      <c r="A9270" s="18"/>
    </row>
    <row r="9271" spans="1:1">
      <c r="A9271" s="18"/>
    </row>
    <row r="9272" spans="1:1">
      <c r="A9272" s="18"/>
    </row>
    <row r="9273" spans="1:1">
      <c r="A9273" s="18"/>
    </row>
    <row r="9274" spans="1:1">
      <c r="A9274" s="18"/>
    </row>
    <row r="9275" spans="1:1">
      <c r="A9275" s="18"/>
    </row>
    <row r="9276" spans="1:1">
      <c r="A9276" s="18"/>
    </row>
    <row r="9277" spans="1:1">
      <c r="A9277" s="18"/>
    </row>
    <row r="9278" spans="1:1">
      <c r="A9278" s="18"/>
    </row>
    <row r="9279" spans="1:1">
      <c r="A9279" s="18"/>
    </row>
    <row r="9280" spans="1:1">
      <c r="A9280" s="18"/>
    </row>
    <row r="9281" spans="1:1">
      <c r="A9281" s="18"/>
    </row>
    <row r="9282" spans="1:1">
      <c r="A9282" s="18"/>
    </row>
    <row r="9283" spans="1:1">
      <c r="A9283" s="18"/>
    </row>
    <row r="9284" spans="1:1">
      <c r="A9284" s="18"/>
    </row>
    <row r="9285" spans="1:1">
      <c r="A9285" s="18"/>
    </row>
    <row r="9286" spans="1:1">
      <c r="A9286" s="18"/>
    </row>
    <row r="9287" spans="1:1">
      <c r="A9287" s="18"/>
    </row>
    <row r="9288" spans="1:1">
      <c r="A9288" s="18"/>
    </row>
    <row r="9289" spans="1:1">
      <c r="A9289" s="18"/>
    </row>
    <row r="9290" spans="1:1">
      <c r="A9290" s="18"/>
    </row>
    <row r="9291" spans="1:1">
      <c r="A9291" s="18"/>
    </row>
    <row r="9292" spans="1:1">
      <c r="A9292" s="18"/>
    </row>
    <row r="9293" spans="1:1">
      <c r="A9293" s="18"/>
    </row>
    <row r="9294" spans="1:1">
      <c r="A9294" s="18"/>
    </row>
    <row r="9295" spans="1:1">
      <c r="A9295" s="18"/>
    </row>
    <row r="9296" spans="1:1">
      <c r="A9296" s="18"/>
    </row>
    <row r="9297" spans="1:1">
      <c r="A9297" s="18"/>
    </row>
    <row r="9298" spans="1:1">
      <c r="A9298" s="18"/>
    </row>
    <row r="9299" spans="1:1">
      <c r="A9299" s="18"/>
    </row>
    <row r="9300" spans="1:1">
      <c r="A9300" s="18"/>
    </row>
    <row r="9301" spans="1:1">
      <c r="A9301" s="18"/>
    </row>
    <row r="9302" spans="1:1">
      <c r="A9302" s="18"/>
    </row>
    <row r="9303" spans="1:1">
      <c r="A9303" s="18"/>
    </row>
    <row r="9304" spans="1:1">
      <c r="A9304" s="18"/>
    </row>
    <row r="9305" spans="1:1">
      <c r="A9305" s="18"/>
    </row>
    <row r="9306" spans="1:1">
      <c r="A9306" s="18"/>
    </row>
    <row r="9307" spans="1:1">
      <c r="A9307" s="18"/>
    </row>
    <row r="9308" spans="1:1">
      <c r="A9308" s="18"/>
    </row>
    <row r="9309" spans="1:1">
      <c r="A9309" s="18"/>
    </row>
    <row r="9310" spans="1:1">
      <c r="A9310" s="18"/>
    </row>
    <row r="9311" spans="1:1">
      <c r="A9311" s="18"/>
    </row>
    <row r="9312" spans="1:1">
      <c r="A9312" s="18"/>
    </row>
    <row r="9313" spans="1:1">
      <c r="A9313" s="18"/>
    </row>
    <row r="9314" spans="1:1">
      <c r="A9314" s="18"/>
    </row>
    <row r="9315" spans="1:1">
      <c r="A9315" s="18"/>
    </row>
    <row r="9316" spans="1:1">
      <c r="A9316" s="18"/>
    </row>
    <row r="9317" spans="1:1">
      <c r="A9317" s="18"/>
    </row>
    <row r="9318" spans="1:1">
      <c r="A9318" s="18"/>
    </row>
    <row r="9319" spans="1:1">
      <c r="A9319" s="18"/>
    </row>
    <row r="9320" spans="1:1">
      <c r="A9320" s="18"/>
    </row>
    <row r="9321" spans="1:1">
      <c r="A9321" s="18"/>
    </row>
    <row r="9322" spans="1:1">
      <c r="A9322" s="18"/>
    </row>
    <row r="9323" spans="1:1">
      <c r="A9323" s="18"/>
    </row>
    <row r="9324" spans="1:1">
      <c r="A9324" s="18"/>
    </row>
    <row r="9325" spans="1:1">
      <c r="A9325" s="18"/>
    </row>
    <row r="9326" spans="1:1">
      <c r="A9326" s="18"/>
    </row>
    <row r="9327" spans="1:1">
      <c r="A9327" s="18"/>
    </row>
    <row r="9328" spans="1:1">
      <c r="A9328" s="18"/>
    </row>
    <row r="9329" spans="1:1">
      <c r="A9329" s="18"/>
    </row>
    <row r="9330" spans="1:1">
      <c r="A9330" s="18"/>
    </row>
    <row r="9331" spans="1:1">
      <c r="A9331" s="18"/>
    </row>
    <row r="9332" spans="1:1">
      <c r="A9332" s="18"/>
    </row>
    <row r="9333" spans="1:1">
      <c r="A9333" s="18"/>
    </row>
    <row r="9334" spans="1:1">
      <c r="A9334" s="18"/>
    </row>
    <row r="9335" spans="1:1">
      <c r="A9335" s="18"/>
    </row>
    <row r="9336" spans="1:1">
      <c r="A9336" s="18"/>
    </row>
    <row r="9337" spans="1:1">
      <c r="A9337" s="18"/>
    </row>
    <row r="9338" spans="1:1">
      <c r="A9338" s="18"/>
    </row>
    <row r="9339" spans="1:1">
      <c r="A9339" s="18"/>
    </row>
    <row r="9340" spans="1:1">
      <c r="A9340" s="18"/>
    </row>
    <row r="9341" spans="1:1">
      <c r="A9341" s="18"/>
    </row>
    <row r="9342" spans="1:1">
      <c r="A9342" s="18"/>
    </row>
    <row r="9343" spans="1:1">
      <c r="A9343" s="18"/>
    </row>
    <row r="9344" spans="1:1">
      <c r="A9344" s="18"/>
    </row>
    <row r="9345" spans="1:1">
      <c r="A9345" s="18"/>
    </row>
    <row r="9346" spans="1:1">
      <c r="A9346" s="18"/>
    </row>
    <row r="9347" spans="1:1">
      <c r="A9347" s="18"/>
    </row>
    <row r="9348" spans="1:1">
      <c r="A9348" s="18"/>
    </row>
    <row r="9349" spans="1:1">
      <c r="A9349" s="18"/>
    </row>
    <row r="9350" spans="1:1">
      <c r="A9350" s="18"/>
    </row>
    <row r="9351" spans="1:1">
      <c r="A9351" s="18"/>
    </row>
    <row r="9352" spans="1:1">
      <c r="A9352" s="18"/>
    </row>
    <row r="9353" spans="1:1">
      <c r="A9353" s="18"/>
    </row>
    <row r="9354" spans="1:1">
      <c r="A9354" s="18"/>
    </row>
    <row r="9355" spans="1:1">
      <c r="A9355" s="18"/>
    </row>
    <row r="9356" spans="1:1">
      <c r="A9356" s="18"/>
    </row>
    <row r="9357" spans="1:1">
      <c r="A9357" s="18"/>
    </row>
    <row r="9358" spans="1:1">
      <c r="A9358" s="18"/>
    </row>
    <row r="9359" spans="1:1">
      <c r="A9359" s="18"/>
    </row>
    <row r="9360" spans="1:1">
      <c r="A9360" s="18"/>
    </row>
    <row r="9361" spans="1:1">
      <c r="A9361" s="18"/>
    </row>
    <row r="9362" spans="1:1">
      <c r="A9362" s="18"/>
    </row>
    <row r="9363" spans="1:1">
      <c r="A9363" s="18"/>
    </row>
    <row r="9364" spans="1:1">
      <c r="A9364" s="18"/>
    </row>
    <row r="9365" spans="1:1">
      <c r="A9365" s="18"/>
    </row>
    <row r="9366" spans="1:1">
      <c r="A9366" s="18"/>
    </row>
    <row r="9367" spans="1:1">
      <c r="A9367" s="18"/>
    </row>
    <row r="9368" spans="1:1">
      <c r="A9368" s="18"/>
    </row>
    <row r="9369" spans="1:1">
      <c r="A9369" s="18"/>
    </row>
    <row r="9370" spans="1:1">
      <c r="A9370" s="18"/>
    </row>
    <row r="9371" spans="1:1">
      <c r="A9371" s="18"/>
    </row>
    <row r="9372" spans="1:1">
      <c r="A9372" s="18"/>
    </row>
    <row r="9373" spans="1:1">
      <c r="A9373" s="18"/>
    </row>
    <row r="9374" spans="1:1">
      <c r="A9374" s="18"/>
    </row>
    <row r="9375" spans="1:1">
      <c r="A9375" s="18"/>
    </row>
    <row r="9376" spans="1:1">
      <c r="A9376" s="18"/>
    </row>
    <row r="9377" spans="1:1">
      <c r="A9377" s="18"/>
    </row>
    <row r="9378" spans="1:1">
      <c r="A9378" s="18"/>
    </row>
    <row r="9379" spans="1:1">
      <c r="A9379" s="18"/>
    </row>
    <row r="9380" spans="1:1">
      <c r="A9380" s="18"/>
    </row>
    <row r="9381" spans="1:1">
      <c r="A9381" s="18"/>
    </row>
    <row r="9382" spans="1:1">
      <c r="A9382" s="18"/>
    </row>
    <row r="9383" spans="1:1">
      <c r="A9383" s="18"/>
    </row>
    <row r="9384" spans="1:1">
      <c r="A9384" s="18"/>
    </row>
    <row r="9385" spans="1:1">
      <c r="A9385" s="18"/>
    </row>
    <row r="9386" spans="1:1">
      <c r="A9386" s="18"/>
    </row>
    <row r="9387" spans="1:1">
      <c r="A9387" s="18"/>
    </row>
    <row r="9388" spans="1:1">
      <c r="A9388" s="18"/>
    </row>
    <row r="9389" spans="1:1">
      <c r="A9389" s="18"/>
    </row>
    <row r="9390" spans="1:1">
      <c r="A9390" s="18"/>
    </row>
    <row r="9391" spans="1:1">
      <c r="A9391" s="18"/>
    </row>
    <row r="9392" spans="1:1">
      <c r="A9392" s="18"/>
    </row>
    <row r="9393" spans="1:1">
      <c r="A9393" s="18"/>
    </row>
    <row r="9394" spans="1:1">
      <c r="A9394" s="18"/>
    </row>
    <row r="9395" spans="1:1">
      <c r="A9395" s="18"/>
    </row>
    <row r="9396" spans="1:1">
      <c r="A9396" s="18"/>
    </row>
    <row r="9397" spans="1:1">
      <c r="A9397" s="18"/>
    </row>
    <row r="9398" spans="1:1">
      <c r="A9398" s="18"/>
    </row>
    <row r="9399" spans="1:1">
      <c r="A9399" s="18"/>
    </row>
    <row r="9400" spans="1:1">
      <c r="A9400" s="18"/>
    </row>
    <row r="9401" spans="1:1">
      <c r="A9401" s="18"/>
    </row>
    <row r="9402" spans="1:1">
      <c r="A9402" s="18"/>
    </row>
    <row r="9403" spans="1:1">
      <c r="A9403" s="18"/>
    </row>
    <row r="9404" spans="1:1">
      <c r="A9404" s="18"/>
    </row>
    <row r="9405" spans="1:1">
      <c r="A9405" s="18"/>
    </row>
    <row r="9406" spans="1:1">
      <c r="A9406" s="18"/>
    </row>
    <row r="9407" spans="1:1">
      <c r="A9407" s="18"/>
    </row>
    <row r="9408" spans="1:1">
      <c r="A9408" s="18"/>
    </row>
    <row r="9409" spans="1:1">
      <c r="A9409" s="18"/>
    </row>
    <row r="9410" spans="1:1">
      <c r="A9410" s="18"/>
    </row>
    <row r="9411" spans="1:1">
      <c r="A9411" s="18"/>
    </row>
    <row r="9412" spans="1:1">
      <c r="A9412" s="18"/>
    </row>
    <row r="9413" spans="1:1">
      <c r="A9413" s="18"/>
    </row>
    <row r="9414" spans="1:1">
      <c r="A9414" s="18"/>
    </row>
    <row r="9415" spans="1:1">
      <c r="A9415" s="18"/>
    </row>
    <row r="9416" spans="1:1">
      <c r="A9416" s="18"/>
    </row>
    <row r="9417" spans="1:1">
      <c r="A9417" s="18"/>
    </row>
    <row r="9418" spans="1:1">
      <c r="A9418" s="18"/>
    </row>
    <row r="9419" spans="1:1">
      <c r="A9419" s="18"/>
    </row>
    <row r="9420" spans="1:1">
      <c r="A9420" s="18"/>
    </row>
    <row r="9421" spans="1:1">
      <c r="A9421" s="18"/>
    </row>
    <row r="9422" spans="1:1">
      <c r="A9422" s="18"/>
    </row>
    <row r="9423" spans="1:1">
      <c r="A9423" s="18"/>
    </row>
    <row r="9424" spans="1:1">
      <c r="A9424" s="18"/>
    </row>
    <row r="9425" spans="1:1">
      <c r="A9425" s="18"/>
    </row>
    <row r="9426" spans="1:1">
      <c r="A9426" s="18"/>
    </row>
    <row r="9427" spans="1:1">
      <c r="A9427" s="18"/>
    </row>
    <row r="9428" spans="1:1">
      <c r="A9428" s="18"/>
    </row>
    <row r="9429" spans="1:1">
      <c r="A9429" s="18"/>
    </row>
    <row r="9430" spans="1:1">
      <c r="A9430" s="18"/>
    </row>
    <row r="9431" spans="1:1">
      <c r="A9431" s="18"/>
    </row>
    <row r="9432" spans="1:1">
      <c r="A9432" s="18"/>
    </row>
    <row r="9433" spans="1:1">
      <c r="A9433" s="18"/>
    </row>
    <row r="9434" spans="1:1">
      <c r="A9434" s="18"/>
    </row>
    <row r="9435" spans="1:1">
      <c r="A9435" s="18"/>
    </row>
    <row r="9436" spans="1:1">
      <c r="A9436" s="18"/>
    </row>
    <row r="9437" spans="1:1">
      <c r="A9437" s="18"/>
    </row>
    <row r="9438" spans="1:1">
      <c r="A9438" s="18"/>
    </row>
    <row r="9439" spans="1:1">
      <c r="A9439" s="18"/>
    </row>
    <row r="9440" spans="1:1">
      <c r="A9440" s="18"/>
    </row>
    <row r="9441" spans="1:1">
      <c r="A9441" s="18"/>
    </row>
    <row r="9442" spans="1:1">
      <c r="A9442" s="18"/>
    </row>
    <row r="9443" spans="1:1">
      <c r="A9443" s="18"/>
    </row>
    <row r="9444" spans="1:1">
      <c r="A9444" s="18"/>
    </row>
    <row r="9445" spans="1:1">
      <c r="A9445" s="18"/>
    </row>
    <row r="9446" spans="1:1">
      <c r="A9446" s="18"/>
    </row>
    <row r="9447" spans="1:1">
      <c r="A9447" s="18"/>
    </row>
    <row r="9448" spans="1:1">
      <c r="A9448" s="18"/>
    </row>
    <row r="9449" spans="1:1">
      <c r="A9449" s="18"/>
    </row>
    <row r="9450" spans="1:1">
      <c r="A9450" s="18"/>
    </row>
    <row r="9451" spans="1:1">
      <c r="A9451" s="18"/>
    </row>
    <row r="9452" spans="1:1">
      <c r="A9452" s="18"/>
    </row>
    <row r="9453" spans="1:1">
      <c r="A9453" s="18"/>
    </row>
    <row r="9454" spans="1:1">
      <c r="A9454" s="18"/>
    </row>
    <row r="9455" spans="1:1">
      <c r="A9455" s="18"/>
    </row>
    <row r="9456" spans="1:1">
      <c r="A9456" s="18"/>
    </row>
    <row r="9457" spans="1:1">
      <c r="A9457" s="18"/>
    </row>
    <row r="9458" spans="1:1">
      <c r="A9458" s="18"/>
    </row>
    <row r="9459" spans="1:1">
      <c r="A9459" s="18"/>
    </row>
    <row r="9460" spans="1:1">
      <c r="A9460" s="18"/>
    </row>
    <row r="9461" spans="1:1">
      <c r="A9461" s="18"/>
    </row>
    <row r="9462" spans="1:1">
      <c r="A9462" s="18"/>
    </row>
    <row r="9463" spans="1:1">
      <c r="A9463" s="18"/>
    </row>
    <row r="9464" spans="1:1">
      <c r="A9464" s="18"/>
    </row>
    <row r="9465" spans="1:1">
      <c r="A9465" s="18"/>
    </row>
    <row r="9466" spans="1:1">
      <c r="A9466" s="18"/>
    </row>
    <row r="9467" spans="1:1">
      <c r="A9467" s="18"/>
    </row>
    <row r="9468" spans="1:1">
      <c r="A9468" s="18"/>
    </row>
    <row r="9469" spans="1:1">
      <c r="A9469" s="18"/>
    </row>
    <row r="9470" spans="1:1">
      <c r="A9470" s="18"/>
    </row>
    <row r="9471" spans="1:1">
      <c r="A9471" s="18"/>
    </row>
    <row r="9472" spans="1:1">
      <c r="A9472" s="18"/>
    </row>
    <row r="9473" spans="1:1">
      <c r="A9473" s="18"/>
    </row>
    <row r="9474" spans="1:1">
      <c r="A9474" s="18"/>
    </row>
    <row r="9475" spans="1:1">
      <c r="A9475" s="18"/>
    </row>
    <row r="9476" spans="1:1">
      <c r="A9476" s="18"/>
    </row>
    <row r="9477" spans="1:1">
      <c r="A9477" s="18"/>
    </row>
    <row r="9478" spans="1:1">
      <c r="A9478" s="18"/>
    </row>
    <row r="9479" spans="1:1">
      <c r="A9479" s="18"/>
    </row>
    <row r="9480" spans="1:1">
      <c r="A9480" s="18"/>
    </row>
    <row r="9481" spans="1:1">
      <c r="A9481" s="18"/>
    </row>
    <row r="9482" spans="1:1">
      <c r="A9482" s="18"/>
    </row>
    <row r="9483" spans="1:1">
      <c r="A9483" s="18"/>
    </row>
    <row r="9484" spans="1:1">
      <c r="A9484" s="18"/>
    </row>
    <row r="9485" spans="1:1">
      <c r="A9485" s="18"/>
    </row>
    <row r="9486" spans="1:1">
      <c r="A9486" s="18"/>
    </row>
    <row r="9487" spans="1:1">
      <c r="A9487" s="18"/>
    </row>
    <row r="9488" spans="1:1">
      <c r="A9488" s="18"/>
    </row>
    <row r="9489" spans="1:1">
      <c r="A9489" s="18"/>
    </row>
    <row r="9490" spans="1:1">
      <c r="A9490" s="18"/>
    </row>
    <row r="9491" spans="1:1">
      <c r="A9491" s="18"/>
    </row>
    <row r="9492" spans="1:1">
      <c r="A9492" s="18"/>
    </row>
    <row r="9493" spans="1:1">
      <c r="A9493" s="18"/>
    </row>
    <row r="9494" spans="1:1">
      <c r="A9494" s="18"/>
    </row>
    <row r="9495" spans="1:1">
      <c r="A9495" s="18"/>
    </row>
    <row r="9496" spans="1:1">
      <c r="A9496" s="18"/>
    </row>
    <row r="9497" spans="1:1">
      <c r="A9497" s="18"/>
    </row>
    <row r="9498" spans="1:1">
      <c r="A9498" s="18"/>
    </row>
    <row r="9499" spans="1:1">
      <c r="A9499" s="18"/>
    </row>
    <row r="9500" spans="1:1">
      <c r="A9500" s="18"/>
    </row>
    <row r="9501" spans="1:1">
      <c r="A9501" s="18"/>
    </row>
    <row r="9502" spans="1:1">
      <c r="A9502" s="18"/>
    </row>
    <row r="9503" spans="1:1">
      <c r="A9503" s="18"/>
    </row>
    <row r="9504" spans="1:1">
      <c r="A9504" s="18"/>
    </row>
    <row r="9505" spans="1:1">
      <c r="A9505" s="18"/>
    </row>
    <row r="9506" spans="1:1">
      <c r="A9506" s="18"/>
    </row>
    <row r="9507" spans="1:1">
      <c r="A9507" s="18"/>
    </row>
    <row r="9508" spans="1:1">
      <c r="A9508" s="18"/>
    </row>
    <row r="9509" spans="1:1">
      <c r="A9509" s="18"/>
    </row>
    <row r="9510" spans="1:1">
      <c r="A9510" s="18"/>
    </row>
    <row r="9511" spans="1:1">
      <c r="A9511" s="18"/>
    </row>
    <row r="9512" spans="1:1">
      <c r="A9512" s="18"/>
    </row>
    <row r="9513" spans="1:1">
      <c r="A9513" s="18"/>
    </row>
    <row r="9514" spans="1:1">
      <c r="A9514" s="18"/>
    </row>
    <row r="9515" spans="1:1">
      <c r="A9515" s="18"/>
    </row>
    <row r="9516" spans="1:1">
      <c r="A9516" s="18"/>
    </row>
    <row r="9517" spans="1:1">
      <c r="A9517" s="18"/>
    </row>
    <row r="9518" spans="1:1">
      <c r="A9518" s="18"/>
    </row>
    <row r="9519" spans="1:1">
      <c r="A9519" s="18"/>
    </row>
    <row r="9520" spans="1:1">
      <c r="A9520" s="18"/>
    </row>
    <row r="9521" spans="1:1">
      <c r="A9521" s="18"/>
    </row>
    <row r="9522" spans="1:1">
      <c r="A9522" s="18"/>
    </row>
    <row r="9523" spans="1:1">
      <c r="A9523" s="18"/>
    </row>
    <row r="9524" spans="1:1">
      <c r="A9524" s="18"/>
    </row>
    <row r="9525" spans="1:1">
      <c r="A9525" s="18"/>
    </row>
    <row r="9526" spans="1:1">
      <c r="A9526" s="18"/>
    </row>
    <row r="9527" spans="1:1">
      <c r="A9527" s="18"/>
    </row>
    <row r="9528" spans="1:1">
      <c r="A9528" s="18"/>
    </row>
    <row r="9529" spans="1:1">
      <c r="A9529" s="18"/>
    </row>
    <row r="9530" spans="1:1">
      <c r="A9530" s="18"/>
    </row>
    <row r="9531" spans="1:1">
      <c r="A9531" s="18"/>
    </row>
    <row r="9532" spans="1:1">
      <c r="A9532" s="18"/>
    </row>
    <row r="9533" spans="1:1">
      <c r="A9533" s="18"/>
    </row>
    <row r="9534" spans="1:1">
      <c r="A9534" s="18"/>
    </row>
    <row r="9535" spans="1:1">
      <c r="A9535" s="18"/>
    </row>
    <row r="9536" spans="1:1">
      <c r="A9536" s="18"/>
    </row>
    <row r="9537" spans="1:1">
      <c r="A9537" s="18"/>
    </row>
    <row r="9538" spans="1:1">
      <c r="A9538" s="18"/>
    </row>
    <row r="9539" spans="1:1">
      <c r="A9539" s="18"/>
    </row>
    <row r="9540" spans="1:1">
      <c r="A9540" s="18"/>
    </row>
    <row r="9541" spans="1:1">
      <c r="A9541" s="18"/>
    </row>
    <row r="9542" spans="1:1">
      <c r="A9542" s="18"/>
    </row>
    <row r="9543" spans="1:1">
      <c r="A9543" s="18"/>
    </row>
    <row r="9544" spans="1:1">
      <c r="A9544" s="18"/>
    </row>
    <row r="9545" spans="1:1">
      <c r="A9545" s="18"/>
    </row>
    <row r="9546" spans="1:1">
      <c r="A9546" s="18"/>
    </row>
    <row r="9547" spans="1:1">
      <c r="A9547" s="18"/>
    </row>
    <row r="9548" spans="1:1">
      <c r="A9548" s="18"/>
    </row>
    <row r="9549" spans="1:1">
      <c r="A9549" s="18"/>
    </row>
    <row r="9550" spans="1:1">
      <c r="A9550" s="18"/>
    </row>
    <row r="9551" spans="1:1">
      <c r="A9551" s="18"/>
    </row>
    <row r="9552" spans="1:1">
      <c r="A9552" s="18"/>
    </row>
    <row r="9553" spans="1:1">
      <c r="A9553" s="18"/>
    </row>
    <row r="9554" spans="1:1">
      <c r="A9554" s="18"/>
    </row>
    <row r="9555" spans="1:1">
      <c r="A9555" s="18"/>
    </row>
    <row r="9556" spans="1:1">
      <c r="A9556" s="18"/>
    </row>
    <row r="9557" spans="1:1">
      <c r="A9557" s="18"/>
    </row>
    <row r="9558" spans="1:1">
      <c r="A9558" s="18"/>
    </row>
    <row r="9559" spans="1:1">
      <c r="A9559" s="18"/>
    </row>
    <row r="9560" spans="1:1">
      <c r="A9560" s="18"/>
    </row>
    <row r="9561" spans="1:1">
      <c r="A9561" s="18"/>
    </row>
    <row r="9562" spans="1:1">
      <c r="A9562" s="18"/>
    </row>
    <row r="9563" spans="1:1">
      <c r="A9563" s="18"/>
    </row>
    <row r="9564" spans="1:1">
      <c r="A9564" s="18"/>
    </row>
    <row r="9565" spans="1:1">
      <c r="A9565" s="18"/>
    </row>
    <row r="9566" spans="1:1">
      <c r="A9566" s="18"/>
    </row>
    <row r="9567" spans="1:1">
      <c r="A9567" s="18"/>
    </row>
    <row r="9568" spans="1:1">
      <c r="A9568" s="18"/>
    </row>
    <row r="9569" spans="1:1">
      <c r="A9569" s="18"/>
    </row>
    <row r="9570" spans="1:1">
      <c r="A9570" s="18"/>
    </row>
    <row r="9571" spans="1:1">
      <c r="A9571" s="18"/>
    </row>
    <row r="9572" spans="1:1">
      <c r="A9572" s="18"/>
    </row>
    <row r="9573" spans="1:1">
      <c r="A9573" s="18"/>
    </row>
    <row r="9574" spans="1:1">
      <c r="A9574" s="18"/>
    </row>
    <row r="9575" spans="1:1">
      <c r="A9575" s="18"/>
    </row>
    <row r="9576" spans="1:1">
      <c r="A9576" s="18"/>
    </row>
    <row r="9577" spans="1:1">
      <c r="A9577" s="18"/>
    </row>
    <row r="9578" spans="1:1">
      <c r="A9578" s="18"/>
    </row>
    <row r="9579" spans="1:1">
      <c r="A9579" s="18"/>
    </row>
    <row r="9580" spans="1:1">
      <c r="A9580" s="18"/>
    </row>
    <row r="9581" spans="1:1">
      <c r="A9581" s="18"/>
    </row>
    <row r="9582" spans="1:1">
      <c r="A9582" s="18"/>
    </row>
    <row r="9583" spans="1:1">
      <c r="A9583" s="18"/>
    </row>
    <row r="9584" spans="1:1">
      <c r="A9584" s="18"/>
    </row>
    <row r="9585" spans="1:1">
      <c r="A9585" s="18"/>
    </row>
    <row r="9586" spans="1:1">
      <c r="A9586" s="18"/>
    </row>
    <row r="9587" spans="1:1">
      <c r="A9587" s="18"/>
    </row>
    <row r="9588" spans="1:1">
      <c r="A9588" s="18"/>
    </row>
    <row r="9589" spans="1:1">
      <c r="A9589" s="18"/>
    </row>
    <row r="9590" spans="1:1">
      <c r="A9590" s="18"/>
    </row>
    <row r="9591" spans="1:1">
      <c r="A9591" s="18"/>
    </row>
    <row r="9592" spans="1:1">
      <c r="A9592" s="18"/>
    </row>
    <row r="9593" spans="1:1">
      <c r="A9593" s="18"/>
    </row>
    <row r="9594" spans="1:1">
      <c r="A9594" s="18"/>
    </row>
    <row r="9595" spans="1:1">
      <c r="A9595" s="18"/>
    </row>
    <row r="9596" spans="1:1">
      <c r="A9596" s="18"/>
    </row>
    <row r="9597" spans="1:1">
      <c r="A9597" s="18"/>
    </row>
    <row r="9598" spans="1:1">
      <c r="A9598" s="18"/>
    </row>
    <row r="9599" spans="1:1">
      <c r="A9599" s="18"/>
    </row>
    <row r="9600" spans="1:1">
      <c r="A9600" s="18"/>
    </row>
    <row r="9601" spans="1:1">
      <c r="A9601" s="18"/>
    </row>
    <row r="9602" spans="1:1">
      <c r="A9602" s="18"/>
    </row>
    <row r="9603" spans="1:1">
      <c r="A9603" s="18"/>
    </row>
    <row r="9604" spans="1:1">
      <c r="A9604" s="18"/>
    </row>
    <row r="9605" spans="1:1">
      <c r="A9605" s="18"/>
    </row>
    <row r="9606" spans="1:1">
      <c r="A9606" s="18"/>
    </row>
    <row r="9607" spans="1:1">
      <c r="A9607" s="18"/>
    </row>
    <row r="9608" spans="1:1">
      <c r="A9608" s="18"/>
    </row>
    <row r="9609" spans="1:1">
      <c r="A9609" s="18"/>
    </row>
    <row r="9610" spans="1:1">
      <c r="A9610" s="18"/>
    </row>
    <row r="9611" spans="1:1">
      <c r="A9611" s="18"/>
    </row>
    <row r="9612" spans="1:1">
      <c r="A9612" s="18"/>
    </row>
    <row r="9613" spans="1:1">
      <c r="A9613" s="18"/>
    </row>
    <row r="9614" spans="1:1">
      <c r="A9614" s="18"/>
    </row>
    <row r="9615" spans="1:1">
      <c r="A9615" s="18"/>
    </row>
    <row r="9616" spans="1:1">
      <c r="A9616" s="18"/>
    </row>
    <row r="9617" spans="1:1">
      <c r="A9617" s="18"/>
    </row>
    <row r="9618" spans="1:1">
      <c r="A9618" s="18"/>
    </row>
    <row r="9619" spans="1:1">
      <c r="A9619" s="18"/>
    </row>
    <row r="9620" spans="1:1">
      <c r="A9620" s="18"/>
    </row>
    <row r="9621" spans="1:1">
      <c r="A9621" s="18"/>
    </row>
    <row r="9622" spans="1:1">
      <c r="A9622" s="18"/>
    </row>
    <row r="9623" spans="1:1">
      <c r="A9623" s="18"/>
    </row>
    <row r="9624" spans="1:1">
      <c r="A9624" s="18"/>
    </row>
    <row r="9625" spans="1:1">
      <c r="A9625" s="18"/>
    </row>
    <row r="9626" spans="1:1">
      <c r="A9626" s="18"/>
    </row>
    <row r="9627" spans="1:1">
      <c r="A9627" s="18"/>
    </row>
    <row r="9628" spans="1:1">
      <c r="A9628" s="18"/>
    </row>
    <row r="9629" spans="1:1">
      <c r="A9629" s="18"/>
    </row>
    <row r="9630" spans="1:1">
      <c r="A9630" s="18"/>
    </row>
    <row r="9631" spans="1:1">
      <c r="A9631" s="18"/>
    </row>
    <row r="9632" spans="1:1">
      <c r="A9632" s="18"/>
    </row>
    <row r="9633" spans="1:1">
      <c r="A9633" s="18"/>
    </row>
    <row r="9634" spans="1:1">
      <c r="A9634" s="18"/>
    </row>
    <row r="9635" spans="1:1">
      <c r="A9635" s="18"/>
    </row>
    <row r="9636" spans="1:1">
      <c r="A9636" s="18"/>
    </row>
    <row r="9637" spans="1:1">
      <c r="A9637" s="18"/>
    </row>
    <row r="9638" spans="1:1">
      <c r="A9638" s="18"/>
    </row>
    <row r="9639" spans="1:1">
      <c r="A9639" s="18"/>
    </row>
    <row r="9640" spans="1:1">
      <c r="A9640" s="18"/>
    </row>
    <row r="9641" spans="1:1">
      <c r="A9641" s="18"/>
    </row>
    <row r="9642" spans="1:1">
      <c r="A9642" s="18"/>
    </row>
    <row r="9643" spans="1:1">
      <c r="A9643" s="18"/>
    </row>
    <row r="9644" spans="1:1">
      <c r="A9644" s="18"/>
    </row>
    <row r="9645" spans="1:1">
      <c r="A9645" s="18"/>
    </row>
    <row r="9646" spans="1:1">
      <c r="A9646" s="18"/>
    </row>
    <row r="9647" spans="1:1">
      <c r="A9647" s="18"/>
    </row>
    <row r="9648" spans="1:1">
      <c r="A9648" s="18"/>
    </row>
    <row r="9649" spans="1:1">
      <c r="A9649" s="18"/>
    </row>
    <row r="9650" spans="1:1">
      <c r="A9650" s="18"/>
    </row>
    <row r="9651" spans="1:1">
      <c r="A9651" s="18"/>
    </row>
    <row r="9652" spans="1:1">
      <c r="A9652" s="18"/>
    </row>
    <row r="9653" spans="1:1">
      <c r="A9653" s="18"/>
    </row>
    <row r="9654" spans="1:1">
      <c r="A9654" s="18"/>
    </row>
    <row r="9655" spans="1:1">
      <c r="A9655" s="18"/>
    </row>
    <row r="9656" spans="1:1">
      <c r="A9656" s="18"/>
    </row>
    <row r="9657" spans="1:1">
      <c r="A9657" s="18"/>
    </row>
    <row r="9658" spans="1:1">
      <c r="A9658" s="18"/>
    </row>
    <row r="9659" spans="1:1">
      <c r="A9659" s="18"/>
    </row>
    <row r="9660" spans="1:1">
      <c r="A9660" s="18"/>
    </row>
    <row r="9661" spans="1:1">
      <c r="A9661" s="18"/>
    </row>
    <row r="9662" spans="1:1">
      <c r="A9662" s="18"/>
    </row>
    <row r="9663" spans="1:1">
      <c r="A9663" s="18"/>
    </row>
    <row r="9664" spans="1:1">
      <c r="A9664" s="18"/>
    </row>
    <row r="9665" spans="1:1">
      <c r="A9665" s="18"/>
    </row>
    <row r="9666" spans="1:1">
      <c r="A9666" s="18"/>
    </row>
    <row r="9667" spans="1:1">
      <c r="A9667" s="18"/>
    </row>
    <row r="9668" spans="1:1">
      <c r="A9668" s="18"/>
    </row>
    <row r="9669" spans="1:1">
      <c r="A9669" s="18"/>
    </row>
    <row r="9670" spans="1:1">
      <c r="A9670" s="18"/>
    </row>
    <row r="9671" spans="1:1">
      <c r="A9671" s="18"/>
    </row>
    <row r="9672" spans="1:1">
      <c r="A9672" s="18"/>
    </row>
    <row r="9673" spans="1:1">
      <c r="A9673" s="18"/>
    </row>
    <row r="9674" spans="1:1">
      <c r="A9674" s="18"/>
    </row>
    <row r="9675" spans="1:1">
      <c r="A9675" s="18"/>
    </row>
    <row r="9676" spans="1:1">
      <c r="A9676" s="18"/>
    </row>
    <row r="9677" spans="1:1">
      <c r="A9677" s="18"/>
    </row>
    <row r="9678" spans="1:1">
      <c r="A9678" s="18"/>
    </row>
    <row r="9679" spans="1:1">
      <c r="A9679" s="18"/>
    </row>
    <row r="9680" spans="1:1">
      <c r="A9680" s="18"/>
    </row>
    <row r="9681" spans="1:1">
      <c r="A9681" s="18"/>
    </row>
    <row r="9682" spans="1:1">
      <c r="A9682" s="18"/>
    </row>
    <row r="9683" spans="1:1">
      <c r="A9683" s="18"/>
    </row>
    <row r="9684" spans="1:1">
      <c r="A9684" s="18"/>
    </row>
    <row r="9685" spans="1:1">
      <c r="A9685" s="18"/>
    </row>
    <row r="9686" spans="1:1">
      <c r="A9686" s="18"/>
    </row>
    <row r="9687" spans="1:1">
      <c r="A9687" s="18"/>
    </row>
    <row r="9688" spans="1:1">
      <c r="A9688" s="18"/>
    </row>
    <row r="9689" spans="1:1">
      <c r="A9689" s="18"/>
    </row>
    <row r="9690" spans="1:1">
      <c r="A9690" s="18"/>
    </row>
    <row r="9691" spans="1:1">
      <c r="A9691" s="18"/>
    </row>
    <row r="9692" spans="1:1">
      <c r="A9692" s="18"/>
    </row>
    <row r="9693" spans="1:1">
      <c r="A9693" s="18"/>
    </row>
    <row r="9694" spans="1:1">
      <c r="A9694" s="18"/>
    </row>
    <row r="9695" spans="1:1">
      <c r="A9695" s="18"/>
    </row>
    <row r="9696" spans="1:1">
      <c r="A9696" s="18"/>
    </row>
    <row r="9697" spans="1:1">
      <c r="A9697" s="18"/>
    </row>
    <row r="9698" spans="1:1">
      <c r="A9698" s="18"/>
    </row>
    <row r="9699" spans="1:1">
      <c r="A9699" s="18"/>
    </row>
    <row r="9700" spans="1:1">
      <c r="A9700" s="18"/>
    </row>
    <row r="9701" spans="1:1">
      <c r="A9701" s="18"/>
    </row>
    <row r="9702" spans="1:1">
      <c r="A9702" s="18"/>
    </row>
    <row r="9703" spans="1:1">
      <c r="A9703" s="18"/>
    </row>
    <row r="9704" spans="1:1">
      <c r="A9704" s="18"/>
    </row>
    <row r="9705" spans="1:1">
      <c r="A9705" s="18"/>
    </row>
    <row r="9706" spans="1:1">
      <c r="A9706" s="18"/>
    </row>
    <row r="9707" spans="1:1">
      <c r="A9707" s="18"/>
    </row>
    <row r="9708" spans="1:1">
      <c r="A9708" s="18"/>
    </row>
    <row r="9709" spans="1:1">
      <c r="A9709" s="18"/>
    </row>
    <row r="9710" spans="1:1">
      <c r="A9710" s="18"/>
    </row>
    <row r="9711" spans="1:1">
      <c r="A9711" s="18"/>
    </row>
    <row r="9712" spans="1:1">
      <c r="A9712" s="18"/>
    </row>
    <row r="9713" spans="1:1">
      <c r="A9713" s="18"/>
    </row>
    <row r="9714" spans="1:1">
      <c r="A9714" s="18"/>
    </row>
    <row r="9715" spans="1:1">
      <c r="A9715" s="18"/>
    </row>
    <row r="9716" spans="1:1">
      <c r="A9716" s="18"/>
    </row>
    <row r="9717" spans="1:1">
      <c r="A9717" s="18"/>
    </row>
    <row r="9718" spans="1:1">
      <c r="A9718" s="18"/>
    </row>
    <row r="9719" spans="1:1">
      <c r="A9719" s="18"/>
    </row>
    <row r="9720" spans="1:1">
      <c r="A9720" s="18"/>
    </row>
    <row r="9721" spans="1:1">
      <c r="A9721" s="18"/>
    </row>
    <row r="9722" spans="1:1">
      <c r="A9722" s="18"/>
    </row>
    <row r="9723" spans="1:1">
      <c r="A9723" s="18"/>
    </row>
    <row r="9724" spans="1:1">
      <c r="A9724" s="18"/>
    </row>
    <row r="9725" spans="1:1">
      <c r="A9725" s="18"/>
    </row>
    <row r="9726" spans="1:1">
      <c r="A9726" s="18"/>
    </row>
    <row r="9727" spans="1:1">
      <c r="A9727" s="18"/>
    </row>
    <row r="9728" spans="1:1">
      <c r="A9728" s="18"/>
    </row>
    <row r="9729" spans="1:1">
      <c r="A9729" s="18"/>
    </row>
    <row r="9730" spans="1:1">
      <c r="A9730" s="18"/>
    </row>
    <row r="9731" spans="1:1">
      <c r="A9731" s="18"/>
    </row>
    <row r="9732" spans="1:1">
      <c r="A9732" s="18"/>
    </row>
    <row r="9733" spans="1:1">
      <c r="A9733" s="18"/>
    </row>
    <row r="9734" spans="1:1">
      <c r="A9734" s="18"/>
    </row>
    <row r="9735" spans="1:1">
      <c r="A9735" s="18"/>
    </row>
    <row r="9736" spans="1:1">
      <c r="A9736" s="18"/>
    </row>
    <row r="9737" spans="1:1">
      <c r="A9737" s="18"/>
    </row>
    <row r="9738" spans="1:1">
      <c r="A9738" s="18"/>
    </row>
    <row r="9739" spans="1:1">
      <c r="A9739" s="18"/>
    </row>
    <row r="9740" spans="1:1">
      <c r="A9740" s="18"/>
    </row>
    <row r="9741" spans="1:1">
      <c r="A9741" s="18"/>
    </row>
    <row r="9742" spans="1:1">
      <c r="A9742" s="18"/>
    </row>
    <row r="9743" spans="1:1">
      <c r="A9743" s="18"/>
    </row>
    <row r="9744" spans="1:1">
      <c r="A9744" s="18"/>
    </row>
    <row r="9745" spans="1:1">
      <c r="A9745" s="18"/>
    </row>
    <row r="9746" spans="1:1">
      <c r="A9746" s="18"/>
    </row>
    <row r="9747" spans="1:1">
      <c r="A9747" s="18"/>
    </row>
    <row r="9748" spans="1:1">
      <c r="A9748" s="18"/>
    </row>
    <row r="9749" spans="1:1">
      <c r="A9749" s="18"/>
    </row>
    <row r="9750" spans="1:1">
      <c r="A9750" s="18"/>
    </row>
    <row r="9751" spans="1:1">
      <c r="A9751" s="18"/>
    </row>
    <row r="9752" spans="1:1">
      <c r="A9752" s="18"/>
    </row>
    <row r="9753" spans="1:1">
      <c r="A9753" s="18"/>
    </row>
    <row r="9754" spans="1:1">
      <c r="A9754" s="18"/>
    </row>
    <row r="9755" spans="1:1">
      <c r="A9755" s="18"/>
    </row>
    <row r="9756" spans="1:1">
      <c r="A9756" s="18"/>
    </row>
    <row r="9757" spans="1:1">
      <c r="A9757" s="18"/>
    </row>
    <row r="9758" spans="1:1">
      <c r="A9758" s="18"/>
    </row>
    <row r="9759" spans="1:1">
      <c r="A9759" s="18"/>
    </row>
    <row r="9760" spans="1:1">
      <c r="A9760" s="18"/>
    </row>
    <row r="9761" spans="1:1">
      <c r="A9761" s="18"/>
    </row>
    <row r="9762" spans="1:1">
      <c r="A9762" s="18"/>
    </row>
    <row r="9763" spans="1:1">
      <c r="A9763" s="18"/>
    </row>
    <row r="9764" spans="1:1">
      <c r="A9764" s="18"/>
    </row>
    <row r="9765" spans="1:1">
      <c r="A9765" s="18"/>
    </row>
    <row r="9766" spans="1:1">
      <c r="A9766" s="18"/>
    </row>
    <row r="9767" spans="1:1">
      <c r="A9767" s="18"/>
    </row>
    <row r="9768" spans="1:1">
      <c r="A9768" s="18"/>
    </row>
    <row r="9769" spans="1:1">
      <c r="A9769" s="18"/>
    </row>
    <row r="9770" spans="1:1">
      <c r="A9770" s="18"/>
    </row>
    <row r="9771" spans="1:1">
      <c r="A9771" s="18"/>
    </row>
    <row r="9772" spans="1:1">
      <c r="A9772" s="18"/>
    </row>
    <row r="9773" spans="1:1">
      <c r="A9773" s="18"/>
    </row>
    <row r="9774" spans="1:1">
      <c r="A9774" s="18"/>
    </row>
    <row r="9775" spans="1:1">
      <c r="A9775" s="18"/>
    </row>
    <row r="9776" spans="1:1">
      <c r="A9776" s="18"/>
    </row>
    <row r="9777" spans="1:1">
      <c r="A9777" s="18"/>
    </row>
    <row r="9778" spans="1:1">
      <c r="A9778" s="18"/>
    </row>
    <row r="9779" spans="1:1">
      <c r="A9779" s="18"/>
    </row>
    <row r="9780" spans="1:1">
      <c r="A9780" s="18"/>
    </row>
    <row r="9781" spans="1:1">
      <c r="A9781" s="18"/>
    </row>
    <row r="9782" spans="1:1">
      <c r="A9782" s="18"/>
    </row>
    <row r="9783" spans="1:1">
      <c r="A9783" s="18"/>
    </row>
    <row r="9784" spans="1:1">
      <c r="A9784" s="18"/>
    </row>
    <row r="9785" spans="1:1">
      <c r="A9785" s="18"/>
    </row>
    <row r="9786" spans="1:1">
      <c r="A9786" s="18"/>
    </row>
    <row r="9787" spans="1:1">
      <c r="A9787" s="18"/>
    </row>
    <row r="9788" spans="1:1">
      <c r="A9788" s="18"/>
    </row>
    <row r="9789" spans="1:1">
      <c r="A9789" s="18"/>
    </row>
    <row r="9790" spans="1:1">
      <c r="A9790" s="18"/>
    </row>
    <row r="9791" spans="1:1">
      <c r="A9791" s="18"/>
    </row>
    <row r="9792" spans="1:1">
      <c r="A9792" s="18"/>
    </row>
    <row r="9793" spans="1:1">
      <c r="A9793" s="18"/>
    </row>
    <row r="9794" spans="1:1">
      <c r="A9794" s="18"/>
    </row>
    <row r="9795" spans="1:1">
      <c r="A9795" s="18"/>
    </row>
    <row r="9796" spans="1:1">
      <c r="A9796" s="18"/>
    </row>
    <row r="9797" spans="1:1">
      <c r="A9797" s="18"/>
    </row>
    <row r="9798" spans="1:1">
      <c r="A9798" s="18"/>
    </row>
    <row r="9799" spans="1:1">
      <c r="A9799" s="18"/>
    </row>
    <row r="9800" spans="1:1">
      <c r="A9800" s="18"/>
    </row>
    <row r="9801" spans="1:1">
      <c r="A9801" s="18"/>
    </row>
    <row r="9802" spans="1:1">
      <c r="A9802" s="18"/>
    </row>
    <row r="9803" spans="1:1">
      <c r="A9803" s="18"/>
    </row>
    <row r="9804" spans="1:1">
      <c r="A9804" s="18"/>
    </row>
    <row r="9805" spans="1:1">
      <c r="A9805" s="18"/>
    </row>
    <row r="9806" spans="1:1">
      <c r="A9806" s="18"/>
    </row>
    <row r="9807" spans="1:1">
      <c r="A9807" s="18"/>
    </row>
    <row r="9808" spans="1:1">
      <c r="A9808" s="18"/>
    </row>
    <row r="9809" spans="1:1">
      <c r="A9809" s="18"/>
    </row>
    <row r="9810" spans="1:1">
      <c r="A9810" s="18"/>
    </row>
    <row r="9811" spans="1:1">
      <c r="A9811" s="18"/>
    </row>
    <row r="9812" spans="1:1">
      <c r="A9812" s="18"/>
    </row>
    <row r="9813" spans="1:1">
      <c r="A9813" s="18"/>
    </row>
    <row r="9814" spans="1:1">
      <c r="A9814" s="18"/>
    </row>
    <row r="9815" spans="1:1">
      <c r="A9815" s="18"/>
    </row>
    <row r="9816" spans="1:1">
      <c r="A9816" s="18"/>
    </row>
    <row r="9817" spans="1:1">
      <c r="A9817" s="18"/>
    </row>
    <row r="9818" spans="1:1">
      <c r="A9818" s="18"/>
    </row>
    <row r="9819" spans="1:1">
      <c r="A9819" s="18"/>
    </row>
    <row r="9820" spans="1:1">
      <c r="A9820" s="18"/>
    </row>
    <row r="9821" spans="1:1">
      <c r="A9821" s="18"/>
    </row>
    <row r="9822" spans="1:1">
      <c r="A9822" s="18"/>
    </row>
    <row r="9823" spans="1:1">
      <c r="A9823" s="18"/>
    </row>
    <row r="9824" spans="1:1">
      <c r="A9824" s="18"/>
    </row>
    <row r="9825" spans="1:1">
      <c r="A9825" s="18"/>
    </row>
    <row r="9826" spans="1:1">
      <c r="A9826" s="18"/>
    </row>
    <row r="9827" spans="1:1">
      <c r="A9827" s="18"/>
    </row>
    <row r="9828" spans="1:1">
      <c r="A9828" s="18"/>
    </row>
    <row r="9829" spans="1:1">
      <c r="A9829" s="18"/>
    </row>
    <row r="9830" spans="1:1">
      <c r="A9830" s="18"/>
    </row>
    <row r="9831" spans="1:1">
      <c r="A9831" s="18"/>
    </row>
    <row r="9832" spans="1:1">
      <c r="A9832" s="18"/>
    </row>
    <row r="9833" spans="1:1">
      <c r="A9833" s="18"/>
    </row>
    <row r="9834" spans="1:1">
      <c r="A9834" s="18"/>
    </row>
    <row r="9835" spans="1:1">
      <c r="A9835" s="18"/>
    </row>
    <row r="9836" spans="1:1">
      <c r="A9836" s="18"/>
    </row>
    <row r="9837" spans="1:1">
      <c r="A9837" s="18"/>
    </row>
    <row r="9838" spans="1:1">
      <c r="A9838" s="18"/>
    </row>
    <row r="9839" spans="1:1">
      <c r="A9839" s="18"/>
    </row>
    <row r="9840" spans="1:1">
      <c r="A9840" s="18"/>
    </row>
    <row r="9841" spans="1:1">
      <c r="A9841" s="18"/>
    </row>
    <row r="9842" spans="1:1">
      <c r="A9842" s="18"/>
    </row>
    <row r="9843" spans="1:1">
      <c r="A9843" s="18"/>
    </row>
    <row r="9844" spans="1:1">
      <c r="A9844" s="18"/>
    </row>
    <row r="9845" spans="1:1">
      <c r="A9845" s="18"/>
    </row>
    <row r="9846" spans="1:1">
      <c r="A9846" s="18"/>
    </row>
    <row r="9847" spans="1:1">
      <c r="A9847" s="18"/>
    </row>
    <row r="9848" spans="1:1">
      <c r="A9848" s="18"/>
    </row>
    <row r="9849" spans="1:1">
      <c r="A9849" s="18"/>
    </row>
    <row r="9850" spans="1:1">
      <c r="A9850" s="18"/>
    </row>
    <row r="9851" spans="1:1">
      <c r="A9851" s="18"/>
    </row>
    <row r="9852" spans="1:1">
      <c r="A9852" s="18"/>
    </row>
    <row r="9853" spans="1:1">
      <c r="A9853" s="18"/>
    </row>
    <row r="9854" spans="1:1">
      <c r="A9854" s="18"/>
    </row>
    <row r="9855" spans="1:1">
      <c r="A9855" s="18"/>
    </row>
    <row r="9856" spans="1:1">
      <c r="A9856" s="18"/>
    </row>
    <row r="9857" spans="1:1">
      <c r="A9857" s="18"/>
    </row>
    <row r="9858" spans="1:1">
      <c r="A9858" s="18"/>
    </row>
    <row r="9859" spans="1:1">
      <c r="A9859" s="18"/>
    </row>
    <row r="9860" spans="1:1">
      <c r="A9860" s="18"/>
    </row>
    <row r="9861" spans="1:1">
      <c r="A9861" s="18"/>
    </row>
    <row r="9862" spans="1:1">
      <c r="A9862" s="18"/>
    </row>
    <row r="9863" spans="1:1">
      <c r="A9863" s="18"/>
    </row>
    <row r="9864" spans="1:1">
      <c r="A9864" s="18"/>
    </row>
    <row r="9865" spans="1:1">
      <c r="A9865" s="18"/>
    </row>
    <row r="9866" spans="1:1">
      <c r="A9866" s="18"/>
    </row>
    <row r="9867" spans="1:1">
      <c r="A9867" s="18"/>
    </row>
    <row r="9868" spans="1:1">
      <c r="A9868" s="18"/>
    </row>
    <row r="9869" spans="1:1">
      <c r="A9869" s="18"/>
    </row>
    <row r="9870" spans="1:1">
      <c r="A9870" s="18"/>
    </row>
    <row r="9871" spans="1:1">
      <c r="A9871" s="18"/>
    </row>
    <row r="9872" spans="1:1">
      <c r="A9872" s="18"/>
    </row>
    <row r="9873" spans="1:1">
      <c r="A9873" s="18"/>
    </row>
    <row r="9874" spans="1:1">
      <c r="A9874" s="18"/>
    </row>
    <row r="9875" spans="1:1">
      <c r="A9875" s="18"/>
    </row>
    <row r="9876" spans="1:1">
      <c r="A9876" s="18"/>
    </row>
    <row r="9877" spans="1:1">
      <c r="A9877" s="18"/>
    </row>
    <row r="9878" spans="1:1">
      <c r="A9878" s="18"/>
    </row>
    <row r="9879" spans="1:1">
      <c r="A9879" s="18"/>
    </row>
    <row r="9880" spans="1:1">
      <c r="A9880" s="18"/>
    </row>
    <row r="9881" spans="1:1">
      <c r="A9881" s="18"/>
    </row>
    <row r="9882" spans="1:1">
      <c r="A9882" s="18"/>
    </row>
    <row r="9883" spans="1:1">
      <c r="A9883" s="18"/>
    </row>
    <row r="9884" spans="1:1">
      <c r="A9884" s="18"/>
    </row>
    <row r="9885" spans="1:1">
      <c r="A9885" s="18"/>
    </row>
    <row r="9886" spans="1:1">
      <c r="A9886" s="18"/>
    </row>
    <row r="9887" spans="1:1">
      <c r="A9887" s="18"/>
    </row>
    <row r="9888" spans="1:1">
      <c r="A9888" s="18"/>
    </row>
    <row r="9889" spans="1:1">
      <c r="A9889" s="18"/>
    </row>
    <row r="9890" spans="1:1">
      <c r="A9890" s="18"/>
    </row>
    <row r="9891" spans="1:1">
      <c r="A9891" s="18"/>
    </row>
    <row r="9892" spans="1:1">
      <c r="A9892" s="18"/>
    </row>
    <row r="9893" spans="1:1">
      <c r="A9893" s="18"/>
    </row>
    <row r="9894" spans="1:1">
      <c r="A9894" s="18"/>
    </row>
    <row r="9895" spans="1:1">
      <c r="A9895" s="18"/>
    </row>
    <row r="9896" spans="1:1">
      <c r="A9896" s="18"/>
    </row>
    <row r="9897" spans="1:1">
      <c r="A9897" s="18"/>
    </row>
    <row r="9898" spans="1:1">
      <c r="A9898" s="18"/>
    </row>
    <row r="9899" spans="1:1">
      <c r="A9899" s="18"/>
    </row>
    <row r="9900" spans="1:1">
      <c r="A9900" s="18"/>
    </row>
    <row r="9901" spans="1:1">
      <c r="A9901" s="18"/>
    </row>
    <row r="9902" spans="1:1">
      <c r="A9902" s="18"/>
    </row>
    <row r="9903" spans="1:1">
      <c r="A9903" s="18"/>
    </row>
    <row r="9904" spans="1:1">
      <c r="A9904" s="18"/>
    </row>
    <row r="9905" spans="1:1">
      <c r="A9905" s="18"/>
    </row>
    <row r="9906" spans="1:1">
      <c r="A9906" s="18"/>
    </row>
    <row r="9907" spans="1:1">
      <c r="A9907" s="18"/>
    </row>
    <row r="9908" spans="1:1">
      <c r="A9908" s="18"/>
    </row>
    <row r="9909" spans="1:1">
      <c r="A9909" s="18"/>
    </row>
    <row r="9910" spans="1:1">
      <c r="A9910" s="18"/>
    </row>
    <row r="9911" spans="1:1">
      <c r="A9911" s="18"/>
    </row>
    <row r="9912" spans="1:1">
      <c r="A9912" s="18"/>
    </row>
    <row r="9913" spans="1:1">
      <c r="A9913" s="18"/>
    </row>
    <row r="9914" spans="1:1">
      <c r="A9914" s="18"/>
    </row>
    <row r="9915" spans="1:1">
      <c r="A9915" s="18"/>
    </row>
    <row r="9916" spans="1:1">
      <c r="A9916" s="18"/>
    </row>
    <row r="9917" spans="1:1">
      <c r="A9917" s="18"/>
    </row>
    <row r="9918" spans="1:1">
      <c r="A9918" s="18"/>
    </row>
    <row r="9919" spans="1:1">
      <c r="A9919" s="18"/>
    </row>
    <row r="9920" spans="1:1">
      <c r="A9920" s="18"/>
    </row>
    <row r="9921" spans="1:1">
      <c r="A9921" s="18"/>
    </row>
    <row r="9922" spans="1:1">
      <c r="A9922" s="18"/>
    </row>
    <row r="9923" spans="1:1">
      <c r="A9923" s="18"/>
    </row>
    <row r="9924" spans="1:1">
      <c r="A9924" s="18"/>
    </row>
    <row r="9925" spans="1:1">
      <c r="A9925" s="18"/>
    </row>
    <row r="9926" spans="1:1">
      <c r="A9926" s="18"/>
    </row>
    <row r="9927" spans="1:1">
      <c r="A9927" s="18"/>
    </row>
    <row r="9928" spans="1:1">
      <c r="A9928" s="18"/>
    </row>
    <row r="9929" spans="1:1">
      <c r="A9929" s="18"/>
    </row>
    <row r="9930" spans="1:1">
      <c r="A9930" s="18"/>
    </row>
    <row r="9931" spans="1:1">
      <c r="A9931" s="18"/>
    </row>
    <row r="9932" spans="1:1">
      <c r="A9932" s="18"/>
    </row>
    <row r="9933" spans="1:1">
      <c r="A9933" s="18"/>
    </row>
    <row r="9934" spans="1:1">
      <c r="A9934" s="18"/>
    </row>
    <row r="9935" spans="1:1">
      <c r="A9935" s="18"/>
    </row>
    <row r="9936" spans="1:1">
      <c r="A9936" s="18"/>
    </row>
    <row r="9937" spans="1:1">
      <c r="A9937" s="18"/>
    </row>
    <row r="9938" spans="1:1">
      <c r="A9938" s="18"/>
    </row>
    <row r="9939" spans="1:1">
      <c r="A9939" s="18"/>
    </row>
    <row r="9940" spans="1:1">
      <c r="A9940" s="18"/>
    </row>
    <row r="9941" spans="1:1">
      <c r="A9941" s="18"/>
    </row>
    <row r="9942" spans="1:1">
      <c r="A9942" s="18"/>
    </row>
    <row r="9943" spans="1:1">
      <c r="A9943" s="18"/>
    </row>
    <row r="9944" spans="1:1">
      <c r="A9944" s="18"/>
    </row>
    <row r="9945" spans="1:1">
      <c r="A9945" s="18"/>
    </row>
    <row r="9946" spans="1:1">
      <c r="A9946" s="18"/>
    </row>
    <row r="9947" spans="1:1">
      <c r="A9947" s="18"/>
    </row>
    <row r="9948" spans="1:1">
      <c r="A9948" s="18"/>
    </row>
    <row r="9949" spans="1:1">
      <c r="A9949" s="18"/>
    </row>
    <row r="9950" spans="1:1">
      <c r="A9950" s="18"/>
    </row>
    <row r="9951" spans="1:1">
      <c r="A9951" s="18"/>
    </row>
    <row r="9952" spans="1:1">
      <c r="A9952" s="18"/>
    </row>
    <row r="9953" spans="1:1">
      <c r="A9953" s="18"/>
    </row>
    <row r="9954" spans="1:1">
      <c r="A9954" s="18"/>
    </row>
    <row r="9955" spans="1:1">
      <c r="A9955" s="18"/>
    </row>
    <row r="9956" spans="1:1">
      <c r="A9956" s="18"/>
    </row>
    <row r="9957" spans="1:1">
      <c r="A9957" s="18"/>
    </row>
    <row r="9958" spans="1:1">
      <c r="A9958" s="18"/>
    </row>
    <row r="9959" spans="1:1">
      <c r="A9959" s="18"/>
    </row>
    <row r="9960" spans="1:1">
      <c r="A9960" s="18"/>
    </row>
    <row r="9961" spans="1:1">
      <c r="A9961" s="18"/>
    </row>
    <row r="9962" spans="1:1">
      <c r="A9962" s="18"/>
    </row>
    <row r="9963" spans="1:1">
      <c r="A9963" s="18"/>
    </row>
    <row r="9964" spans="1:1">
      <c r="A9964" s="18"/>
    </row>
    <row r="9965" spans="1:1">
      <c r="A9965" s="18"/>
    </row>
    <row r="9966" spans="1:1">
      <c r="A9966" s="18"/>
    </row>
    <row r="9967" spans="1:1">
      <c r="A9967" s="18"/>
    </row>
    <row r="9968" spans="1:1">
      <c r="A9968" s="18"/>
    </row>
    <row r="9969" spans="1:1">
      <c r="A9969" s="18"/>
    </row>
    <row r="9970" spans="1:1">
      <c r="A9970" s="18"/>
    </row>
    <row r="9971" spans="1:1">
      <c r="A9971" s="18"/>
    </row>
    <row r="9972" spans="1:1">
      <c r="A9972" s="18"/>
    </row>
    <row r="9973" spans="1:1">
      <c r="A9973" s="18"/>
    </row>
    <row r="9974" spans="1:1">
      <c r="A9974" s="18"/>
    </row>
    <row r="9975" spans="1:1">
      <c r="A9975" s="18"/>
    </row>
    <row r="9976" spans="1:1">
      <c r="A9976" s="18"/>
    </row>
    <row r="9977" spans="1:1">
      <c r="A9977" s="18"/>
    </row>
    <row r="9978" spans="1:1">
      <c r="A9978" s="18"/>
    </row>
    <row r="9979" spans="1:1">
      <c r="A9979" s="18"/>
    </row>
    <row r="9980" spans="1:1">
      <c r="A9980" s="18"/>
    </row>
    <row r="9981" spans="1:1">
      <c r="A9981" s="18"/>
    </row>
    <row r="9982" spans="1:1">
      <c r="A9982" s="18"/>
    </row>
    <row r="9983" spans="1:1">
      <c r="A9983" s="18"/>
    </row>
    <row r="9984" spans="1:1">
      <c r="A9984" s="18"/>
    </row>
    <row r="9985" spans="1:1">
      <c r="A9985" s="18"/>
    </row>
    <row r="9986" spans="1:1">
      <c r="A9986" s="18"/>
    </row>
    <row r="9987" spans="1:1">
      <c r="A9987" s="18"/>
    </row>
    <row r="9988" spans="1:1">
      <c r="A9988" s="18"/>
    </row>
    <row r="9989" spans="1:1">
      <c r="A9989" s="18"/>
    </row>
    <row r="9990" spans="1:1">
      <c r="A9990" s="18"/>
    </row>
    <row r="9991" spans="1:1">
      <c r="A9991" s="18"/>
    </row>
    <row r="9992" spans="1:1">
      <c r="A9992" s="18"/>
    </row>
    <row r="9993" spans="1:1">
      <c r="A9993" s="18"/>
    </row>
    <row r="9994" spans="1:1">
      <c r="A9994" s="18"/>
    </row>
    <row r="9995" spans="1:1">
      <c r="A9995" s="18"/>
    </row>
    <row r="9996" spans="1:1">
      <c r="A9996" s="18"/>
    </row>
    <row r="9997" spans="1:1">
      <c r="A9997" s="18"/>
    </row>
    <row r="9998" spans="1:1">
      <c r="A9998" s="18"/>
    </row>
    <row r="9999" spans="1:1">
      <c r="A9999" s="18"/>
    </row>
    <row r="10000" spans="1:1">
      <c r="A10000" s="18"/>
    </row>
    <row r="10001" spans="1:1">
      <c r="A10001" s="18"/>
    </row>
    <row r="10002" spans="1:1">
      <c r="A10002" s="18"/>
    </row>
    <row r="10003" spans="1:1">
      <c r="A10003" s="18"/>
    </row>
    <row r="10004" spans="1:1">
      <c r="A10004" s="18"/>
    </row>
    <row r="10005" spans="1:1">
      <c r="A10005" s="18"/>
    </row>
    <row r="10006" spans="1:1">
      <c r="A10006" s="18"/>
    </row>
    <row r="10007" spans="1:1">
      <c r="A10007" s="18"/>
    </row>
    <row r="10008" spans="1:1">
      <c r="A10008" s="18"/>
    </row>
    <row r="10009" spans="1:1">
      <c r="A10009" s="18"/>
    </row>
    <row r="10010" spans="1:1">
      <c r="A10010" s="18"/>
    </row>
    <row r="10011" spans="1:1">
      <c r="A10011" s="18"/>
    </row>
    <row r="10012" spans="1:1">
      <c r="A10012" s="18"/>
    </row>
    <row r="10013" spans="1:1">
      <c r="A10013" s="18"/>
    </row>
    <row r="10014" spans="1:1">
      <c r="A10014" s="18"/>
    </row>
    <row r="10015" spans="1:1">
      <c r="A10015" s="18"/>
    </row>
    <row r="10016" spans="1:1">
      <c r="A10016" s="18"/>
    </row>
    <row r="10017" spans="1:1">
      <c r="A10017" s="18"/>
    </row>
    <row r="10018" spans="1:1">
      <c r="A10018" s="18"/>
    </row>
    <row r="10019" spans="1:1">
      <c r="A10019" s="18"/>
    </row>
    <row r="10020" spans="1:1">
      <c r="A10020" s="18"/>
    </row>
    <row r="10021" spans="1:1">
      <c r="A10021" s="18"/>
    </row>
    <row r="10022" spans="1:1">
      <c r="A10022" s="18"/>
    </row>
    <row r="10023" spans="1:1">
      <c r="A10023" s="18"/>
    </row>
    <row r="10024" spans="1:1">
      <c r="A10024" s="18"/>
    </row>
    <row r="10025" spans="1:1">
      <c r="A10025" s="18"/>
    </row>
    <row r="10026" spans="1:1">
      <c r="A10026" s="18"/>
    </row>
    <row r="10027" spans="1:1">
      <c r="A10027" s="18"/>
    </row>
    <row r="10028" spans="1:1">
      <c r="A10028" s="18"/>
    </row>
    <row r="10029" spans="1:1">
      <c r="A10029" s="18"/>
    </row>
    <row r="10030" spans="1:1">
      <c r="A10030" s="18"/>
    </row>
    <row r="10031" spans="1:1">
      <c r="A10031" s="18"/>
    </row>
    <row r="10032" spans="1:1">
      <c r="A10032" s="18"/>
    </row>
    <row r="10033" spans="1:1">
      <c r="A10033" s="18"/>
    </row>
    <row r="10034" spans="1:1">
      <c r="A10034" s="18"/>
    </row>
    <row r="10035" spans="1:1">
      <c r="A10035" s="18"/>
    </row>
    <row r="10036" spans="1:1">
      <c r="A10036" s="18"/>
    </row>
    <row r="10037" spans="1:1">
      <c r="A10037" s="18"/>
    </row>
    <row r="10038" spans="1:1">
      <c r="A10038" s="18"/>
    </row>
    <row r="10039" spans="1:1">
      <c r="A10039" s="18"/>
    </row>
    <row r="10040" spans="1:1">
      <c r="A10040" s="18"/>
    </row>
    <row r="10041" spans="1:1">
      <c r="A10041" s="18"/>
    </row>
    <row r="10042" spans="1:1">
      <c r="A10042" s="18"/>
    </row>
    <row r="10043" spans="1:1">
      <c r="A10043" s="18"/>
    </row>
    <row r="10044" spans="1:1">
      <c r="A10044" s="18"/>
    </row>
    <row r="10045" spans="1:1">
      <c r="A10045" s="18"/>
    </row>
    <row r="10046" spans="1:1">
      <c r="A10046" s="18"/>
    </row>
    <row r="10047" spans="1:1">
      <c r="A10047" s="18"/>
    </row>
    <row r="10048" spans="1:1">
      <c r="A10048" s="18"/>
    </row>
    <row r="10049" spans="1:1">
      <c r="A10049" s="18"/>
    </row>
    <row r="10050" spans="1:1">
      <c r="A10050" s="18"/>
    </row>
    <row r="10051" spans="1:1">
      <c r="A10051" s="18"/>
    </row>
    <row r="10052" spans="1:1">
      <c r="A10052" s="18"/>
    </row>
    <row r="10053" spans="1:1">
      <c r="A10053" s="18"/>
    </row>
    <row r="10054" spans="1:1">
      <c r="A10054" s="18"/>
    </row>
    <row r="10055" spans="1:1">
      <c r="A10055" s="18"/>
    </row>
    <row r="10056" spans="1:1">
      <c r="A10056" s="18"/>
    </row>
    <row r="10057" spans="1:1">
      <c r="A10057" s="18"/>
    </row>
    <row r="10058" spans="1:1">
      <c r="A10058" s="18"/>
    </row>
    <row r="10059" spans="1:1">
      <c r="A10059" s="18"/>
    </row>
    <row r="10060" spans="1:1">
      <c r="A10060" s="18"/>
    </row>
    <row r="10061" spans="1:1">
      <c r="A10061" s="18"/>
    </row>
    <row r="10062" spans="1:1">
      <c r="A10062" s="18"/>
    </row>
    <row r="10063" spans="1:1">
      <c r="A10063" s="18"/>
    </row>
    <row r="10064" spans="1:1">
      <c r="A10064" s="18"/>
    </row>
    <row r="10065" spans="1:1">
      <c r="A10065" s="18"/>
    </row>
    <row r="10066" spans="1:1">
      <c r="A10066" s="18"/>
    </row>
    <row r="10067" spans="1:1">
      <c r="A10067" s="18"/>
    </row>
    <row r="10068" spans="1:1">
      <c r="A10068" s="18"/>
    </row>
    <row r="10069" spans="1:1">
      <c r="A10069" s="18"/>
    </row>
    <row r="10070" spans="1:1">
      <c r="A10070" s="18"/>
    </row>
    <row r="10071" spans="1:1">
      <c r="A10071" s="18"/>
    </row>
    <row r="10072" spans="1:1">
      <c r="A10072" s="18"/>
    </row>
    <row r="10073" spans="1:1">
      <c r="A10073" s="18"/>
    </row>
    <row r="10074" spans="1:1">
      <c r="A10074" s="18"/>
    </row>
    <row r="10075" spans="1:1">
      <c r="A10075" s="18"/>
    </row>
    <row r="10076" spans="1:1">
      <c r="A10076" s="18"/>
    </row>
    <row r="10077" spans="1:1">
      <c r="A10077" s="18"/>
    </row>
    <row r="10078" spans="1:1">
      <c r="A10078" s="18"/>
    </row>
    <row r="10079" spans="1:1">
      <c r="A10079" s="18"/>
    </row>
    <row r="10080" spans="1:1">
      <c r="A10080" s="18"/>
    </row>
    <row r="10081" spans="1:1">
      <c r="A10081" s="18"/>
    </row>
    <row r="10082" spans="1:1">
      <c r="A10082" s="18"/>
    </row>
    <row r="10083" spans="1:1">
      <c r="A10083" s="18"/>
    </row>
    <row r="10084" spans="1:1">
      <c r="A10084" s="18"/>
    </row>
    <row r="10085" spans="1:1">
      <c r="A10085" s="18"/>
    </row>
    <row r="10086" spans="1:1">
      <c r="A10086" s="18"/>
    </row>
    <row r="10087" spans="1:1">
      <c r="A10087" s="18"/>
    </row>
    <row r="10088" spans="1:1">
      <c r="A10088" s="18"/>
    </row>
    <row r="10089" spans="1:1">
      <c r="A10089" s="18"/>
    </row>
    <row r="10090" spans="1:1">
      <c r="A10090" s="18"/>
    </row>
    <row r="10091" spans="1:1">
      <c r="A10091" s="18"/>
    </row>
    <row r="10092" spans="1:1">
      <c r="A10092" s="18"/>
    </row>
    <row r="10093" spans="1:1">
      <c r="A10093" s="18"/>
    </row>
    <row r="10094" spans="1:1">
      <c r="A10094" s="18"/>
    </row>
    <row r="10095" spans="1:1">
      <c r="A10095" s="18"/>
    </row>
    <row r="10096" spans="1:1">
      <c r="A10096" s="18"/>
    </row>
    <row r="10097" spans="1:1">
      <c r="A10097" s="18"/>
    </row>
    <row r="10098" spans="1:1">
      <c r="A10098" s="18"/>
    </row>
    <row r="10099" spans="1:1">
      <c r="A10099" s="18"/>
    </row>
    <row r="10100" spans="1:1">
      <c r="A10100" s="18"/>
    </row>
    <row r="10101" spans="1:1">
      <c r="A10101" s="18"/>
    </row>
    <row r="10102" spans="1:1">
      <c r="A10102" s="18"/>
    </row>
    <row r="10103" spans="1:1">
      <c r="A10103" s="18"/>
    </row>
    <row r="10104" spans="1:1">
      <c r="A10104" s="18"/>
    </row>
    <row r="10105" spans="1:1">
      <c r="A10105" s="18"/>
    </row>
    <row r="10106" spans="1:1">
      <c r="A10106" s="18"/>
    </row>
    <row r="10107" spans="1:1">
      <c r="A10107" s="18"/>
    </row>
    <row r="10108" spans="1:1">
      <c r="A10108" s="18"/>
    </row>
    <row r="10109" spans="1:1">
      <c r="A10109" s="18"/>
    </row>
    <row r="10110" spans="1:1">
      <c r="A10110" s="18"/>
    </row>
    <row r="10111" spans="1:1">
      <c r="A10111" s="18"/>
    </row>
    <row r="10112" spans="1:1">
      <c r="A10112" s="18"/>
    </row>
    <row r="10113" spans="1:1">
      <c r="A10113" s="18"/>
    </row>
    <row r="10114" spans="1:1">
      <c r="A10114" s="18"/>
    </row>
    <row r="10115" spans="1:1">
      <c r="A10115" s="18"/>
    </row>
    <row r="10116" spans="1:1">
      <c r="A10116" s="18"/>
    </row>
    <row r="10117" spans="1:1">
      <c r="A10117" s="18"/>
    </row>
    <row r="10118" spans="1:1">
      <c r="A10118" s="18"/>
    </row>
    <row r="10119" spans="1:1">
      <c r="A10119" s="18"/>
    </row>
    <row r="10120" spans="1:1">
      <c r="A10120" s="18"/>
    </row>
    <row r="10121" spans="1:1">
      <c r="A10121" s="18"/>
    </row>
    <row r="10122" spans="1:1">
      <c r="A10122" s="18"/>
    </row>
    <row r="10123" spans="1:1">
      <c r="A10123" s="18"/>
    </row>
    <row r="10124" spans="1:1">
      <c r="A10124" s="18"/>
    </row>
    <row r="10125" spans="1:1">
      <c r="A10125" s="18"/>
    </row>
    <row r="10126" spans="1:1">
      <c r="A10126" s="18"/>
    </row>
    <row r="10127" spans="1:1">
      <c r="A10127" s="18"/>
    </row>
    <row r="10128" spans="1:1">
      <c r="A10128" s="18"/>
    </row>
    <row r="10129" spans="1:1">
      <c r="A10129" s="18"/>
    </row>
    <row r="10130" spans="1:1">
      <c r="A10130" s="18"/>
    </row>
    <row r="10131" spans="1:1">
      <c r="A10131" s="18"/>
    </row>
    <row r="10132" spans="1:1">
      <c r="A10132" s="18"/>
    </row>
    <row r="10133" spans="1:1">
      <c r="A10133" s="18"/>
    </row>
    <row r="10134" spans="1:1">
      <c r="A10134" s="18"/>
    </row>
    <row r="10135" spans="1:1">
      <c r="A10135" s="18"/>
    </row>
    <row r="10136" spans="1:1">
      <c r="A10136" s="18"/>
    </row>
    <row r="10137" spans="1:1">
      <c r="A10137" s="18"/>
    </row>
    <row r="10138" spans="1:1">
      <c r="A10138" s="18"/>
    </row>
    <row r="10139" spans="1:1">
      <c r="A10139" s="18"/>
    </row>
    <row r="10140" spans="1:1">
      <c r="A10140" s="18"/>
    </row>
    <row r="10141" spans="1:1">
      <c r="A10141" s="18"/>
    </row>
    <row r="10142" spans="1:1">
      <c r="A10142" s="18"/>
    </row>
    <row r="10143" spans="1:1">
      <c r="A10143" s="18"/>
    </row>
    <row r="10144" spans="1:1">
      <c r="A10144" s="18"/>
    </row>
    <row r="10145" spans="1:1">
      <c r="A10145" s="18"/>
    </row>
    <row r="10146" spans="1:1">
      <c r="A10146" s="18"/>
    </row>
    <row r="10147" spans="1:1">
      <c r="A10147" s="18"/>
    </row>
    <row r="10148" spans="1:1">
      <c r="A10148" s="18"/>
    </row>
    <row r="10149" spans="1:1">
      <c r="A10149" s="18"/>
    </row>
    <row r="10150" spans="1:1">
      <c r="A10150" s="18"/>
    </row>
    <row r="10151" spans="1:1">
      <c r="A10151" s="18"/>
    </row>
    <row r="10152" spans="1:1">
      <c r="A10152" s="18"/>
    </row>
    <row r="10153" spans="1:1">
      <c r="A10153" s="18"/>
    </row>
    <row r="10154" spans="1:1">
      <c r="A10154" s="18"/>
    </row>
    <row r="10155" spans="1:1">
      <c r="A10155" s="18"/>
    </row>
    <row r="10156" spans="1:1">
      <c r="A10156" s="18"/>
    </row>
    <row r="10157" spans="1:1">
      <c r="A10157" s="18"/>
    </row>
    <row r="10158" spans="1:1">
      <c r="A10158" s="18"/>
    </row>
    <row r="10159" spans="1:1">
      <c r="A10159" s="18"/>
    </row>
    <row r="10160" spans="1:1">
      <c r="A10160" s="18"/>
    </row>
    <row r="10161" spans="1:1">
      <c r="A10161" s="18"/>
    </row>
    <row r="10162" spans="1:1">
      <c r="A10162" s="18"/>
    </row>
    <row r="10163" spans="1:1">
      <c r="A10163" s="18"/>
    </row>
    <row r="10164" spans="1:1">
      <c r="A10164" s="18"/>
    </row>
    <row r="10165" spans="1:1">
      <c r="A10165" s="18"/>
    </row>
    <row r="10166" spans="1:1">
      <c r="A10166" s="18"/>
    </row>
    <row r="10167" spans="1:1">
      <c r="A10167" s="18"/>
    </row>
    <row r="10168" spans="1:1">
      <c r="A10168" s="18"/>
    </row>
    <row r="10169" spans="1:1">
      <c r="A10169" s="18"/>
    </row>
    <row r="10170" spans="1:1">
      <c r="A10170" s="18"/>
    </row>
    <row r="10171" spans="1:1">
      <c r="A10171" s="18"/>
    </row>
    <row r="10172" spans="1:1">
      <c r="A10172" s="18"/>
    </row>
    <row r="10173" spans="1:1">
      <c r="A10173" s="18"/>
    </row>
    <row r="10174" spans="1:1">
      <c r="A10174" s="18"/>
    </row>
    <row r="10175" spans="1:1">
      <c r="A10175" s="18"/>
    </row>
    <row r="10176" spans="1:1">
      <c r="A10176" s="18"/>
    </row>
    <row r="10177" spans="1:1">
      <c r="A10177" s="18"/>
    </row>
    <row r="10178" spans="1:1">
      <c r="A10178" s="18"/>
    </row>
    <row r="10179" spans="1:1">
      <c r="A10179" s="18"/>
    </row>
    <row r="10180" spans="1:1">
      <c r="A10180" s="18"/>
    </row>
    <row r="10181" spans="1:1">
      <c r="A10181" s="18"/>
    </row>
    <row r="10182" spans="1:1">
      <c r="A10182" s="18"/>
    </row>
    <row r="10183" spans="1:1">
      <c r="A10183" s="18"/>
    </row>
    <row r="10184" spans="1:1">
      <c r="A10184" s="18"/>
    </row>
    <row r="10185" spans="1:1">
      <c r="A10185" s="18"/>
    </row>
    <row r="10186" spans="1:1">
      <c r="A10186" s="18"/>
    </row>
    <row r="10187" spans="1:1">
      <c r="A10187" s="18"/>
    </row>
    <row r="10188" spans="1:1">
      <c r="A10188" s="18"/>
    </row>
    <row r="10189" spans="1:1">
      <c r="A10189" s="18"/>
    </row>
    <row r="10190" spans="1:1">
      <c r="A10190" s="18"/>
    </row>
    <row r="10191" spans="1:1">
      <c r="A10191" s="18"/>
    </row>
    <row r="10192" spans="1:1">
      <c r="A10192" s="18"/>
    </row>
    <row r="10193" spans="1:1">
      <c r="A10193" s="18"/>
    </row>
    <row r="10194" spans="1:1">
      <c r="A10194" s="18"/>
    </row>
    <row r="10195" spans="1:1">
      <c r="A10195" s="18"/>
    </row>
    <row r="10196" spans="1:1">
      <c r="A10196" s="18"/>
    </row>
    <row r="10197" spans="1:1">
      <c r="A10197" s="18"/>
    </row>
    <row r="10198" spans="1:1">
      <c r="A10198" s="18"/>
    </row>
    <row r="10199" spans="1:1">
      <c r="A10199" s="18"/>
    </row>
    <row r="10200" spans="1:1">
      <c r="A10200" s="18"/>
    </row>
    <row r="10201" spans="1:1">
      <c r="A10201" s="18"/>
    </row>
    <row r="10202" spans="1:1">
      <c r="A10202" s="18"/>
    </row>
    <row r="10203" spans="1:1">
      <c r="A10203" s="18"/>
    </row>
    <row r="10204" spans="1:1">
      <c r="A10204" s="18"/>
    </row>
    <row r="10205" spans="1:1">
      <c r="A10205" s="18"/>
    </row>
    <row r="10206" spans="1:1">
      <c r="A10206" s="18"/>
    </row>
    <row r="10207" spans="1:1">
      <c r="A10207" s="18"/>
    </row>
    <row r="10208" spans="1:1">
      <c r="A10208" s="18"/>
    </row>
    <row r="10209" spans="1:1">
      <c r="A10209" s="18"/>
    </row>
    <row r="10210" spans="1:1">
      <c r="A10210" s="18"/>
    </row>
    <row r="10211" spans="1:1">
      <c r="A10211" s="18"/>
    </row>
    <row r="10212" spans="1:1">
      <c r="A10212" s="18"/>
    </row>
    <row r="10213" spans="1:1">
      <c r="A10213" s="18"/>
    </row>
    <row r="10214" spans="1:1">
      <c r="A10214" s="18"/>
    </row>
    <row r="10215" spans="1:1">
      <c r="A10215" s="18"/>
    </row>
    <row r="10216" spans="1:1">
      <c r="A10216" s="18"/>
    </row>
    <row r="10217" spans="1:1">
      <c r="A10217" s="18"/>
    </row>
    <row r="10218" spans="1:1">
      <c r="A10218" s="18"/>
    </row>
    <row r="10219" spans="1:1">
      <c r="A10219" s="18"/>
    </row>
    <row r="10220" spans="1:1">
      <c r="A10220" s="18"/>
    </row>
    <row r="10221" spans="1:1">
      <c r="A10221" s="18"/>
    </row>
    <row r="10222" spans="1:1">
      <c r="A10222" s="18"/>
    </row>
    <row r="10223" spans="1:1">
      <c r="A10223" s="18"/>
    </row>
    <row r="10224" spans="1:1">
      <c r="A10224" s="18"/>
    </row>
    <row r="10225" spans="1:1">
      <c r="A10225" s="18"/>
    </row>
    <row r="10226" spans="1:1">
      <c r="A10226" s="18"/>
    </row>
    <row r="10227" spans="1:1">
      <c r="A10227" s="18"/>
    </row>
    <row r="10228" spans="1:1">
      <c r="A10228" s="18"/>
    </row>
    <row r="10229" spans="1:1">
      <c r="A10229" s="18"/>
    </row>
    <row r="10230" spans="1:1">
      <c r="A10230" s="18"/>
    </row>
    <row r="10231" spans="1:1">
      <c r="A10231" s="18"/>
    </row>
    <row r="10232" spans="1:1">
      <c r="A10232" s="18"/>
    </row>
    <row r="10233" spans="1:1">
      <c r="A10233" s="18"/>
    </row>
    <row r="10234" spans="1:1">
      <c r="A10234" s="18"/>
    </row>
    <row r="10235" spans="1:1">
      <c r="A10235" s="18"/>
    </row>
    <row r="10236" spans="1:1">
      <c r="A10236" s="18"/>
    </row>
    <row r="10237" spans="1:1">
      <c r="A10237" s="18"/>
    </row>
    <row r="10238" spans="1:1">
      <c r="A10238" s="18"/>
    </row>
    <row r="10239" spans="1:1">
      <c r="A10239" s="18"/>
    </row>
    <row r="10240" spans="1:1">
      <c r="A10240" s="18"/>
    </row>
    <row r="10241" spans="1:1">
      <c r="A10241" s="18"/>
    </row>
    <row r="10242" spans="1:1">
      <c r="A10242" s="18"/>
    </row>
    <row r="10243" spans="1:1">
      <c r="A10243" s="18"/>
    </row>
    <row r="10244" spans="1:1">
      <c r="A10244" s="18"/>
    </row>
    <row r="10245" spans="1:1">
      <c r="A10245" s="18"/>
    </row>
    <row r="10246" spans="1:1">
      <c r="A10246" s="18"/>
    </row>
    <row r="10247" spans="1:1">
      <c r="A10247" s="18"/>
    </row>
    <row r="10248" spans="1:1">
      <c r="A10248" s="18"/>
    </row>
    <row r="10249" spans="1:1">
      <c r="A10249" s="18"/>
    </row>
    <row r="10250" spans="1:1">
      <c r="A10250" s="18"/>
    </row>
    <row r="10251" spans="1:1">
      <c r="A10251" s="18"/>
    </row>
    <row r="10252" spans="1:1">
      <c r="A10252" s="18"/>
    </row>
    <row r="10253" spans="1:1">
      <c r="A10253" s="18"/>
    </row>
    <row r="10254" spans="1:1">
      <c r="A10254" s="18"/>
    </row>
    <row r="10255" spans="1:1">
      <c r="A10255" s="18"/>
    </row>
    <row r="10256" spans="1:1">
      <c r="A10256" s="18"/>
    </row>
    <row r="10257" spans="1:1">
      <c r="A10257" s="18"/>
    </row>
    <row r="10258" spans="1:1">
      <c r="A10258" s="18"/>
    </row>
    <row r="10259" spans="1:1">
      <c r="A10259" s="18"/>
    </row>
    <row r="10260" spans="1:1">
      <c r="A10260" s="18"/>
    </row>
    <row r="10261" spans="1:1">
      <c r="A10261" s="18"/>
    </row>
    <row r="10262" spans="1:1">
      <c r="A10262" s="18"/>
    </row>
    <row r="10263" spans="1:1">
      <c r="A10263" s="18"/>
    </row>
    <row r="10264" spans="1:1">
      <c r="A10264" s="18"/>
    </row>
    <row r="10265" spans="1:1">
      <c r="A10265" s="18"/>
    </row>
    <row r="10266" spans="1:1">
      <c r="A10266" s="18"/>
    </row>
    <row r="10267" spans="1:1">
      <c r="A10267" s="18"/>
    </row>
    <row r="10268" spans="1:1">
      <c r="A10268" s="18"/>
    </row>
    <row r="10269" spans="1:1">
      <c r="A10269" s="18"/>
    </row>
    <row r="10270" spans="1:1">
      <c r="A10270" s="18"/>
    </row>
    <row r="10271" spans="1:1">
      <c r="A10271" s="18"/>
    </row>
    <row r="10272" spans="1:1">
      <c r="A10272" s="18"/>
    </row>
    <row r="10273" spans="1:1">
      <c r="A10273" s="18"/>
    </row>
    <row r="10274" spans="1:1">
      <c r="A10274" s="18"/>
    </row>
    <row r="10275" spans="1:1">
      <c r="A10275" s="18"/>
    </row>
    <row r="10276" spans="1:1">
      <c r="A10276" s="18"/>
    </row>
    <row r="10277" spans="1:1">
      <c r="A10277" s="18"/>
    </row>
    <row r="10278" spans="1:1">
      <c r="A10278" s="18"/>
    </row>
    <row r="10279" spans="1:1">
      <c r="A10279" s="18"/>
    </row>
    <row r="10280" spans="1:1">
      <c r="A10280" s="18"/>
    </row>
    <row r="10281" spans="1:1">
      <c r="A10281" s="18"/>
    </row>
    <row r="10282" spans="1:1">
      <c r="A10282" s="18"/>
    </row>
    <row r="10283" spans="1:1">
      <c r="A10283" s="18"/>
    </row>
    <row r="10284" spans="1:1">
      <c r="A10284" s="18"/>
    </row>
    <row r="10285" spans="1:1">
      <c r="A10285" s="18"/>
    </row>
    <row r="10286" spans="1:1">
      <c r="A10286" s="18"/>
    </row>
    <row r="10287" spans="1:1">
      <c r="A10287" s="18"/>
    </row>
    <row r="10288" spans="1:1">
      <c r="A10288" s="18"/>
    </row>
    <row r="10289" spans="1:1">
      <c r="A10289" s="18"/>
    </row>
    <row r="10290" spans="1:1">
      <c r="A10290" s="18"/>
    </row>
    <row r="10291" spans="1:1">
      <c r="A10291" s="18"/>
    </row>
    <row r="10292" spans="1:1">
      <c r="A10292" s="18"/>
    </row>
    <row r="10293" spans="1:1">
      <c r="A10293" s="18"/>
    </row>
    <row r="10294" spans="1:1">
      <c r="A10294" s="18"/>
    </row>
    <row r="10295" spans="1:1">
      <c r="A10295" s="18"/>
    </row>
    <row r="10296" spans="1:1">
      <c r="A10296" s="18"/>
    </row>
    <row r="10297" spans="1:1">
      <c r="A10297" s="18"/>
    </row>
    <row r="10298" spans="1:1">
      <c r="A10298" s="18"/>
    </row>
    <row r="10299" spans="1:1">
      <c r="A10299" s="18"/>
    </row>
    <row r="10300" spans="1:1">
      <c r="A10300" s="18"/>
    </row>
    <row r="10301" spans="1:1">
      <c r="A10301" s="18"/>
    </row>
    <row r="10302" spans="1:1">
      <c r="A10302" s="18"/>
    </row>
    <row r="10303" spans="1:1">
      <c r="A10303" s="18"/>
    </row>
    <row r="10304" spans="1:1">
      <c r="A10304" s="18"/>
    </row>
    <row r="10305" spans="1:1">
      <c r="A10305" s="18"/>
    </row>
    <row r="10306" spans="1:1">
      <c r="A10306" s="18"/>
    </row>
    <row r="10307" spans="1:1">
      <c r="A10307" s="18"/>
    </row>
    <row r="10308" spans="1:1">
      <c r="A10308" s="18"/>
    </row>
    <row r="10309" spans="1:1">
      <c r="A10309" s="18"/>
    </row>
    <row r="10310" spans="1:1">
      <c r="A10310" s="18"/>
    </row>
    <row r="10311" spans="1:1">
      <c r="A10311" s="18"/>
    </row>
    <row r="10312" spans="1:1">
      <c r="A10312" s="18"/>
    </row>
    <row r="10313" spans="1:1">
      <c r="A10313" s="18"/>
    </row>
    <row r="10314" spans="1:1">
      <c r="A10314" s="18"/>
    </row>
    <row r="10315" spans="1:1">
      <c r="A10315" s="18"/>
    </row>
    <row r="10316" spans="1:1">
      <c r="A10316" s="18"/>
    </row>
    <row r="10317" spans="1:1">
      <c r="A10317" s="18"/>
    </row>
    <row r="10318" spans="1:1">
      <c r="A10318" s="18"/>
    </row>
    <row r="10319" spans="1:1">
      <c r="A10319" s="18"/>
    </row>
    <row r="10320" spans="1:1">
      <c r="A10320" s="18"/>
    </row>
    <row r="10321" spans="1:1">
      <c r="A10321" s="18"/>
    </row>
    <row r="10322" spans="1:1">
      <c r="A10322" s="18"/>
    </row>
    <row r="10323" spans="1:1">
      <c r="A10323" s="18"/>
    </row>
    <row r="10324" spans="1:1">
      <c r="A10324" s="18"/>
    </row>
    <row r="10325" spans="1:1">
      <c r="A10325" s="18"/>
    </row>
    <row r="10326" spans="1:1">
      <c r="A10326" s="18"/>
    </row>
    <row r="10327" spans="1:1">
      <c r="A10327" s="18"/>
    </row>
    <row r="10328" spans="1:1">
      <c r="A10328" s="18"/>
    </row>
    <row r="10329" spans="1:1">
      <c r="A10329" s="18"/>
    </row>
    <row r="10330" spans="1:1">
      <c r="A10330" s="18"/>
    </row>
    <row r="10331" spans="1:1">
      <c r="A10331" s="18"/>
    </row>
    <row r="10332" spans="1:1">
      <c r="A10332" s="18"/>
    </row>
    <row r="10333" spans="1:1">
      <c r="A10333" s="18"/>
    </row>
    <row r="10334" spans="1:1">
      <c r="A10334" s="18"/>
    </row>
    <row r="10335" spans="1:1">
      <c r="A10335" s="18"/>
    </row>
    <row r="10336" spans="1:1">
      <c r="A10336" s="18"/>
    </row>
    <row r="10337" spans="1:1">
      <c r="A10337" s="18"/>
    </row>
    <row r="10338" spans="1:1">
      <c r="A10338" s="18"/>
    </row>
    <row r="10339" spans="1:1">
      <c r="A10339" s="18"/>
    </row>
    <row r="10340" spans="1:1">
      <c r="A10340" s="18"/>
    </row>
    <row r="10341" spans="1:1">
      <c r="A10341" s="18"/>
    </row>
    <row r="10342" spans="1:1">
      <c r="A10342" s="18"/>
    </row>
    <row r="10343" spans="1:1">
      <c r="A10343" s="18"/>
    </row>
    <row r="10344" spans="1:1">
      <c r="A10344" s="18"/>
    </row>
    <row r="10345" spans="1:1">
      <c r="A10345" s="18"/>
    </row>
    <row r="10346" spans="1:1">
      <c r="A10346" s="18"/>
    </row>
    <row r="10347" spans="1:1">
      <c r="A10347" s="18"/>
    </row>
    <row r="10348" spans="1:1">
      <c r="A10348" s="18"/>
    </row>
    <row r="10349" spans="1:1">
      <c r="A10349" s="18"/>
    </row>
    <row r="10350" spans="1:1">
      <c r="A10350" s="18"/>
    </row>
    <row r="10351" spans="1:1">
      <c r="A10351" s="18"/>
    </row>
    <row r="10352" spans="1:1">
      <c r="A10352" s="18"/>
    </row>
    <row r="10353" spans="1:1">
      <c r="A10353" s="18"/>
    </row>
    <row r="10354" spans="1:1">
      <c r="A10354" s="18"/>
    </row>
    <row r="10355" spans="1:1">
      <c r="A10355" s="18"/>
    </row>
    <row r="10356" spans="1:1">
      <c r="A10356" s="18"/>
    </row>
    <row r="10357" spans="1:1">
      <c r="A10357" s="18"/>
    </row>
    <row r="10358" spans="1:1">
      <c r="A10358" s="18"/>
    </row>
    <row r="10359" spans="1:1">
      <c r="A10359" s="18"/>
    </row>
    <row r="10360" spans="1:1">
      <c r="A10360" s="18"/>
    </row>
    <row r="10361" spans="1:1">
      <c r="A10361" s="18"/>
    </row>
    <row r="10362" spans="1:1">
      <c r="A10362" s="18"/>
    </row>
    <row r="10363" spans="1:1">
      <c r="A10363" s="18"/>
    </row>
    <row r="10364" spans="1:1">
      <c r="A10364" s="18"/>
    </row>
    <row r="10365" spans="1:1">
      <c r="A10365" s="18"/>
    </row>
    <row r="10366" spans="1:1">
      <c r="A10366" s="18"/>
    </row>
    <row r="10367" spans="1:1">
      <c r="A10367" s="18"/>
    </row>
    <row r="10368" spans="1:1">
      <c r="A10368" s="18"/>
    </row>
    <row r="10369" spans="1:1">
      <c r="A10369" s="18"/>
    </row>
    <row r="10370" spans="1:1">
      <c r="A10370" s="18"/>
    </row>
    <row r="10371" spans="1:1">
      <c r="A10371" s="18"/>
    </row>
    <row r="10372" spans="1:1">
      <c r="A10372" s="18"/>
    </row>
    <row r="10373" spans="1:1">
      <c r="A10373" s="18"/>
    </row>
    <row r="10374" spans="1:1">
      <c r="A10374" s="18"/>
    </row>
    <row r="10375" spans="1:1">
      <c r="A10375" s="18"/>
    </row>
    <row r="10376" spans="1:1">
      <c r="A10376" s="18"/>
    </row>
    <row r="10377" spans="1:1">
      <c r="A10377" s="18"/>
    </row>
    <row r="10378" spans="1:1">
      <c r="A10378" s="18"/>
    </row>
    <row r="10379" spans="1:1">
      <c r="A10379" s="18"/>
    </row>
    <row r="10380" spans="1:1">
      <c r="A10380" s="18"/>
    </row>
    <row r="10381" spans="1:1">
      <c r="A10381" s="18"/>
    </row>
    <row r="10382" spans="1:1">
      <c r="A10382" s="18"/>
    </row>
    <row r="10383" spans="1:1">
      <c r="A10383" s="18"/>
    </row>
    <row r="10384" spans="1:1">
      <c r="A10384" s="18"/>
    </row>
    <row r="10385" spans="1:1">
      <c r="A10385" s="18"/>
    </row>
    <row r="10386" spans="1:1">
      <c r="A10386" s="18"/>
    </row>
    <row r="10387" spans="1:1">
      <c r="A10387" s="18"/>
    </row>
    <row r="10388" spans="1:1">
      <c r="A10388" s="18"/>
    </row>
    <row r="10389" spans="1:1">
      <c r="A10389" s="18"/>
    </row>
    <row r="10390" spans="1:1">
      <c r="A10390" s="18"/>
    </row>
    <row r="10391" spans="1:1">
      <c r="A10391" s="18"/>
    </row>
    <row r="10392" spans="1:1">
      <c r="A10392" s="18"/>
    </row>
    <row r="10393" spans="1:1">
      <c r="A10393" s="18"/>
    </row>
    <row r="10394" spans="1:1">
      <c r="A10394" s="18"/>
    </row>
    <row r="10395" spans="1:1">
      <c r="A10395" s="18"/>
    </row>
    <row r="10396" spans="1:1">
      <c r="A10396" s="18"/>
    </row>
    <row r="10397" spans="1:1">
      <c r="A10397" s="18"/>
    </row>
    <row r="10398" spans="1:1">
      <c r="A10398" s="18"/>
    </row>
    <row r="10399" spans="1:1">
      <c r="A10399" s="18"/>
    </row>
    <row r="10400" spans="1:1">
      <c r="A10400" s="18"/>
    </row>
    <row r="10401" spans="1:1">
      <c r="A10401" s="18"/>
    </row>
    <row r="10402" spans="1:1">
      <c r="A10402" s="18"/>
    </row>
    <row r="10403" spans="1:1">
      <c r="A10403" s="18"/>
    </row>
    <row r="10404" spans="1:1">
      <c r="A10404" s="18"/>
    </row>
    <row r="10405" spans="1:1">
      <c r="A10405" s="18"/>
    </row>
    <row r="10406" spans="1:1">
      <c r="A10406" s="18"/>
    </row>
    <row r="10407" spans="1:1">
      <c r="A10407" s="18"/>
    </row>
    <row r="10408" spans="1:1">
      <c r="A10408" s="18"/>
    </row>
    <row r="10409" spans="1:1">
      <c r="A10409" s="18"/>
    </row>
    <row r="10410" spans="1:1">
      <c r="A10410" s="18"/>
    </row>
    <row r="10411" spans="1:1">
      <c r="A10411" s="18"/>
    </row>
    <row r="10412" spans="1:1">
      <c r="A10412" s="18"/>
    </row>
    <row r="10413" spans="1:1">
      <c r="A10413" s="18"/>
    </row>
    <row r="10414" spans="1:1">
      <c r="A10414" s="18"/>
    </row>
    <row r="10415" spans="1:1">
      <c r="A10415" s="18"/>
    </row>
    <row r="10416" spans="1:1">
      <c r="A10416" s="18"/>
    </row>
    <row r="10417" spans="1:1">
      <c r="A10417" s="18"/>
    </row>
    <row r="10418" spans="1:1">
      <c r="A10418" s="18"/>
    </row>
    <row r="10419" spans="1:1">
      <c r="A10419" s="18"/>
    </row>
    <row r="10420" spans="1:1">
      <c r="A10420" s="18"/>
    </row>
    <row r="10421" spans="1:1">
      <c r="A10421" s="18"/>
    </row>
    <row r="10422" spans="1:1">
      <c r="A10422" s="18"/>
    </row>
    <row r="10423" spans="1:1">
      <c r="A10423" s="18"/>
    </row>
    <row r="10424" spans="1:1">
      <c r="A10424" s="18"/>
    </row>
    <row r="10425" spans="1:1">
      <c r="A10425" s="18"/>
    </row>
    <row r="10426" spans="1:1">
      <c r="A10426" s="18"/>
    </row>
    <row r="10427" spans="1:1">
      <c r="A10427" s="18"/>
    </row>
    <row r="10428" spans="1:1">
      <c r="A10428" s="18"/>
    </row>
    <row r="10429" spans="1:1">
      <c r="A10429" s="18"/>
    </row>
    <row r="10430" spans="1:1">
      <c r="A10430" s="18"/>
    </row>
    <row r="10431" spans="1:1">
      <c r="A10431" s="18"/>
    </row>
    <row r="10432" spans="1:1">
      <c r="A10432" s="18"/>
    </row>
    <row r="10433" spans="1:1">
      <c r="A10433" s="18"/>
    </row>
    <row r="10434" spans="1:1">
      <c r="A10434" s="18"/>
    </row>
    <row r="10435" spans="1:1">
      <c r="A10435" s="18"/>
    </row>
    <row r="10436" spans="1:1">
      <c r="A10436" s="18"/>
    </row>
    <row r="10437" spans="1:1">
      <c r="A10437" s="18"/>
    </row>
    <row r="10438" spans="1:1">
      <c r="A10438" s="18"/>
    </row>
    <row r="10439" spans="1:1">
      <c r="A10439" s="18"/>
    </row>
    <row r="10440" spans="1:1">
      <c r="A10440" s="18"/>
    </row>
    <row r="10441" spans="1:1">
      <c r="A10441" s="18"/>
    </row>
    <row r="10442" spans="1:1">
      <c r="A10442" s="18"/>
    </row>
    <row r="10443" spans="1:1">
      <c r="A10443" s="18"/>
    </row>
    <row r="10444" spans="1:1">
      <c r="A10444" s="18"/>
    </row>
    <row r="10445" spans="1:1">
      <c r="A10445" s="18"/>
    </row>
    <row r="10446" spans="1:1">
      <c r="A10446" s="18"/>
    </row>
    <row r="10447" spans="1:1">
      <c r="A10447" s="18"/>
    </row>
    <row r="10448" spans="1:1">
      <c r="A10448" s="18"/>
    </row>
    <row r="10449" spans="1:1">
      <c r="A10449" s="18"/>
    </row>
    <row r="10450" spans="1:1">
      <c r="A10450" s="18"/>
    </row>
    <row r="10451" spans="1:1">
      <c r="A10451" s="18"/>
    </row>
    <row r="10452" spans="1:1">
      <c r="A10452" s="18"/>
    </row>
    <row r="10453" spans="1:1">
      <c r="A10453" s="18"/>
    </row>
    <row r="10454" spans="1:1">
      <c r="A10454" s="18"/>
    </row>
    <row r="10455" spans="1:1">
      <c r="A10455" s="18"/>
    </row>
    <row r="10456" spans="1:1">
      <c r="A10456" s="18"/>
    </row>
    <row r="10457" spans="1:1">
      <c r="A10457" s="18"/>
    </row>
    <row r="10458" spans="1:1">
      <c r="A10458" s="18"/>
    </row>
    <row r="10459" spans="1:1">
      <c r="A10459" s="18"/>
    </row>
    <row r="10460" spans="1:1">
      <c r="A10460" s="18"/>
    </row>
    <row r="10461" spans="1:1">
      <c r="A10461" s="18"/>
    </row>
    <row r="10462" spans="1:1">
      <c r="A10462" s="18"/>
    </row>
    <row r="10463" spans="1:1">
      <c r="A10463" s="18"/>
    </row>
    <row r="10464" spans="1:1">
      <c r="A10464" s="18"/>
    </row>
    <row r="10465" spans="1:1">
      <c r="A10465" s="18"/>
    </row>
    <row r="10466" spans="1:1">
      <c r="A10466" s="18"/>
    </row>
    <row r="10467" spans="1:1">
      <c r="A10467" s="18"/>
    </row>
    <row r="10468" spans="1:1">
      <c r="A10468" s="18"/>
    </row>
    <row r="10469" spans="1:1">
      <c r="A10469" s="18"/>
    </row>
    <row r="10470" spans="1:1">
      <c r="A10470" s="18"/>
    </row>
    <row r="10471" spans="1:1">
      <c r="A10471" s="18"/>
    </row>
    <row r="10472" spans="1:1">
      <c r="A10472" s="18"/>
    </row>
    <row r="10473" spans="1:1">
      <c r="A10473" s="18"/>
    </row>
    <row r="10474" spans="1:1">
      <c r="A10474" s="18"/>
    </row>
    <row r="10475" spans="1:1">
      <c r="A10475" s="18"/>
    </row>
    <row r="10476" spans="1:1">
      <c r="A10476" s="18"/>
    </row>
    <row r="10477" spans="1:1">
      <c r="A10477" s="18"/>
    </row>
    <row r="10478" spans="1:1">
      <c r="A10478" s="18"/>
    </row>
    <row r="10479" spans="1:1">
      <c r="A10479" s="18"/>
    </row>
    <row r="10480" spans="1:1">
      <c r="A10480" s="18"/>
    </row>
    <row r="10481" spans="1:1">
      <c r="A10481" s="18"/>
    </row>
    <row r="10482" spans="1:1">
      <c r="A10482" s="18"/>
    </row>
    <row r="10483" spans="1:1">
      <c r="A10483" s="18"/>
    </row>
    <row r="10484" spans="1:1">
      <c r="A10484" s="18"/>
    </row>
    <row r="10485" spans="1:1">
      <c r="A10485" s="18"/>
    </row>
    <row r="10486" spans="1:1">
      <c r="A10486" s="18"/>
    </row>
    <row r="10487" spans="1:1">
      <c r="A10487" s="18"/>
    </row>
    <row r="10488" spans="1:1">
      <c r="A10488" s="18"/>
    </row>
    <row r="10489" spans="1:1">
      <c r="A10489" s="18"/>
    </row>
    <row r="10490" spans="1:1">
      <c r="A10490" s="18"/>
    </row>
    <row r="10491" spans="1:1">
      <c r="A10491" s="18"/>
    </row>
    <row r="10492" spans="1:1">
      <c r="A10492" s="18"/>
    </row>
    <row r="10493" spans="1:1">
      <c r="A10493" s="18"/>
    </row>
    <row r="10494" spans="1:1">
      <c r="A10494" s="18"/>
    </row>
    <row r="10495" spans="1:1">
      <c r="A10495" s="18"/>
    </row>
    <row r="10496" spans="1:1">
      <c r="A10496" s="18"/>
    </row>
    <row r="10497" spans="1:1">
      <c r="A10497" s="18"/>
    </row>
    <row r="10498" spans="1:1">
      <c r="A10498" s="18"/>
    </row>
    <row r="10499" spans="1:1">
      <c r="A10499" s="18"/>
    </row>
    <row r="10500" spans="1:1">
      <c r="A10500" s="18"/>
    </row>
    <row r="10501" spans="1:1">
      <c r="A10501" s="18"/>
    </row>
    <row r="10502" spans="1:1">
      <c r="A10502" s="18"/>
    </row>
    <row r="10503" spans="1:1">
      <c r="A10503" s="18"/>
    </row>
    <row r="10504" spans="1:1">
      <c r="A10504" s="18"/>
    </row>
    <row r="10505" spans="1:1">
      <c r="A10505" s="18"/>
    </row>
    <row r="10506" spans="1:1">
      <c r="A10506" s="18"/>
    </row>
    <row r="10507" spans="1:1">
      <c r="A10507" s="18"/>
    </row>
    <row r="10508" spans="1:1">
      <c r="A10508" s="18"/>
    </row>
    <row r="10509" spans="1:1">
      <c r="A10509" s="18"/>
    </row>
    <row r="10510" spans="1:1">
      <c r="A10510" s="18"/>
    </row>
    <row r="10511" spans="1:1">
      <c r="A10511" s="18"/>
    </row>
    <row r="10512" spans="1:1">
      <c r="A10512" s="18"/>
    </row>
    <row r="10513" spans="1:1">
      <c r="A10513" s="18"/>
    </row>
    <row r="10514" spans="1:1">
      <c r="A10514" s="18"/>
    </row>
    <row r="10515" spans="1:1">
      <c r="A10515" s="18"/>
    </row>
    <row r="10516" spans="1:1">
      <c r="A10516" s="18"/>
    </row>
    <row r="10517" spans="1:1">
      <c r="A10517" s="18"/>
    </row>
    <row r="10518" spans="1:1">
      <c r="A10518" s="18"/>
    </row>
    <row r="10519" spans="1:1">
      <c r="A10519" s="18"/>
    </row>
    <row r="10520" spans="1:1">
      <c r="A10520" s="18"/>
    </row>
    <row r="10521" spans="1:1">
      <c r="A10521" s="18"/>
    </row>
    <row r="10522" spans="1:1">
      <c r="A10522" s="18"/>
    </row>
    <row r="10523" spans="1:1">
      <c r="A10523" s="18"/>
    </row>
    <row r="10524" spans="1:1">
      <c r="A10524" s="18"/>
    </row>
    <row r="10525" spans="1:1">
      <c r="A10525" s="18"/>
    </row>
    <row r="10526" spans="1:1">
      <c r="A10526" s="18"/>
    </row>
    <row r="10527" spans="1:1">
      <c r="A10527" s="18"/>
    </row>
    <row r="10528" spans="1:1">
      <c r="A10528" s="18"/>
    </row>
    <row r="10529" spans="1:1">
      <c r="A10529" s="18"/>
    </row>
    <row r="10530" spans="1:1">
      <c r="A10530" s="18"/>
    </row>
    <row r="10531" spans="1:1">
      <c r="A10531" s="18"/>
    </row>
    <row r="10532" spans="1:1">
      <c r="A10532" s="18"/>
    </row>
    <row r="10533" spans="1:1">
      <c r="A10533" s="18"/>
    </row>
    <row r="10534" spans="1:1">
      <c r="A10534" s="18"/>
    </row>
    <row r="10535" spans="1:1">
      <c r="A10535" s="18"/>
    </row>
    <row r="10536" spans="1:1">
      <c r="A10536" s="18"/>
    </row>
    <row r="10537" spans="1:1">
      <c r="A10537" s="18"/>
    </row>
    <row r="10538" spans="1:1">
      <c r="A10538" s="18"/>
    </row>
    <row r="10539" spans="1:1">
      <c r="A10539" s="18"/>
    </row>
    <row r="10540" spans="1:1">
      <c r="A10540" s="18"/>
    </row>
    <row r="10541" spans="1:1">
      <c r="A10541" s="18"/>
    </row>
    <row r="10542" spans="1:1">
      <c r="A10542" s="18"/>
    </row>
    <row r="10543" spans="1:1">
      <c r="A10543" s="18"/>
    </row>
    <row r="10544" spans="1:1">
      <c r="A10544" s="18"/>
    </row>
    <row r="10545" spans="1:1">
      <c r="A10545" s="18"/>
    </row>
    <row r="10546" spans="1:1">
      <c r="A10546" s="18"/>
    </row>
    <row r="10547" spans="1:1">
      <c r="A10547" s="18"/>
    </row>
    <row r="10548" spans="1:1">
      <c r="A10548" s="18"/>
    </row>
    <row r="10549" spans="1:1">
      <c r="A10549" s="18"/>
    </row>
    <row r="10550" spans="1:1">
      <c r="A10550" s="18"/>
    </row>
    <row r="10551" spans="1:1">
      <c r="A10551" s="18"/>
    </row>
    <row r="10552" spans="1:1">
      <c r="A10552" s="18"/>
    </row>
    <row r="10553" spans="1:1">
      <c r="A10553" s="18"/>
    </row>
    <row r="10554" spans="1:1">
      <c r="A10554" s="18"/>
    </row>
    <row r="10555" spans="1:1">
      <c r="A10555" s="18"/>
    </row>
    <row r="10556" spans="1:1">
      <c r="A10556" s="18"/>
    </row>
    <row r="10557" spans="1:1">
      <c r="A10557" s="18"/>
    </row>
    <row r="10558" spans="1:1">
      <c r="A10558" s="18"/>
    </row>
    <row r="10559" spans="1:1">
      <c r="A10559" s="18"/>
    </row>
    <row r="10560" spans="1:1">
      <c r="A10560" s="18"/>
    </row>
    <row r="10561" spans="1:1">
      <c r="A10561" s="18"/>
    </row>
    <row r="10562" spans="1:1">
      <c r="A10562" s="18"/>
    </row>
    <row r="10563" spans="1:1">
      <c r="A10563" s="18"/>
    </row>
    <row r="10564" spans="1:1">
      <c r="A10564" s="18"/>
    </row>
    <row r="10565" spans="1:1">
      <c r="A10565" s="18"/>
    </row>
    <row r="10566" spans="1:1">
      <c r="A10566" s="18"/>
    </row>
    <row r="10567" spans="1:1">
      <c r="A10567" s="18"/>
    </row>
    <row r="10568" spans="1:1">
      <c r="A10568" s="18"/>
    </row>
    <row r="10569" spans="1:1">
      <c r="A10569" s="18"/>
    </row>
    <row r="10570" spans="1:1">
      <c r="A10570" s="18"/>
    </row>
    <row r="10571" spans="1:1">
      <c r="A10571" s="18"/>
    </row>
    <row r="10572" spans="1:1">
      <c r="A10572" s="18"/>
    </row>
    <row r="10573" spans="1:1">
      <c r="A10573" s="18"/>
    </row>
    <row r="10574" spans="1:1">
      <c r="A10574" s="18"/>
    </row>
    <row r="10575" spans="1:1">
      <c r="A10575" s="18"/>
    </row>
    <row r="10576" spans="1:1">
      <c r="A10576" s="18"/>
    </row>
    <row r="10577" spans="1:1">
      <c r="A10577" s="18"/>
    </row>
    <row r="10578" spans="1:1">
      <c r="A10578" s="18"/>
    </row>
    <row r="10579" spans="1:1">
      <c r="A10579" s="18"/>
    </row>
    <row r="10580" spans="1:1">
      <c r="A10580" s="18"/>
    </row>
    <row r="10581" spans="1:1">
      <c r="A10581" s="18"/>
    </row>
    <row r="10582" spans="1:1">
      <c r="A10582" s="18"/>
    </row>
    <row r="10583" spans="1:1">
      <c r="A10583" s="18"/>
    </row>
    <row r="10584" spans="1:1">
      <c r="A10584" s="18"/>
    </row>
    <row r="10585" spans="1:1">
      <c r="A10585" s="18"/>
    </row>
    <row r="10586" spans="1:1">
      <c r="A10586" s="18"/>
    </row>
    <row r="10587" spans="1:1">
      <c r="A10587" s="18"/>
    </row>
    <row r="10588" spans="1:1">
      <c r="A10588" s="18"/>
    </row>
    <row r="10589" spans="1:1">
      <c r="A10589" s="18"/>
    </row>
    <row r="10590" spans="1:1">
      <c r="A10590" s="18"/>
    </row>
    <row r="10591" spans="1:1">
      <c r="A10591" s="18"/>
    </row>
    <row r="10592" spans="1:1">
      <c r="A10592" s="18"/>
    </row>
    <row r="10593" spans="1:1">
      <c r="A10593" s="18"/>
    </row>
    <row r="10594" spans="1:1">
      <c r="A10594" s="18"/>
    </row>
    <row r="10595" spans="1:1">
      <c r="A10595" s="18"/>
    </row>
    <row r="10596" spans="1:1">
      <c r="A10596" s="18"/>
    </row>
    <row r="10597" spans="1:1">
      <c r="A10597" s="18"/>
    </row>
    <row r="10598" spans="1:1">
      <c r="A10598" s="18"/>
    </row>
    <row r="10599" spans="1:1">
      <c r="A10599" s="18"/>
    </row>
    <row r="10600" spans="1:1">
      <c r="A10600" s="18"/>
    </row>
    <row r="10601" spans="1:1">
      <c r="A10601" s="18"/>
    </row>
    <row r="10602" spans="1:1">
      <c r="A10602" s="18"/>
    </row>
    <row r="10603" spans="1:1">
      <c r="A10603" s="18"/>
    </row>
    <row r="10604" spans="1:1">
      <c r="A10604" s="18"/>
    </row>
    <row r="10605" spans="1:1">
      <c r="A10605" s="18"/>
    </row>
    <row r="10606" spans="1:1">
      <c r="A10606" s="18"/>
    </row>
    <row r="10607" spans="1:1">
      <c r="A10607" s="18"/>
    </row>
    <row r="10608" spans="1:1">
      <c r="A10608" s="18"/>
    </row>
    <row r="10609" spans="1:1">
      <c r="A10609" s="18"/>
    </row>
    <row r="10610" spans="1:1">
      <c r="A10610" s="18"/>
    </row>
    <row r="10611" spans="1:1">
      <c r="A10611" s="18"/>
    </row>
    <row r="10612" spans="1:1">
      <c r="A10612" s="18"/>
    </row>
    <row r="10613" spans="1:1">
      <c r="A10613" s="18"/>
    </row>
    <row r="10614" spans="1:1">
      <c r="A10614" s="18"/>
    </row>
    <row r="10615" spans="1:1">
      <c r="A10615" s="18"/>
    </row>
    <row r="10616" spans="1:1">
      <c r="A10616" s="18"/>
    </row>
    <row r="10617" spans="1:1">
      <c r="A10617" s="18"/>
    </row>
    <row r="10618" spans="1:1">
      <c r="A10618" s="18"/>
    </row>
    <row r="10619" spans="1:1">
      <c r="A10619" s="18"/>
    </row>
    <row r="10620" spans="1:1">
      <c r="A10620" s="18"/>
    </row>
    <row r="10621" spans="1:1">
      <c r="A10621" s="18"/>
    </row>
    <row r="10622" spans="1:1">
      <c r="A10622" s="18"/>
    </row>
    <row r="10623" spans="1:1">
      <c r="A10623" s="18"/>
    </row>
    <row r="10624" spans="1:1">
      <c r="A10624" s="18"/>
    </row>
    <row r="10625" spans="1:1">
      <c r="A10625" s="18"/>
    </row>
    <row r="10626" spans="1:1">
      <c r="A10626" s="18"/>
    </row>
    <row r="10627" spans="1:1">
      <c r="A10627" s="18"/>
    </row>
    <row r="10628" spans="1:1">
      <c r="A10628" s="18"/>
    </row>
    <row r="10629" spans="1:1">
      <c r="A10629" s="18"/>
    </row>
    <row r="10630" spans="1:1">
      <c r="A10630" s="18"/>
    </row>
    <row r="10631" spans="1:1">
      <c r="A10631" s="18"/>
    </row>
    <row r="10632" spans="1:1">
      <c r="A10632" s="18"/>
    </row>
    <row r="10633" spans="1:1">
      <c r="A10633" s="18"/>
    </row>
    <row r="10634" spans="1:1">
      <c r="A10634" s="18"/>
    </row>
    <row r="10635" spans="1:1">
      <c r="A10635" s="18"/>
    </row>
    <row r="10636" spans="1:1">
      <c r="A10636" s="18"/>
    </row>
    <row r="10637" spans="1:1">
      <c r="A10637" s="18"/>
    </row>
    <row r="10638" spans="1:1">
      <c r="A10638" s="18"/>
    </row>
    <row r="10639" spans="1:1">
      <c r="A10639" s="18"/>
    </row>
    <row r="10640" spans="1:1">
      <c r="A10640" s="18"/>
    </row>
    <row r="10641" spans="1:1">
      <c r="A10641" s="18"/>
    </row>
    <row r="10642" spans="1:1">
      <c r="A10642" s="18"/>
    </row>
    <row r="10643" spans="1:1">
      <c r="A10643" s="18"/>
    </row>
    <row r="10644" spans="1:1">
      <c r="A10644" s="18"/>
    </row>
    <row r="10645" spans="1:1">
      <c r="A10645" s="18"/>
    </row>
    <row r="10646" spans="1:1">
      <c r="A10646" s="18"/>
    </row>
    <row r="10647" spans="1:1">
      <c r="A10647" s="18"/>
    </row>
    <row r="10648" spans="1:1">
      <c r="A10648" s="18"/>
    </row>
    <row r="10649" spans="1:1">
      <c r="A10649" s="18"/>
    </row>
    <row r="10650" spans="1:1">
      <c r="A10650" s="18"/>
    </row>
    <row r="10651" spans="1:1">
      <c r="A10651" s="18"/>
    </row>
    <row r="10652" spans="1:1">
      <c r="A10652" s="18"/>
    </row>
    <row r="10653" spans="1:1">
      <c r="A10653" s="18"/>
    </row>
    <row r="10654" spans="1:1">
      <c r="A10654" s="18"/>
    </row>
    <row r="10655" spans="1:1">
      <c r="A10655" s="18"/>
    </row>
    <row r="10656" spans="1:1">
      <c r="A10656" s="18"/>
    </row>
    <row r="10657" spans="1:1">
      <c r="A10657" s="18"/>
    </row>
    <row r="10658" spans="1:1">
      <c r="A10658" s="18"/>
    </row>
    <row r="10659" spans="1:1">
      <c r="A10659" s="18"/>
    </row>
    <row r="10660" spans="1:1">
      <c r="A10660" s="18"/>
    </row>
    <row r="10661" spans="1:1">
      <c r="A10661" s="18"/>
    </row>
    <row r="10662" spans="1:1">
      <c r="A10662" s="18"/>
    </row>
    <row r="10663" spans="1:1">
      <c r="A10663" s="18"/>
    </row>
    <row r="10664" spans="1:1">
      <c r="A10664" s="18"/>
    </row>
    <row r="10665" spans="1:1">
      <c r="A10665" s="18"/>
    </row>
    <row r="10666" spans="1:1">
      <c r="A10666" s="18"/>
    </row>
    <row r="10667" spans="1:1">
      <c r="A10667" s="18"/>
    </row>
    <row r="10668" spans="1:1">
      <c r="A10668" s="18"/>
    </row>
    <row r="10669" spans="1:1">
      <c r="A10669" s="18"/>
    </row>
    <row r="10670" spans="1:1">
      <c r="A10670" s="18"/>
    </row>
    <row r="10671" spans="1:1">
      <c r="A10671" s="18"/>
    </row>
    <row r="10672" spans="1:1">
      <c r="A10672" s="18"/>
    </row>
    <row r="10673" spans="1:1">
      <c r="A10673" s="18"/>
    </row>
    <row r="10674" spans="1:1">
      <c r="A10674" s="18"/>
    </row>
    <row r="10675" spans="1:1">
      <c r="A10675" s="18"/>
    </row>
    <row r="10676" spans="1:1">
      <c r="A10676" s="18"/>
    </row>
    <row r="10677" spans="1:1">
      <c r="A10677" s="18"/>
    </row>
    <row r="10678" spans="1:1">
      <c r="A10678" s="18"/>
    </row>
    <row r="10679" spans="1:1">
      <c r="A10679" s="18"/>
    </row>
    <row r="10680" spans="1:1">
      <c r="A10680" s="18"/>
    </row>
    <row r="10681" spans="1:1">
      <c r="A10681" s="18"/>
    </row>
    <row r="10682" spans="1:1">
      <c r="A10682" s="18"/>
    </row>
    <row r="10683" spans="1:1">
      <c r="A10683" s="18"/>
    </row>
    <row r="10684" spans="1:1">
      <c r="A10684" s="18"/>
    </row>
    <row r="10685" spans="1:1">
      <c r="A10685" s="18"/>
    </row>
    <row r="10686" spans="1:1">
      <c r="A10686" s="18"/>
    </row>
    <row r="10687" spans="1:1">
      <c r="A10687" s="18"/>
    </row>
    <row r="10688" spans="1:1">
      <c r="A10688" s="18"/>
    </row>
    <row r="10689" spans="1:1">
      <c r="A10689" s="18"/>
    </row>
    <row r="10690" spans="1:1">
      <c r="A10690" s="18"/>
    </row>
    <row r="10691" spans="1:1">
      <c r="A10691" s="18"/>
    </row>
    <row r="10692" spans="1:1">
      <c r="A10692" s="18"/>
    </row>
    <row r="10693" spans="1:1">
      <c r="A10693" s="18"/>
    </row>
    <row r="10694" spans="1:1">
      <c r="A10694" s="18"/>
    </row>
    <row r="10695" spans="1:1">
      <c r="A10695" s="18"/>
    </row>
    <row r="10696" spans="1:1">
      <c r="A10696" s="18"/>
    </row>
    <row r="10697" spans="1:1">
      <c r="A10697" s="18"/>
    </row>
    <row r="10698" spans="1:1">
      <c r="A10698" s="18"/>
    </row>
    <row r="10699" spans="1:1">
      <c r="A10699" s="18"/>
    </row>
    <row r="10700" spans="1:1">
      <c r="A10700" s="18"/>
    </row>
    <row r="10701" spans="1:1">
      <c r="A10701" s="18"/>
    </row>
    <row r="10702" spans="1:1">
      <c r="A10702" s="18"/>
    </row>
    <row r="10703" spans="1:1">
      <c r="A10703" s="18"/>
    </row>
    <row r="10704" spans="1:1">
      <c r="A10704" s="18"/>
    </row>
    <row r="10705" spans="1:1">
      <c r="A10705" s="18"/>
    </row>
    <row r="10706" spans="1:1">
      <c r="A10706" s="18"/>
    </row>
    <row r="10707" spans="1:1">
      <c r="A10707" s="18"/>
    </row>
    <row r="10708" spans="1:1">
      <c r="A10708" s="18"/>
    </row>
    <row r="10709" spans="1:1">
      <c r="A10709" s="18"/>
    </row>
    <row r="10710" spans="1:1">
      <c r="A10710" s="18"/>
    </row>
    <row r="10711" spans="1:1">
      <c r="A10711" s="18"/>
    </row>
    <row r="10712" spans="1:1">
      <c r="A10712" s="18"/>
    </row>
    <row r="10713" spans="1:1">
      <c r="A10713" s="18"/>
    </row>
    <row r="10714" spans="1:1">
      <c r="A10714" s="18"/>
    </row>
    <row r="10715" spans="1:1">
      <c r="A10715" s="18"/>
    </row>
    <row r="10716" spans="1:1">
      <c r="A10716" s="18"/>
    </row>
    <row r="10717" spans="1:1">
      <c r="A10717" s="18"/>
    </row>
    <row r="10718" spans="1:1">
      <c r="A10718" s="18"/>
    </row>
    <row r="10719" spans="1:1">
      <c r="A10719" s="18"/>
    </row>
    <row r="10720" spans="1:1">
      <c r="A10720" s="18"/>
    </row>
    <row r="10721" spans="1:1">
      <c r="A10721" s="18"/>
    </row>
    <row r="10722" spans="1:1">
      <c r="A10722" s="18"/>
    </row>
    <row r="10723" spans="1:1">
      <c r="A10723" s="18"/>
    </row>
    <row r="10724" spans="1:1">
      <c r="A10724" s="18"/>
    </row>
    <row r="10725" spans="1:1">
      <c r="A10725" s="18"/>
    </row>
    <row r="10726" spans="1:1">
      <c r="A10726" s="18"/>
    </row>
    <row r="10727" spans="1:1">
      <c r="A10727" s="18"/>
    </row>
    <row r="10728" spans="1:1">
      <c r="A10728" s="18"/>
    </row>
    <row r="10729" spans="1:1">
      <c r="A10729" s="18"/>
    </row>
    <row r="10730" spans="1:1">
      <c r="A10730" s="18"/>
    </row>
    <row r="10731" spans="1:1">
      <c r="A10731" s="18"/>
    </row>
    <row r="10732" spans="1:1">
      <c r="A10732" s="18"/>
    </row>
    <row r="10733" spans="1:1">
      <c r="A10733" s="18"/>
    </row>
    <row r="10734" spans="1:1">
      <c r="A10734" s="18"/>
    </row>
    <row r="10735" spans="1:1">
      <c r="A10735" s="18"/>
    </row>
    <row r="10736" spans="1:1">
      <c r="A10736" s="18"/>
    </row>
    <row r="10737" spans="1:1">
      <c r="A10737" s="18"/>
    </row>
    <row r="10738" spans="1:1">
      <c r="A10738" s="18"/>
    </row>
    <row r="10739" spans="1:1">
      <c r="A10739" s="18"/>
    </row>
    <row r="10740" spans="1:1">
      <c r="A10740" s="18"/>
    </row>
    <row r="10741" spans="1:1">
      <c r="A10741" s="18"/>
    </row>
    <row r="10742" spans="1:1">
      <c r="A10742" s="18"/>
    </row>
    <row r="10743" spans="1:1">
      <c r="A10743" s="18"/>
    </row>
    <row r="10744" spans="1:1">
      <c r="A10744" s="18"/>
    </row>
    <row r="10745" spans="1:1">
      <c r="A10745" s="18"/>
    </row>
    <row r="10746" spans="1:1">
      <c r="A10746" s="18"/>
    </row>
    <row r="10747" spans="1:1">
      <c r="A10747" s="18"/>
    </row>
    <row r="10748" spans="1:1">
      <c r="A10748" s="18"/>
    </row>
    <row r="10749" spans="1:1">
      <c r="A10749" s="18"/>
    </row>
    <row r="10750" spans="1:1">
      <c r="A10750" s="18"/>
    </row>
    <row r="10751" spans="1:1">
      <c r="A10751" s="18"/>
    </row>
    <row r="10752" spans="1:1">
      <c r="A10752" s="18"/>
    </row>
    <row r="10753" spans="1:1">
      <c r="A10753" s="18"/>
    </row>
    <row r="10754" spans="1:1">
      <c r="A10754" s="18"/>
    </row>
    <row r="10755" spans="1:1">
      <c r="A10755" s="18"/>
    </row>
    <row r="10756" spans="1:1">
      <c r="A10756" s="18"/>
    </row>
    <row r="10757" spans="1:1">
      <c r="A10757" s="18"/>
    </row>
    <row r="10758" spans="1:1">
      <c r="A10758" s="18"/>
    </row>
    <row r="10759" spans="1:1">
      <c r="A10759" s="18"/>
    </row>
    <row r="10760" spans="1:1">
      <c r="A10760" s="18"/>
    </row>
    <row r="10761" spans="1:1">
      <c r="A10761" s="18"/>
    </row>
    <row r="10762" spans="1:1">
      <c r="A10762" s="18"/>
    </row>
    <row r="10763" spans="1:1">
      <c r="A10763" s="18"/>
    </row>
    <row r="10764" spans="1:1">
      <c r="A10764" s="18"/>
    </row>
    <row r="10765" spans="1:1">
      <c r="A10765" s="18"/>
    </row>
    <row r="10766" spans="1:1">
      <c r="A10766" s="18"/>
    </row>
    <row r="10767" spans="1:1">
      <c r="A10767" s="18"/>
    </row>
    <row r="10768" spans="1:1">
      <c r="A10768" s="18"/>
    </row>
    <row r="10769" spans="1:1">
      <c r="A10769" s="18"/>
    </row>
    <row r="10770" spans="1:1">
      <c r="A10770" s="18"/>
    </row>
    <row r="10771" spans="1:1">
      <c r="A10771" s="18"/>
    </row>
    <row r="10772" spans="1:1">
      <c r="A10772" s="18"/>
    </row>
    <row r="10773" spans="1:1">
      <c r="A10773" s="18"/>
    </row>
    <row r="10774" spans="1:1">
      <c r="A10774" s="18"/>
    </row>
    <row r="10775" spans="1:1">
      <c r="A10775" s="18"/>
    </row>
    <row r="10776" spans="1:1">
      <c r="A10776" s="18"/>
    </row>
    <row r="10777" spans="1:1">
      <c r="A10777" s="18"/>
    </row>
    <row r="10778" spans="1:1">
      <c r="A10778" s="18"/>
    </row>
    <row r="10779" spans="1:1">
      <c r="A10779" s="18"/>
    </row>
    <row r="10780" spans="1:1">
      <c r="A10780" s="18"/>
    </row>
    <row r="10781" spans="1:1">
      <c r="A10781" s="18"/>
    </row>
    <row r="10782" spans="1:1">
      <c r="A10782" s="18"/>
    </row>
    <row r="10783" spans="1:1">
      <c r="A10783" s="18"/>
    </row>
    <row r="10784" spans="1:1">
      <c r="A10784" s="18"/>
    </row>
    <row r="10785" spans="1:1">
      <c r="A10785" s="18"/>
    </row>
    <row r="10786" spans="1:1">
      <c r="A10786" s="18"/>
    </row>
    <row r="10787" spans="1:1">
      <c r="A10787" s="18"/>
    </row>
    <row r="10788" spans="1:1">
      <c r="A10788" s="18"/>
    </row>
    <row r="10789" spans="1:1">
      <c r="A10789" s="18"/>
    </row>
    <row r="10790" spans="1:1">
      <c r="A10790" s="18"/>
    </row>
    <row r="10791" spans="1:1">
      <c r="A10791" s="18"/>
    </row>
    <row r="10792" spans="1:1">
      <c r="A10792" s="18"/>
    </row>
    <row r="10793" spans="1:1">
      <c r="A10793" s="18"/>
    </row>
    <row r="10794" spans="1:1">
      <c r="A10794" s="18"/>
    </row>
    <row r="10795" spans="1:1">
      <c r="A10795" s="18"/>
    </row>
    <row r="10796" spans="1:1">
      <c r="A10796" s="18"/>
    </row>
    <row r="10797" spans="1:1">
      <c r="A10797" s="18"/>
    </row>
    <row r="10798" spans="1:1">
      <c r="A10798" s="18"/>
    </row>
    <row r="10799" spans="1:1">
      <c r="A10799" s="18"/>
    </row>
    <row r="10800" spans="1:1">
      <c r="A10800" s="18"/>
    </row>
    <row r="10801" spans="1:1">
      <c r="A10801" s="18"/>
    </row>
    <row r="10802" spans="1:1">
      <c r="A10802" s="18"/>
    </row>
    <row r="10803" spans="1:1">
      <c r="A10803" s="18"/>
    </row>
    <row r="10804" spans="1:1">
      <c r="A10804" s="18"/>
    </row>
    <row r="10805" spans="1:1">
      <c r="A10805" s="18"/>
    </row>
    <row r="10806" spans="1:1">
      <c r="A10806" s="18"/>
    </row>
    <row r="10807" spans="1:1">
      <c r="A10807" s="18"/>
    </row>
    <row r="10808" spans="1:1">
      <c r="A10808" s="18"/>
    </row>
    <row r="10809" spans="1:1">
      <c r="A10809" s="18"/>
    </row>
    <row r="10810" spans="1:1">
      <c r="A10810" s="18"/>
    </row>
    <row r="10811" spans="1:1">
      <c r="A10811" s="18"/>
    </row>
    <row r="10812" spans="1:1">
      <c r="A10812" s="18"/>
    </row>
    <row r="10813" spans="1:1">
      <c r="A10813" s="18"/>
    </row>
    <row r="10814" spans="1:1">
      <c r="A10814" s="18"/>
    </row>
    <row r="10815" spans="1:1">
      <c r="A10815" s="18"/>
    </row>
    <row r="10816" spans="1:1">
      <c r="A10816" s="18"/>
    </row>
    <row r="10817" spans="1:1">
      <c r="A10817" s="18"/>
    </row>
    <row r="10818" spans="1:1">
      <c r="A10818" s="18"/>
    </row>
    <row r="10819" spans="1:1">
      <c r="A10819" s="18"/>
    </row>
    <row r="10820" spans="1:1">
      <c r="A10820" s="18"/>
    </row>
    <row r="10821" spans="1:1">
      <c r="A10821" s="18"/>
    </row>
    <row r="10822" spans="1:1">
      <c r="A10822" s="18"/>
    </row>
    <row r="10823" spans="1:1">
      <c r="A10823" s="18"/>
    </row>
    <row r="10824" spans="1:1">
      <c r="A10824" s="18"/>
    </row>
    <row r="10825" spans="1:1">
      <c r="A10825" s="18"/>
    </row>
    <row r="10826" spans="1:1">
      <c r="A10826" s="18"/>
    </row>
    <row r="10827" spans="1:1">
      <c r="A10827" s="18"/>
    </row>
    <row r="10828" spans="1:1">
      <c r="A10828" s="18"/>
    </row>
    <row r="10829" spans="1:1">
      <c r="A10829" s="18"/>
    </row>
    <row r="10830" spans="1:1">
      <c r="A10830" s="18"/>
    </row>
    <row r="10831" spans="1:1">
      <c r="A10831" s="18"/>
    </row>
    <row r="10832" spans="1:1">
      <c r="A10832" s="18"/>
    </row>
    <row r="10833" spans="1:1">
      <c r="A10833" s="18"/>
    </row>
    <row r="10834" spans="1:1">
      <c r="A10834" s="18"/>
    </row>
    <row r="10835" spans="1:1">
      <c r="A10835" s="18"/>
    </row>
    <row r="10836" spans="1:1">
      <c r="A10836" s="18"/>
    </row>
    <row r="10837" spans="1:1">
      <c r="A10837" s="18"/>
    </row>
    <row r="10838" spans="1:1">
      <c r="A10838" s="18"/>
    </row>
    <row r="10839" spans="1:1">
      <c r="A10839" s="18"/>
    </row>
    <row r="10840" spans="1:1">
      <c r="A10840" s="18"/>
    </row>
    <row r="10841" spans="1:1">
      <c r="A10841" s="18"/>
    </row>
    <row r="10842" spans="1:1">
      <c r="A10842" s="18"/>
    </row>
    <row r="10843" spans="1:1">
      <c r="A10843" s="18"/>
    </row>
    <row r="10844" spans="1:1">
      <c r="A10844" s="18"/>
    </row>
    <row r="10845" spans="1:1">
      <c r="A10845" s="18"/>
    </row>
    <row r="10846" spans="1:1">
      <c r="A10846" s="18"/>
    </row>
    <row r="10847" spans="1:1">
      <c r="A10847" s="18"/>
    </row>
    <row r="10848" spans="1:1">
      <c r="A10848" s="18"/>
    </row>
    <row r="10849" spans="1:1">
      <c r="A10849" s="18"/>
    </row>
    <row r="10850" spans="1:1">
      <c r="A10850" s="18"/>
    </row>
    <row r="10851" spans="1:1">
      <c r="A10851" s="18"/>
    </row>
    <row r="10852" spans="1:1">
      <c r="A10852" s="18"/>
    </row>
    <row r="10853" spans="1:1">
      <c r="A10853" s="18"/>
    </row>
    <row r="10854" spans="1:1">
      <c r="A10854" s="18"/>
    </row>
    <row r="10855" spans="1:1">
      <c r="A10855" s="18"/>
    </row>
    <row r="10856" spans="1:1">
      <c r="A10856" s="18"/>
    </row>
    <row r="10857" spans="1:1">
      <c r="A10857" s="18"/>
    </row>
    <row r="10858" spans="1:1">
      <c r="A10858" s="18"/>
    </row>
    <row r="10859" spans="1:1">
      <c r="A10859" s="18"/>
    </row>
    <row r="10860" spans="1:1">
      <c r="A10860" s="18"/>
    </row>
    <row r="10861" spans="1:1">
      <c r="A10861" s="18"/>
    </row>
    <row r="10862" spans="1:1">
      <c r="A10862" s="18"/>
    </row>
    <row r="10863" spans="1:1">
      <c r="A10863" s="18"/>
    </row>
    <row r="10864" spans="1:1">
      <c r="A10864" s="18"/>
    </row>
    <row r="10865" spans="1:1">
      <c r="A10865" s="18"/>
    </row>
    <row r="10866" spans="1:1">
      <c r="A10866" s="18"/>
    </row>
    <row r="10867" spans="1:1">
      <c r="A10867" s="18"/>
    </row>
    <row r="10868" spans="1:1">
      <c r="A10868" s="18"/>
    </row>
    <row r="10869" spans="1:1">
      <c r="A10869" s="18"/>
    </row>
    <row r="10870" spans="1:1">
      <c r="A10870" s="18"/>
    </row>
    <row r="10871" spans="1:1">
      <c r="A10871" s="18"/>
    </row>
    <row r="10872" spans="1:1">
      <c r="A10872" s="18"/>
    </row>
    <row r="10873" spans="1:1">
      <c r="A10873" s="18"/>
    </row>
    <row r="10874" spans="1:1">
      <c r="A10874" s="18"/>
    </row>
    <row r="10875" spans="1:1">
      <c r="A10875" s="18"/>
    </row>
    <row r="10876" spans="1:1">
      <c r="A10876" s="18"/>
    </row>
    <row r="10877" spans="1:1">
      <c r="A10877" s="18"/>
    </row>
    <row r="10878" spans="1:1">
      <c r="A10878" s="18"/>
    </row>
    <row r="10879" spans="1:1">
      <c r="A10879" s="18"/>
    </row>
    <row r="10880" spans="1:1">
      <c r="A10880" s="18"/>
    </row>
    <row r="10881" spans="1:1">
      <c r="A10881" s="18"/>
    </row>
    <row r="10882" spans="1:1">
      <c r="A10882" s="18"/>
    </row>
    <row r="10883" spans="1:1">
      <c r="A10883" s="18"/>
    </row>
    <row r="10884" spans="1:1">
      <c r="A10884" s="18"/>
    </row>
    <row r="10885" spans="1:1">
      <c r="A10885" s="18"/>
    </row>
    <row r="10886" spans="1:1">
      <c r="A10886" s="18"/>
    </row>
    <row r="10887" spans="1:1">
      <c r="A10887" s="18"/>
    </row>
    <row r="10888" spans="1:1">
      <c r="A10888" s="18"/>
    </row>
    <row r="10889" spans="1:1">
      <c r="A10889" s="18"/>
    </row>
    <row r="10890" spans="1:1">
      <c r="A10890" s="18"/>
    </row>
    <row r="10891" spans="1:1">
      <c r="A10891" s="18"/>
    </row>
    <row r="10892" spans="1:1">
      <c r="A10892" s="18"/>
    </row>
    <row r="10893" spans="1:1">
      <c r="A10893" s="18"/>
    </row>
    <row r="10894" spans="1:1">
      <c r="A10894" s="18"/>
    </row>
    <row r="10895" spans="1:1">
      <c r="A10895" s="18"/>
    </row>
    <row r="10896" spans="1:1">
      <c r="A10896" s="18"/>
    </row>
    <row r="10897" spans="1:1">
      <c r="A10897" s="18"/>
    </row>
    <row r="10898" spans="1:1">
      <c r="A10898" s="18"/>
    </row>
    <row r="10899" spans="1:1">
      <c r="A10899" s="18"/>
    </row>
    <row r="10900" spans="1:1">
      <c r="A10900" s="18"/>
    </row>
    <row r="10901" spans="1:1">
      <c r="A10901" s="18"/>
    </row>
    <row r="10902" spans="1:1">
      <c r="A10902" s="18"/>
    </row>
    <row r="10903" spans="1:1">
      <c r="A10903" s="18"/>
    </row>
    <row r="10904" spans="1:1">
      <c r="A10904" s="18"/>
    </row>
    <row r="10905" spans="1:1">
      <c r="A10905" s="18"/>
    </row>
    <row r="10906" spans="1:1">
      <c r="A10906" s="18"/>
    </row>
    <row r="10907" spans="1:1">
      <c r="A10907" s="18"/>
    </row>
    <row r="10908" spans="1:1">
      <c r="A10908" s="18"/>
    </row>
    <row r="10909" spans="1:1">
      <c r="A10909" s="18"/>
    </row>
    <row r="10910" spans="1:1">
      <c r="A10910" s="18"/>
    </row>
    <row r="10911" spans="1:1">
      <c r="A10911" s="18"/>
    </row>
    <row r="10912" spans="1:1">
      <c r="A10912" s="18"/>
    </row>
    <row r="10913" spans="1:1">
      <c r="A10913" s="18"/>
    </row>
    <row r="10914" spans="1:1">
      <c r="A10914" s="18"/>
    </row>
    <row r="10915" spans="1:1">
      <c r="A10915" s="18"/>
    </row>
    <row r="10916" spans="1:1">
      <c r="A10916" s="18"/>
    </row>
    <row r="10917" spans="1:1">
      <c r="A10917" s="18"/>
    </row>
    <row r="10918" spans="1:1">
      <c r="A10918" s="18"/>
    </row>
    <row r="10919" spans="1:1">
      <c r="A10919" s="18"/>
    </row>
    <row r="10920" spans="1:1">
      <c r="A10920" s="18"/>
    </row>
    <row r="10921" spans="1:1">
      <c r="A10921" s="18"/>
    </row>
    <row r="10922" spans="1:1">
      <c r="A10922" s="18"/>
    </row>
    <row r="10923" spans="1:1">
      <c r="A10923" s="18"/>
    </row>
    <row r="10924" spans="1:1">
      <c r="A10924" s="18"/>
    </row>
    <row r="10925" spans="1:1">
      <c r="A10925" s="18"/>
    </row>
    <row r="10926" spans="1:1">
      <c r="A10926" s="18"/>
    </row>
    <row r="10927" spans="1:1">
      <c r="A10927" s="18"/>
    </row>
    <row r="10928" spans="1:1">
      <c r="A10928" s="18"/>
    </row>
    <row r="10929" spans="1:1">
      <c r="A10929" s="18"/>
    </row>
    <row r="10930" spans="1:1">
      <c r="A10930" s="18"/>
    </row>
    <row r="10931" spans="1:1">
      <c r="A10931" s="18"/>
    </row>
    <row r="10932" spans="1:1">
      <c r="A10932" s="18"/>
    </row>
    <row r="10933" spans="1:1">
      <c r="A10933" s="18"/>
    </row>
    <row r="10934" spans="1:1">
      <c r="A10934" s="18"/>
    </row>
    <row r="10935" spans="1:1">
      <c r="A10935" s="18"/>
    </row>
    <row r="10936" spans="1:1">
      <c r="A10936" s="18"/>
    </row>
    <row r="10937" spans="1:1">
      <c r="A10937" s="18"/>
    </row>
    <row r="10938" spans="1:1">
      <c r="A10938" s="18"/>
    </row>
    <row r="10939" spans="1:1">
      <c r="A10939" s="18"/>
    </row>
    <row r="10940" spans="1:1">
      <c r="A10940" s="18"/>
    </row>
    <row r="10941" spans="1:1">
      <c r="A10941" s="18"/>
    </row>
    <row r="10942" spans="1:1">
      <c r="A10942" s="18"/>
    </row>
    <row r="10943" spans="1:1">
      <c r="A10943" s="18"/>
    </row>
    <row r="10944" spans="1:1">
      <c r="A10944" s="18"/>
    </row>
    <row r="10945" spans="1:1">
      <c r="A10945" s="18"/>
    </row>
    <row r="10946" spans="1:1">
      <c r="A10946" s="18"/>
    </row>
    <row r="10947" spans="1:1">
      <c r="A10947" s="18"/>
    </row>
    <row r="10948" spans="1:1">
      <c r="A10948" s="18"/>
    </row>
    <row r="10949" spans="1:1">
      <c r="A10949" s="18"/>
    </row>
    <row r="10950" spans="1:1">
      <c r="A10950" s="18"/>
    </row>
    <row r="10951" spans="1:1">
      <c r="A10951" s="18"/>
    </row>
    <row r="10952" spans="1:1">
      <c r="A10952" s="18"/>
    </row>
    <row r="10953" spans="1:1">
      <c r="A10953" s="18"/>
    </row>
    <row r="10954" spans="1:1">
      <c r="A10954" s="18"/>
    </row>
    <row r="10955" spans="1:1">
      <c r="A10955" s="18"/>
    </row>
    <row r="10956" spans="1:1">
      <c r="A10956" s="18"/>
    </row>
    <row r="10957" spans="1:1">
      <c r="A10957" s="18"/>
    </row>
    <row r="10958" spans="1:1">
      <c r="A10958" s="18"/>
    </row>
    <row r="10959" spans="1:1">
      <c r="A10959" s="18"/>
    </row>
    <row r="10960" spans="1:1">
      <c r="A10960" s="18"/>
    </row>
    <row r="10961" spans="1:1">
      <c r="A10961" s="18"/>
    </row>
    <row r="10962" spans="1:1">
      <c r="A10962" s="18"/>
    </row>
    <row r="10963" spans="1:1">
      <c r="A10963" s="18"/>
    </row>
    <row r="10964" spans="1:1">
      <c r="A10964" s="18"/>
    </row>
    <row r="10965" spans="1:1">
      <c r="A10965" s="18"/>
    </row>
    <row r="10966" spans="1:1">
      <c r="A10966" s="18"/>
    </row>
    <row r="10967" spans="1:1">
      <c r="A10967" s="18"/>
    </row>
    <row r="10968" spans="1:1">
      <c r="A10968" s="18"/>
    </row>
    <row r="10969" spans="1:1">
      <c r="A10969" s="18"/>
    </row>
    <row r="10970" spans="1:1">
      <c r="A10970" s="18"/>
    </row>
    <row r="10971" spans="1:1">
      <c r="A10971" s="18"/>
    </row>
    <row r="10972" spans="1:1">
      <c r="A10972" s="18"/>
    </row>
    <row r="10973" spans="1:1">
      <c r="A10973" s="18"/>
    </row>
    <row r="10974" spans="1:1">
      <c r="A10974" s="18"/>
    </row>
    <row r="10975" spans="1:1">
      <c r="A10975" s="18"/>
    </row>
    <row r="10976" spans="1:1">
      <c r="A10976" s="18"/>
    </row>
    <row r="10977" spans="1:1">
      <c r="A10977" s="18"/>
    </row>
    <row r="10978" spans="1:1">
      <c r="A10978" s="18"/>
    </row>
    <row r="10979" spans="1:1">
      <c r="A10979" s="18"/>
    </row>
    <row r="10980" spans="1:1">
      <c r="A10980" s="18"/>
    </row>
    <row r="10981" spans="1:1">
      <c r="A10981" s="18"/>
    </row>
    <row r="10982" spans="1:1">
      <c r="A10982" s="18"/>
    </row>
    <row r="10983" spans="1:1">
      <c r="A10983" s="18"/>
    </row>
    <row r="10984" spans="1:1">
      <c r="A10984" s="18"/>
    </row>
    <row r="10985" spans="1:1">
      <c r="A10985" s="18"/>
    </row>
    <row r="10986" spans="1:1">
      <c r="A10986" s="18"/>
    </row>
    <row r="10987" spans="1:1">
      <c r="A10987" s="18"/>
    </row>
    <row r="10988" spans="1:1">
      <c r="A10988" s="18"/>
    </row>
    <row r="10989" spans="1:1">
      <c r="A10989" s="18"/>
    </row>
    <row r="10990" spans="1:1">
      <c r="A10990" s="18"/>
    </row>
    <row r="10991" spans="1:1">
      <c r="A10991" s="18"/>
    </row>
    <row r="10992" spans="1:1">
      <c r="A10992" s="18"/>
    </row>
    <row r="10993" spans="1:1">
      <c r="A10993" s="18"/>
    </row>
    <row r="10994" spans="1:1">
      <c r="A10994" s="18"/>
    </row>
    <row r="10995" spans="1:1">
      <c r="A10995" s="18"/>
    </row>
    <row r="10996" spans="1:1">
      <c r="A10996" s="18"/>
    </row>
    <row r="10997" spans="1:1">
      <c r="A10997" s="18"/>
    </row>
    <row r="10998" spans="1:1">
      <c r="A10998" s="18"/>
    </row>
    <row r="10999" spans="1:1">
      <c r="A10999" s="18"/>
    </row>
    <row r="11000" spans="1:1">
      <c r="A11000" s="18"/>
    </row>
    <row r="11001" spans="1:1">
      <c r="A11001" s="18"/>
    </row>
    <row r="11002" spans="1:1">
      <c r="A11002" s="18"/>
    </row>
    <row r="11003" spans="1:1">
      <c r="A11003" s="18"/>
    </row>
    <row r="11004" spans="1:1">
      <c r="A11004" s="18"/>
    </row>
    <row r="11005" spans="1:1">
      <c r="A11005" s="18"/>
    </row>
    <row r="11006" spans="1:1">
      <c r="A11006" s="18"/>
    </row>
    <row r="11007" spans="1:1">
      <c r="A11007" s="18"/>
    </row>
    <row r="11008" spans="1:1">
      <c r="A11008" s="18"/>
    </row>
    <row r="11009" spans="1:1">
      <c r="A11009" s="18"/>
    </row>
    <row r="11010" spans="1:1">
      <c r="A11010" s="18"/>
    </row>
    <row r="11011" spans="1:1">
      <c r="A11011" s="18"/>
    </row>
    <row r="11012" spans="1:1">
      <c r="A11012" s="18"/>
    </row>
    <row r="11013" spans="1:1">
      <c r="A11013" s="18"/>
    </row>
    <row r="11014" spans="1:1">
      <c r="A11014" s="18"/>
    </row>
    <row r="11015" spans="1:1">
      <c r="A11015" s="18"/>
    </row>
    <row r="11016" spans="1:1">
      <c r="A11016" s="18"/>
    </row>
    <row r="11017" spans="1:1">
      <c r="A11017" s="18"/>
    </row>
    <row r="11018" spans="1:1">
      <c r="A11018" s="18"/>
    </row>
    <row r="11019" spans="1:1">
      <c r="A11019" s="18"/>
    </row>
    <row r="11020" spans="1:1">
      <c r="A11020" s="18"/>
    </row>
    <row r="11021" spans="1:1">
      <c r="A11021" s="18"/>
    </row>
    <row r="11022" spans="1:1">
      <c r="A11022" s="18"/>
    </row>
    <row r="11023" spans="1:1">
      <c r="A11023" s="18"/>
    </row>
    <row r="11024" spans="1:1">
      <c r="A11024" s="18"/>
    </row>
    <row r="11025" spans="1:1">
      <c r="A11025" s="18"/>
    </row>
    <row r="11026" spans="1:1">
      <c r="A11026" s="18"/>
    </row>
    <row r="11027" spans="1:1">
      <c r="A11027" s="18"/>
    </row>
    <row r="11028" spans="1:1">
      <c r="A11028" s="18"/>
    </row>
    <row r="11029" spans="1:1">
      <c r="A11029" s="18"/>
    </row>
    <row r="11030" spans="1:1">
      <c r="A11030" s="18"/>
    </row>
    <row r="11031" spans="1:1">
      <c r="A11031" s="18"/>
    </row>
    <row r="11032" spans="1:1">
      <c r="A11032" s="18"/>
    </row>
    <row r="11033" spans="1:1">
      <c r="A11033" s="18"/>
    </row>
    <row r="11034" spans="1:1">
      <c r="A11034" s="18"/>
    </row>
    <row r="11035" spans="1:1">
      <c r="A11035" s="18"/>
    </row>
    <row r="11036" spans="1:1">
      <c r="A11036" s="18"/>
    </row>
    <row r="11037" spans="1:1">
      <c r="A11037" s="18"/>
    </row>
    <row r="11038" spans="1:1">
      <c r="A11038" s="18"/>
    </row>
    <row r="11039" spans="1:1">
      <c r="A11039" s="18"/>
    </row>
    <row r="11040" spans="1:1">
      <c r="A11040" s="18"/>
    </row>
    <row r="11041" spans="1:1">
      <c r="A11041" s="18"/>
    </row>
    <row r="11042" spans="1:1">
      <c r="A11042" s="18"/>
    </row>
    <row r="11043" spans="1:1">
      <c r="A11043" s="18"/>
    </row>
    <row r="11044" spans="1:1">
      <c r="A11044" s="18"/>
    </row>
    <row r="11045" spans="1:1">
      <c r="A11045" s="18"/>
    </row>
    <row r="11046" spans="1:1">
      <c r="A11046" s="18"/>
    </row>
    <row r="11047" spans="1:1">
      <c r="A11047" s="18"/>
    </row>
    <row r="11048" spans="1:1">
      <c r="A11048" s="18"/>
    </row>
    <row r="11049" spans="1:1">
      <c r="A11049" s="18"/>
    </row>
    <row r="11050" spans="1:1">
      <c r="A11050" s="18"/>
    </row>
    <row r="11051" spans="1:1">
      <c r="A11051" s="18"/>
    </row>
    <row r="11052" spans="1:1">
      <c r="A11052" s="18"/>
    </row>
    <row r="11053" spans="1:1">
      <c r="A11053" s="18"/>
    </row>
    <row r="11054" spans="1:1">
      <c r="A11054" s="18"/>
    </row>
    <row r="11055" spans="1:1">
      <c r="A11055" s="18"/>
    </row>
    <row r="11056" spans="1:1">
      <c r="A11056" s="18"/>
    </row>
    <row r="11057" spans="1:1">
      <c r="A11057" s="18"/>
    </row>
    <row r="11058" spans="1:1">
      <c r="A11058" s="18"/>
    </row>
    <row r="11059" spans="1:1">
      <c r="A11059" s="18"/>
    </row>
    <row r="11060" spans="1:1">
      <c r="A11060" s="18"/>
    </row>
    <row r="11061" spans="1:1">
      <c r="A11061" s="18"/>
    </row>
    <row r="11062" spans="1:1">
      <c r="A11062" s="18"/>
    </row>
    <row r="11063" spans="1:1">
      <c r="A11063" s="18"/>
    </row>
    <row r="11064" spans="1:1">
      <c r="A11064" s="18"/>
    </row>
    <row r="11065" spans="1:1">
      <c r="A11065" s="18"/>
    </row>
    <row r="11066" spans="1:1">
      <c r="A11066" s="18"/>
    </row>
    <row r="11067" spans="1:1">
      <c r="A11067" s="18"/>
    </row>
    <row r="11068" spans="1:1">
      <c r="A11068" s="18"/>
    </row>
    <row r="11069" spans="1:1">
      <c r="A11069" s="18"/>
    </row>
    <row r="11070" spans="1:1">
      <c r="A11070" s="18"/>
    </row>
    <row r="11071" spans="1:1">
      <c r="A11071" s="18"/>
    </row>
    <row r="11072" spans="1:1">
      <c r="A11072" s="18"/>
    </row>
    <row r="11073" spans="1:1">
      <c r="A11073" s="18"/>
    </row>
    <row r="11074" spans="1:1">
      <c r="A11074" s="18"/>
    </row>
    <row r="11075" spans="1:1">
      <c r="A11075" s="18"/>
    </row>
    <row r="11076" spans="1:1">
      <c r="A11076" s="18"/>
    </row>
    <row r="11077" spans="1:1">
      <c r="A11077" s="18"/>
    </row>
    <row r="11078" spans="1:1">
      <c r="A11078" s="18"/>
    </row>
    <row r="11079" spans="1:1">
      <c r="A11079" s="18"/>
    </row>
    <row r="11080" spans="1:1">
      <c r="A11080" s="18"/>
    </row>
    <row r="11081" spans="1:1">
      <c r="A11081" s="18"/>
    </row>
    <row r="11082" spans="1:1">
      <c r="A11082" s="18"/>
    </row>
    <row r="11083" spans="1:1">
      <c r="A11083" s="18"/>
    </row>
    <row r="11084" spans="1:1">
      <c r="A11084" s="18"/>
    </row>
    <row r="11085" spans="1:1">
      <c r="A11085" s="18"/>
    </row>
    <row r="11086" spans="1:1">
      <c r="A11086" s="18"/>
    </row>
    <row r="11087" spans="1:1">
      <c r="A11087" s="18"/>
    </row>
    <row r="11088" spans="1:1">
      <c r="A11088" s="18"/>
    </row>
    <row r="11089" spans="1:1">
      <c r="A11089" s="18"/>
    </row>
    <row r="11090" spans="1:1">
      <c r="A11090" s="18"/>
    </row>
    <row r="11091" spans="1:1">
      <c r="A11091" s="18"/>
    </row>
    <row r="11092" spans="1:1">
      <c r="A11092" s="18"/>
    </row>
    <row r="11093" spans="1:1">
      <c r="A11093" s="18"/>
    </row>
    <row r="11094" spans="1:1">
      <c r="A11094" s="18"/>
    </row>
    <row r="11095" spans="1:1">
      <c r="A11095" s="18"/>
    </row>
    <row r="11096" spans="1:1">
      <c r="A11096" s="18"/>
    </row>
    <row r="11097" spans="1:1">
      <c r="A11097" s="18"/>
    </row>
    <row r="11098" spans="1:1">
      <c r="A11098" s="18"/>
    </row>
    <row r="11099" spans="1:1">
      <c r="A11099" s="18"/>
    </row>
    <row r="11100" spans="1:1">
      <c r="A11100" s="18"/>
    </row>
    <row r="11101" spans="1:1">
      <c r="A11101" s="18"/>
    </row>
    <row r="11102" spans="1:1">
      <c r="A11102" s="18"/>
    </row>
    <row r="11103" spans="1:1">
      <c r="A11103" s="18"/>
    </row>
    <row r="11104" spans="1:1">
      <c r="A11104" s="18"/>
    </row>
    <row r="11105" spans="1:1">
      <c r="A11105" s="18"/>
    </row>
    <row r="11106" spans="1:1">
      <c r="A11106" s="18"/>
    </row>
    <row r="11107" spans="1:1">
      <c r="A11107" s="18"/>
    </row>
    <row r="11108" spans="1:1">
      <c r="A11108" s="18"/>
    </row>
    <row r="11109" spans="1:1">
      <c r="A11109" s="18"/>
    </row>
    <row r="11110" spans="1:1">
      <c r="A11110" s="18"/>
    </row>
    <row r="11111" spans="1:1">
      <c r="A11111" s="18"/>
    </row>
    <row r="11112" spans="1:1">
      <c r="A11112" s="18"/>
    </row>
    <row r="11113" spans="1:1">
      <c r="A11113" s="18"/>
    </row>
    <row r="11114" spans="1:1">
      <c r="A11114" s="18"/>
    </row>
    <row r="11115" spans="1:1">
      <c r="A11115" s="18"/>
    </row>
    <row r="11116" spans="1:1">
      <c r="A11116" s="18"/>
    </row>
    <row r="11117" spans="1:1">
      <c r="A11117" s="18"/>
    </row>
    <row r="11118" spans="1:1">
      <c r="A11118" s="18"/>
    </row>
    <row r="11119" spans="1:1">
      <c r="A11119" s="18"/>
    </row>
    <row r="11120" spans="1:1">
      <c r="A11120" s="18"/>
    </row>
    <row r="11121" spans="1:1">
      <c r="A11121" s="18"/>
    </row>
    <row r="11122" spans="1:1">
      <c r="A11122" s="18"/>
    </row>
    <row r="11123" spans="1:1">
      <c r="A11123" s="18"/>
    </row>
    <row r="11124" spans="1:1">
      <c r="A11124" s="18"/>
    </row>
    <row r="11125" spans="1:1">
      <c r="A11125" s="18"/>
    </row>
    <row r="11126" spans="1:1">
      <c r="A11126" s="18"/>
    </row>
    <row r="11127" spans="1:1">
      <c r="A11127" s="18"/>
    </row>
    <row r="11128" spans="1:1">
      <c r="A11128" s="18"/>
    </row>
    <row r="11129" spans="1:1">
      <c r="A11129" s="18"/>
    </row>
    <row r="11130" spans="1:1">
      <c r="A11130" s="18"/>
    </row>
    <row r="11131" spans="1:1">
      <c r="A11131" s="18"/>
    </row>
    <row r="11132" spans="1:1">
      <c r="A11132" s="18"/>
    </row>
    <row r="11133" spans="1:1">
      <c r="A11133" s="18"/>
    </row>
    <row r="11134" spans="1:1">
      <c r="A11134" s="18"/>
    </row>
    <row r="11135" spans="1:1">
      <c r="A11135" s="18"/>
    </row>
    <row r="11136" spans="1:1">
      <c r="A11136" s="18"/>
    </row>
    <row r="11137" spans="1:1">
      <c r="A11137" s="18"/>
    </row>
    <row r="11138" spans="1:1">
      <c r="A11138" s="18"/>
    </row>
    <row r="11139" spans="1:1">
      <c r="A11139" s="18"/>
    </row>
    <row r="11140" spans="1:1">
      <c r="A11140" s="18"/>
    </row>
    <row r="11141" spans="1:1">
      <c r="A11141" s="18"/>
    </row>
    <row r="11142" spans="1:1">
      <c r="A11142" s="18"/>
    </row>
    <row r="11143" spans="1:1">
      <c r="A11143" s="18"/>
    </row>
    <row r="11144" spans="1:1">
      <c r="A11144" s="18"/>
    </row>
    <row r="11145" spans="1:1">
      <c r="A11145" s="18"/>
    </row>
    <row r="11146" spans="1:1">
      <c r="A11146" s="18"/>
    </row>
    <row r="11147" spans="1:1">
      <c r="A11147" s="18"/>
    </row>
    <row r="11148" spans="1:1">
      <c r="A11148" s="18"/>
    </row>
    <row r="11149" spans="1:1">
      <c r="A11149" s="18"/>
    </row>
    <row r="11150" spans="1:1">
      <c r="A11150" s="18"/>
    </row>
    <row r="11151" spans="1:1">
      <c r="A11151" s="18"/>
    </row>
    <row r="11152" spans="1:1">
      <c r="A11152" s="18"/>
    </row>
    <row r="11153" spans="1:1">
      <c r="A11153" s="18"/>
    </row>
    <row r="11154" spans="1:1">
      <c r="A11154" s="18"/>
    </row>
    <row r="11155" spans="1:1">
      <c r="A11155" s="18"/>
    </row>
    <row r="11156" spans="1:1">
      <c r="A11156" s="18"/>
    </row>
    <row r="11157" spans="1:1">
      <c r="A11157" s="18"/>
    </row>
    <row r="11158" spans="1:1">
      <c r="A11158" s="18"/>
    </row>
    <row r="11159" spans="1:1">
      <c r="A11159" s="18"/>
    </row>
    <row r="11160" spans="1:1">
      <c r="A11160" s="18"/>
    </row>
    <row r="11161" spans="1:1">
      <c r="A11161" s="18"/>
    </row>
    <row r="11162" spans="1:1">
      <c r="A11162" s="18"/>
    </row>
    <row r="11163" spans="1:1">
      <c r="A11163" s="18"/>
    </row>
    <row r="11164" spans="1:1">
      <c r="A11164" s="18"/>
    </row>
    <row r="11165" spans="1:1">
      <c r="A11165" s="18"/>
    </row>
    <row r="11166" spans="1:1">
      <c r="A11166" s="18"/>
    </row>
    <row r="11167" spans="1:1">
      <c r="A11167" s="18"/>
    </row>
    <row r="11168" spans="1:1">
      <c r="A11168" s="18"/>
    </row>
    <row r="11169" spans="1:1">
      <c r="A11169" s="18"/>
    </row>
    <row r="11170" spans="1:1">
      <c r="A11170" s="18"/>
    </row>
    <row r="11171" spans="1:1">
      <c r="A11171" s="18"/>
    </row>
    <row r="11172" spans="1:1">
      <c r="A11172" s="18"/>
    </row>
    <row r="11173" spans="1:1">
      <c r="A11173" s="18"/>
    </row>
    <row r="11174" spans="1:1">
      <c r="A11174" s="18"/>
    </row>
    <row r="11175" spans="1:1">
      <c r="A11175" s="18"/>
    </row>
    <row r="11176" spans="1:1">
      <c r="A11176" s="18"/>
    </row>
    <row r="11177" spans="1:1">
      <c r="A11177" s="18"/>
    </row>
    <row r="11178" spans="1:1">
      <c r="A11178" s="18"/>
    </row>
    <row r="11179" spans="1:1">
      <c r="A11179" s="18"/>
    </row>
    <row r="11180" spans="1:1">
      <c r="A11180" s="18"/>
    </row>
    <row r="11181" spans="1:1">
      <c r="A11181" s="18"/>
    </row>
    <row r="11182" spans="1:1">
      <c r="A11182" s="18"/>
    </row>
    <row r="11183" spans="1:1">
      <c r="A11183" s="18"/>
    </row>
    <row r="11184" spans="1:1">
      <c r="A11184" s="18"/>
    </row>
    <row r="11185" spans="1:1">
      <c r="A11185" s="18"/>
    </row>
    <row r="11186" spans="1:1">
      <c r="A11186" s="18"/>
    </row>
    <row r="11187" spans="1:1">
      <c r="A11187" s="18"/>
    </row>
    <row r="11188" spans="1:1">
      <c r="A11188" s="18"/>
    </row>
    <row r="11189" spans="1:1">
      <c r="A11189" s="18"/>
    </row>
    <row r="11190" spans="1:1">
      <c r="A11190" s="18"/>
    </row>
    <row r="11191" spans="1:1">
      <c r="A11191" s="18"/>
    </row>
    <row r="11192" spans="1:1">
      <c r="A11192" s="18"/>
    </row>
    <row r="11193" spans="1:1">
      <c r="A11193" s="18"/>
    </row>
    <row r="11194" spans="1:1">
      <c r="A11194" s="18"/>
    </row>
    <row r="11195" spans="1:1">
      <c r="A11195" s="18"/>
    </row>
    <row r="11196" spans="1:1">
      <c r="A11196" s="18"/>
    </row>
    <row r="11197" spans="1:1">
      <c r="A11197" s="18"/>
    </row>
    <row r="11198" spans="1:1">
      <c r="A11198" s="18"/>
    </row>
    <row r="11199" spans="1:1">
      <c r="A11199" s="18"/>
    </row>
    <row r="11200" spans="1:1">
      <c r="A11200" s="18"/>
    </row>
    <row r="11201" spans="1:1">
      <c r="A11201" s="18"/>
    </row>
    <row r="11202" spans="1:1">
      <c r="A11202" s="18"/>
    </row>
    <row r="11203" spans="1:1">
      <c r="A11203" s="18"/>
    </row>
    <row r="11204" spans="1:1">
      <c r="A11204" s="18"/>
    </row>
    <row r="11205" spans="1:1">
      <c r="A11205" s="18"/>
    </row>
    <row r="11206" spans="1:1">
      <c r="A11206" s="18"/>
    </row>
    <row r="11207" spans="1:1">
      <c r="A11207" s="18"/>
    </row>
    <row r="11208" spans="1:1">
      <c r="A11208" s="18"/>
    </row>
    <row r="11209" spans="1:1">
      <c r="A11209" s="18"/>
    </row>
    <row r="11210" spans="1:1">
      <c r="A11210" s="18"/>
    </row>
    <row r="11211" spans="1:1">
      <c r="A11211" s="18"/>
    </row>
    <row r="11212" spans="1:1">
      <c r="A11212" s="18"/>
    </row>
    <row r="11213" spans="1:1">
      <c r="A11213" s="18"/>
    </row>
    <row r="11214" spans="1:1">
      <c r="A11214" s="18"/>
    </row>
    <row r="11215" spans="1:1">
      <c r="A11215" s="18"/>
    </row>
    <row r="11216" spans="1:1">
      <c r="A11216" s="18"/>
    </row>
    <row r="11217" spans="1:1">
      <c r="A11217" s="18"/>
    </row>
    <row r="11218" spans="1:1">
      <c r="A11218" s="18"/>
    </row>
    <row r="11219" spans="1:1">
      <c r="A11219" s="18"/>
    </row>
    <row r="11220" spans="1:1">
      <c r="A11220" s="18"/>
    </row>
    <row r="11221" spans="1:1">
      <c r="A11221" s="18"/>
    </row>
    <row r="11222" spans="1:1">
      <c r="A11222" s="18"/>
    </row>
    <row r="11223" spans="1:1">
      <c r="A11223" s="18"/>
    </row>
    <row r="11224" spans="1:1">
      <c r="A11224" s="18"/>
    </row>
    <row r="11225" spans="1:1">
      <c r="A11225" s="18"/>
    </row>
    <row r="11226" spans="1:1">
      <c r="A11226" s="18"/>
    </row>
    <row r="11227" spans="1:1">
      <c r="A11227" s="18"/>
    </row>
    <row r="11228" spans="1:1">
      <c r="A11228" s="18"/>
    </row>
    <row r="11229" spans="1:1">
      <c r="A11229" s="18"/>
    </row>
    <row r="11230" spans="1:1">
      <c r="A11230" s="18"/>
    </row>
    <row r="11231" spans="1:1">
      <c r="A11231" s="18"/>
    </row>
    <row r="11232" spans="1:1">
      <c r="A11232" s="18"/>
    </row>
    <row r="11233" spans="1:1">
      <c r="A11233" s="18"/>
    </row>
    <row r="11234" spans="1:1">
      <c r="A11234" s="18"/>
    </row>
    <row r="11235" spans="1:1">
      <c r="A11235" s="18"/>
    </row>
    <row r="11236" spans="1:1">
      <c r="A11236" s="18"/>
    </row>
    <row r="11237" spans="1:1">
      <c r="A11237" s="18"/>
    </row>
    <row r="11238" spans="1:1">
      <c r="A11238" s="18"/>
    </row>
    <row r="11239" spans="1:1">
      <c r="A11239" s="18"/>
    </row>
    <row r="11240" spans="1:1">
      <c r="A11240" s="18"/>
    </row>
    <row r="11241" spans="1:1">
      <c r="A11241" s="18"/>
    </row>
    <row r="11242" spans="1:1">
      <c r="A11242" s="18"/>
    </row>
    <row r="11243" spans="1:1">
      <c r="A11243" s="18"/>
    </row>
    <row r="11244" spans="1:1">
      <c r="A11244" s="18"/>
    </row>
    <row r="11245" spans="1:1">
      <c r="A11245" s="18"/>
    </row>
    <row r="11246" spans="1:1">
      <c r="A11246" s="18"/>
    </row>
    <row r="11247" spans="1:1">
      <c r="A11247" s="18"/>
    </row>
    <row r="11248" spans="1:1">
      <c r="A11248" s="18"/>
    </row>
    <row r="11249" spans="1:1">
      <c r="A11249" s="18"/>
    </row>
    <row r="11250" spans="1:1">
      <c r="A11250" s="18"/>
    </row>
    <row r="11251" spans="1:1">
      <c r="A11251" s="18"/>
    </row>
    <row r="11252" spans="1:1">
      <c r="A11252" s="18"/>
    </row>
    <row r="11253" spans="1:1">
      <c r="A11253" s="18"/>
    </row>
    <row r="11254" spans="1:1">
      <c r="A11254" s="18"/>
    </row>
    <row r="11255" spans="1:1">
      <c r="A11255" s="18"/>
    </row>
    <row r="11256" spans="1:1">
      <c r="A11256" s="18"/>
    </row>
    <row r="11257" spans="1:1">
      <c r="A11257" s="18"/>
    </row>
    <row r="11258" spans="1:1">
      <c r="A11258" s="18"/>
    </row>
    <row r="11259" spans="1:1">
      <c r="A11259" s="18"/>
    </row>
    <row r="11260" spans="1:1">
      <c r="A11260" s="18"/>
    </row>
    <row r="11261" spans="1:1">
      <c r="A11261" s="18"/>
    </row>
    <row r="11262" spans="1:1">
      <c r="A11262" s="18"/>
    </row>
    <row r="11263" spans="1:1">
      <c r="A11263" s="18"/>
    </row>
    <row r="11264" spans="1:1">
      <c r="A11264" s="18"/>
    </row>
    <row r="11265" spans="1:1">
      <c r="A11265" s="18"/>
    </row>
    <row r="11266" spans="1:1">
      <c r="A11266" s="18"/>
    </row>
    <row r="11267" spans="1:1">
      <c r="A11267" s="18"/>
    </row>
    <row r="11268" spans="1:1">
      <c r="A11268" s="18"/>
    </row>
    <row r="11269" spans="1:1">
      <c r="A11269" s="18"/>
    </row>
    <row r="11270" spans="1:1">
      <c r="A11270" s="18"/>
    </row>
    <row r="11271" spans="1:1">
      <c r="A11271" s="18"/>
    </row>
    <row r="11272" spans="1:1">
      <c r="A11272" s="18"/>
    </row>
    <row r="11273" spans="1:1">
      <c r="A11273" s="18"/>
    </row>
    <row r="11274" spans="1:1">
      <c r="A11274" s="18"/>
    </row>
    <row r="11275" spans="1:1">
      <c r="A11275" s="18"/>
    </row>
    <row r="11276" spans="1:1">
      <c r="A11276" s="18"/>
    </row>
    <row r="11277" spans="1:1">
      <c r="A11277" s="18"/>
    </row>
    <row r="11278" spans="1:1">
      <c r="A11278" s="18"/>
    </row>
    <row r="11279" spans="1:1">
      <c r="A11279" s="18"/>
    </row>
    <row r="11280" spans="1:1">
      <c r="A11280" s="18"/>
    </row>
    <row r="11281" spans="1:1">
      <c r="A11281" s="18"/>
    </row>
    <row r="11282" spans="1:1">
      <c r="A11282" s="18"/>
    </row>
    <row r="11283" spans="1:1">
      <c r="A11283" s="18"/>
    </row>
    <row r="11284" spans="1:1">
      <c r="A11284" s="18"/>
    </row>
    <row r="11285" spans="1:1">
      <c r="A11285" s="18"/>
    </row>
    <row r="11286" spans="1:1">
      <c r="A11286" s="18"/>
    </row>
    <row r="11287" spans="1:1">
      <c r="A11287" s="18"/>
    </row>
    <row r="11288" spans="1:1">
      <c r="A11288" s="18"/>
    </row>
    <row r="11289" spans="1:1">
      <c r="A11289" s="18"/>
    </row>
    <row r="11290" spans="1:1">
      <c r="A11290" s="18"/>
    </row>
    <row r="11291" spans="1:1">
      <c r="A11291" s="18"/>
    </row>
    <row r="11292" spans="1:1">
      <c r="A11292" s="18"/>
    </row>
    <row r="11293" spans="1:1">
      <c r="A11293" s="18"/>
    </row>
    <row r="11294" spans="1:1">
      <c r="A11294" s="18"/>
    </row>
    <row r="11295" spans="1:1">
      <c r="A11295" s="18"/>
    </row>
    <row r="11296" spans="1:1">
      <c r="A11296" s="18"/>
    </row>
    <row r="11297" spans="1:1">
      <c r="A11297" s="18"/>
    </row>
    <row r="11298" spans="1:1">
      <c r="A11298" s="18"/>
    </row>
    <row r="11299" spans="1:1">
      <c r="A11299" s="18"/>
    </row>
    <row r="11300" spans="1:1">
      <c r="A11300" s="18"/>
    </row>
    <row r="11301" spans="1:1">
      <c r="A11301" s="18"/>
    </row>
    <row r="11302" spans="1:1">
      <c r="A11302" s="18"/>
    </row>
    <row r="11303" spans="1:1">
      <c r="A11303" s="18"/>
    </row>
    <row r="11304" spans="1:1">
      <c r="A11304" s="18"/>
    </row>
    <row r="11305" spans="1:1">
      <c r="A11305" s="18"/>
    </row>
    <row r="11306" spans="1:1">
      <c r="A11306" s="18"/>
    </row>
    <row r="11307" spans="1:1">
      <c r="A11307" s="18"/>
    </row>
    <row r="11308" spans="1:1">
      <c r="A11308" s="18"/>
    </row>
    <row r="11309" spans="1:1">
      <c r="A11309" s="18"/>
    </row>
    <row r="11310" spans="1:1">
      <c r="A11310" s="18"/>
    </row>
    <row r="11311" spans="1:1">
      <c r="A11311" s="18"/>
    </row>
    <row r="11312" spans="1:1">
      <c r="A11312" s="18"/>
    </row>
    <row r="11313" spans="1:1">
      <c r="A11313" s="18"/>
    </row>
    <row r="11314" spans="1:1">
      <c r="A11314" s="18"/>
    </row>
    <row r="11315" spans="1:1">
      <c r="A11315" s="18"/>
    </row>
    <row r="11316" spans="1:1">
      <c r="A11316" s="18"/>
    </row>
    <row r="11317" spans="1:1">
      <c r="A11317" s="18"/>
    </row>
    <row r="11318" spans="1:1">
      <c r="A11318" s="18"/>
    </row>
    <row r="11319" spans="1:1">
      <c r="A11319" s="18"/>
    </row>
    <row r="11320" spans="1:1">
      <c r="A11320" s="18"/>
    </row>
    <row r="11321" spans="1:1">
      <c r="A11321" s="18"/>
    </row>
    <row r="11322" spans="1:1">
      <c r="A11322" s="18"/>
    </row>
    <row r="11323" spans="1:1">
      <c r="A11323" s="18"/>
    </row>
    <row r="11324" spans="1:1">
      <c r="A11324" s="18"/>
    </row>
    <row r="11325" spans="1:1">
      <c r="A11325" s="18"/>
    </row>
    <row r="11326" spans="1:1">
      <c r="A11326" s="18"/>
    </row>
    <row r="11327" spans="1:1">
      <c r="A11327" s="18"/>
    </row>
    <row r="11328" spans="1:1">
      <c r="A11328" s="18"/>
    </row>
    <row r="11329" spans="1:1">
      <c r="A11329" s="18"/>
    </row>
    <row r="11330" spans="1:1">
      <c r="A11330" s="18"/>
    </row>
    <row r="11331" spans="1:1">
      <c r="A11331" s="18"/>
    </row>
    <row r="11332" spans="1:1">
      <c r="A11332" s="18"/>
    </row>
    <row r="11333" spans="1:1">
      <c r="A11333" s="18"/>
    </row>
    <row r="11334" spans="1:1">
      <c r="A11334" s="18"/>
    </row>
    <row r="11335" spans="1:1">
      <c r="A11335" s="18"/>
    </row>
    <row r="11336" spans="1:1">
      <c r="A11336" s="18"/>
    </row>
    <row r="11337" spans="1:1">
      <c r="A11337" s="18"/>
    </row>
    <row r="11338" spans="1:1">
      <c r="A11338" s="18"/>
    </row>
    <row r="11339" spans="1:1">
      <c r="A11339" s="18"/>
    </row>
    <row r="11340" spans="1:1">
      <c r="A11340" s="18"/>
    </row>
    <row r="11341" spans="1:1">
      <c r="A11341" s="18"/>
    </row>
    <row r="11342" spans="1:1">
      <c r="A11342" s="18"/>
    </row>
    <row r="11343" spans="1:1">
      <c r="A11343" s="18"/>
    </row>
    <row r="11344" spans="1:1">
      <c r="A11344" s="18"/>
    </row>
    <row r="11345" spans="1:1">
      <c r="A11345" s="18"/>
    </row>
    <row r="11346" spans="1:1">
      <c r="A11346" s="18"/>
    </row>
    <row r="11347" spans="1:1">
      <c r="A11347" s="18"/>
    </row>
    <row r="11348" spans="1:1">
      <c r="A11348" s="18"/>
    </row>
    <row r="11349" spans="1:1">
      <c r="A11349" s="18"/>
    </row>
    <row r="11350" spans="1:1">
      <c r="A11350" s="18"/>
    </row>
    <row r="11351" spans="1:1">
      <c r="A11351" s="18"/>
    </row>
    <row r="11352" spans="1:1">
      <c r="A11352" s="18"/>
    </row>
    <row r="11353" spans="1:1">
      <c r="A11353" s="18"/>
    </row>
    <row r="11354" spans="1:1">
      <c r="A11354" s="18"/>
    </row>
    <row r="11355" spans="1:1">
      <c r="A11355" s="18"/>
    </row>
    <row r="11356" spans="1:1">
      <c r="A11356" s="18"/>
    </row>
    <row r="11357" spans="1:1">
      <c r="A11357" s="18"/>
    </row>
    <row r="11358" spans="1:1">
      <c r="A11358" s="18"/>
    </row>
    <row r="11359" spans="1:1">
      <c r="A11359" s="18"/>
    </row>
    <row r="11360" spans="1:1">
      <c r="A11360" s="18"/>
    </row>
    <row r="11361" spans="1:1">
      <c r="A11361" s="18"/>
    </row>
    <row r="11362" spans="1:1">
      <c r="A11362" s="18"/>
    </row>
    <row r="11363" spans="1:1">
      <c r="A11363" s="18"/>
    </row>
    <row r="11364" spans="1:1">
      <c r="A11364" s="18"/>
    </row>
    <row r="11365" spans="1:1">
      <c r="A11365" s="18"/>
    </row>
    <row r="11366" spans="1:1">
      <c r="A11366" s="18"/>
    </row>
    <row r="11367" spans="1:1">
      <c r="A11367" s="18"/>
    </row>
    <row r="11368" spans="1:1">
      <c r="A11368" s="18"/>
    </row>
    <row r="11369" spans="1:1">
      <c r="A11369" s="18"/>
    </row>
    <row r="11370" spans="1:1">
      <c r="A11370" s="18"/>
    </row>
    <row r="11371" spans="1:1">
      <c r="A11371" s="18"/>
    </row>
    <row r="11372" spans="1:1">
      <c r="A11372" s="18"/>
    </row>
    <row r="11373" spans="1:1">
      <c r="A11373" s="18"/>
    </row>
    <row r="11374" spans="1:1">
      <c r="A11374" s="18"/>
    </row>
    <row r="11375" spans="1:1">
      <c r="A11375" s="18"/>
    </row>
    <row r="11376" spans="1:1">
      <c r="A11376" s="18"/>
    </row>
    <row r="11377" spans="1:1">
      <c r="A11377" s="18"/>
    </row>
    <row r="11378" spans="1:1">
      <c r="A11378" s="18"/>
    </row>
    <row r="11379" spans="1:1">
      <c r="A11379" s="18"/>
    </row>
    <row r="11380" spans="1:1">
      <c r="A11380" s="18"/>
    </row>
    <row r="11381" spans="1:1">
      <c r="A11381" s="18"/>
    </row>
    <row r="11382" spans="1:1">
      <c r="A11382" s="18"/>
    </row>
    <row r="11383" spans="1:1">
      <c r="A11383" s="18"/>
    </row>
    <row r="11384" spans="1:1">
      <c r="A11384" s="18"/>
    </row>
    <row r="11385" spans="1:1">
      <c r="A11385" s="18"/>
    </row>
    <row r="11386" spans="1:1">
      <c r="A11386" s="18"/>
    </row>
    <row r="11387" spans="1:1">
      <c r="A11387" s="18"/>
    </row>
    <row r="11388" spans="1:1">
      <c r="A11388" s="18"/>
    </row>
    <row r="11389" spans="1:1">
      <c r="A11389" s="18"/>
    </row>
    <row r="11390" spans="1:1">
      <c r="A11390" s="18"/>
    </row>
    <row r="11391" spans="1:1">
      <c r="A11391" s="18"/>
    </row>
    <row r="11392" spans="1:1">
      <c r="A11392" s="18"/>
    </row>
    <row r="11393" spans="1:1">
      <c r="A11393" s="18"/>
    </row>
    <row r="11394" spans="1:1">
      <c r="A11394" s="18"/>
    </row>
    <row r="11395" spans="1:1">
      <c r="A11395" s="18"/>
    </row>
    <row r="11396" spans="1:1">
      <c r="A11396" s="18"/>
    </row>
    <row r="11397" spans="1:1">
      <c r="A11397" s="18"/>
    </row>
    <row r="11398" spans="1:1">
      <c r="A11398" s="18"/>
    </row>
    <row r="11399" spans="1:1">
      <c r="A11399" s="18"/>
    </row>
    <row r="11400" spans="1:1">
      <c r="A11400" s="18"/>
    </row>
    <row r="11401" spans="1:1">
      <c r="A11401" s="18"/>
    </row>
    <row r="11402" spans="1:1">
      <c r="A11402" s="18"/>
    </row>
    <row r="11403" spans="1:1">
      <c r="A11403" s="18"/>
    </row>
    <row r="11404" spans="1:1">
      <c r="A11404" s="18"/>
    </row>
    <row r="11405" spans="1:1">
      <c r="A11405" s="18"/>
    </row>
    <row r="11406" spans="1:1">
      <c r="A11406" s="18"/>
    </row>
    <row r="11407" spans="1:1">
      <c r="A11407" s="18"/>
    </row>
    <row r="11408" spans="1:1">
      <c r="A11408" s="18"/>
    </row>
    <row r="11409" spans="1:1">
      <c r="A11409" s="18"/>
    </row>
    <row r="11410" spans="1:1">
      <c r="A11410" s="18"/>
    </row>
    <row r="11411" spans="1:1">
      <c r="A11411" s="18"/>
    </row>
    <row r="11412" spans="1:1">
      <c r="A11412" s="18"/>
    </row>
    <row r="11413" spans="1:1">
      <c r="A11413" s="18"/>
    </row>
    <row r="11414" spans="1:1">
      <c r="A11414" s="18"/>
    </row>
    <row r="11415" spans="1:1">
      <c r="A11415" s="18"/>
    </row>
    <row r="11416" spans="1:1">
      <c r="A11416" s="18"/>
    </row>
    <row r="11417" spans="1:1">
      <c r="A11417" s="18"/>
    </row>
    <row r="11418" spans="1:1">
      <c r="A11418" s="18"/>
    </row>
    <row r="11419" spans="1:1">
      <c r="A11419" s="18"/>
    </row>
    <row r="11420" spans="1:1">
      <c r="A11420" s="18"/>
    </row>
    <row r="11421" spans="1:1">
      <c r="A11421" s="18"/>
    </row>
    <row r="11422" spans="1:1">
      <c r="A11422" s="18"/>
    </row>
    <row r="11423" spans="1:1">
      <c r="A11423" s="18"/>
    </row>
    <row r="11424" spans="1:1">
      <c r="A11424" s="18"/>
    </row>
    <row r="11425" spans="1:1">
      <c r="A11425" s="18"/>
    </row>
    <row r="11426" spans="1:1">
      <c r="A11426" s="18"/>
    </row>
    <row r="11427" spans="1:1">
      <c r="A11427" s="18"/>
    </row>
    <row r="11428" spans="1:1">
      <c r="A11428" s="18"/>
    </row>
    <row r="11429" spans="1:1">
      <c r="A11429" s="18"/>
    </row>
    <row r="11430" spans="1:1">
      <c r="A11430" s="18"/>
    </row>
    <row r="11431" spans="1:1">
      <c r="A11431" s="18"/>
    </row>
    <row r="11432" spans="1:1">
      <c r="A11432" s="18"/>
    </row>
    <row r="11433" spans="1:1">
      <c r="A11433" s="18"/>
    </row>
    <row r="11434" spans="1:1">
      <c r="A11434" s="18"/>
    </row>
    <row r="11435" spans="1:1">
      <c r="A11435" s="18"/>
    </row>
    <row r="11436" spans="1:1">
      <c r="A11436" s="18"/>
    </row>
    <row r="11437" spans="1:1">
      <c r="A11437" s="18"/>
    </row>
    <row r="11438" spans="1:1">
      <c r="A11438" s="18"/>
    </row>
    <row r="11439" spans="1:1">
      <c r="A11439" s="18"/>
    </row>
    <row r="11440" spans="1:1">
      <c r="A11440" s="18"/>
    </row>
    <row r="11441" spans="1:1">
      <c r="A11441" s="18"/>
    </row>
    <row r="11442" spans="1:1">
      <c r="A11442" s="18"/>
    </row>
    <row r="11443" spans="1:1">
      <c r="A11443" s="18"/>
    </row>
    <row r="11444" spans="1:1">
      <c r="A11444" s="18"/>
    </row>
    <row r="11445" spans="1:1">
      <c r="A11445" s="18"/>
    </row>
    <row r="11446" spans="1:1">
      <c r="A11446" s="18"/>
    </row>
    <row r="11447" spans="1:1">
      <c r="A11447" s="18"/>
    </row>
    <row r="11448" spans="1:1">
      <c r="A11448" s="18"/>
    </row>
    <row r="11449" spans="1:1">
      <c r="A11449" s="18"/>
    </row>
    <row r="11450" spans="1:1">
      <c r="A11450" s="18"/>
    </row>
    <row r="11451" spans="1:1">
      <c r="A11451" s="18"/>
    </row>
    <row r="11452" spans="1:1">
      <c r="A11452" s="18"/>
    </row>
    <row r="11453" spans="1:1">
      <c r="A11453" s="18"/>
    </row>
    <row r="11454" spans="1:1">
      <c r="A11454" s="18"/>
    </row>
    <row r="11455" spans="1:1">
      <c r="A11455" s="18"/>
    </row>
    <row r="11456" spans="1:1">
      <c r="A11456" s="18"/>
    </row>
    <row r="11457" spans="1:1">
      <c r="A11457" s="18"/>
    </row>
    <row r="11458" spans="1:1">
      <c r="A11458" s="18"/>
    </row>
    <row r="11459" spans="1:1">
      <c r="A11459" s="18"/>
    </row>
    <row r="11460" spans="1:1">
      <c r="A11460" s="18"/>
    </row>
    <row r="11461" spans="1:1">
      <c r="A11461" s="18"/>
    </row>
    <row r="11462" spans="1:1">
      <c r="A11462" s="18"/>
    </row>
    <row r="11463" spans="1:1">
      <c r="A11463" s="18"/>
    </row>
    <row r="11464" spans="1:1">
      <c r="A11464" s="18"/>
    </row>
    <row r="11465" spans="1:1">
      <c r="A11465" s="18"/>
    </row>
    <row r="11466" spans="1:1">
      <c r="A11466" s="18"/>
    </row>
    <row r="11467" spans="1:1">
      <c r="A11467" s="18"/>
    </row>
    <row r="11468" spans="1:1">
      <c r="A11468" s="18"/>
    </row>
    <row r="11469" spans="1:1">
      <c r="A11469" s="18"/>
    </row>
    <row r="11470" spans="1:1">
      <c r="A11470" s="18"/>
    </row>
    <row r="11471" spans="1:1">
      <c r="A11471" s="18"/>
    </row>
    <row r="11472" spans="1:1">
      <c r="A11472" s="18"/>
    </row>
    <row r="11473" spans="1:1">
      <c r="A11473" s="18"/>
    </row>
    <row r="11474" spans="1:1">
      <c r="A11474" s="18"/>
    </row>
    <row r="11475" spans="1:1">
      <c r="A11475" s="18"/>
    </row>
    <row r="11476" spans="1:1">
      <c r="A11476" s="18"/>
    </row>
    <row r="11477" spans="1:1">
      <c r="A11477" s="18"/>
    </row>
    <row r="11478" spans="1:1">
      <c r="A11478" s="18"/>
    </row>
    <row r="11479" spans="1:1">
      <c r="A11479" s="18"/>
    </row>
    <row r="11480" spans="1:1">
      <c r="A11480" s="18"/>
    </row>
    <row r="11481" spans="1:1">
      <c r="A11481" s="18"/>
    </row>
    <row r="11482" spans="1:1">
      <c r="A11482" s="18"/>
    </row>
    <row r="11483" spans="1:1">
      <c r="A11483" s="18"/>
    </row>
    <row r="11484" spans="1:1">
      <c r="A11484" s="18"/>
    </row>
    <row r="11485" spans="1:1">
      <c r="A11485" s="18"/>
    </row>
    <row r="11486" spans="1:1">
      <c r="A11486" s="18"/>
    </row>
    <row r="11487" spans="1:1">
      <c r="A11487" s="18"/>
    </row>
    <row r="11488" spans="1:1">
      <c r="A11488" s="18"/>
    </row>
    <row r="11489" spans="1:1">
      <c r="A11489" s="18"/>
    </row>
    <row r="11490" spans="1:1">
      <c r="A11490" s="18"/>
    </row>
    <row r="11491" spans="1:1">
      <c r="A11491" s="18"/>
    </row>
    <row r="11492" spans="1:1">
      <c r="A11492" s="18"/>
    </row>
    <row r="11493" spans="1:1">
      <c r="A11493" s="18"/>
    </row>
    <row r="11494" spans="1:1">
      <c r="A11494" s="18"/>
    </row>
    <row r="11495" spans="1:1">
      <c r="A11495" s="18"/>
    </row>
    <row r="11496" spans="1:1">
      <c r="A11496" s="18"/>
    </row>
    <row r="11497" spans="1:1">
      <c r="A11497" s="18"/>
    </row>
    <row r="11498" spans="1:1">
      <c r="A11498" s="18"/>
    </row>
    <row r="11499" spans="1:1">
      <c r="A11499" s="18"/>
    </row>
    <row r="11500" spans="1:1">
      <c r="A11500" s="18"/>
    </row>
    <row r="11501" spans="1:1">
      <c r="A11501" s="18"/>
    </row>
    <row r="11502" spans="1:1">
      <c r="A11502" s="18"/>
    </row>
    <row r="11503" spans="1:1">
      <c r="A11503" s="18"/>
    </row>
    <row r="11504" spans="1:1">
      <c r="A11504" s="18"/>
    </row>
    <row r="11505" spans="1:1">
      <c r="A11505" s="18"/>
    </row>
    <row r="11506" spans="1:1">
      <c r="A11506" s="18"/>
    </row>
    <row r="11507" spans="1:1">
      <c r="A11507" s="18"/>
    </row>
    <row r="11508" spans="1:1">
      <c r="A11508" s="18"/>
    </row>
    <row r="11509" spans="1:1">
      <c r="A11509" s="18"/>
    </row>
    <row r="11510" spans="1:1">
      <c r="A11510" s="18"/>
    </row>
    <row r="11511" spans="1:1">
      <c r="A11511" s="18"/>
    </row>
    <row r="11512" spans="1:1">
      <c r="A11512" s="18"/>
    </row>
    <row r="11513" spans="1:1">
      <c r="A11513" s="18"/>
    </row>
    <row r="11514" spans="1:1">
      <c r="A11514" s="18"/>
    </row>
    <row r="11515" spans="1:1">
      <c r="A11515" s="18"/>
    </row>
    <row r="11516" spans="1:1">
      <c r="A11516" s="18"/>
    </row>
    <row r="11517" spans="1:1">
      <c r="A11517" s="18"/>
    </row>
    <row r="11518" spans="1:1">
      <c r="A11518" s="18"/>
    </row>
    <row r="11519" spans="1:1">
      <c r="A11519" s="18"/>
    </row>
    <row r="11520" spans="1:1">
      <c r="A11520" s="18"/>
    </row>
    <row r="11521" spans="1:1">
      <c r="A11521" s="18"/>
    </row>
    <row r="11522" spans="1:1">
      <c r="A11522" s="18"/>
    </row>
    <row r="11523" spans="1:1">
      <c r="A11523" s="18"/>
    </row>
    <row r="11524" spans="1:1">
      <c r="A11524" s="18"/>
    </row>
    <row r="11525" spans="1:1">
      <c r="A11525" s="18"/>
    </row>
    <row r="11526" spans="1:1">
      <c r="A11526" s="18"/>
    </row>
    <row r="11527" spans="1:1">
      <c r="A11527" s="18"/>
    </row>
    <row r="11528" spans="1:1">
      <c r="A11528" s="18"/>
    </row>
    <row r="11529" spans="1:1">
      <c r="A11529" s="18"/>
    </row>
    <row r="11530" spans="1:1">
      <c r="A11530" s="18"/>
    </row>
    <row r="11531" spans="1:1">
      <c r="A11531" s="18"/>
    </row>
    <row r="11532" spans="1:1">
      <c r="A11532" s="18"/>
    </row>
    <row r="11533" spans="1:1">
      <c r="A11533" s="18"/>
    </row>
    <row r="11534" spans="1:1">
      <c r="A11534" s="18"/>
    </row>
    <row r="11535" spans="1:1">
      <c r="A11535" s="18"/>
    </row>
    <row r="11536" spans="1:1">
      <c r="A11536" s="18"/>
    </row>
    <row r="11537" spans="1:1">
      <c r="A11537" s="18"/>
    </row>
    <row r="11538" spans="1:1">
      <c r="A11538" s="18"/>
    </row>
    <row r="11539" spans="1:1">
      <c r="A11539" s="18"/>
    </row>
    <row r="11540" spans="1:1">
      <c r="A11540" s="18"/>
    </row>
    <row r="11541" spans="1:1">
      <c r="A11541" s="18"/>
    </row>
    <row r="11542" spans="1:1">
      <c r="A11542" s="18"/>
    </row>
    <row r="11543" spans="1:1">
      <c r="A11543" s="18"/>
    </row>
    <row r="11544" spans="1:1">
      <c r="A11544" s="18"/>
    </row>
    <row r="11545" spans="1:1">
      <c r="A11545" s="18"/>
    </row>
    <row r="11546" spans="1:1">
      <c r="A11546" s="18"/>
    </row>
    <row r="11547" spans="1:1">
      <c r="A11547" s="18"/>
    </row>
    <row r="11548" spans="1:1">
      <c r="A11548" s="18"/>
    </row>
    <row r="11549" spans="1:1">
      <c r="A11549" s="18"/>
    </row>
    <row r="11550" spans="1:1">
      <c r="A11550" s="18"/>
    </row>
    <row r="11551" spans="1:1">
      <c r="A11551" s="18"/>
    </row>
    <row r="11552" spans="1:1">
      <c r="A11552" s="18"/>
    </row>
    <row r="11553" spans="1:1">
      <c r="A11553" s="18"/>
    </row>
    <row r="11554" spans="1:1">
      <c r="A11554" s="18"/>
    </row>
    <row r="11555" spans="1:1">
      <c r="A11555" s="18"/>
    </row>
    <row r="11556" spans="1:1">
      <c r="A11556" s="18"/>
    </row>
    <row r="11557" spans="1:1">
      <c r="A11557" s="18"/>
    </row>
    <row r="11558" spans="1:1">
      <c r="A11558" s="18"/>
    </row>
    <row r="11559" spans="1:1">
      <c r="A11559" s="18"/>
    </row>
    <row r="11560" spans="1:1">
      <c r="A11560" s="18"/>
    </row>
    <row r="11561" spans="1:1">
      <c r="A11561" s="18"/>
    </row>
    <row r="11562" spans="1:1">
      <c r="A11562" s="18"/>
    </row>
    <row r="11563" spans="1:1">
      <c r="A11563" s="18"/>
    </row>
    <row r="11564" spans="1:1">
      <c r="A11564" s="18"/>
    </row>
    <row r="11565" spans="1:1">
      <c r="A11565" s="18"/>
    </row>
    <row r="11566" spans="1:1">
      <c r="A11566" s="18"/>
    </row>
    <row r="11567" spans="1:1">
      <c r="A11567" s="18"/>
    </row>
    <row r="11568" spans="1:1">
      <c r="A11568" s="18"/>
    </row>
    <row r="11569" spans="1:1">
      <c r="A11569" s="18"/>
    </row>
    <row r="11570" spans="1:1">
      <c r="A11570" s="18"/>
    </row>
    <row r="11571" spans="1:1">
      <c r="A11571" s="18"/>
    </row>
    <row r="11572" spans="1:1">
      <c r="A11572" s="18"/>
    </row>
    <row r="11573" spans="1:1">
      <c r="A11573" s="18"/>
    </row>
    <row r="11574" spans="1:1">
      <c r="A11574" s="18"/>
    </row>
    <row r="11575" spans="1:1">
      <c r="A11575" s="18"/>
    </row>
    <row r="11576" spans="1:1">
      <c r="A11576" s="18"/>
    </row>
    <row r="11577" spans="1:1">
      <c r="A11577" s="18"/>
    </row>
    <row r="11578" spans="1:1">
      <c r="A11578" s="18"/>
    </row>
    <row r="11579" spans="1:1">
      <c r="A11579" s="18"/>
    </row>
    <row r="11580" spans="1:1">
      <c r="A11580" s="18"/>
    </row>
    <row r="11581" spans="1:1">
      <c r="A11581" s="18"/>
    </row>
    <row r="11582" spans="1:1">
      <c r="A11582" s="18"/>
    </row>
    <row r="11583" spans="1:1">
      <c r="A11583" s="18"/>
    </row>
    <row r="11584" spans="1:1">
      <c r="A11584" s="18"/>
    </row>
    <row r="11585" spans="1:1">
      <c r="A11585" s="18"/>
    </row>
    <row r="11586" spans="1:1">
      <c r="A11586" s="18"/>
    </row>
    <row r="11587" spans="1:1">
      <c r="A11587" s="18"/>
    </row>
    <row r="11588" spans="1:1">
      <c r="A11588" s="18"/>
    </row>
    <row r="11589" spans="1:1">
      <c r="A11589" s="18"/>
    </row>
    <row r="11590" spans="1:1">
      <c r="A11590" s="18"/>
    </row>
    <row r="11591" spans="1:1">
      <c r="A11591" s="18"/>
    </row>
    <row r="11592" spans="1:1">
      <c r="A11592" s="18"/>
    </row>
    <row r="11593" spans="1:1">
      <c r="A11593" s="18"/>
    </row>
    <row r="11594" spans="1:1">
      <c r="A11594" s="18"/>
    </row>
    <row r="11595" spans="1:1">
      <c r="A11595" s="18"/>
    </row>
    <row r="11596" spans="1:1">
      <c r="A11596" s="18"/>
    </row>
    <row r="11597" spans="1:1">
      <c r="A11597" s="18"/>
    </row>
    <row r="11598" spans="1:1">
      <c r="A11598" s="18"/>
    </row>
    <row r="11599" spans="1:1">
      <c r="A11599" s="18"/>
    </row>
    <row r="11600" spans="1:1">
      <c r="A11600" s="18"/>
    </row>
    <row r="11601" spans="1:1">
      <c r="A11601" s="18"/>
    </row>
    <row r="11602" spans="1:1">
      <c r="A11602" s="18"/>
    </row>
    <row r="11603" spans="1:1">
      <c r="A11603" s="18"/>
    </row>
    <row r="11604" spans="1:1">
      <c r="A11604" s="18"/>
    </row>
    <row r="11605" spans="1:1">
      <c r="A11605" s="18"/>
    </row>
    <row r="11606" spans="1:1">
      <c r="A11606" s="18"/>
    </row>
    <row r="11607" spans="1:1">
      <c r="A11607" s="18"/>
    </row>
    <row r="11608" spans="1:1">
      <c r="A11608" s="18"/>
    </row>
    <row r="11609" spans="1:1">
      <c r="A11609" s="18"/>
    </row>
    <row r="11610" spans="1:1">
      <c r="A11610" s="18"/>
    </row>
    <row r="11611" spans="1:1">
      <c r="A11611" s="18"/>
    </row>
    <row r="11612" spans="1:1">
      <c r="A11612" s="18"/>
    </row>
    <row r="11613" spans="1:1">
      <c r="A11613" s="18"/>
    </row>
    <row r="11614" spans="1:1">
      <c r="A11614" s="18"/>
    </row>
    <row r="11615" spans="1:1">
      <c r="A11615" s="18"/>
    </row>
    <row r="11616" spans="1:1">
      <c r="A11616" s="18"/>
    </row>
    <row r="11617" spans="1:1">
      <c r="A11617" s="18"/>
    </row>
    <row r="11618" spans="1:1">
      <c r="A11618" s="18"/>
    </row>
    <row r="11619" spans="1:1">
      <c r="A11619" s="18"/>
    </row>
    <row r="11620" spans="1:1">
      <c r="A11620" s="18"/>
    </row>
    <row r="11621" spans="1:1">
      <c r="A11621" s="18"/>
    </row>
    <row r="11622" spans="1:1">
      <c r="A11622" s="18"/>
    </row>
    <row r="11623" spans="1:1">
      <c r="A11623" s="18"/>
    </row>
    <row r="11624" spans="1:1">
      <c r="A11624" s="18"/>
    </row>
    <row r="11625" spans="1:1">
      <c r="A11625" s="18"/>
    </row>
    <row r="11626" spans="1:1">
      <c r="A11626" s="18"/>
    </row>
    <row r="11627" spans="1:1">
      <c r="A11627" s="18"/>
    </row>
    <row r="11628" spans="1:1">
      <c r="A11628" s="18"/>
    </row>
    <row r="11629" spans="1:1">
      <c r="A11629" s="18"/>
    </row>
    <row r="11630" spans="1:1">
      <c r="A11630" s="18"/>
    </row>
    <row r="11631" spans="1:1">
      <c r="A11631" s="18"/>
    </row>
    <row r="11632" spans="1:1">
      <c r="A11632" s="18"/>
    </row>
    <row r="11633" spans="1:1">
      <c r="A11633" s="18"/>
    </row>
    <row r="11634" spans="1:1">
      <c r="A11634" s="18"/>
    </row>
    <row r="11635" spans="1:1">
      <c r="A11635" s="18"/>
    </row>
    <row r="11636" spans="1:1">
      <c r="A11636" s="18"/>
    </row>
    <row r="11637" spans="1:1">
      <c r="A11637" s="18"/>
    </row>
    <row r="11638" spans="1:1">
      <c r="A11638" s="18"/>
    </row>
    <row r="11639" spans="1:1">
      <c r="A11639" s="18"/>
    </row>
    <row r="11640" spans="1:1">
      <c r="A11640" s="18"/>
    </row>
    <row r="11641" spans="1:1">
      <c r="A11641" s="18"/>
    </row>
    <row r="11642" spans="1:1">
      <c r="A11642" s="18"/>
    </row>
    <row r="11643" spans="1:1">
      <c r="A11643" s="18"/>
    </row>
    <row r="11644" spans="1:1">
      <c r="A11644" s="18"/>
    </row>
    <row r="11645" spans="1:1">
      <c r="A11645" s="18"/>
    </row>
    <row r="11646" spans="1:1">
      <c r="A11646" s="18"/>
    </row>
    <row r="11647" spans="1:1">
      <c r="A11647" s="18"/>
    </row>
    <row r="11648" spans="1:1">
      <c r="A11648" s="18"/>
    </row>
    <row r="11649" spans="1:1">
      <c r="A11649" s="18"/>
    </row>
    <row r="11650" spans="1:1">
      <c r="A11650" s="18"/>
    </row>
    <row r="11651" spans="1:1">
      <c r="A11651" s="18"/>
    </row>
    <row r="11652" spans="1:1">
      <c r="A11652" s="18"/>
    </row>
    <row r="11653" spans="1:1">
      <c r="A11653" s="18"/>
    </row>
    <row r="11654" spans="1:1">
      <c r="A11654" s="18"/>
    </row>
    <row r="11655" spans="1:1">
      <c r="A11655" s="18"/>
    </row>
    <row r="11656" spans="1:1">
      <c r="A11656" s="18"/>
    </row>
    <row r="11657" spans="1:1">
      <c r="A11657" s="18"/>
    </row>
    <row r="11658" spans="1:1">
      <c r="A11658" s="18"/>
    </row>
    <row r="11659" spans="1:1">
      <c r="A11659" s="18"/>
    </row>
    <row r="11660" spans="1:1">
      <c r="A11660" s="18"/>
    </row>
    <row r="11661" spans="1:1">
      <c r="A11661" s="18"/>
    </row>
    <row r="11662" spans="1:1">
      <c r="A11662" s="18"/>
    </row>
    <row r="11663" spans="1:1">
      <c r="A11663" s="18"/>
    </row>
    <row r="11664" spans="1:1">
      <c r="A11664" s="18"/>
    </row>
    <row r="11665" spans="1:1">
      <c r="A11665" s="18"/>
    </row>
    <row r="11666" spans="1:1">
      <c r="A11666" s="18"/>
    </row>
    <row r="11667" spans="1:1">
      <c r="A11667" s="18"/>
    </row>
    <row r="11668" spans="1:1">
      <c r="A11668" s="18"/>
    </row>
    <row r="11669" spans="1:1">
      <c r="A11669" s="18"/>
    </row>
    <row r="11670" spans="1:1">
      <c r="A11670" s="18"/>
    </row>
    <row r="11671" spans="1:1">
      <c r="A11671" s="18"/>
    </row>
    <row r="11672" spans="1:1">
      <c r="A11672" s="18"/>
    </row>
    <row r="11673" spans="1:1">
      <c r="A11673" s="18"/>
    </row>
    <row r="11674" spans="1:1">
      <c r="A11674" s="18"/>
    </row>
    <row r="11675" spans="1:1">
      <c r="A11675" s="18"/>
    </row>
    <row r="11676" spans="1:1">
      <c r="A11676" s="18"/>
    </row>
    <row r="11677" spans="1:1">
      <c r="A11677" s="18"/>
    </row>
    <row r="11678" spans="1:1">
      <c r="A11678" s="18"/>
    </row>
    <row r="11679" spans="1:1">
      <c r="A11679" s="18"/>
    </row>
    <row r="11680" spans="1:1">
      <c r="A11680" s="18"/>
    </row>
    <row r="11681" spans="1:1">
      <c r="A11681" s="18"/>
    </row>
    <row r="11682" spans="1:1">
      <c r="A11682" s="18"/>
    </row>
    <row r="11683" spans="1:1">
      <c r="A11683" s="18"/>
    </row>
    <row r="11684" spans="1:1">
      <c r="A11684" s="18"/>
    </row>
    <row r="11685" spans="1:1">
      <c r="A11685" s="18"/>
    </row>
    <row r="11686" spans="1:1">
      <c r="A11686" s="18"/>
    </row>
    <row r="11687" spans="1:1">
      <c r="A11687" s="18"/>
    </row>
    <row r="11688" spans="1:1">
      <c r="A11688" s="18"/>
    </row>
    <row r="11689" spans="1:1">
      <c r="A11689" s="18"/>
    </row>
    <row r="11690" spans="1:1">
      <c r="A11690" s="18"/>
    </row>
    <row r="11691" spans="1:1">
      <c r="A11691" s="18"/>
    </row>
    <row r="11692" spans="1:1">
      <c r="A11692" s="18"/>
    </row>
    <row r="11693" spans="1:1">
      <c r="A11693" s="18"/>
    </row>
    <row r="11694" spans="1:1">
      <c r="A11694" s="18"/>
    </row>
    <row r="11695" spans="1:1">
      <c r="A11695" s="18"/>
    </row>
    <row r="11696" spans="1:1">
      <c r="A11696" s="18"/>
    </row>
    <row r="11697" spans="1:1">
      <c r="A11697" s="18"/>
    </row>
    <row r="11698" spans="1:1">
      <c r="A11698" s="18"/>
    </row>
    <row r="11699" spans="1:1">
      <c r="A11699" s="18"/>
    </row>
    <row r="11700" spans="1:1">
      <c r="A11700" s="18"/>
    </row>
    <row r="11701" spans="1:1">
      <c r="A11701" s="18"/>
    </row>
    <row r="11702" spans="1:1">
      <c r="A11702" s="18"/>
    </row>
    <row r="11703" spans="1:1">
      <c r="A11703" s="18"/>
    </row>
    <row r="11704" spans="1:1">
      <c r="A11704" s="18"/>
    </row>
    <row r="11705" spans="1:1">
      <c r="A11705" s="18"/>
    </row>
    <row r="11706" spans="1:1">
      <c r="A11706" s="18"/>
    </row>
    <row r="11707" spans="1:1">
      <c r="A11707" s="18"/>
    </row>
    <row r="11708" spans="1:1">
      <c r="A11708" s="18"/>
    </row>
    <row r="11709" spans="1:1">
      <c r="A11709" s="18"/>
    </row>
    <row r="11710" spans="1:1">
      <c r="A11710" s="18"/>
    </row>
    <row r="11711" spans="1:1">
      <c r="A11711" s="18"/>
    </row>
    <row r="11712" spans="1:1">
      <c r="A11712" s="18"/>
    </row>
    <row r="11713" spans="1:1">
      <c r="A11713" s="18"/>
    </row>
    <row r="11714" spans="1:1">
      <c r="A11714" s="18"/>
    </row>
    <row r="11715" spans="1:1">
      <c r="A11715" s="18"/>
    </row>
    <row r="11716" spans="1:1">
      <c r="A11716" s="18"/>
    </row>
    <row r="11717" spans="1:1">
      <c r="A11717" s="18"/>
    </row>
    <row r="11718" spans="1:1">
      <c r="A11718" s="18"/>
    </row>
    <row r="11719" spans="1:1">
      <c r="A11719" s="18"/>
    </row>
    <row r="11720" spans="1:1">
      <c r="A11720" s="18"/>
    </row>
    <row r="11721" spans="1:1">
      <c r="A11721" s="18"/>
    </row>
    <row r="11722" spans="1:1">
      <c r="A11722" s="18"/>
    </row>
    <row r="11723" spans="1:1">
      <c r="A11723" s="18"/>
    </row>
    <row r="11724" spans="1:1">
      <c r="A11724" s="18"/>
    </row>
    <row r="11725" spans="1:1">
      <c r="A11725" s="18"/>
    </row>
    <row r="11726" spans="1:1">
      <c r="A11726" s="18"/>
    </row>
    <row r="11727" spans="1:1">
      <c r="A11727" s="18"/>
    </row>
    <row r="11728" spans="1:1">
      <c r="A11728" s="18"/>
    </row>
    <row r="11729" spans="1:1">
      <c r="A11729" s="18"/>
    </row>
    <row r="11730" spans="1:1">
      <c r="A11730" s="18"/>
    </row>
    <row r="11731" spans="1:1">
      <c r="A11731" s="18"/>
    </row>
    <row r="11732" spans="1:1">
      <c r="A11732" s="18"/>
    </row>
    <row r="11733" spans="1:1">
      <c r="A11733" s="18"/>
    </row>
    <row r="11734" spans="1:1">
      <c r="A11734" s="18"/>
    </row>
    <row r="11735" spans="1:1">
      <c r="A11735" s="18"/>
    </row>
    <row r="11736" spans="1:1">
      <c r="A11736" s="18"/>
    </row>
    <row r="11737" spans="1:1">
      <c r="A11737" s="18"/>
    </row>
    <row r="11738" spans="1:1">
      <c r="A11738" s="18"/>
    </row>
    <row r="11739" spans="1:1">
      <c r="A11739" s="18"/>
    </row>
    <row r="11740" spans="1:1">
      <c r="A11740" s="18"/>
    </row>
    <row r="11741" spans="1:1">
      <c r="A11741" s="18"/>
    </row>
    <row r="11742" spans="1:1">
      <c r="A11742" s="18"/>
    </row>
    <row r="11743" spans="1:1">
      <c r="A11743" s="18"/>
    </row>
    <row r="11744" spans="1:1">
      <c r="A11744" s="18"/>
    </row>
    <row r="11745" spans="1:1">
      <c r="A11745" s="18"/>
    </row>
    <row r="11746" spans="1:1">
      <c r="A11746" s="18"/>
    </row>
    <row r="11747" spans="1:1">
      <c r="A11747" s="18"/>
    </row>
    <row r="11748" spans="1:1">
      <c r="A11748" s="18"/>
    </row>
    <row r="11749" spans="1:1">
      <c r="A11749" s="18"/>
    </row>
    <row r="11750" spans="1:1">
      <c r="A11750" s="18"/>
    </row>
    <row r="11751" spans="1:1">
      <c r="A11751" s="18"/>
    </row>
    <row r="11752" spans="1:1">
      <c r="A11752" s="18"/>
    </row>
    <row r="11753" spans="1:1">
      <c r="A11753" s="18"/>
    </row>
    <row r="11754" spans="1:1">
      <c r="A11754" s="18"/>
    </row>
    <row r="11755" spans="1:1">
      <c r="A11755" s="18"/>
    </row>
    <row r="11756" spans="1:1">
      <c r="A11756" s="18"/>
    </row>
    <row r="11757" spans="1:1">
      <c r="A11757" s="18"/>
    </row>
    <row r="11758" spans="1:1">
      <c r="A11758" s="18"/>
    </row>
    <row r="11759" spans="1:1">
      <c r="A11759" s="18"/>
    </row>
    <row r="11760" spans="1:1">
      <c r="A11760" s="18"/>
    </row>
    <row r="11761" spans="1:1">
      <c r="A11761" s="18"/>
    </row>
    <row r="11762" spans="1:1">
      <c r="A11762" s="18"/>
    </row>
    <row r="11763" spans="1:1">
      <c r="A11763" s="18"/>
    </row>
    <row r="11764" spans="1:1">
      <c r="A11764" s="18"/>
    </row>
    <row r="11765" spans="1:1">
      <c r="A11765" s="18"/>
    </row>
    <row r="11766" spans="1:1">
      <c r="A11766" s="18"/>
    </row>
    <row r="11767" spans="1:1">
      <c r="A11767" s="18"/>
    </row>
    <row r="11768" spans="1:1">
      <c r="A11768" s="18"/>
    </row>
    <row r="11769" spans="1:1">
      <c r="A11769" s="18"/>
    </row>
    <row r="11770" spans="1:1">
      <c r="A11770" s="18"/>
    </row>
    <row r="11771" spans="1:1">
      <c r="A11771" s="18"/>
    </row>
    <row r="11772" spans="1:1">
      <c r="A11772" s="18"/>
    </row>
    <row r="11773" spans="1:1">
      <c r="A11773" s="18"/>
    </row>
    <row r="11774" spans="1:1">
      <c r="A11774" s="18"/>
    </row>
    <row r="11775" spans="1:1">
      <c r="A11775" s="18"/>
    </row>
    <row r="11776" spans="1:1">
      <c r="A11776" s="18"/>
    </row>
    <row r="11777" spans="1:1">
      <c r="A11777" s="18"/>
    </row>
    <row r="11778" spans="1:1">
      <c r="A11778" s="18"/>
    </row>
    <row r="11779" spans="1:1">
      <c r="A11779" s="18"/>
    </row>
    <row r="11780" spans="1:1">
      <c r="A11780" s="18"/>
    </row>
    <row r="11781" spans="1:1">
      <c r="A11781" s="18"/>
    </row>
    <row r="11782" spans="1:1">
      <c r="A11782" s="18"/>
    </row>
    <row r="11783" spans="1:1">
      <c r="A11783" s="18"/>
    </row>
    <row r="11784" spans="1:1">
      <c r="A11784" s="18"/>
    </row>
    <row r="11785" spans="1:1">
      <c r="A11785" s="18"/>
    </row>
    <row r="11786" spans="1:1">
      <c r="A11786" s="18"/>
    </row>
    <row r="11787" spans="1:1">
      <c r="A11787" s="18"/>
    </row>
    <row r="11788" spans="1:1">
      <c r="A11788" s="18"/>
    </row>
    <row r="11789" spans="1:1">
      <c r="A11789" s="18"/>
    </row>
    <row r="11790" spans="1:1">
      <c r="A11790" s="18"/>
    </row>
    <row r="11791" spans="1:1">
      <c r="A11791" s="18"/>
    </row>
    <row r="11792" spans="1:1">
      <c r="A11792" s="18"/>
    </row>
    <row r="11793" spans="1:1">
      <c r="A11793" s="18"/>
    </row>
    <row r="11794" spans="1:1">
      <c r="A11794" s="18"/>
    </row>
    <row r="11795" spans="1:1">
      <c r="A11795" s="18"/>
    </row>
    <row r="11796" spans="1:1">
      <c r="A11796" s="18"/>
    </row>
    <row r="11797" spans="1:1">
      <c r="A11797" s="18"/>
    </row>
    <row r="11798" spans="1:1">
      <c r="A11798" s="18"/>
    </row>
    <row r="11799" spans="1:1">
      <c r="A11799" s="18"/>
    </row>
    <row r="11800" spans="1:1">
      <c r="A11800" s="18"/>
    </row>
    <row r="11801" spans="1:1">
      <c r="A11801" s="18"/>
    </row>
    <row r="11802" spans="1:1">
      <c r="A11802" s="18"/>
    </row>
    <row r="11803" spans="1:1">
      <c r="A11803" s="18"/>
    </row>
    <row r="11804" spans="1:1">
      <c r="A11804" s="18"/>
    </row>
    <row r="11805" spans="1:1">
      <c r="A11805" s="18"/>
    </row>
    <row r="11806" spans="1:1">
      <c r="A11806" s="18"/>
    </row>
    <row r="11807" spans="1:1">
      <c r="A11807" s="18"/>
    </row>
    <row r="11808" spans="1:1">
      <c r="A11808" s="18"/>
    </row>
    <row r="11809" spans="1:1">
      <c r="A11809" s="18"/>
    </row>
    <row r="11810" spans="1:1">
      <c r="A11810" s="18"/>
    </row>
    <row r="11811" spans="1:1">
      <c r="A11811" s="18"/>
    </row>
    <row r="11812" spans="1:1">
      <c r="A11812" s="18"/>
    </row>
    <row r="11813" spans="1:1">
      <c r="A11813" s="18"/>
    </row>
    <row r="11814" spans="1:1">
      <c r="A11814" s="18"/>
    </row>
    <row r="11815" spans="1:1">
      <c r="A11815" s="18"/>
    </row>
    <row r="11816" spans="1:1">
      <c r="A11816" s="18"/>
    </row>
    <row r="11817" spans="1:1">
      <c r="A11817" s="18"/>
    </row>
    <row r="11818" spans="1:1">
      <c r="A11818" s="18"/>
    </row>
    <row r="11819" spans="1:1">
      <c r="A11819" s="18"/>
    </row>
    <row r="11820" spans="1:1">
      <c r="A11820" s="18"/>
    </row>
    <row r="11821" spans="1:1">
      <c r="A11821" s="18"/>
    </row>
    <row r="11822" spans="1:1">
      <c r="A11822" s="18"/>
    </row>
    <row r="11823" spans="1:1">
      <c r="A11823" s="18"/>
    </row>
    <row r="11824" spans="1:1">
      <c r="A11824" s="18"/>
    </row>
    <row r="11825" spans="1:1">
      <c r="A11825" s="18"/>
    </row>
    <row r="11826" spans="1:1">
      <c r="A11826" s="18"/>
    </row>
    <row r="11827" spans="1:1">
      <c r="A11827" s="18"/>
    </row>
    <row r="11828" spans="1:1">
      <c r="A11828" s="18"/>
    </row>
    <row r="11829" spans="1:1">
      <c r="A11829" s="18"/>
    </row>
    <row r="11830" spans="1:1">
      <c r="A11830" s="18"/>
    </row>
    <row r="11831" spans="1:1">
      <c r="A11831" s="18"/>
    </row>
    <row r="11832" spans="1:1">
      <c r="A11832" s="18"/>
    </row>
    <row r="11833" spans="1:1">
      <c r="A11833" s="18"/>
    </row>
    <row r="11834" spans="1:1">
      <c r="A11834" s="18"/>
    </row>
    <row r="11835" spans="1:1">
      <c r="A11835" s="18"/>
    </row>
    <row r="11836" spans="1:1">
      <c r="A11836" s="18"/>
    </row>
    <row r="11837" spans="1:1">
      <c r="A11837" s="18"/>
    </row>
    <row r="11838" spans="1:1">
      <c r="A11838" s="18"/>
    </row>
    <row r="11839" spans="1:1">
      <c r="A11839" s="18"/>
    </row>
    <row r="11840" spans="1:1">
      <c r="A11840" s="18"/>
    </row>
    <row r="11841" spans="1:1">
      <c r="A11841" s="18"/>
    </row>
    <row r="11842" spans="1:1">
      <c r="A11842" s="18"/>
    </row>
    <row r="11843" spans="1:1">
      <c r="A11843" s="18"/>
    </row>
    <row r="11844" spans="1:1">
      <c r="A11844" s="18"/>
    </row>
    <row r="11845" spans="1:1">
      <c r="A11845" s="18"/>
    </row>
    <row r="11846" spans="1:1">
      <c r="A11846" s="18"/>
    </row>
    <row r="11847" spans="1:1">
      <c r="A11847" s="18"/>
    </row>
    <row r="11848" spans="1:1">
      <c r="A11848" s="18"/>
    </row>
    <row r="11849" spans="1:1">
      <c r="A11849" s="18"/>
    </row>
    <row r="11850" spans="1:1">
      <c r="A11850" s="18"/>
    </row>
    <row r="11851" spans="1:1">
      <c r="A11851" s="18"/>
    </row>
    <row r="11852" spans="1:1">
      <c r="A11852" s="18"/>
    </row>
    <row r="11853" spans="1:1">
      <c r="A11853" s="18"/>
    </row>
    <row r="11854" spans="1:1">
      <c r="A11854" s="18"/>
    </row>
    <row r="11855" spans="1:1">
      <c r="A11855" s="18"/>
    </row>
    <row r="11856" spans="1:1">
      <c r="A11856" s="18"/>
    </row>
    <row r="11857" spans="1:1">
      <c r="A11857" s="18"/>
    </row>
    <row r="11858" spans="1:1">
      <c r="A11858" s="18"/>
    </row>
    <row r="11859" spans="1:1">
      <c r="A11859" s="18"/>
    </row>
    <row r="11860" spans="1:1">
      <c r="A11860" s="18"/>
    </row>
    <row r="11861" spans="1:1">
      <c r="A11861" s="18"/>
    </row>
    <row r="11862" spans="1:1">
      <c r="A11862" s="18"/>
    </row>
    <row r="11863" spans="1:1">
      <c r="A11863" s="18"/>
    </row>
    <row r="11864" spans="1:1">
      <c r="A11864" s="18"/>
    </row>
    <row r="11865" spans="1:1">
      <c r="A11865" s="18"/>
    </row>
    <row r="11866" spans="1:1">
      <c r="A11866" s="18"/>
    </row>
    <row r="11867" spans="1:1">
      <c r="A11867" s="18"/>
    </row>
    <row r="11868" spans="1:1">
      <c r="A11868" s="18"/>
    </row>
    <row r="11869" spans="1:1">
      <c r="A11869" s="18"/>
    </row>
    <row r="11870" spans="1:1">
      <c r="A11870" s="18"/>
    </row>
    <row r="11871" spans="1:1">
      <c r="A11871" s="18"/>
    </row>
    <row r="11872" spans="1:1">
      <c r="A11872" s="18"/>
    </row>
    <row r="11873" spans="1:1">
      <c r="A11873" s="18"/>
    </row>
    <row r="11874" spans="1:1">
      <c r="A11874" s="18"/>
    </row>
    <row r="11875" spans="1:1">
      <c r="A11875" s="18"/>
    </row>
    <row r="11876" spans="1:1">
      <c r="A11876" s="18"/>
    </row>
    <row r="11877" spans="1:1">
      <c r="A11877" s="18"/>
    </row>
    <row r="11878" spans="1:1">
      <c r="A11878" s="18"/>
    </row>
    <row r="11879" spans="1:1">
      <c r="A11879" s="18"/>
    </row>
    <row r="11880" spans="1:1">
      <c r="A11880" s="18"/>
    </row>
    <row r="11881" spans="1:1">
      <c r="A11881" s="18"/>
    </row>
    <row r="11882" spans="1:1">
      <c r="A11882" s="18"/>
    </row>
    <row r="11883" spans="1:1">
      <c r="A11883" s="18"/>
    </row>
    <row r="11884" spans="1:1">
      <c r="A11884" s="18"/>
    </row>
    <row r="11885" spans="1:1">
      <c r="A11885" s="18"/>
    </row>
    <row r="11886" spans="1:1">
      <c r="A11886" s="18"/>
    </row>
    <row r="11887" spans="1:1">
      <c r="A11887" s="18"/>
    </row>
    <row r="11888" spans="1:1">
      <c r="A11888" s="18"/>
    </row>
    <row r="11889" spans="1:1">
      <c r="A11889" s="18"/>
    </row>
    <row r="11890" spans="1:1">
      <c r="A11890" s="18"/>
    </row>
    <row r="11891" spans="1:1">
      <c r="A11891" s="18"/>
    </row>
    <row r="11892" spans="1:1">
      <c r="A11892" s="18"/>
    </row>
    <row r="11893" spans="1:1">
      <c r="A11893" s="18"/>
    </row>
    <row r="11894" spans="1:1">
      <c r="A11894" s="18"/>
    </row>
    <row r="11895" spans="1:1">
      <c r="A11895" s="18"/>
    </row>
    <row r="11896" spans="1:1">
      <c r="A11896" s="18"/>
    </row>
    <row r="11897" spans="1:1">
      <c r="A11897" s="18"/>
    </row>
    <row r="11898" spans="1:1">
      <c r="A11898" s="18"/>
    </row>
    <row r="11899" spans="1:1">
      <c r="A11899" s="18"/>
    </row>
    <row r="11900" spans="1:1">
      <c r="A11900" s="18"/>
    </row>
    <row r="11901" spans="1:1">
      <c r="A11901" s="18"/>
    </row>
    <row r="11902" spans="1:1">
      <c r="A11902" s="18"/>
    </row>
    <row r="11903" spans="1:1">
      <c r="A11903" s="18"/>
    </row>
    <row r="11904" spans="1:1">
      <c r="A11904" s="18"/>
    </row>
    <row r="11905" spans="1:1">
      <c r="A11905" s="18"/>
    </row>
    <row r="11906" spans="1:1">
      <c r="A11906" s="18"/>
    </row>
    <row r="11907" spans="1:1">
      <c r="A11907" s="18"/>
    </row>
    <row r="11908" spans="1:1">
      <c r="A11908" s="18"/>
    </row>
    <row r="11909" spans="1:1">
      <c r="A11909" s="18"/>
    </row>
    <row r="11910" spans="1:1">
      <c r="A11910" s="18"/>
    </row>
    <row r="11911" spans="1:1">
      <c r="A11911" s="18"/>
    </row>
    <row r="11912" spans="1:1">
      <c r="A11912" s="18"/>
    </row>
    <row r="11913" spans="1:1">
      <c r="A11913" s="18"/>
    </row>
    <row r="11914" spans="1:1">
      <c r="A11914" s="18"/>
    </row>
    <row r="11915" spans="1:1">
      <c r="A11915" s="18"/>
    </row>
    <row r="11916" spans="1:1">
      <c r="A11916" s="18"/>
    </row>
    <row r="11917" spans="1:1">
      <c r="A11917" s="18"/>
    </row>
    <row r="11918" spans="1:1">
      <c r="A11918" s="18"/>
    </row>
    <row r="11919" spans="1:1">
      <c r="A11919" s="18"/>
    </row>
    <row r="11920" spans="1:1">
      <c r="A11920" s="18"/>
    </row>
    <row r="11921" spans="1:1">
      <c r="A11921" s="18"/>
    </row>
    <row r="11922" spans="1:1">
      <c r="A11922" s="18"/>
    </row>
    <row r="11923" spans="1:1">
      <c r="A11923" s="18"/>
    </row>
    <row r="11924" spans="1:1">
      <c r="A11924" s="18"/>
    </row>
    <row r="11925" spans="1:1">
      <c r="A11925" s="18"/>
    </row>
    <row r="11926" spans="1:1">
      <c r="A11926" s="18"/>
    </row>
    <row r="11927" spans="1:1">
      <c r="A11927" s="18"/>
    </row>
    <row r="11928" spans="1:1">
      <c r="A11928" s="18"/>
    </row>
    <row r="11929" spans="1:1">
      <c r="A11929" s="18"/>
    </row>
    <row r="11930" spans="1:1">
      <c r="A11930" s="18"/>
    </row>
    <row r="11931" spans="1:1">
      <c r="A11931" s="18"/>
    </row>
    <row r="11932" spans="1:1">
      <c r="A11932" s="18"/>
    </row>
    <row r="11933" spans="1:1">
      <c r="A11933" s="18"/>
    </row>
    <row r="11934" spans="1:1">
      <c r="A11934" s="18"/>
    </row>
    <row r="11935" spans="1:1">
      <c r="A11935" s="18"/>
    </row>
    <row r="11936" spans="1:1">
      <c r="A11936" s="18"/>
    </row>
    <row r="11937" spans="1:1">
      <c r="A11937" s="18"/>
    </row>
    <row r="11938" spans="1:1">
      <c r="A11938" s="18"/>
    </row>
    <row r="11939" spans="1:1">
      <c r="A11939" s="18"/>
    </row>
    <row r="11940" spans="1:1">
      <c r="A11940" s="18"/>
    </row>
    <row r="11941" spans="1:1">
      <c r="A11941" s="18"/>
    </row>
    <row r="11942" spans="1:1">
      <c r="A11942" s="18"/>
    </row>
    <row r="11943" spans="1:1">
      <c r="A11943" s="18"/>
    </row>
    <row r="11944" spans="1:1">
      <c r="A11944" s="18"/>
    </row>
    <row r="11945" spans="1:1">
      <c r="A11945" s="18"/>
    </row>
    <row r="11946" spans="1:1">
      <c r="A11946" s="18"/>
    </row>
    <row r="11947" spans="1:1">
      <c r="A11947" s="18"/>
    </row>
    <row r="11948" spans="1:1">
      <c r="A11948" s="18"/>
    </row>
    <row r="11949" spans="1:1">
      <c r="A11949" s="18"/>
    </row>
    <row r="11950" spans="1:1">
      <c r="A11950" s="18"/>
    </row>
    <row r="11951" spans="1:1">
      <c r="A11951" s="18"/>
    </row>
    <row r="11952" spans="1:1">
      <c r="A11952" s="18"/>
    </row>
    <row r="11953" spans="1:1">
      <c r="A11953" s="18"/>
    </row>
    <row r="11954" spans="1:1">
      <c r="A11954" s="18"/>
    </row>
    <row r="11955" spans="1:1">
      <c r="A11955" s="18"/>
    </row>
    <row r="11956" spans="1:1">
      <c r="A11956" s="18"/>
    </row>
    <row r="11957" spans="1:1">
      <c r="A11957" s="18"/>
    </row>
    <row r="11958" spans="1:1">
      <c r="A11958" s="18"/>
    </row>
    <row r="11959" spans="1:1">
      <c r="A11959" s="18"/>
    </row>
    <row r="11960" spans="1:1">
      <c r="A11960" s="18"/>
    </row>
    <row r="11961" spans="1:1">
      <c r="A11961" s="18"/>
    </row>
    <row r="11962" spans="1:1">
      <c r="A11962" s="18"/>
    </row>
    <row r="11963" spans="1:1">
      <c r="A11963" s="18"/>
    </row>
    <row r="11964" spans="1:1">
      <c r="A11964" s="18"/>
    </row>
    <row r="11965" spans="1:1">
      <c r="A11965" s="18"/>
    </row>
    <row r="11966" spans="1:1">
      <c r="A11966" s="18"/>
    </row>
    <row r="11967" spans="1:1">
      <c r="A11967" s="18"/>
    </row>
    <row r="11968" spans="1:1">
      <c r="A11968" s="18"/>
    </row>
    <row r="11969" spans="1:1">
      <c r="A11969" s="18"/>
    </row>
    <row r="11970" spans="1:1">
      <c r="A11970" s="18"/>
    </row>
    <row r="11971" spans="1:1">
      <c r="A11971" s="18"/>
    </row>
    <row r="11972" spans="1:1">
      <c r="A11972" s="18"/>
    </row>
    <row r="11973" spans="1:1">
      <c r="A11973" s="18"/>
    </row>
    <row r="11974" spans="1:1">
      <c r="A11974" s="18"/>
    </row>
    <row r="11975" spans="1:1">
      <c r="A11975" s="18"/>
    </row>
    <row r="11976" spans="1:1">
      <c r="A11976" s="18"/>
    </row>
    <row r="11977" spans="1:1">
      <c r="A11977" s="18"/>
    </row>
    <row r="11978" spans="1:1">
      <c r="A11978" s="18"/>
    </row>
    <row r="11979" spans="1:1">
      <c r="A11979" s="18"/>
    </row>
    <row r="11980" spans="1:1">
      <c r="A11980" s="18"/>
    </row>
    <row r="11981" spans="1:1">
      <c r="A11981" s="18"/>
    </row>
    <row r="11982" spans="1:1">
      <c r="A11982" s="18"/>
    </row>
    <row r="11983" spans="1:1">
      <c r="A11983" s="18"/>
    </row>
    <row r="11984" spans="1:1">
      <c r="A11984" s="18"/>
    </row>
    <row r="11985" spans="1:1">
      <c r="A11985" s="18"/>
    </row>
    <row r="11986" spans="1:1">
      <c r="A11986" s="18"/>
    </row>
    <row r="11987" spans="1:1">
      <c r="A11987" s="18"/>
    </row>
    <row r="11988" spans="1:1">
      <c r="A11988" s="18"/>
    </row>
    <row r="11989" spans="1:1">
      <c r="A11989" s="18"/>
    </row>
    <row r="11990" spans="1:1">
      <c r="A11990" s="18"/>
    </row>
    <row r="11991" spans="1:1">
      <c r="A11991" s="18"/>
    </row>
    <row r="11992" spans="1:1">
      <c r="A11992" s="18"/>
    </row>
    <row r="11993" spans="1:1">
      <c r="A11993" s="18"/>
    </row>
    <row r="11994" spans="1:1">
      <c r="A11994" s="18"/>
    </row>
    <row r="11995" spans="1:1">
      <c r="A11995" s="18"/>
    </row>
    <row r="11996" spans="1:1">
      <c r="A11996" s="18"/>
    </row>
    <row r="11997" spans="1:1">
      <c r="A11997" s="18"/>
    </row>
    <row r="11998" spans="1:1">
      <c r="A11998" s="18"/>
    </row>
    <row r="11999" spans="1:1">
      <c r="A11999" s="18"/>
    </row>
    <row r="12000" spans="1:1">
      <c r="A12000" s="18"/>
    </row>
    <row r="12001" spans="1:1">
      <c r="A12001" s="18"/>
    </row>
    <row r="12002" spans="1:1">
      <c r="A12002" s="18"/>
    </row>
    <row r="12003" spans="1:1">
      <c r="A12003" s="18"/>
    </row>
    <row r="12004" spans="1:1">
      <c r="A12004" s="18"/>
    </row>
    <row r="12005" spans="1:1">
      <c r="A12005" s="18"/>
    </row>
    <row r="12006" spans="1:1">
      <c r="A12006" s="18"/>
    </row>
    <row r="12007" spans="1:1">
      <c r="A12007" s="18"/>
    </row>
    <row r="12008" spans="1:1">
      <c r="A12008" s="18"/>
    </row>
    <row r="12009" spans="1:1">
      <c r="A12009" s="18"/>
    </row>
    <row r="12010" spans="1:1">
      <c r="A12010" s="18"/>
    </row>
    <row r="12011" spans="1:1">
      <c r="A12011" s="18"/>
    </row>
    <row r="12012" spans="1:1">
      <c r="A12012" s="18"/>
    </row>
    <row r="12013" spans="1:1">
      <c r="A12013" s="18"/>
    </row>
    <row r="12014" spans="1:1">
      <c r="A12014" s="18"/>
    </row>
    <row r="12015" spans="1:1">
      <c r="A12015" s="18"/>
    </row>
    <row r="12016" spans="1:1">
      <c r="A12016" s="18"/>
    </row>
    <row r="12017" spans="1:1">
      <c r="A12017" s="18"/>
    </row>
    <row r="12018" spans="1:1">
      <c r="A12018" s="18"/>
    </row>
    <row r="12019" spans="1:1">
      <c r="A12019" s="18"/>
    </row>
    <row r="12020" spans="1:1">
      <c r="A12020" s="18"/>
    </row>
    <row r="12021" spans="1:1">
      <c r="A12021" s="18"/>
    </row>
    <row r="12022" spans="1:1">
      <c r="A12022" s="18"/>
    </row>
    <row r="12023" spans="1:1">
      <c r="A12023" s="18"/>
    </row>
    <row r="12024" spans="1:1">
      <c r="A12024" s="18"/>
    </row>
    <row r="12025" spans="1:1">
      <c r="A12025" s="18"/>
    </row>
    <row r="12026" spans="1:1">
      <c r="A12026" s="18"/>
    </row>
    <row r="12027" spans="1:1">
      <c r="A12027" s="18"/>
    </row>
    <row r="12028" spans="1:1">
      <c r="A12028" s="18"/>
    </row>
    <row r="12029" spans="1:1">
      <c r="A12029" s="18"/>
    </row>
    <row r="12030" spans="1:1">
      <c r="A12030" s="18"/>
    </row>
    <row r="12031" spans="1:1">
      <c r="A12031" s="18"/>
    </row>
    <row r="12032" spans="1:1">
      <c r="A12032" s="18"/>
    </row>
    <row r="12033" spans="1:1">
      <c r="A12033" s="18"/>
    </row>
    <row r="12034" spans="1:1">
      <c r="A12034" s="18"/>
    </row>
    <row r="12035" spans="1:1">
      <c r="A12035" s="18"/>
    </row>
    <row r="12036" spans="1:1">
      <c r="A12036" s="18"/>
    </row>
    <row r="12037" spans="1:1">
      <c r="A12037" s="18"/>
    </row>
    <row r="12038" spans="1:1">
      <c r="A12038" s="18"/>
    </row>
    <row r="12039" spans="1:1">
      <c r="A12039" s="18"/>
    </row>
    <row r="12040" spans="1:1">
      <c r="A12040" s="18"/>
    </row>
    <row r="12041" spans="1:1">
      <c r="A12041" s="18"/>
    </row>
    <row r="12042" spans="1:1">
      <c r="A12042" s="18"/>
    </row>
    <row r="12043" spans="1:1">
      <c r="A12043" s="18"/>
    </row>
    <row r="12044" spans="1:1">
      <c r="A12044" s="18"/>
    </row>
    <row r="12045" spans="1:1">
      <c r="A12045" s="18"/>
    </row>
    <row r="12046" spans="1:1">
      <c r="A12046" s="18"/>
    </row>
    <row r="12047" spans="1:1">
      <c r="A12047" s="18"/>
    </row>
    <row r="12048" spans="1:1">
      <c r="A12048" s="18"/>
    </row>
    <row r="12049" spans="1:1">
      <c r="A12049" s="18"/>
    </row>
    <row r="12050" spans="1:1">
      <c r="A12050" s="18"/>
    </row>
    <row r="12051" spans="1:1">
      <c r="A12051" s="18"/>
    </row>
    <row r="12052" spans="1:1">
      <c r="A12052" s="18"/>
    </row>
    <row r="12053" spans="1:1">
      <c r="A12053" s="18"/>
    </row>
    <row r="12054" spans="1:1">
      <c r="A12054" s="18"/>
    </row>
    <row r="12055" spans="1:1">
      <c r="A12055" s="18"/>
    </row>
    <row r="12056" spans="1:1">
      <c r="A12056" s="18"/>
    </row>
    <row r="12057" spans="1:1">
      <c r="A12057" s="18"/>
    </row>
    <row r="12058" spans="1:1">
      <c r="A12058" s="18"/>
    </row>
    <row r="12059" spans="1:1">
      <c r="A12059" s="18"/>
    </row>
    <row r="12060" spans="1:1">
      <c r="A12060" s="18"/>
    </row>
    <row r="12061" spans="1:1">
      <c r="A12061" s="18"/>
    </row>
    <row r="12062" spans="1:1">
      <c r="A12062" s="18"/>
    </row>
    <row r="12063" spans="1:1">
      <c r="A12063" s="18"/>
    </row>
    <row r="12064" spans="1:1">
      <c r="A12064" s="18"/>
    </row>
    <row r="12065" spans="1:1">
      <c r="A12065" s="18"/>
    </row>
    <row r="12066" spans="1:1">
      <c r="A12066" s="18"/>
    </row>
    <row r="12067" spans="1:1">
      <c r="A12067" s="18"/>
    </row>
    <row r="12068" spans="1:1">
      <c r="A12068" s="18"/>
    </row>
    <row r="12069" spans="1:1">
      <c r="A12069" s="18"/>
    </row>
    <row r="12070" spans="1:1">
      <c r="A12070" s="18"/>
    </row>
    <row r="12071" spans="1:1">
      <c r="A12071" s="18"/>
    </row>
    <row r="12072" spans="1:1">
      <c r="A12072" s="18"/>
    </row>
    <row r="12073" spans="1:1">
      <c r="A12073" s="18"/>
    </row>
    <row r="12074" spans="1:1">
      <c r="A12074" s="18"/>
    </row>
    <row r="12075" spans="1:1">
      <c r="A12075" s="18"/>
    </row>
    <row r="12076" spans="1:1">
      <c r="A12076" s="18"/>
    </row>
    <row r="12077" spans="1:1">
      <c r="A12077" s="18"/>
    </row>
    <row r="12078" spans="1:1">
      <c r="A12078" s="18"/>
    </row>
    <row r="12079" spans="1:1">
      <c r="A12079" s="18"/>
    </row>
    <row r="12080" spans="1:1">
      <c r="A12080" s="18"/>
    </row>
    <row r="12081" spans="1:1">
      <c r="A12081" s="18"/>
    </row>
    <row r="12082" spans="1:1">
      <c r="A12082" s="18"/>
    </row>
    <row r="12083" spans="1:1">
      <c r="A12083" s="18"/>
    </row>
    <row r="12084" spans="1:1">
      <c r="A12084" s="18"/>
    </row>
    <row r="12085" spans="1:1">
      <c r="A12085" s="18"/>
    </row>
    <row r="12086" spans="1:1">
      <c r="A12086" s="18"/>
    </row>
    <row r="12087" spans="1:1">
      <c r="A12087" s="18"/>
    </row>
    <row r="12088" spans="1:1">
      <c r="A12088" s="18"/>
    </row>
    <row r="12089" spans="1:1">
      <c r="A12089" s="18"/>
    </row>
    <row r="12090" spans="1:1">
      <c r="A12090" s="18"/>
    </row>
    <row r="12091" spans="1:1">
      <c r="A12091" s="18"/>
    </row>
    <row r="12092" spans="1:1">
      <c r="A12092" s="18"/>
    </row>
    <row r="12093" spans="1:1">
      <c r="A12093" s="18"/>
    </row>
    <row r="12094" spans="1:1">
      <c r="A12094" s="18"/>
    </row>
    <row r="12095" spans="1:1">
      <c r="A12095" s="18"/>
    </row>
    <row r="12096" spans="1:1">
      <c r="A12096" s="18"/>
    </row>
    <row r="12097" spans="1:1">
      <c r="A12097" s="18"/>
    </row>
    <row r="12098" spans="1:1">
      <c r="A12098" s="18"/>
    </row>
    <row r="12099" spans="1:1">
      <c r="A12099" s="18"/>
    </row>
    <row r="12100" spans="1:1">
      <c r="A12100" s="18"/>
    </row>
    <row r="12101" spans="1:1">
      <c r="A12101" s="18"/>
    </row>
    <row r="12102" spans="1:1">
      <c r="A12102" s="18"/>
    </row>
    <row r="12103" spans="1:1">
      <c r="A12103" s="18"/>
    </row>
    <row r="12104" spans="1:1">
      <c r="A12104" s="18"/>
    </row>
    <row r="12105" spans="1:1">
      <c r="A12105" s="18"/>
    </row>
    <row r="12106" spans="1:1">
      <c r="A12106" s="18"/>
    </row>
    <row r="12107" spans="1:1">
      <c r="A12107" s="18"/>
    </row>
    <row r="12108" spans="1:1">
      <c r="A12108" s="18"/>
    </row>
    <row r="12109" spans="1:1">
      <c r="A12109" s="18"/>
    </row>
    <row r="12110" spans="1:1">
      <c r="A12110" s="18"/>
    </row>
    <row r="12111" spans="1:1">
      <c r="A12111" s="18"/>
    </row>
    <row r="12112" spans="1:1">
      <c r="A12112" s="18"/>
    </row>
    <row r="12113" spans="1:1">
      <c r="A12113" s="18"/>
    </row>
    <row r="12114" spans="1:1">
      <c r="A12114" s="18"/>
    </row>
    <row r="12115" spans="1:1">
      <c r="A12115" s="18"/>
    </row>
    <row r="12116" spans="1:1">
      <c r="A12116" s="18"/>
    </row>
    <row r="12117" spans="1:1">
      <c r="A12117" s="18"/>
    </row>
    <row r="12118" spans="1:1">
      <c r="A12118" s="18"/>
    </row>
    <row r="12119" spans="1:1">
      <c r="A12119" s="18"/>
    </row>
    <row r="12120" spans="1:1">
      <c r="A12120" s="18"/>
    </row>
    <row r="12121" spans="1:1">
      <c r="A12121" s="18"/>
    </row>
    <row r="12122" spans="1:1">
      <c r="A12122" s="18"/>
    </row>
    <row r="12123" spans="1:1">
      <c r="A12123" s="18"/>
    </row>
    <row r="12124" spans="1:1">
      <c r="A12124" s="18"/>
    </row>
    <row r="12125" spans="1:1">
      <c r="A12125" s="18"/>
    </row>
    <row r="12126" spans="1:1">
      <c r="A12126" s="18"/>
    </row>
    <row r="12127" spans="1:1">
      <c r="A12127" s="18"/>
    </row>
    <row r="12128" spans="1:1">
      <c r="A12128" s="18"/>
    </row>
    <row r="12129" spans="1:1">
      <c r="A12129" s="18"/>
    </row>
    <row r="12130" spans="1:1">
      <c r="A12130" s="18"/>
    </row>
    <row r="12131" spans="1:1">
      <c r="A12131" s="18"/>
    </row>
    <row r="12132" spans="1:1">
      <c r="A12132" s="18"/>
    </row>
    <row r="12133" spans="1:1">
      <c r="A12133" s="18"/>
    </row>
    <row r="12134" spans="1:1">
      <c r="A12134" s="18"/>
    </row>
    <row r="12135" spans="1:1">
      <c r="A12135" s="18"/>
    </row>
    <row r="12136" spans="1:1">
      <c r="A12136" s="18"/>
    </row>
    <row r="12137" spans="1:1">
      <c r="A12137" s="18"/>
    </row>
    <row r="12138" spans="1:1">
      <c r="A12138" s="18"/>
    </row>
    <row r="12139" spans="1:1">
      <c r="A12139" s="18"/>
    </row>
    <row r="12140" spans="1:1">
      <c r="A12140" s="18"/>
    </row>
    <row r="12141" spans="1:1">
      <c r="A12141" s="18"/>
    </row>
    <row r="12142" spans="1:1">
      <c r="A12142" s="18"/>
    </row>
    <row r="12143" spans="1:1">
      <c r="A12143" s="18"/>
    </row>
    <row r="12144" spans="1:1">
      <c r="A12144" s="18"/>
    </row>
    <row r="12145" spans="1:1">
      <c r="A12145" s="18"/>
    </row>
    <row r="12146" spans="1:1">
      <c r="A12146" s="18"/>
    </row>
    <row r="12147" spans="1:1">
      <c r="A12147" s="18"/>
    </row>
    <row r="12148" spans="1:1">
      <c r="A12148" s="18"/>
    </row>
    <row r="12149" spans="1:1">
      <c r="A12149" s="18"/>
    </row>
    <row r="12150" spans="1:1">
      <c r="A12150" s="18"/>
    </row>
    <row r="12151" spans="1:1">
      <c r="A12151" s="18"/>
    </row>
    <row r="12152" spans="1:1">
      <c r="A12152" s="18"/>
    </row>
    <row r="12153" spans="1:1">
      <c r="A12153" s="18"/>
    </row>
    <row r="12154" spans="1:1">
      <c r="A12154" s="18"/>
    </row>
    <row r="12155" spans="1:1">
      <c r="A12155" s="18"/>
    </row>
    <row r="12156" spans="1:1">
      <c r="A12156" s="18"/>
    </row>
    <row r="12157" spans="1:1">
      <c r="A12157" s="18"/>
    </row>
    <row r="12158" spans="1:1">
      <c r="A12158" s="18"/>
    </row>
    <row r="12159" spans="1:1">
      <c r="A12159" s="18"/>
    </row>
    <row r="12160" spans="1:1">
      <c r="A12160" s="18"/>
    </row>
    <row r="12161" spans="1:1">
      <c r="A12161" s="18"/>
    </row>
    <row r="12162" spans="1:1">
      <c r="A12162" s="18"/>
    </row>
    <row r="12163" spans="1:1">
      <c r="A12163" s="18"/>
    </row>
    <row r="12164" spans="1:1">
      <c r="A12164" s="18"/>
    </row>
    <row r="12165" spans="1:1">
      <c r="A12165" s="18"/>
    </row>
    <row r="12166" spans="1:1">
      <c r="A12166" s="18"/>
    </row>
    <row r="12167" spans="1:1">
      <c r="A12167" s="18"/>
    </row>
    <row r="12168" spans="1:1">
      <c r="A12168" s="18"/>
    </row>
    <row r="12169" spans="1:1">
      <c r="A12169" s="18"/>
    </row>
    <row r="12170" spans="1:1">
      <c r="A12170" s="18"/>
    </row>
    <row r="12171" spans="1:1">
      <c r="A12171" s="18"/>
    </row>
    <row r="12172" spans="1:1">
      <c r="A12172" s="18"/>
    </row>
    <row r="12173" spans="1:1">
      <c r="A12173" s="18"/>
    </row>
    <row r="12174" spans="1:1">
      <c r="A12174" s="18"/>
    </row>
    <row r="12175" spans="1:1">
      <c r="A12175" s="18"/>
    </row>
    <row r="12176" spans="1:1">
      <c r="A12176" s="18"/>
    </row>
    <row r="12177" spans="1:1">
      <c r="A12177" s="18"/>
    </row>
    <row r="12178" spans="1:1">
      <c r="A12178" s="18"/>
    </row>
    <row r="12179" spans="1:1">
      <c r="A12179" s="18"/>
    </row>
    <row r="12180" spans="1:1">
      <c r="A12180" s="18"/>
    </row>
    <row r="12181" spans="1:1">
      <c r="A12181" s="18"/>
    </row>
    <row r="12182" spans="1:1">
      <c r="A12182" s="18"/>
    </row>
    <row r="12183" spans="1:1">
      <c r="A12183" s="18"/>
    </row>
    <row r="12184" spans="1:1">
      <c r="A12184" s="18"/>
    </row>
    <row r="12185" spans="1:1">
      <c r="A12185" s="18"/>
    </row>
    <row r="12186" spans="1:1">
      <c r="A12186" s="18"/>
    </row>
    <row r="12187" spans="1:1">
      <c r="A12187" s="18"/>
    </row>
    <row r="12188" spans="1:1">
      <c r="A12188" s="18"/>
    </row>
    <row r="12189" spans="1:1">
      <c r="A12189" s="18"/>
    </row>
    <row r="12190" spans="1:1">
      <c r="A12190" s="18"/>
    </row>
    <row r="12191" spans="1:1">
      <c r="A12191" s="18"/>
    </row>
    <row r="12192" spans="1:1">
      <c r="A12192" s="18"/>
    </row>
    <row r="12193" spans="1:1">
      <c r="A12193" s="18"/>
    </row>
    <row r="12194" spans="1:1">
      <c r="A12194" s="18"/>
    </row>
    <row r="12195" spans="1:1">
      <c r="A12195" s="18"/>
    </row>
    <row r="12196" spans="1:1">
      <c r="A12196" s="18"/>
    </row>
    <row r="12197" spans="1:1">
      <c r="A12197" s="18"/>
    </row>
    <row r="12198" spans="1:1">
      <c r="A12198" s="18"/>
    </row>
    <row r="12199" spans="1:1">
      <c r="A12199" s="18"/>
    </row>
    <row r="12200" spans="1:1">
      <c r="A12200" s="18"/>
    </row>
    <row r="12201" spans="1:1">
      <c r="A12201" s="18"/>
    </row>
    <row r="12202" spans="1:1">
      <c r="A12202" s="18"/>
    </row>
    <row r="12203" spans="1:1">
      <c r="A12203" s="18"/>
    </row>
    <row r="12204" spans="1:1">
      <c r="A12204" s="18"/>
    </row>
    <row r="12205" spans="1:1">
      <c r="A12205" s="18"/>
    </row>
    <row r="12206" spans="1:1">
      <c r="A12206" s="18"/>
    </row>
    <row r="12207" spans="1:1">
      <c r="A12207" s="18"/>
    </row>
    <row r="12208" spans="1:1">
      <c r="A12208" s="18"/>
    </row>
    <row r="12209" spans="1:1">
      <c r="A12209" s="18"/>
    </row>
    <row r="12210" spans="1:1">
      <c r="A12210" s="18"/>
    </row>
    <row r="12211" spans="1:1">
      <c r="A12211" s="18"/>
    </row>
    <row r="12212" spans="1:1">
      <c r="A12212" s="18"/>
    </row>
    <row r="12213" spans="1:1">
      <c r="A12213" s="18"/>
    </row>
    <row r="12214" spans="1:1">
      <c r="A12214" s="18"/>
    </row>
    <row r="12215" spans="1:1">
      <c r="A12215" s="18"/>
    </row>
    <row r="12216" spans="1:1">
      <c r="A12216" s="18"/>
    </row>
    <row r="12217" spans="1:1">
      <c r="A12217" s="18"/>
    </row>
    <row r="12218" spans="1:1">
      <c r="A12218" s="18"/>
    </row>
    <row r="12219" spans="1:1">
      <c r="A12219" s="18"/>
    </row>
    <row r="12220" spans="1:1">
      <c r="A12220" s="18"/>
    </row>
    <row r="12221" spans="1:1">
      <c r="A12221" s="18"/>
    </row>
    <row r="12222" spans="1:1">
      <c r="A12222" s="18"/>
    </row>
    <row r="12223" spans="1:1">
      <c r="A12223" s="18"/>
    </row>
    <row r="12224" spans="1:1">
      <c r="A12224" s="18"/>
    </row>
    <row r="12225" spans="1:1">
      <c r="A12225" s="18"/>
    </row>
    <row r="12226" spans="1:1">
      <c r="A12226" s="18"/>
    </row>
    <row r="12227" spans="1:1">
      <c r="A12227" s="18"/>
    </row>
    <row r="12228" spans="1:1">
      <c r="A12228" s="18"/>
    </row>
    <row r="12229" spans="1:1">
      <c r="A12229" s="18"/>
    </row>
    <row r="12230" spans="1:1">
      <c r="A12230" s="18"/>
    </row>
    <row r="12231" spans="1:1">
      <c r="A12231" s="18"/>
    </row>
    <row r="12232" spans="1:1">
      <c r="A12232" s="18"/>
    </row>
    <row r="12233" spans="1:1">
      <c r="A12233" s="18"/>
    </row>
    <row r="12234" spans="1:1">
      <c r="A12234" s="18"/>
    </row>
    <row r="12235" spans="1:1">
      <c r="A12235" s="18"/>
    </row>
    <row r="12236" spans="1:1">
      <c r="A12236" s="18"/>
    </row>
    <row r="12237" spans="1:1">
      <c r="A12237" s="18"/>
    </row>
    <row r="12238" spans="1:1">
      <c r="A12238" s="18"/>
    </row>
    <row r="12239" spans="1:1">
      <c r="A12239" s="18"/>
    </row>
    <row r="12240" spans="1:1">
      <c r="A12240" s="18"/>
    </row>
    <row r="12241" spans="1:1">
      <c r="A12241" s="18"/>
    </row>
    <row r="12242" spans="1:1">
      <c r="A12242" s="18"/>
    </row>
    <row r="12243" spans="1:1">
      <c r="A12243" s="18"/>
    </row>
    <row r="12244" spans="1:1">
      <c r="A12244" s="18"/>
    </row>
    <row r="12245" spans="1:1">
      <c r="A12245" s="18"/>
    </row>
    <row r="12246" spans="1:1">
      <c r="A12246" s="18"/>
    </row>
    <row r="12247" spans="1:1">
      <c r="A12247" s="18"/>
    </row>
    <row r="12248" spans="1:1">
      <c r="A12248" s="18"/>
    </row>
    <row r="12249" spans="1:1">
      <c r="A12249" s="18"/>
    </row>
    <row r="12250" spans="1:1">
      <c r="A12250" s="18"/>
    </row>
    <row r="12251" spans="1:1">
      <c r="A12251" s="18"/>
    </row>
    <row r="12252" spans="1:1">
      <c r="A12252" s="18"/>
    </row>
    <row r="12253" spans="1:1">
      <c r="A12253" s="18"/>
    </row>
    <row r="12254" spans="1:1">
      <c r="A12254" s="18"/>
    </row>
    <row r="12255" spans="1:1">
      <c r="A12255" s="18"/>
    </row>
    <row r="12256" spans="1:1">
      <c r="A12256" s="18"/>
    </row>
    <row r="12257" spans="1:1">
      <c r="A12257" s="18"/>
    </row>
    <row r="12258" spans="1:1">
      <c r="A12258" s="18"/>
    </row>
    <row r="12259" spans="1:1">
      <c r="A12259" s="18"/>
    </row>
    <row r="12260" spans="1:1">
      <c r="A12260" s="18"/>
    </row>
    <row r="12261" spans="1:1">
      <c r="A12261" s="18"/>
    </row>
    <row r="12262" spans="1:1">
      <c r="A12262" s="18"/>
    </row>
    <row r="12263" spans="1:1">
      <c r="A12263" s="18"/>
    </row>
    <row r="12264" spans="1:1">
      <c r="A12264" s="18"/>
    </row>
    <row r="12265" spans="1:1">
      <c r="A12265" s="18"/>
    </row>
    <row r="12266" spans="1:1">
      <c r="A12266" s="18"/>
    </row>
    <row r="12267" spans="1:1">
      <c r="A12267" s="18"/>
    </row>
    <row r="12268" spans="1:1">
      <c r="A12268" s="18"/>
    </row>
    <row r="12269" spans="1:1">
      <c r="A12269" s="18"/>
    </row>
    <row r="12270" spans="1:1">
      <c r="A12270" s="18"/>
    </row>
    <row r="12271" spans="1:1">
      <c r="A12271" s="18"/>
    </row>
    <row r="12272" spans="1:1">
      <c r="A12272" s="18"/>
    </row>
    <row r="12273" spans="1:1">
      <c r="A12273" s="18"/>
    </row>
    <row r="12274" spans="1:1">
      <c r="A12274" s="18"/>
    </row>
    <row r="12275" spans="1:1">
      <c r="A12275" s="18"/>
    </row>
    <row r="12276" spans="1:1">
      <c r="A12276" s="18"/>
    </row>
    <row r="12277" spans="1:1">
      <c r="A12277" s="18"/>
    </row>
    <row r="12278" spans="1:1">
      <c r="A12278" s="18"/>
    </row>
    <row r="12279" spans="1:1">
      <c r="A12279" s="18"/>
    </row>
    <row r="12280" spans="1:1">
      <c r="A12280" s="18"/>
    </row>
    <row r="12281" spans="1:1">
      <c r="A12281" s="18"/>
    </row>
    <row r="12282" spans="1:1">
      <c r="A12282" s="18"/>
    </row>
    <row r="12283" spans="1:1">
      <c r="A12283" s="18"/>
    </row>
    <row r="12284" spans="1:1">
      <c r="A12284" s="18"/>
    </row>
    <row r="12285" spans="1:1">
      <c r="A12285" s="18"/>
    </row>
    <row r="12286" spans="1:1">
      <c r="A12286" s="18"/>
    </row>
    <row r="12287" spans="1:1">
      <c r="A12287" s="18"/>
    </row>
    <row r="12288" spans="1:1">
      <c r="A12288" s="18"/>
    </row>
    <row r="12289" spans="1:1">
      <c r="A12289" s="18"/>
    </row>
    <row r="12290" spans="1:1">
      <c r="A12290" s="18"/>
    </row>
    <row r="12291" spans="1:1">
      <c r="A12291" s="18"/>
    </row>
    <row r="12292" spans="1:1">
      <c r="A12292" s="18"/>
    </row>
    <row r="12293" spans="1:1">
      <c r="A12293" s="18"/>
    </row>
    <row r="12294" spans="1:1">
      <c r="A12294" s="18"/>
    </row>
    <row r="12295" spans="1:1">
      <c r="A12295" s="18"/>
    </row>
    <row r="12296" spans="1:1">
      <c r="A12296" s="18"/>
    </row>
    <row r="12297" spans="1:1">
      <c r="A12297" s="18"/>
    </row>
    <row r="12298" spans="1:1">
      <c r="A12298" s="18"/>
    </row>
    <row r="12299" spans="1:1">
      <c r="A12299" s="18"/>
    </row>
    <row r="12300" spans="1:1">
      <c r="A12300" s="18"/>
    </row>
    <row r="12301" spans="1:1">
      <c r="A12301" s="18"/>
    </row>
    <row r="12302" spans="1:1">
      <c r="A12302" s="18"/>
    </row>
    <row r="12303" spans="1:1">
      <c r="A12303" s="18"/>
    </row>
    <row r="12304" spans="1:1">
      <c r="A12304" s="18"/>
    </row>
    <row r="12305" spans="1:1">
      <c r="A12305" s="18"/>
    </row>
    <row r="12306" spans="1:1">
      <c r="A12306" s="18"/>
    </row>
    <row r="12307" spans="1:1">
      <c r="A12307" s="18"/>
    </row>
  </sheetData>
  <phoneticPr fontId="12"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17"/>
  </sheetPr>
  <dimension ref="A1:DA70"/>
  <sheetViews>
    <sheetView zoomScale="80" zoomScaleNormal="80" workbookViewId="0">
      <pane xSplit="1" ySplit="4" topLeftCell="W5" activePane="bottomRight" state="frozen"/>
      <selection pane="topRight" activeCell="B1" sqref="B1"/>
      <selection pane="bottomLeft" activeCell="A5" sqref="A5"/>
      <selection pane="bottomRight" activeCell="AO3" sqref="AO3"/>
    </sheetView>
  </sheetViews>
  <sheetFormatPr defaultColWidth="9.7109375" defaultRowHeight="12.75"/>
  <cols>
    <col min="1" max="1" width="18.5703125" style="4" customWidth="1"/>
    <col min="2" max="2" width="10" style="4" customWidth="1"/>
    <col min="3" max="11" width="9" style="4" customWidth="1"/>
    <col min="12" max="12" width="9" style="71" customWidth="1"/>
    <col min="13" max="16" width="9" style="4" customWidth="1"/>
    <col min="17" max="21" width="9" style="71" customWidth="1"/>
    <col min="22" max="22" width="8.85546875" style="156" customWidth="1"/>
    <col min="23" max="41" width="9" style="4" customWidth="1"/>
    <col min="42" max="42" width="9.140625" style="156" customWidth="1"/>
    <col min="43" max="45" width="9" style="4" customWidth="1"/>
    <col min="46" max="56" width="9.7109375" style="4"/>
    <col min="57" max="61" width="9" style="4" customWidth="1"/>
    <col min="62" max="62" width="8.85546875" style="156" customWidth="1"/>
    <col min="63" max="81" width="9" style="4" customWidth="1"/>
    <col min="82" max="82" width="8.85546875" style="18" customWidth="1"/>
    <col min="83" max="96" width="9.7109375" style="18"/>
    <col min="97" max="101" width="9" style="71" customWidth="1"/>
    <col min="102" max="102" width="9.7109375" style="558"/>
    <col min="103" max="16384" width="9.7109375" style="18"/>
  </cols>
  <sheetData>
    <row r="1" spans="1:105">
      <c r="A1" s="163"/>
      <c r="B1" s="163" t="s">
        <v>60</v>
      </c>
      <c r="C1" s="52"/>
      <c r="D1" s="207"/>
      <c r="E1" s="207"/>
      <c r="F1" s="207"/>
      <c r="G1" s="207"/>
      <c r="H1" s="207"/>
      <c r="I1" s="207"/>
      <c r="J1" s="207"/>
      <c r="K1" s="207"/>
      <c r="L1" s="284"/>
      <c r="M1" s="207"/>
      <c r="N1" s="207"/>
      <c r="O1" s="207"/>
      <c r="P1" s="207"/>
      <c r="Q1" s="284"/>
      <c r="R1" s="284"/>
      <c r="S1" s="284"/>
      <c r="T1" s="284"/>
      <c r="U1" s="284"/>
      <c r="V1" s="152"/>
      <c r="W1" s="207"/>
      <c r="X1" s="207"/>
      <c r="Y1" s="207"/>
      <c r="Z1" s="207"/>
      <c r="AA1" s="207"/>
      <c r="AB1" s="207"/>
      <c r="AC1" s="207"/>
      <c r="AD1" s="207"/>
      <c r="AE1" s="207"/>
      <c r="AF1" s="207"/>
      <c r="AG1" s="207"/>
      <c r="AH1" s="207"/>
      <c r="AI1" s="207"/>
      <c r="AJ1" s="207"/>
      <c r="AK1" s="207"/>
      <c r="AL1" s="207"/>
      <c r="AM1" s="557">
        <f>(AM3-AL3)/AL3</f>
        <v>3.6238532110091766E-2</v>
      </c>
      <c r="AN1" s="557"/>
      <c r="AO1" s="557"/>
      <c r="AP1" s="160" t="s">
        <v>37</v>
      </c>
      <c r="AQ1" s="52"/>
      <c r="AR1" s="207"/>
      <c r="AS1" s="207"/>
      <c r="AT1" s="207"/>
      <c r="AU1" s="207"/>
      <c r="AV1" s="207"/>
      <c r="AW1" s="52"/>
      <c r="AX1" s="52"/>
      <c r="AY1" s="52"/>
      <c r="AZ1" s="52"/>
      <c r="BA1" s="52"/>
      <c r="BB1" s="52"/>
      <c r="BC1" s="52"/>
      <c r="BD1" s="52"/>
      <c r="BE1" s="207"/>
      <c r="BF1" s="207"/>
      <c r="BG1" s="207"/>
      <c r="BH1" s="207"/>
      <c r="BI1" s="207"/>
      <c r="BJ1" s="152"/>
      <c r="BK1" s="207"/>
      <c r="BL1" s="207"/>
      <c r="BM1" s="207"/>
      <c r="BN1" s="207"/>
      <c r="BO1" s="207"/>
      <c r="BP1" s="207"/>
      <c r="BQ1" s="207"/>
      <c r="BR1" s="207"/>
      <c r="BS1" s="207"/>
      <c r="BT1" s="207"/>
      <c r="BU1" s="207"/>
      <c r="BV1" s="207"/>
      <c r="BW1" s="207"/>
      <c r="BX1" s="207"/>
      <c r="BY1" s="207"/>
      <c r="BZ1" s="207"/>
      <c r="CA1" s="207"/>
      <c r="CB1" s="207"/>
      <c r="CC1" s="207"/>
      <c r="CD1" s="160" t="s">
        <v>88</v>
      </c>
      <c r="CE1" s="52"/>
      <c r="CF1" s="207"/>
      <c r="CG1" s="207"/>
      <c r="CH1" s="207"/>
      <c r="CI1" s="207"/>
      <c r="CJ1" s="207"/>
      <c r="CK1" s="52"/>
      <c r="CL1" s="52"/>
      <c r="CM1" s="52"/>
      <c r="CN1" s="52"/>
      <c r="CO1" s="52"/>
      <c r="CP1" s="52"/>
      <c r="CQ1" s="52"/>
      <c r="CR1" s="52"/>
      <c r="CS1" s="284"/>
      <c r="CT1" s="284"/>
      <c r="CU1" s="284"/>
      <c r="CV1" s="284"/>
      <c r="CW1" s="284"/>
    </row>
    <row r="2" spans="1:105">
      <c r="A2" s="163"/>
      <c r="B2" s="163" t="s">
        <v>8</v>
      </c>
      <c r="C2" s="52"/>
      <c r="D2" s="159"/>
      <c r="E2" s="159"/>
      <c r="F2" s="159"/>
      <c r="G2" s="159"/>
      <c r="H2" s="159"/>
      <c r="I2" s="159"/>
      <c r="J2" s="159"/>
      <c r="K2" s="159"/>
      <c r="L2" s="352"/>
      <c r="M2" s="208"/>
      <c r="N2" s="208"/>
      <c r="O2" s="208"/>
      <c r="P2" s="208"/>
      <c r="Q2" s="285"/>
      <c r="R2" s="285"/>
      <c r="S2" s="285"/>
      <c r="T2" s="285"/>
      <c r="U2" s="285"/>
      <c r="V2" s="206"/>
      <c r="W2" s="159" t="s">
        <v>48</v>
      </c>
      <c r="X2" s="159"/>
      <c r="Y2" s="159"/>
      <c r="Z2" s="159"/>
      <c r="AA2" s="159"/>
      <c r="AB2" s="159"/>
      <c r="AC2" s="159"/>
      <c r="AD2" s="159"/>
      <c r="AE2" s="159"/>
      <c r="AF2" s="159"/>
      <c r="AG2" s="159"/>
      <c r="AH2" s="159"/>
      <c r="AI2" s="159"/>
      <c r="AJ2" s="159"/>
      <c r="AK2" s="159"/>
      <c r="AL2" s="159"/>
      <c r="AM2" s="159"/>
      <c r="AN2" s="159"/>
      <c r="AO2" s="159"/>
      <c r="AP2" s="160" t="s">
        <v>8</v>
      </c>
      <c r="AQ2" s="52"/>
      <c r="AR2" s="159"/>
      <c r="AS2" s="159"/>
      <c r="AT2" s="159"/>
      <c r="AU2" s="159"/>
      <c r="AV2" s="159"/>
      <c r="AW2" s="52"/>
      <c r="AX2" s="52"/>
      <c r="AY2" s="52"/>
      <c r="AZ2" s="52"/>
      <c r="BA2" s="52"/>
      <c r="BB2" s="52"/>
      <c r="BC2" s="52"/>
      <c r="BD2" s="52"/>
      <c r="BE2" s="208"/>
      <c r="BF2" s="208"/>
      <c r="BG2" s="208"/>
      <c r="BH2" s="208"/>
      <c r="BI2" s="208"/>
      <c r="BJ2" s="206"/>
      <c r="BK2" s="159" t="s">
        <v>48</v>
      </c>
      <c r="BL2" s="159"/>
      <c r="BM2" s="159"/>
      <c r="BN2" s="159"/>
      <c r="BO2" s="159"/>
      <c r="BP2" s="159"/>
      <c r="BQ2" s="159"/>
      <c r="BR2" s="159"/>
      <c r="BS2" s="159"/>
      <c r="BT2" s="159"/>
      <c r="BU2" s="159"/>
      <c r="BV2" s="159"/>
      <c r="BW2" s="159"/>
      <c r="BX2" s="159"/>
      <c r="BY2" s="208"/>
      <c r="BZ2" s="208"/>
      <c r="CA2" s="208"/>
      <c r="CB2" s="208"/>
      <c r="CC2" s="208"/>
      <c r="CD2" s="160" t="s">
        <v>8</v>
      </c>
      <c r="CE2" s="52"/>
      <c r="CF2" s="159"/>
      <c r="CG2" s="159"/>
      <c r="CH2" s="159"/>
      <c r="CI2" s="159"/>
      <c r="CJ2" s="159"/>
      <c r="CK2" s="52"/>
      <c r="CL2" s="52"/>
      <c r="CM2" s="52"/>
      <c r="CN2" s="52"/>
      <c r="CO2" s="52"/>
      <c r="CP2" s="52"/>
      <c r="CQ2" s="52"/>
      <c r="CR2" s="52"/>
      <c r="CS2" s="285"/>
      <c r="CT2" s="285"/>
      <c r="CU2" s="285"/>
      <c r="CV2" s="285"/>
      <c r="CW2" s="285"/>
    </row>
    <row r="3" spans="1:105">
      <c r="A3" s="596" t="s">
        <v>194</v>
      </c>
      <c r="B3" s="170">
        <v>148.4</v>
      </c>
      <c r="C3" s="191">
        <v>152.5</v>
      </c>
      <c r="D3" s="171">
        <v>157</v>
      </c>
      <c r="E3" s="171">
        <v>160.5</v>
      </c>
      <c r="F3" s="171">
        <v>163.19999999999999</v>
      </c>
      <c r="G3" s="171">
        <v>166.7</v>
      </c>
      <c r="H3" s="171">
        <v>172.8</v>
      </c>
      <c r="I3" s="171">
        <v>177.5</v>
      </c>
      <c r="J3" s="171">
        <v>180.1</v>
      </c>
      <c r="K3" s="171">
        <v>183.9</v>
      </c>
      <c r="L3" s="286">
        <v>189.4</v>
      </c>
      <c r="M3" s="171">
        <v>195.4</v>
      </c>
      <c r="N3" s="171">
        <v>203.5</v>
      </c>
      <c r="O3" s="171">
        <v>208.29900000000001</v>
      </c>
      <c r="P3" s="171">
        <v>220</v>
      </c>
      <c r="Q3" s="286">
        <v>215.4</v>
      </c>
      <c r="R3" s="286">
        <v>218</v>
      </c>
      <c r="S3" s="286">
        <v>225.9</v>
      </c>
      <c r="T3" s="286">
        <v>229.1</v>
      </c>
      <c r="U3" s="286">
        <v>233.6</v>
      </c>
      <c r="V3" s="172">
        <v>148.4</v>
      </c>
      <c r="W3" s="191">
        <v>152.5</v>
      </c>
      <c r="X3" s="171">
        <v>157</v>
      </c>
      <c r="Y3" s="171">
        <v>160.5</v>
      </c>
      <c r="Z3" s="171">
        <v>163.19999999999999</v>
      </c>
      <c r="AA3" s="171">
        <v>166.7</v>
      </c>
      <c r="AB3" s="171">
        <v>172.8</v>
      </c>
      <c r="AC3" s="171">
        <v>177.5</v>
      </c>
      <c r="AD3" s="171">
        <v>180.1</v>
      </c>
      <c r="AE3" s="171">
        <v>183.9</v>
      </c>
      <c r="AF3" s="171">
        <v>189.4</v>
      </c>
      <c r="AG3" s="171">
        <v>195.4</v>
      </c>
      <c r="AH3" s="171">
        <v>203.5</v>
      </c>
      <c r="AI3" s="171">
        <v>208.29900000000001</v>
      </c>
      <c r="AJ3" s="171">
        <v>220</v>
      </c>
      <c r="AK3" s="171">
        <v>215.4</v>
      </c>
      <c r="AL3" s="171">
        <v>218</v>
      </c>
      <c r="AM3" s="286">
        <v>225.9</v>
      </c>
      <c r="AN3" s="286">
        <v>229.1</v>
      </c>
      <c r="AO3" s="286">
        <v>233.6</v>
      </c>
      <c r="AP3" s="172">
        <v>148.4</v>
      </c>
      <c r="AQ3" s="191">
        <v>152.5</v>
      </c>
      <c r="AR3" s="171">
        <v>157</v>
      </c>
      <c r="AS3" s="171">
        <v>160.5</v>
      </c>
      <c r="AT3" s="171">
        <v>163.19999999999999</v>
      </c>
      <c r="AU3" s="171">
        <v>166.7</v>
      </c>
      <c r="AV3" s="171">
        <v>172.8</v>
      </c>
      <c r="AW3" s="171">
        <v>177.5</v>
      </c>
      <c r="AX3" s="171">
        <v>180.1</v>
      </c>
      <c r="AY3" s="171">
        <v>183.9</v>
      </c>
      <c r="AZ3" s="171">
        <v>189.4</v>
      </c>
      <c r="BA3" s="171">
        <v>195.4</v>
      </c>
      <c r="BB3" s="171">
        <v>203.5</v>
      </c>
      <c r="BC3" s="171">
        <v>208.29900000000001</v>
      </c>
      <c r="BD3" s="171">
        <v>220</v>
      </c>
      <c r="BE3" s="171">
        <v>215.4</v>
      </c>
      <c r="BF3" s="286">
        <v>218</v>
      </c>
      <c r="BG3" s="286">
        <v>225.9</v>
      </c>
      <c r="BH3" s="286">
        <v>229.1</v>
      </c>
      <c r="BI3" s="286">
        <v>233.6</v>
      </c>
      <c r="BJ3" s="172">
        <v>148.4</v>
      </c>
      <c r="BK3" s="191">
        <v>152.5</v>
      </c>
      <c r="BL3" s="171">
        <v>157</v>
      </c>
      <c r="BM3" s="171">
        <v>160.5</v>
      </c>
      <c r="BN3" s="171">
        <v>163.19999999999999</v>
      </c>
      <c r="BO3" s="171">
        <v>166.7</v>
      </c>
      <c r="BP3" s="171">
        <v>172.8</v>
      </c>
      <c r="BQ3" s="171">
        <v>177.5</v>
      </c>
      <c r="BR3" s="171">
        <v>180.1</v>
      </c>
      <c r="BS3" s="171">
        <v>183.9</v>
      </c>
      <c r="BT3" s="171">
        <v>189.4</v>
      </c>
      <c r="BU3" s="171">
        <v>195.4</v>
      </c>
      <c r="BV3" s="171">
        <v>203.5</v>
      </c>
      <c r="BW3" s="171">
        <v>208.29900000000001</v>
      </c>
      <c r="BX3" s="171">
        <v>220</v>
      </c>
      <c r="BY3" s="171">
        <v>215.4</v>
      </c>
      <c r="BZ3" s="286">
        <v>218</v>
      </c>
      <c r="CA3" s="286">
        <v>225.9</v>
      </c>
      <c r="CB3" s="286">
        <v>229.1</v>
      </c>
      <c r="CC3" s="286">
        <v>233.6</v>
      </c>
      <c r="CD3" s="421">
        <v>148.4</v>
      </c>
      <c r="CE3" s="191">
        <v>152.5</v>
      </c>
      <c r="CF3" s="171">
        <v>157</v>
      </c>
      <c r="CG3" s="171">
        <v>160.5</v>
      </c>
      <c r="CH3" s="171">
        <v>163.19999999999999</v>
      </c>
      <c r="CI3" s="171">
        <v>166.7</v>
      </c>
      <c r="CJ3" s="171">
        <v>172.8</v>
      </c>
      <c r="CK3" s="171">
        <v>177.5</v>
      </c>
      <c r="CL3" s="171">
        <v>180.1</v>
      </c>
      <c r="CM3" s="171">
        <v>183.9</v>
      </c>
      <c r="CN3" s="171">
        <v>189.4</v>
      </c>
      <c r="CO3" s="171">
        <v>195.4</v>
      </c>
      <c r="CP3" s="171">
        <v>203.5</v>
      </c>
      <c r="CQ3" s="171">
        <v>208.29900000000001</v>
      </c>
      <c r="CR3" s="171">
        <v>220</v>
      </c>
      <c r="CS3" s="286">
        <v>215.4</v>
      </c>
      <c r="CT3" s="286">
        <v>218</v>
      </c>
      <c r="CU3" s="286">
        <v>225.9</v>
      </c>
      <c r="CV3" s="286">
        <v>229.1</v>
      </c>
      <c r="CW3" s="286">
        <v>233.6</v>
      </c>
    </row>
    <row r="4" spans="1:105" ht="27.75" customHeight="1">
      <c r="A4" s="597"/>
      <c r="B4" s="164" t="s">
        <v>11</v>
      </c>
      <c r="C4" s="164" t="s">
        <v>12</v>
      </c>
      <c r="D4" s="164" t="s">
        <v>13</v>
      </c>
      <c r="E4" s="164" t="s">
        <v>14</v>
      </c>
      <c r="F4" s="164" t="s">
        <v>55</v>
      </c>
      <c r="G4" s="168" t="s">
        <v>56</v>
      </c>
      <c r="H4" s="168" t="s">
        <v>57</v>
      </c>
      <c r="I4" s="168" t="s">
        <v>61</v>
      </c>
      <c r="J4" s="168" t="s">
        <v>84</v>
      </c>
      <c r="K4" s="168" t="s">
        <v>85</v>
      </c>
      <c r="L4" s="287" t="s">
        <v>89</v>
      </c>
      <c r="M4" s="168" t="s">
        <v>90</v>
      </c>
      <c r="N4" s="168" t="s">
        <v>95</v>
      </c>
      <c r="O4" s="168" t="s">
        <v>96</v>
      </c>
      <c r="P4" s="168" t="s">
        <v>100</v>
      </c>
      <c r="Q4" s="287" t="s">
        <v>109</v>
      </c>
      <c r="R4" s="287" t="s">
        <v>160</v>
      </c>
      <c r="S4" s="287" t="s">
        <v>185</v>
      </c>
      <c r="T4" s="287" t="s">
        <v>193</v>
      </c>
      <c r="U4" s="287" t="s">
        <v>195</v>
      </c>
      <c r="V4" s="169" t="s">
        <v>11</v>
      </c>
      <c r="W4" s="164" t="s">
        <v>12</v>
      </c>
      <c r="X4" s="164" t="s">
        <v>13</v>
      </c>
      <c r="Y4" s="164" t="s">
        <v>14</v>
      </c>
      <c r="Z4" s="164" t="s">
        <v>55</v>
      </c>
      <c r="AA4" s="164" t="s">
        <v>56</v>
      </c>
      <c r="AB4" s="164" t="s">
        <v>57</v>
      </c>
      <c r="AC4" s="164" t="s">
        <v>61</v>
      </c>
      <c r="AD4" s="164" t="s">
        <v>84</v>
      </c>
      <c r="AE4" s="168" t="s">
        <v>85</v>
      </c>
      <c r="AF4" s="168" t="s">
        <v>89</v>
      </c>
      <c r="AG4" s="168" t="s">
        <v>90</v>
      </c>
      <c r="AH4" s="168" t="s">
        <v>95</v>
      </c>
      <c r="AI4" s="168" t="s">
        <v>96</v>
      </c>
      <c r="AJ4" s="168" t="s">
        <v>100</v>
      </c>
      <c r="AK4" s="168" t="s">
        <v>109</v>
      </c>
      <c r="AL4" s="168" t="s">
        <v>160</v>
      </c>
      <c r="AM4" s="287" t="s">
        <v>185</v>
      </c>
      <c r="AN4" s="287" t="s">
        <v>193</v>
      </c>
      <c r="AO4" s="287" t="s">
        <v>195</v>
      </c>
      <c r="AP4" s="169" t="s">
        <v>11</v>
      </c>
      <c r="AQ4" s="164" t="s">
        <v>12</v>
      </c>
      <c r="AR4" s="164" t="s">
        <v>13</v>
      </c>
      <c r="AS4" s="164" t="s">
        <v>14</v>
      </c>
      <c r="AT4" s="164" t="s">
        <v>55</v>
      </c>
      <c r="AU4" s="164" t="s">
        <v>56</v>
      </c>
      <c r="AV4" s="164" t="s">
        <v>57</v>
      </c>
      <c r="AW4" s="192" t="s">
        <v>61</v>
      </c>
      <c r="AX4" s="192" t="s">
        <v>84</v>
      </c>
      <c r="AY4" s="192" t="s">
        <v>85</v>
      </c>
      <c r="AZ4" s="168" t="s">
        <v>89</v>
      </c>
      <c r="BA4" s="193" t="s">
        <v>90</v>
      </c>
      <c r="BB4" s="193" t="s">
        <v>95</v>
      </c>
      <c r="BC4" s="193" t="s">
        <v>96</v>
      </c>
      <c r="BD4" s="168" t="s">
        <v>100</v>
      </c>
      <c r="BE4" s="168" t="s">
        <v>109</v>
      </c>
      <c r="BF4" s="287" t="s">
        <v>160</v>
      </c>
      <c r="BG4" s="287" t="s">
        <v>185</v>
      </c>
      <c r="BH4" s="287" t="s">
        <v>193</v>
      </c>
      <c r="BI4" s="287" t="s">
        <v>195</v>
      </c>
      <c r="BJ4" s="169" t="s">
        <v>11</v>
      </c>
      <c r="BK4" s="164" t="s">
        <v>12</v>
      </c>
      <c r="BL4" s="164" t="s">
        <v>13</v>
      </c>
      <c r="BM4" s="164" t="s">
        <v>14</v>
      </c>
      <c r="BN4" s="164" t="s">
        <v>55</v>
      </c>
      <c r="BO4" s="164" t="s">
        <v>56</v>
      </c>
      <c r="BP4" s="164" t="s">
        <v>57</v>
      </c>
      <c r="BQ4" s="164" t="s">
        <v>61</v>
      </c>
      <c r="BR4" s="164" t="s">
        <v>84</v>
      </c>
      <c r="BS4" s="168" t="s">
        <v>85</v>
      </c>
      <c r="BT4" s="168" t="s">
        <v>89</v>
      </c>
      <c r="BU4" s="168" t="s">
        <v>90</v>
      </c>
      <c r="BV4" s="168" t="s">
        <v>95</v>
      </c>
      <c r="BW4" s="168" t="s">
        <v>96</v>
      </c>
      <c r="BX4" s="168" t="s">
        <v>100</v>
      </c>
      <c r="BY4" s="168" t="s">
        <v>109</v>
      </c>
      <c r="BZ4" s="287" t="s">
        <v>160</v>
      </c>
      <c r="CA4" s="287" t="s">
        <v>185</v>
      </c>
      <c r="CB4" s="287" t="s">
        <v>193</v>
      </c>
      <c r="CC4" s="287" t="s">
        <v>195</v>
      </c>
      <c r="CD4" s="194" t="s">
        <v>11</v>
      </c>
      <c r="CE4" s="195" t="s">
        <v>12</v>
      </c>
      <c r="CF4" s="195" t="s">
        <v>13</v>
      </c>
      <c r="CG4" s="195" t="s">
        <v>14</v>
      </c>
      <c r="CH4" s="195" t="s">
        <v>55</v>
      </c>
      <c r="CI4" s="195" t="s">
        <v>56</v>
      </c>
      <c r="CJ4" s="195" t="s">
        <v>57</v>
      </c>
      <c r="CK4" s="192" t="s">
        <v>61</v>
      </c>
      <c r="CL4" s="192" t="s">
        <v>84</v>
      </c>
      <c r="CM4" s="192" t="s">
        <v>85</v>
      </c>
      <c r="CN4" s="193" t="s">
        <v>89</v>
      </c>
      <c r="CO4" s="193" t="s">
        <v>90</v>
      </c>
      <c r="CP4" s="193" t="s">
        <v>95</v>
      </c>
      <c r="CQ4" s="193" t="s">
        <v>96</v>
      </c>
      <c r="CR4" s="193" t="s">
        <v>100</v>
      </c>
      <c r="CS4" s="287" t="s">
        <v>109</v>
      </c>
      <c r="CT4" s="287" t="s">
        <v>160</v>
      </c>
      <c r="CU4" s="287" t="s">
        <v>185</v>
      </c>
      <c r="CV4" s="287" t="s">
        <v>193</v>
      </c>
      <c r="CW4" s="287" t="s">
        <v>195</v>
      </c>
    </row>
    <row r="5" spans="1:105" s="15" customFormat="1">
      <c r="A5" s="292" t="s">
        <v>16</v>
      </c>
      <c r="B5" s="196">
        <f>'TuitionData-4Yr'!F6*($U$3/$B$3)</f>
        <v>3781.0458221024255</v>
      </c>
      <c r="C5" s="196">
        <f>'TuitionData-4Yr'!G6*($U$3/$C$3)</f>
        <v>3864.7396721311475</v>
      </c>
      <c r="D5" s="196">
        <f>'TuitionData-4Yr'!H6*($U$3/$D$3)</f>
        <v>3870.0229299363054</v>
      </c>
      <c r="E5" s="293">
        <f>'TuitionData-4Yr'!I6*($U$3/$E$3)</f>
        <v>4148.0373831775696</v>
      </c>
      <c r="F5" s="293">
        <f>'TuitionData-4Yr'!J6*($U$3/$F$3)</f>
        <v>4192.4901960784318</v>
      </c>
      <c r="G5" s="293">
        <f>'TuitionData-4Yr'!K6*($U$3/$G$3)</f>
        <v>4297.8476304739061</v>
      </c>
      <c r="H5" s="293">
        <f>'TuitionData-4Yr'!L6*($U$3/$H$3)</f>
        <v>4334.0370370370365</v>
      </c>
      <c r="I5" s="293">
        <f>'TuitionData-4Yr'!M6*($U$3/$I$3)</f>
        <v>4483.8039436619711</v>
      </c>
      <c r="J5" s="293">
        <f>'TuitionData-4Yr'!N6*($U$3/180.1)</f>
        <v>4834.7806774014434</v>
      </c>
      <c r="K5" s="293">
        <f>'TuitionData-4Yr'!O6*($U$3/$K$3)</f>
        <v>5333.8031538879823</v>
      </c>
      <c r="L5" s="61">
        <f>'TuitionData-4Yr'!P6*($U$3/$L$3)</f>
        <v>5647.5945089757133</v>
      </c>
      <c r="M5" s="293">
        <f>'TuitionData-4Yr'!Q6*($U$3/$M$3)</f>
        <v>5955.9631525076766</v>
      </c>
      <c r="N5" s="293">
        <f>'TuitionData-4Yr'!R6*($U$3/$N$3)</f>
        <v>6042.6063882063881</v>
      </c>
      <c r="O5" s="293">
        <f>'TuitionData-4Yr'!S6*($U$3/$O$3)</f>
        <v>6133.2910863710331</v>
      </c>
      <c r="P5" s="293">
        <f>'TuitionData-4Yr'!T6*($U$3/$P$3)</f>
        <v>6163.3236363636361</v>
      </c>
      <c r="Q5" s="61">
        <f>'TuitionData-4Yr'!U6*($U$3/$Q$3)</f>
        <v>6783.509749303621</v>
      </c>
      <c r="R5" s="61">
        <f>'TuitionData-4Yr'!V6*($U$3/$R$3)</f>
        <v>7004.7853211009178</v>
      </c>
      <c r="S5" s="61">
        <f>'TuitionData-4Yr'!W6*($U$3/$S$3)</f>
        <v>7187.9309428950855</v>
      </c>
      <c r="T5" s="61">
        <f>'TuitionData-4Yr'!X6*($U$3/$T$3)</f>
        <v>7419.4255783500648</v>
      </c>
      <c r="U5" s="61">
        <f>'TuitionData-4Yr'!Y6*($U$3/$U$3)</f>
        <v>7498</v>
      </c>
      <c r="V5" s="197">
        <f>'TuitionData-4Yr'!AC6*($U$3/$V$3)</f>
        <v>10124.76549865229</v>
      </c>
      <c r="W5" s="196">
        <f>'TuitionData-4Yr'!AD6*($U$3/$W$3)</f>
        <v>10722.622950819672</v>
      </c>
      <c r="X5" s="196">
        <f>'TuitionData-4Yr'!AE6*($U$3/$X$3)</f>
        <v>11313.977070063693</v>
      </c>
      <c r="Y5" s="293">
        <f>'TuitionData-4Yr'!AF6*($U$3/$Y$3)</f>
        <v>11573.752024922118</v>
      </c>
      <c r="Z5" s="293">
        <f>'TuitionData-4Yr'!AG6*($U$3/$Z$3)</f>
        <v>11843.176470588236</v>
      </c>
      <c r="AA5" s="293">
        <f>'TuitionData-4Yr'!AH6*($U$3/$AA$3)</f>
        <v>12068.165566886624</v>
      </c>
      <c r="AB5" s="293">
        <f>'TuitionData-4Yr'!AI6*($U$3/$AB$3)</f>
        <v>11924.685185185182</v>
      </c>
      <c r="AC5" s="293">
        <f>'TuitionData-4Yr'!AJ6*($U$3/$AC$3)</f>
        <v>12062.972394366196</v>
      </c>
      <c r="AD5" s="293">
        <f>'TuitionData-4Yr'!AK6*($U$3/$AD$3)</f>
        <v>12967.977790116602</v>
      </c>
      <c r="AE5" s="293">
        <f>'TuitionData-4Yr'!AL6*($U$3/$AE$3)</f>
        <v>13786.083741163677</v>
      </c>
      <c r="AF5" s="293">
        <f>'TuitionData-4Yr'!AM6*($U$3/$AF$3)</f>
        <v>14585.81626187962</v>
      </c>
      <c r="AG5" s="293">
        <f>'TuitionData-4Yr'!AN6*($U$3/$AG$3)</f>
        <v>15205.518935516888</v>
      </c>
      <c r="AH5" s="293">
        <f>'TuitionData-4Yr'!AO6*($U$3/$AH$3)</f>
        <v>15056.007862407861</v>
      </c>
      <c r="AI5" s="293">
        <f>'TuitionData-4Yr'!AP6*($U$3/$AI$3)</f>
        <v>15168.933120178204</v>
      </c>
      <c r="AJ5" s="293">
        <f>'TuitionData-4Yr'!AQ6*($U$3/$AJ$3)</f>
        <v>14899.432727272726</v>
      </c>
      <c r="AK5" s="293">
        <f>'TuitionData-4Yr'!AR6*($U$3/$AK$3)</f>
        <v>16430.083565459609</v>
      </c>
      <c r="AL5" s="293">
        <f>'TuitionData-4Yr'!AS6*($U$3/$AL$3)</f>
        <v>17095.126605504589</v>
      </c>
      <c r="AM5" s="293">
        <f>'TuitionData-4Yr'!AT6*($U$3/$AM$3)</f>
        <v>17440.892430278884</v>
      </c>
      <c r="AN5" s="293">
        <f>'TuitionData-4Yr'!AU6*($U$3/$AN$3)</f>
        <v>17839.657791357484</v>
      </c>
      <c r="AO5" s="293">
        <f>'TuitionData-4Yr'!AV6*($U$3/$AO$3)</f>
        <v>17651</v>
      </c>
      <c r="AP5" s="197">
        <f>'TuitionData-2Yr'!D6*($U$3/$AP$3)</f>
        <v>2071.5471698113206</v>
      </c>
      <c r="AQ5" s="196">
        <f>'TuitionData-2Yr'!E6*($U$3/$AQ$3)</f>
        <v>1940.7947540983605</v>
      </c>
      <c r="AR5" s="196">
        <f>'TuitionData-2Yr'!F6*($U$3/$AR$3)</f>
        <v>2112.8152866242035</v>
      </c>
      <c r="AS5" s="196">
        <f>'TuitionData-2Yr'!G6*($U$3/$AS$3)</f>
        <v>2103.1277258566979</v>
      </c>
      <c r="AT5" s="196">
        <f>'TuitionData-2Yr'!H6*($U$3/$AT$3)</f>
        <v>2297.3529411764707</v>
      </c>
      <c r="AU5" s="196">
        <f>'TuitionData-2Yr'!I6*($U$3/$AU$3)</f>
        <v>2216.887822435513</v>
      </c>
      <c r="AV5" s="196">
        <f>'TuitionData-2Yr'!J6*($U$3/$AV$3)</f>
        <v>2311.6666666666665</v>
      </c>
      <c r="AW5" s="196">
        <f>'TuitionData-2Yr'!K6*($U$3/$AW$3)</f>
        <v>2293.8861971830984</v>
      </c>
      <c r="AX5" s="196">
        <f>'TuitionData-2Yr'!L6*($U$3/$AX$3)</f>
        <v>2531.2071071626874</v>
      </c>
      <c r="AY5" s="196">
        <f>'TuitionData-2Yr'!M6*($U$3/$AY$3)</f>
        <v>2761.5356171832518</v>
      </c>
      <c r="AZ5" s="196">
        <f>'TuitionData-2Yr'!N6*($U$3/$AZ$3)</f>
        <v>2479.0707497360086</v>
      </c>
      <c r="BA5" s="196">
        <f>'TuitionData-2Yr'!O6*($U$3/$BA$3)</f>
        <v>2887.1238485158647</v>
      </c>
      <c r="BB5" s="196">
        <f>'TuitionData-2Yr'!P6*($U$3/$BB$3)</f>
        <v>3002.9366093366089</v>
      </c>
      <c r="BC5" s="196">
        <f>'TuitionData-2Yr'!Q6*($U$3/$BC$3)</f>
        <v>2691.5155617645787</v>
      </c>
      <c r="BD5" s="196">
        <f>'TuitionData-2Yr'!R6*($U$3/$BD$3)</f>
        <v>2930.6181818181817</v>
      </c>
      <c r="BE5" s="288">
        <f>'TuitionData-2Yr'!S6*($U$3/$BE$3)</f>
        <v>3145.0324976787374</v>
      </c>
      <c r="BF5" s="288">
        <f>'TuitionData-2Yr'!T6*($U$3/$BF$3)</f>
        <v>3023.9412844036697</v>
      </c>
      <c r="BG5" s="288">
        <f>'TuitionData-2Yr'!U6*($U$3/$BG$3)</f>
        <v>3102.2576361221777</v>
      </c>
      <c r="BH5" s="288">
        <f>'TuitionData-2Yr'!V6*($U$3/$BH$3)</f>
        <v>3145.0859886512435</v>
      </c>
      <c r="BI5" s="288">
        <f>'TuitionData-2Yr'!W6*($U$3/$BI$3)</f>
        <v>3312</v>
      </c>
      <c r="BJ5" s="197">
        <f>'TuitionData-2Yr'!Z6*($U$3/$BJ$3)</f>
        <v>5699.9029649595686</v>
      </c>
      <c r="BK5" s="196">
        <f>'TuitionData-2Yr'!AA6*($U$3/$BK$3)</f>
        <v>5954.1193442622944</v>
      </c>
      <c r="BL5" s="196">
        <f>'TuitionData-2Yr'!AB6*($U$3/$BL$3)</f>
        <v>6124.1885350318471</v>
      </c>
      <c r="BM5" s="293">
        <f>'TuitionData-2Yr'!AC6*($U$3/$BM$3)</f>
        <v>6296.284112149533</v>
      </c>
      <c r="BN5" s="293">
        <f>'TuitionData-2Yr'!AD6*($U$3/$BN$3)</f>
        <v>6257.9607843137255</v>
      </c>
      <c r="BO5" s="293">
        <f>'TuitionData-2Yr'!AE6*($U$3/$BO$3)</f>
        <v>6043.8920215956814</v>
      </c>
      <c r="BP5" s="293">
        <f>'TuitionData-2Yr'!AF6*($U$3/$BP$3)</f>
        <v>5880.5555555555547</v>
      </c>
      <c r="BQ5" s="293">
        <f>'TuitionData-2Yr'!AG6*($U$3/$BQ$3)</f>
        <v>5769.5909859154926</v>
      </c>
      <c r="BR5" s="293">
        <f>'TuitionData-2Yr'!AH6*($U$3/$BR$3)</f>
        <v>6024.8306496390896</v>
      </c>
      <c r="BS5" s="293">
        <f>'TuitionData-2Yr'!AI6*($U$3/$BS$3)</f>
        <v>6407.1691136487225</v>
      </c>
      <c r="BT5" s="293">
        <f>'TuitionData-2Yr'!AJ6*($U$3/$BT$3)</f>
        <v>6524.5195353748677</v>
      </c>
      <c r="BU5" s="293">
        <f>'TuitionData-2Yr'!AK6*($U$3/$BU$3)</f>
        <v>6577.621289662231</v>
      </c>
      <c r="BV5" s="293">
        <f>'TuitionData-2Yr'!AL6*($U$3/$BV$3)</f>
        <v>6524.7292383292379</v>
      </c>
      <c r="BW5" s="293">
        <f>'TuitionData-2Yr'!AM6*($U$3/$BW$3)</f>
        <v>6423.7504740781278</v>
      </c>
      <c r="BX5" s="293">
        <f>'TuitionData-2Yr'!AN6*($U$3/$BX$3)</f>
        <v>6331.6218181818176</v>
      </c>
      <c r="BY5" s="293">
        <f>'TuitionData-2Yr'!AO6*($U$3/$BY$3)</f>
        <v>6728.2005571030641</v>
      </c>
      <c r="BZ5" s="61">
        <f>'TuitionData-2Yr'!AP6*($U$3/$BZ$3)</f>
        <v>6832.2642201834869</v>
      </c>
      <c r="CA5" s="61">
        <f>'TuitionData-2Yr'!AQ6*($U$3/$CA$3)</f>
        <v>7048.3293492695875</v>
      </c>
      <c r="CB5" s="61">
        <f>'TuitionData-2Yr'!AR6*($U$3/$CB$3)</f>
        <v>7171.6525534700995</v>
      </c>
      <c r="CC5" s="61">
        <f>'TuitionData-2Yr'!AS6*($U$3/$CC$3)</f>
        <v>7326</v>
      </c>
      <c r="CD5" s="197">
        <f>'TuitionData-2Yr'!AV6*($U$3/$CD$3)</f>
        <v>2046.3611859838275</v>
      </c>
      <c r="CE5" s="196">
        <f>'TuitionData-2Yr'!AW6*($U$3/$CE$3)</f>
        <v>1286.7147540983606</v>
      </c>
      <c r="CF5" s="196">
        <f>'TuitionData-2Yr'!AX6*($U$3/$CF$3)</f>
        <v>1178.4152866242036</v>
      </c>
      <c r="CG5" s="196">
        <f>'TuitionData-2Yr'!AY6*($U$3/$CG$3)</f>
        <v>1253.1439252336449</v>
      </c>
      <c r="CH5" s="196">
        <f>'TuitionData-2Yr'!AZ6*($U$3/$CH$3)</f>
        <v>1574.5098039215686</v>
      </c>
      <c r="CI5" s="196">
        <f>'TuitionData-2Yr'!BA6*($U$3/$CI$3)</f>
        <v>1496.6094781043794</v>
      </c>
      <c r="CJ5" s="196">
        <f>'TuitionData-2Yr'!BB6*($U$3/$CJ$3)</f>
        <v>1922.333333333333</v>
      </c>
      <c r="CK5" s="196">
        <f>'TuitionData-2Yr'!BC6*($U$3/$CK$3)</f>
        <v>1987.245070422535</v>
      </c>
      <c r="CL5" s="196">
        <f>'TuitionData-2Yr'!BD6*($U$3/$CL$3)</f>
        <v>2315.247084952804</v>
      </c>
      <c r="CM5" s="196">
        <f>'TuitionData-2Yr'!BE6*($U$3/$CM$3)</f>
        <v>2366.4861337683524</v>
      </c>
      <c r="CN5" s="196">
        <f>'TuitionData-2Yr'!BF6*($U$3/$CN$3)</f>
        <v>1942.5554382259768</v>
      </c>
      <c r="CO5" s="196">
        <f>'TuitionData-2Yr'!BG6*($U$3/$CO$3)</f>
        <v>1639.0255885363358</v>
      </c>
      <c r="CP5" s="196">
        <f>'TuitionData-2Yr'!BH6*($U$3/$CP$3)</f>
        <v>1591.0054054054053</v>
      </c>
      <c r="CQ5" s="196">
        <f>'TuitionData-2Yr'!BI6*($U$3/$CQ$3)</f>
        <v>1725.9343539815361</v>
      </c>
      <c r="CR5" s="196">
        <f>'TuitionData-2Yr'!BJ6*($U$3/$CR$3)</f>
        <v>1634.1381818181817</v>
      </c>
      <c r="CS5" s="288">
        <f>'TuitionData-2Yr'!BK6*($U$3/$CS$3)</f>
        <v>2215.6211699164346</v>
      </c>
      <c r="CT5" s="288">
        <f>'TuitionData-2Yr'!BL6*($U$3/$CT$3)</f>
        <v>2523.5229357798166</v>
      </c>
      <c r="CU5" s="288">
        <f>'TuitionData-2Yr'!BM6*($U$3/$CU$3)</f>
        <v>2583.1465250110664</v>
      </c>
      <c r="CV5" s="288">
        <f>'TuitionData-2Yr'!BN6*($U$3/$CV$3)</f>
        <v>2546.0462680052378</v>
      </c>
      <c r="CW5" s="288">
        <f>'TuitionData-2Yr'!BO6*($U$3/$CW$3)</f>
        <v>3023</v>
      </c>
      <c r="CX5" s="559"/>
      <c r="CY5" s="19"/>
      <c r="CZ5" s="19"/>
      <c r="DA5" s="19"/>
    </row>
    <row r="6" spans="1:105" s="15" customFormat="1">
      <c r="A6" s="32" t="s">
        <v>18</v>
      </c>
      <c r="B6" s="198">
        <f>'TuitionData-4Yr'!F7*($U$3/$B$3)</f>
        <v>2885.3692722371966</v>
      </c>
      <c r="C6" s="198">
        <f>'TuitionData-4Yr'!G7*($U$3/$C$3)</f>
        <v>2999.270819672131</v>
      </c>
      <c r="D6" s="198">
        <f>'TuitionData-4Yr'!H7*($U$3/$D$3)</f>
        <v>3075.4853503184713</v>
      </c>
      <c r="E6" s="157">
        <f>'TuitionData-4Yr'!I7*($U$3/$E$3)</f>
        <v>3216.5482866043612</v>
      </c>
      <c r="F6" s="157">
        <f>'TuitionData-4Yr'!J7*($U$3/$F$3)</f>
        <v>3395.2156862745101</v>
      </c>
      <c r="G6" s="157">
        <f>'TuitionData-4Yr'!K7*($U$3/$G$3)</f>
        <v>3549.5428914217159</v>
      </c>
      <c r="H6" s="157">
        <f>'TuitionData-4Yr'!L7*($U$3/$H$3)</f>
        <v>3649.9999999999995</v>
      </c>
      <c r="I6" s="157">
        <f>'TuitionData-4Yr'!M7*($U$3/$I$3)</f>
        <v>3902.1070422535208</v>
      </c>
      <c r="J6" s="157">
        <f>'TuitionData-4Yr'!N7*($U$3/180.1)</f>
        <v>4219.3270405330368</v>
      </c>
      <c r="K6" s="157">
        <f>'TuitionData-4Yr'!O7*($U$3/$K$3)</f>
        <v>4649.1353996737362</v>
      </c>
      <c r="L6" s="63">
        <f>'TuitionData-4Yr'!P7*($U$3/$L$3)</f>
        <v>4986.5089757127771</v>
      </c>
      <c r="M6" s="157">
        <f>'TuitionData-4Yr'!Q7*($U$3/$M$3)</f>
        <v>5201.604912998976</v>
      </c>
      <c r="N6" s="157">
        <f>'TuitionData-4Yr'!R7*($U$3/$N$3)</f>
        <v>5321.717936117936</v>
      </c>
      <c r="O6" s="157">
        <f>'TuitionData-4Yr'!S7*($U$3/$O$3)</f>
        <v>5584.8947906615003</v>
      </c>
      <c r="P6" s="157">
        <f>'TuitionData-4Yr'!T7*($U$3/$P$3)</f>
        <v>5722.1381818181817</v>
      </c>
      <c r="Q6" s="63">
        <f>'TuitionData-4Yr'!U7*($U$3/$Q$3)</f>
        <v>6149.08077994429</v>
      </c>
      <c r="R6" s="63">
        <f>'TuitionData-4Yr'!V7*($U$3/$R$3)</f>
        <v>6632.9541284403676</v>
      </c>
      <c r="S6" s="63">
        <f>'TuitionData-4Yr'!W7*($U$3/$S$3)</f>
        <v>6754.6489597166883</v>
      </c>
      <c r="T6" s="63">
        <f>'TuitionData-4Yr'!X7*($U$3/$T$3)</f>
        <v>6983.5285901353118</v>
      </c>
      <c r="U6" s="63">
        <f>'TuitionData-4Yr'!Y7*($U$3/$U$3)</f>
        <v>7052.25</v>
      </c>
      <c r="V6" s="199">
        <f>'TuitionData-4Yr'!AC7*(220/$V$3)</f>
        <v>8516.8463611859825</v>
      </c>
      <c r="W6" s="198">
        <f>'TuitionData-4Yr'!AD7*($U$3/$W$3)</f>
        <v>9437.4399999999987</v>
      </c>
      <c r="X6" s="198">
        <f>'TuitionData-4Yr'!AE7*($U$3/$X$3)</f>
        <v>9695.1439490445846</v>
      </c>
      <c r="Y6" s="157">
        <f>'TuitionData-4Yr'!AF7*($U$3/$Y$3)</f>
        <v>10143.042990654205</v>
      </c>
      <c r="Z6" s="157">
        <f>'TuitionData-4Yr'!AG7*($U$3/$Z$3)</f>
        <v>11156.117647058823</v>
      </c>
      <c r="AA6" s="157">
        <f>'TuitionData-4Yr'!AH7*($U$3/$AA$3)</f>
        <v>11300.242351529696</v>
      </c>
      <c r="AB6" s="157">
        <f>'TuitionData-4Yr'!AI7*($U$3/$AB$3)</f>
        <v>11738.129629629628</v>
      </c>
      <c r="AC6" s="157">
        <f>'TuitionData-4Yr'!AJ7*($U$3/$AC$3)</f>
        <v>11890.569014084505</v>
      </c>
      <c r="AD6" s="157">
        <f>'TuitionData-4Yr'!AK7*($U$3/$AD$3)</f>
        <v>12542.543031649084</v>
      </c>
      <c r="AE6" s="157">
        <f>'TuitionData-4Yr'!AL7*($U$3/$AE$3)</f>
        <v>12854.986405655247</v>
      </c>
      <c r="AF6" s="157">
        <f>'TuitionData-4Yr'!AM7*($U$3/$AF$3)</f>
        <v>14531.548046462514</v>
      </c>
      <c r="AG6" s="157">
        <f>'TuitionData-4Yr'!AN7*($U$3/$AG$3)</f>
        <v>14981.961105424769</v>
      </c>
      <c r="AH6" s="157">
        <f>'TuitionData-4Yr'!AO7*($U$3/$AH$3)</f>
        <v>15022.718427518426</v>
      </c>
      <c r="AI6" s="157">
        <f>'TuitionData-4Yr'!AP7*($U$3/$AI$3)</f>
        <v>15072.48714588164</v>
      </c>
      <c r="AJ6" s="157">
        <f>'TuitionData-4Yr'!AQ7*($U$3/$AJ$3)</f>
        <v>14953.585454545453</v>
      </c>
      <c r="AK6" s="157">
        <f>'TuitionData-4Yr'!AR7*($U$3/$AK$3)</f>
        <v>16375.858867223769</v>
      </c>
      <c r="AL6" s="157">
        <f>'TuitionData-4Yr'!AS7*($U$3/$AL$3)</f>
        <v>17463.207339449542</v>
      </c>
      <c r="AM6" s="157">
        <f>'TuitionData-4Yr'!AT7*($U$3/$AM$3)</f>
        <v>17600.141655599822</v>
      </c>
      <c r="AN6" s="157">
        <f>'TuitionData-4Yr'!AU7*($U$3/$AN$3)</f>
        <v>18073.155827149716</v>
      </c>
      <c r="AO6" s="157">
        <f>'TuitionData-4Yr'!AV7*($U$3/$AO$3)</f>
        <v>18253</v>
      </c>
      <c r="AP6" s="199">
        <f>'TuitionData-2Yr'!D7*($U$3/$AP$3)</f>
        <v>1536.3450134770887</v>
      </c>
      <c r="AQ6" s="198">
        <f>'TuitionData-2Yr'!E7*($U$3/$AQ$3)</f>
        <v>1531.8032786885244</v>
      </c>
      <c r="AR6" s="198">
        <f>'TuitionData-2Yr'!F7*($U$3/$AR$3)</f>
        <v>1577.1719745222929</v>
      </c>
      <c r="AS6" s="198">
        <f>'TuitionData-2Yr'!G7*($U$3/$AS$3)</f>
        <v>1600.9968847352025</v>
      </c>
      <c r="AT6" s="198">
        <f>'TuitionData-2Yr'!H7*($U$3/$AT$3)</f>
        <v>1631.7647058823529</v>
      </c>
      <c r="AU6" s="198">
        <f>'TuitionData-2Yr'!I7*($U$3/$AU$3)</f>
        <v>1624.1295740851831</v>
      </c>
      <c r="AV6" s="198">
        <f>'TuitionData-2Yr'!J7*($U$3/$AV$3)</f>
        <v>1703.333333333333</v>
      </c>
      <c r="AW6" s="198">
        <f>'TuitionData-2Yr'!K7*($U$3/$AW$3)</f>
        <v>1868.8</v>
      </c>
      <c r="AX6" s="198">
        <f>'TuitionData-2Yr'!L7*($U$3/$AX$3)</f>
        <v>1930.0210993892281</v>
      </c>
      <c r="AY6" s="198">
        <f>'TuitionData-2Yr'!M7*($U$3/$AY$3)</f>
        <v>2134.0293637846657</v>
      </c>
      <c r="AZ6" s="198">
        <f>'TuitionData-2Yr'!N7*($U$3/$AZ$3)</f>
        <v>2201.5628299894402</v>
      </c>
      <c r="BA6" s="198">
        <f>'TuitionData-2Yr'!O7*($U$3/$BA$3)</f>
        <v>2296.2497441146365</v>
      </c>
      <c r="BB6" s="198">
        <f>'TuitionData-2Yr'!P7*($U$3/$BB$3)</f>
        <v>2350.3488943488942</v>
      </c>
      <c r="BC6" s="198">
        <f>'TuitionData-2Yr'!Q7*($U$3/$BC$3)</f>
        <v>2320.422853686287</v>
      </c>
      <c r="BD6" s="198">
        <f>'TuitionData-2Yr'!R7*($U$3/$BD$3)</f>
        <v>2459.5956363636365</v>
      </c>
      <c r="BE6" s="33">
        <f>'TuitionData-2Yr'!S7*($U$3/$BE$3)</f>
        <v>2787.1494893221911</v>
      </c>
      <c r="BF6" s="33">
        <f>'TuitionData-2Yr'!T7*($U$3/$BF$3)</f>
        <v>2957.5045871559637</v>
      </c>
      <c r="BG6" s="33">
        <f>'TuitionData-2Yr'!U7*($U$3/$BG$3)</f>
        <v>3051.4840194776448</v>
      </c>
      <c r="BH6" s="33">
        <f>'TuitionData-2Yr'!V7*($U$3/$BH$3)</f>
        <v>3120.1047577477079</v>
      </c>
      <c r="BI6" s="33">
        <f>'TuitionData-2Yr'!W7*($U$3/$BI$3)</f>
        <v>3136.5</v>
      </c>
      <c r="BJ6" s="199">
        <f>'TuitionData-2Yr'!Z7*($U$3/$BJ$3)</f>
        <v>5085.9946091644206</v>
      </c>
      <c r="BK6" s="198">
        <f>'TuitionData-2Yr'!AA7*($U$3/$BK$3)</f>
        <v>5356.7160655737698</v>
      </c>
      <c r="BL6" s="198">
        <f>'TuitionData-2Yr'!AB7*($U$3/$BL$3)</f>
        <v>5877.1974522292985</v>
      </c>
      <c r="BM6" s="157">
        <f>'TuitionData-2Yr'!AC7*($U$3/$BM$3)</f>
        <v>5655.885358255452</v>
      </c>
      <c r="BN6" s="157">
        <f>'TuitionData-2Yr'!AD7*($U$3/$BN$3)</f>
        <v>6439.7450980392159</v>
      </c>
      <c r="BO6" s="157">
        <f>'TuitionData-2Yr'!AE7*($U$3/$BO$3)</f>
        <v>6283.5176964607081</v>
      </c>
      <c r="BP6" s="157">
        <f>'TuitionData-2Yr'!AF7*($U$3/$BP$3)</f>
        <v>6053.5925925925912</v>
      </c>
      <c r="BQ6" s="157">
        <f>'TuitionData-2Yr'!AG7*($U$3/$BQ$3)</f>
        <v>6585.5459154929576</v>
      </c>
      <c r="BR6" s="157">
        <f>'TuitionData-2Yr'!AH7*($U$3/$BR$3)</f>
        <v>6604.6152137701274</v>
      </c>
      <c r="BS6" s="157">
        <f>'TuitionData-2Yr'!AI7*($U$3/$BS$3)</f>
        <v>7433.5356171832518</v>
      </c>
      <c r="BT6" s="157">
        <f>'TuitionData-2Yr'!AJ7*($U$3/$BT$3)</f>
        <v>7502.5807814149948</v>
      </c>
      <c r="BU6" s="157">
        <f>'TuitionData-2Yr'!AK7*($U$3/$BU$3)</f>
        <v>7635.6356192425792</v>
      </c>
      <c r="BV6" s="157">
        <f>'TuitionData-2Yr'!AL7*($U$3/$BV$3)</f>
        <v>7688.7115479115473</v>
      </c>
      <c r="BW6" s="157">
        <f>'TuitionData-2Yr'!AM7*($U$3/$BW$3)</f>
        <v>7861.4683699873731</v>
      </c>
      <c r="BX6" s="157">
        <f>'TuitionData-2Yr'!AN7*($U$3/$BX$3)</f>
        <v>7903.696727272727</v>
      </c>
      <c r="BY6" s="157">
        <f>'TuitionData-2Yr'!AO7*($U$3/$BY$3)</f>
        <v>8403.3099350046432</v>
      </c>
      <c r="BZ6" s="63">
        <f>'TuitionData-2Yr'!AP7*($U$3/$BZ$3)</f>
        <v>8067.2366972477066</v>
      </c>
      <c r="CA6" s="63">
        <f>'TuitionData-2Yr'!AQ7*($U$3/$CA$3)</f>
        <v>8173.4147853032309</v>
      </c>
      <c r="CB6" s="63">
        <f>'TuitionData-2Yr'!AR7*($U$3/$CB$3)</f>
        <v>8373.3007420340455</v>
      </c>
      <c r="CC6" s="63">
        <f>'TuitionData-2Yr'!AS7*($U$3/$CC$3)</f>
        <v>8446</v>
      </c>
      <c r="CD6" s="199">
        <f>'TuitionData-2Yr'!AV7*($U$3/$CD$3)</f>
        <v>661.13207547169804</v>
      </c>
      <c r="CE6" s="198">
        <f>'TuitionData-2Yr'!AW7*($U$3/$CE$3)</f>
        <v>1203.9973770491802</v>
      </c>
      <c r="CF6" s="198">
        <f>'TuitionData-2Yr'!AX7*($U$3/$CF$3)</f>
        <v>666.57834394904455</v>
      </c>
      <c r="CG6" s="198">
        <f>'TuitionData-2Yr'!AY7*($U$3/$CG$3)</f>
        <v>1248.7775700934578</v>
      </c>
      <c r="CH6" s="198">
        <f>'TuitionData-2Yr'!AZ7*($U$3/$CH$3)</f>
        <v>1279.6470588235295</v>
      </c>
      <c r="CI6" s="198">
        <f>'TuitionData-2Yr'!BA7*($U$3/$CI$3)</f>
        <v>1228.9574085182965</v>
      </c>
      <c r="CJ6" s="198">
        <f>'TuitionData-2Yr'!BB7*($U$3/$CJ$3)</f>
        <v>1297.7777777777776</v>
      </c>
      <c r="CK6" s="198">
        <f>'TuitionData-2Yr'!BC7*($U$3/$CK$3)</f>
        <v>1366.0664788732392</v>
      </c>
      <c r="CL6" s="198">
        <f>'TuitionData-2Yr'!BD7*($U$3/$CL$3)</f>
        <v>1404.7129372570794</v>
      </c>
      <c r="CM6" s="198">
        <f>'TuitionData-2Yr'!BE7*($U$3/$CM$3)</f>
        <v>1409.9836867862969</v>
      </c>
      <c r="CN6" s="198">
        <f>'TuitionData-2Yr'!BF7*($U$3/$CN$3)</f>
        <v>1413.4403379091868</v>
      </c>
      <c r="CO6" s="198">
        <f>'TuitionData-2Yr'!BG7*($U$3/$CO$3)</f>
        <v>1624.6796315250767</v>
      </c>
      <c r="CP6" s="198">
        <f>'TuitionData-2Yr'!BH7*($U$3/$CP$3)</f>
        <v>1560.0117936117936</v>
      </c>
      <c r="CQ6" s="198">
        <f>'TuitionData-2Yr'!BI7*($U$3/$CQ$3)</f>
        <v>1725.9343539815361</v>
      </c>
      <c r="CR6" s="198">
        <f>'TuitionData-2Yr'!BJ7*($U$3/$CR$3)</f>
        <v>1634.1381818181817</v>
      </c>
      <c r="CS6" s="33">
        <f>'TuitionData-2Yr'!BK7*($U$3/$CS$3)</f>
        <v>2215.6211699164346</v>
      </c>
      <c r="CT6" s="33">
        <f>'TuitionData-2Yr'!BL7*($U$3/$CT$3)</f>
        <v>2430.2972477064222</v>
      </c>
      <c r="CU6" s="33">
        <f>'TuitionData-2Yr'!BM7*($U$3/$CU$3)</f>
        <v>2583.1465250110664</v>
      </c>
      <c r="CV6" s="33">
        <f>'TuitionData-2Yr'!BN7*($U$3/$CV$3)</f>
        <v>2816.2514185945001</v>
      </c>
      <c r="CW6" s="33">
        <f>'TuitionData-2Yr'!BO7*($U$3/$CW$3)</f>
        <v>3047</v>
      </c>
      <c r="CX6" s="560"/>
      <c r="CY6" s="294"/>
      <c r="CZ6" s="294"/>
      <c r="DA6" s="294"/>
    </row>
    <row r="7" spans="1:105" s="15" customFormat="1">
      <c r="A7" s="32"/>
      <c r="B7" s="198"/>
      <c r="C7" s="198"/>
      <c r="D7" s="198"/>
      <c r="E7" s="157"/>
      <c r="F7" s="157"/>
      <c r="G7" s="157"/>
      <c r="H7" s="157"/>
      <c r="I7" s="295"/>
      <c r="J7" s="295"/>
      <c r="K7" s="295"/>
      <c r="L7" s="296"/>
      <c r="M7" s="295"/>
      <c r="N7" s="295"/>
      <c r="O7" s="295"/>
      <c r="P7" s="295"/>
      <c r="Q7" s="296"/>
      <c r="R7" s="296"/>
      <c r="S7" s="296"/>
      <c r="T7" s="296"/>
      <c r="U7" s="296"/>
      <c r="V7" s="199"/>
      <c r="W7" s="198"/>
      <c r="X7" s="198"/>
      <c r="Y7" s="157"/>
      <c r="Z7" s="157"/>
      <c r="AA7" s="157"/>
      <c r="AB7" s="157"/>
      <c r="AC7" s="157"/>
      <c r="AD7" s="157"/>
      <c r="AE7" s="157"/>
      <c r="AF7" s="157"/>
      <c r="AG7" s="157"/>
      <c r="AH7" s="157"/>
      <c r="AI7" s="157"/>
      <c r="AJ7" s="157"/>
      <c r="AK7" s="157"/>
      <c r="AL7" s="157"/>
      <c r="AM7" s="157"/>
      <c r="AN7" s="157"/>
      <c r="AO7" s="157"/>
      <c r="AP7" s="199"/>
      <c r="AQ7" s="198"/>
      <c r="AR7" s="198"/>
      <c r="AS7" s="198"/>
      <c r="AT7" s="25"/>
      <c r="AU7" s="25"/>
      <c r="AV7" s="25"/>
      <c r="AW7" s="25"/>
      <c r="AX7" s="25"/>
      <c r="AY7" s="25"/>
      <c r="AZ7" s="25"/>
      <c r="BA7" s="25"/>
      <c r="BB7" s="25"/>
      <c r="BC7" s="25"/>
      <c r="BD7" s="25"/>
      <c r="BE7" s="297"/>
      <c r="BF7" s="297"/>
      <c r="BG7" s="297"/>
      <c r="BH7" s="297"/>
      <c r="BI7" s="297"/>
      <c r="BJ7" s="199"/>
      <c r="BK7" s="198"/>
      <c r="BL7" s="198"/>
      <c r="BM7" s="157"/>
      <c r="BN7" s="157"/>
      <c r="BO7" s="157"/>
      <c r="BP7" s="157"/>
      <c r="BQ7" s="157"/>
      <c r="BR7" s="157"/>
      <c r="BS7" s="157"/>
      <c r="BT7" s="157"/>
      <c r="BU7" s="157"/>
      <c r="BV7" s="157"/>
      <c r="BW7" s="157"/>
      <c r="BX7" s="157"/>
      <c r="BY7" s="157"/>
      <c r="BZ7" s="63"/>
      <c r="CA7" s="63"/>
      <c r="CB7" s="63"/>
      <c r="CC7" s="63"/>
      <c r="CD7" s="199"/>
      <c r="CE7" s="198"/>
      <c r="CF7" s="198"/>
      <c r="CG7" s="198"/>
      <c r="CH7" s="25"/>
      <c r="CI7" s="25"/>
      <c r="CJ7" s="25"/>
      <c r="CK7" s="25"/>
      <c r="CL7" s="25"/>
      <c r="CM7" s="25"/>
      <c r="CN7" s="25"/>
      <c r="CO7" s="25"/>
      <c r="CP7" s="25"/>
      <c r="CQ7" s="25"/>
      <c r="CR7" s="25"/>
      <c r="CS7" s="297"/>
      <c r="CT7" s="297"/>
      <c r="CU7" s="297"/>
      <c r="CV7" s="297"/>
      <c r="CW7" s="297"/>
      <c r="CX7" s="558"/>
    </row>
    <row r="8" spans="1:105" s="15" customFormat="1">
      <c r="A8" s="292" t="s">
        <v>19</v>
      </c>
      <c r="B8" s="198">
        <f>'TuitionData-4Yr'!F9*($U$3/$B$3)</f>
        <v>3022.3180592991912</v>
      </c>
      <c r="C8" s="198">
        <f>'TuitionData-4Yr'!G9*($U$3/$C$3)</f>
        <v>3100.3698360655735</v>
      </c>
      <c r="D8" s="198">
        <f>'TuitionData-4Yr'!H9*($U$3/$D$3)</f>
        <v>3213.8598726114647</v>
      </c>
      <c r="E8" s="157">
        <f>'TuitionData-4Yr'!I9*($U$3/$E$3)</f>
        <v>3426.861059190031</v>
      </c>
      <c r="F8" s="157">
        <f>'TuitionData-4Yr'!J9*($U$3/$F$3)</f>
        <v>3542.6470588235293</v>
      </c>
      <c r="G8" s="157">
        <f>'TuitionData-4Yr'!K9*($U$3/$G$3)</f>
        <v>3996.5638872225559</v>
      </c>
      <c r="H8" s="157">
        <f>'TuitionData-4Yr'!L9*($U$3/$H$3)</f>
        <v>4065.0185185185178</v>
      </c>
      <c r="I8" s="157">
        <f>'TuitionData-4Yr'!M9*($U$3/$I$3)</f>
        <v>4335.0895774647888</v>
      </c>
      <c r="J8" s="157">
        <f>'TuitionData-4Yr'!N9*($U$3/180.1)</f>
        <v>4581.2059966685174</v>
      </c>
      <c r="K8" s="157">
        <f>'TuitionData-4Yr'!O9*($U$3/$K$3)</f>
        <v>4880.3219140837409</v>
      </c>
      <c r="L8" s="63">
        <f>'TuitionData-4Yr'!P9*($U$3/$L$3)</f>
        <v>5233.1826821541708</v>
      </c>
      <c r="M8" s="157">
        <f>'TuitionData-4Yr'!Q9*($U$3/$M$3)</f>
        <v>5339.0870010235412</v>
      </c>
      <c r="N8" s="157">
        <f>'TuitionData-4Yr'!R9*($U$3/$N$3)</f>
        <v>5402.0717444717438</v>
      </c>
      <c r="O8" s="157">
        <f>'TuitionData-4Yr'!S9*($U$3/$O$3)</f>
        <v>5652.1826797056146</v>
      </c>
      <c r="P8" s="157">
        <f>'TuitionData-4Yr'!T9*($U$3/$P$3)</f>
        <v>5939.8109090909093</v>
      </c>
      <c r="Q8" s="63">
        <f>'TuitionData-4Yr'!U9*($U$3/$Q$3)</f>
        <v>6707.5951717734442</v>
      </c>
      <c r="R8" s="63">
        <f>'TuitionData-4Yr'!V9*($U$3/$R$3)</f>
        <v>7646.6495412844042</v>
      </c>
      <c r="S8" s="63">
        <f>'TuitionData-4Yr'!W9*($U$3/$S$3)</f>
        <v>8133.0854360336425</v>
      </c>
      <c r="T8" s="63">
        <f>'TuitionData-4Yr'!X9*($U$3/$T$3)</f>
        <v>8437.5381929288505</v>
      </c>
      <c r="U8" s="63">
        <f>'TuitionData-4Yr'!Y9*($U$3/$U$3)</f>
        <v>8770</v>
      </c>
      <c r="V8" s="199">
        <f>'TuitionData-4Yr'!AC9*(220/$V$3)</f>
        <v>5221.2938005390833</v>
      </c>
      <c r="W8" s="198">
        <f>'TuitionData-4Yr'!AD9*($U$3/$W$3)</f>
        <v>5898.974426229508</v>
      </c>
      <c r="X8" s="198">
        <f>'TuitionData-4Yr'!AE9*($U$3/$X$3)</f>
        <v>6249.1719745222927</v>
      </c>
      <c r="Y8" s="157">
        <f>'TuitionData-4Yr'!AF9*($U$3/$Y$3)</f>
        <v>6629.5825545171338</v>
      </c>
      <c r="Z8" s="157">
        <f>'TuitionData-4Yr'!AG9*($U$3/$Z$3)</f>
        <v>7063.8235294117649</v>
      </c>
      <c r="AA8" s="157">
        <f>'TuitionData-4Yr'!AH9*($U$3/$AA$3)</f>
        <v>7912.5518896220765</v>
      </c>
      <c r="AB8" s="157">
        <f>'TuitionData-4Yr'!AI9*($U$3/$AB$3)</f>
        <v>8151.6666666666652</v>
      </c>
      <c r="AC8" s="157">
        <f>'TuitionData-4Yr'!AJ9*($U$3/$AC$3)</f>
        <v>8312.2118309859143</v>
      </c>
      <c r="AD8" s="157">
        <f>'TuitionData-4Yr'!AK9*($U$3/$AD$3)</f>
        <v>8757.7301499167133</v>
      </c>
      <c r="AE8" s="157">
        <f>'TuitionData-4Yr'!AL9*($U$3/$AE$3)</f>
        <v>9364.324089178901</v>
      </c>
      <c r="AF8" s="157">
        <f>'TuitionData-4Yr'!AM9*($U$3/$AF$3)</f>
        <v>9977.9514255543818</v>
      </c>
      <c r="AG8" s="157">
        <f>'TuitionData-4Yr'!AN9*($U$3/$AG$3)</f>
        <v>9947.7256908904801</v>
      </c>
      <c r="AH8" s="157">
        <f>'TuitionData-4Yr'!AO9*($U$3/$AH$3)</f>
        <v>10652.619164619164</v>
      </c>
      <c r="AI8" s="157">
        <f>'TuitionData-4Yr'!AP9*($U$3/$AI$3)</f>
        <v>10855.779432450467</v>
      </c>
      <c r="AJ8" s="157">
        <f>'TuitionData-4Yr'!AQ9*($U$3/$AJ$3)</f>
        <v>11839.272727272726</v>
      </c>
      <c r="AK8" s="157">
        <f>'TuitionData-4Yr'!AR9*($U$3/$AK$3)</f>
        <v>13319.75487465181</v>
      </c>
      <c r="AL8" s="157">
        <f>'TuitionData-4Yr'!AS9*($U$3/$AL$3)</f>
        <v>14680.366972477064</v>
      </c>
      <c r="AM8" s="157">
        <f>'TuitionData-4Yr'!AT9*($U$3/$AM$3)</f>
        <v>15687.082779991146</v>
      </c>
      <c r="AN8" s="157">
        <f>'TuitionData-4Yr'!AU9*($U$3/$AN$3)</f>
        <v>16263.291139240504</v>
      </c>
      <c r="AO8" s="157">
        <f>'TuitionData-4Yr'!AV9*($U$3/$AO$3)</f>
        <v>17135</v>
      </c>
      <c r="AP8" s="199">
        <f>'TuitionData-2Yr'!D9*($U$3/$AP$3)</f>
        <v>1756.7223719676549</v>
      </c>
      <c r="AQ8" s="198">
        <f>'TuitionData-2Yr'!E9*($U$3/$AQ$3)</f>
        <v>1930.0721311475409</v>
      </c>
      <c r="AR8" s="198">
        <f>'TuitionData-2Yr'!F9*($U$3/$AR$3)</f>
        <v>2008.6624203821655</v>
      </c>
      <c r="AS8" s="198">
        <f>'TuitionData-2Yr'!G9*($U$3/$AS$3)</f>
        <v>1964.8598130841121</v>
      </c>
      <c r="AT8" s="198">
        <f>'TuitionData-2Yr'!H9*($U$3/$AT$3)</f>
        <v>1855.0588235294117</v>
      </c>
      <c r="AU8" s="198">
        <f>'TuitionData-2Yr'!I9*($U$3/$AU$3)</f>
        <v>2312.1775644871027</v>
      </c>
      <c r="AV8" s="198">
        <f>'TuitionData-2Yr'!J9*($U$3/$AV$3)</f>
        <v>2311.6666666666665</v>
      </c>
      <c r="AW8" s="198">
        <f>'TuitionData-2Yr'!K9*($U$3/$AW$3)</f>
        <v>2684.7549295774647</v>
      </c>
      <c r="AX8" s="198">
        <f>'TuitionData-2Yr'!L9*($U$3/$AX$3)</f>
        <v>2645.99666851749</v>
      </c>
      <c r="AY8" s="198">
        <f>'TuitionData-2Yr'!M9*($U$3/$AY$3)</f>
        <v>3201.0440456769984</v>
      </c>
      <c r="AZ8" s="198">
        <f>'TuitionData-2Yr'!N9*($U$3/$AZ$3)</f>
        <v>3330.0950369588172</v>
      </c>
      <c r="BA8" s="198">
        <f>'TuitionData-2Yr'!O9*($U$3/$BA$3)</f>
        <v>3227.8403275332653</v>
      </c>
      <c r="BB8" s="198">
        <f>'TuitionData-2Yr'!P9*($U$3/$BB$3)</f>
        <v>3099.361179361179</v>
      </c>
      <c r="BC8" s="198">
        <f>'TuitionData-2Yr'!Q9*($U$3/$BC$3)</f>
        <v>3027.9550069851507</v>
      </c>
      <c r="BD8" s="198">
        <f>'TuitionData-2Yr'!R9*($U$3/$BD$3)</f>
        <v>2866.909090909091</v>
      </c>
      <c r="BE8" s="33">
        <f>'TuitionData-2Yr'!S9*($U$3/$BE$3)</f>
        <v>2928.1337047353759</v>
      </c>
      <c r="BF8" s="33">
        <f>'TuitionData-2Yr'!T9*($U$3/$BF$3)</f>
        <v>3504</v>
      </c>
      <c r="BG8" s="33">
        <f>'TuitionData-2Yr'!U9*($U$3/$BG$3)</f>
        <v>4079.4687915006634</v>
      </c>
      <c r="BH8" s="33">
        <f>'TuitionData-2Yr'!V9*($U$3/$BH$3)</f>
        <v>4221.3182016586643</v>
      </c>
      <c r="BI8" s="33">
        <f>'TuitionData-2Yr'!W9*($U$3/$BI$3)</f>
        <v>4200</v>
      </c>
      <c r="BJ8" s="199">
        <f>'TuitionData-2Yr'!Z9*($U$3/$BJ$3)</f>
        <v>3074.2641509433961</v>
      </c>
      <c r="BK8" s="198">
        <f>'TuitionData-2Yr'!AA9*($U$3/$BK$3)</f>
        <v>3653.3508196721309</v>
      </c>
      <c r="BL8" s="198">
        <f>'TuitionData-2Yr'!AB9*($U$3/$BL$3)</f>
        <v>4017.3248407643309</v>
      </c>
      <c r="BM8" s="157">
        <f>'TuitionData-2Yr'!AC9*($U$3/$BM$3)</f>
        <v>3602.2429906542056</v>
      </c>
      <c r="BN8" s="157">
        <f>'TuitionData-2Yr'!AD9*($U$3/$BN$3)</f>
        <v>3572.7058823529414</v>
      </c>
      <c r="BO8" s="157">
        <f>'TuitionData-2Yr'!AE9*($U$3/$BO$3)</f>
        <v>4372.1175764847039</v>
      </c>
      <c r="BP8" s="157">
        <f>'TuitionData-2Yr'!AF9*($U$3/$BP$3)</f>
        <v>4420.5555555555547</v>
      </c>
      <c r="BQ8" s="157">
        <f>'TuitionData-2Yr'!AG9*($U$3/$BQ$3)</f>
        <v>5053.6563380281686</v>
      </c>
      <c r="BR8" s="157">
        <f>'TuitionData-2Yr'!AH9*($U$3/$BR$3)</f>
        <v>4980.6996113270407</v>
      </c>
      <c r="BS8" s="157">
        <f>'TuitionData-2Yr'!AI9*($U$3/$BS$3)</f>
        <v>5792.3654159869493</v>
      </c>
      <c r="BT8" s="157">
        <f>'TuitionData-2Yr'!AJ9*($U$3/$BT$3)</f>
        <v>5957.1700105596619</v>
      </c>
      <c r="BU8" s="157">
        <f>'TuitionData-2Yr'!AK9*($U$3/$BU$3)</f>
        <v>5774.2476970317293</v>
      </c>
      <c r="BV8" s="157">
        <f>'TuitionData-2Yr'!AL9*($U$3/$BV$3)</f>
        <v>5544.4127764127761</v>
      </c>
      <c r="BW8" s="157">
        <f>'TuitionData-2Yr'!AM9*($U$3/$BW$3)</f>
        <v>5416.6750680512141</v>
      </c>
      <c r="BX8" s="157">
        <f>'TuitionData-2Yr'!AN9*($U$3/$BX$3)</f>
        <v>5128.5818181818177</v>
      </c>
      <c r="BY8" s="157">
        <f>'TuitionData-2Yr'!AO9*($U$3/$BY$3)</f>
        <v>5238.1058495821726</v>
      </c>
      <c r="BZ8" s="63">
        <f>'TuitionData-2Yr'!AP9*($U$3/$BZ$3)</f>
        <v>6397.2110091743125</v>
      </c>
      <c r="CA8" s="63">
        <f>'TuitionData-2Yr'!AQ9*($U$3/$CA$3)</f>
        <v>7398.8844621513936</v>
      </c>
      <c r="CB8" s="63">
        <f>'TuitionData-2Yr'!AR9*($U$3/$CB$3)</f>
        <v>7555.5477957223911</v>
      </c>
      <c r="CC8" s="63">
        <f>'TuitionData-2Yr'!AS9*($U$3/$CC$3)</f>
        <v>7530</v>
      </c>
      <c r="CD8" s="199">
        <f>'TuitionData-2Yr'!AV9*($U$3/$CD$3)</f>
        <v>1558.3827493261454</v>
      </c>
      <c r="CE8" s="198">
        <f>'TuitionData-2Yr'!AW9*($U$3/$CE$3)</f>
        <v>1689.5790163934425</v>
      </c>
      <c r="CF8" s="198">
        <f>'TuitionData-2Yr'!AX9*($U$3/$CF$3)</f>
        <v>1775.0624203821656</v>
      </c>
      <c r="CG8" s="198">
        <f>'TuitionData-2Yr'!AY9*($U$3/$CG$3)</f>
        <v>1833.8691588785045</v>
      </c>
      <c r="CH8" s="198">
        <f>'TuitionData-2Yr'!AZ9*($U$3/$CH$3)</f>
        <v>1648.9411764705883</v>
      </c>
      <c r="CI8" s="198">
        <f>'TuitionData-2Yr'!BA9*($U$3/$CI$3)</f>
        <v>2144.0191961607679</v>
      </c>
      <c r="CJ8" s="198">
        <f>'TuitionData-2Yr'!BB9*($U$3/$CJ$3)</f>
        <v>2189.9999999999995</v>
      </c>
      <c r="CK8" s="198">
        <f>'TuitionData-2Yr'!BC9*($U$3/$CK$3)</f>
        <v>2526.8281690140843</v>
      </c>
      <c r="CL8" s="198">
        <f>'TuitionData-2Yr'!BD9*($U$3/$CL$3)</f>
        <v>2645.99666851749</v>
      </c>
      <c r="CM8" s="198">
        <f>'TuitionData-2Yr'!BE9*($U$3/$CM$3)</f>
        <v>3201.0440456769984</v>
      </c>
      <c r="CN8" s="198">
        <f>'TuitionData-2Yr'!BF9*($U$3/$CN$3)</f>
        <v>3330.0950369588172</v>
      </c>
      <c r="CO8" s="198">
        <f>'TuitionData-2Yr'!BG9*($U$3/$CO$3)</f>
        <v>3227.8403275332653</v>
      </c>
      <c r="CP8" s="198">
        <f>'TuitionData-2Yr'!BH9*($U$3/$CP$3)</f>
        <v>3099.361179361179</v>
      </c>
      <c r="CQ8" s="198">
        <f>'TuitionData-2Yr'!BI9*($U$3/$CQ$3)</f>
        <v>3027.9550069851507</v>
      </c>
      <c r="CR8" s="198">
        <f>'TuitionData-2Yr'!BJ9*($U$3/$CR$3)</f>
        <v>2866.909090909091</v>
      </c>
      <c r="CS8" s="33">
        <f>'TuitionData-2Yr'!BK9*($U$3/$CS$3)</f>
        <v>2928.1337047353759</v>
      </c>
      <c r="CT8" s="33">
        <f>'TuitionData-2Yr'!BL9*($U$3/$CT$3)</f>
        <v>3504</v>
      </c>
      <c r="CU8" s="33">
        <f>'TuitionData-2Yr'!BM9*($U$3/$CU$3)</f>
        <v>4094.9800796812747</v>
      </c>
      <c r="CV8" s="33">
        <f>'TuitionData-2Yr'!BN9*($U$3/$CV$3)</f>
        <v>4098.9611523352241</v>
      </c>
      <c r="CW8" s="33">
        <f>'TuitionData-2Yr'!BO9*($U$3/$CW$3)</f>
        <v>4140</v>
      </c>
      <c r="CX8" s="558"/>
    </row>
    <row r="9" spans="1:105" s="15" customFormat="1">
      <c r="A9" s="292" t="s">
        <v>20</v>
      </c>
      <c r="B9" s="198">
        <f>'TuitionData-4Yr'!F10*($U$3/150.4)</f>
        <v>2932.4255319148933</v>
      </c>
      <c r="C9" s="198">
        <f>'TuitionData-4Yr'!G10*($U$3/$C$3)</f>
        <v>3017.6524590163931</v>
      </c>
      <c r="D9" s="198">
        <f>'TuitionData-4Yr'!H10*($U$3/$D$3)</f>
        <v>2963.8929936305731</v>
      </c>
      <c r="E9" s="157">
        <f>'TuitionData-4Yr'!I10*($U$3/$E$3)</f>
        <v>3137.9538940809966</v>
      </c>
      <c r="F9" s="157">
        <f>'TuitionData-4Yr'!J10*($U$3/$F$3)</f>
        <v>3916.2352941176473</v>
      </c>
      <c r="G9" s="157">
        <f>'TuitionData-4Yr'!K10*($U$3/$G$3)</f>
        <v>4164.7222555488906</v>
      </c>
      <c r="H9" s="157">
        <f>'TuitionData-4Yr'!L10*($U$3/$H$3)</f>
        <v>4117.74074074074</v>
      </c>
      <c r="I9" s="157">
        <f>'TuitionData-4Yr'!M10*($U$3/$I$3)</f>
        <v>4223.2247887323938</v>
      </c>
      <c r="J9" s="157">
        <f>'TuitionData-4Yr'!N10*($U$3/180.1)</f>
        <v>4485.2237645752357</v>
      </c>
      <c r="K9" s="157">
        <f>'TuitionData-4Yr'!O10*($U$3/$K$3)</f>
        <v>4891.7542142468737</v>
      </c>
      <c r="L9" s="63">
        <f>'TuitionData-4Yr'!P10*($U$3/$L$3)</f>
        <v>5510.6906019007392</v>
      </c>
      <c r="M9" s="157">
        <f>'TuitionData-4Yr'!Q10*($U$3/$M$3)</f>
        <v>5618.8331627430907</v>
      </c>
      <c r="N9" s="157">
        <f>'TuitionData-4Yr'!R10*($U$3/$N$3)</f>
        <v>5980.6191646191637</v>
      </c>
      <c r="O9" s="157">
        <f>'TuitionData-4Yr'!S10*($U$3/$O$3)</f>
        <v>6380.0133461994528</v>
      </c>
      <c r="P9" s="157">
        <f>'TuitionData-4Yr'!T10*($U$3/$P$3)</f>
        <v>6195.7090909090903</v>
      </c>
      <c r="Q9" s="63">
        <f>'TuitionData-4Yr'!U10*($U$3/$Q$3)</f>
        <v>6908.226555246054</v>
      </c>
      <c r="R9" s="63">
        <f>'TuitionData-4Yr'!V10*($U$3/$R$3)</f>
        <v>6895.4862385321103</v>
      </c>
      <c r="S9" s="63">
        <f>'TuitionData-4Yr'!W10*($U$3/$S$3)</f>
        <v>6980.0796812748995</v>
      </c>
      <c r="T9" s="63">
        <f>'TuitionData-4Yr'!X10*($U$3/$T$3)</f>
        <v>7203.7712789175021</v>
      </c>
      <c r="U9" s="63">
        <f>'TuitionData-4Yr'!Y10*($U$3/$U$3)</f>
        <v>7335</v>
      </c>
      <c r="V9" s="199">
        <f>'TuitionData-4Yr'!AC10*(220/$V$3)</f>
        <v>5514.8247978436657</v>
      </c>
      <c r="W9" s="198">
        <f>'TuitionData-4Yr'!AD10*($U$3/$W$3)</f>
        <v>5860.6793442622948</v>
      </c>
      <c r="X9" s="198">
        <f>'TuitionData-4Yr'!AE10*($U$3/$X$3)</f>
        <v>6121.2127388535027</v>
      </c>
      <c r="Y9" s="157">
        <f>'TuitionData-4Yr'!AF10*($U$3/$Y$3)</f>
        <v>6581.5526479750779</v>
      </c>
      <c r="Z9" s="157">
        <f>'TuitionData-4Yr'!AG10*($U$3/$Z$3)</f>
        <v>7738</v>
      </c>
      <c r="AA9" s="157">
        <f>'TuitionData-4Yr'!AH10*($U$3/$AA$3)</f>
        <v>8273.3917216556692</v>
      </c>
      <c r="AB9" s="157">
        <f>'TuitionData-4Yr'!AI10*($U$3/$AB$3)</f>
        <v>8305.7777777777774</v>
      </c>
      <c r="AC9" s="157">
        <f>'TuitionData-4Yr'!AJ10*($U$3/$AC$3)</f>
        <v>8566.2107042253519</v>
      </c>
      <c r="AD9" s="157">
        <f>'TuitionData-4Yr'!AK10*($U$3/$AD$3)</f>
        <v>9065.1327040533033</v>
      </c>
      <c r="AE9" s="157">
        <f>'TuitionData-4Yr'!AL10*($U$3/$AE$3)</f>
        <v>9446.8907014681899</v>
      </c>
      <c r="AF9" s="157">
        <f>'TuitionData-4Yr'!AM10*($U$3/$AF$3)</f>
        <v>10618.069693769799</v>
      </c>
      <c r="AG9" s="157">
        <f>'TuitionData-4Yr'!AN10*($U$3/$AG$3)</f>
        <v>10747.512794268168</v>
      </c>
      <c r="AH9" s="157">
        <f>'TuitionData-4Yr'!AO10*($U$3/$AH$3)</f>
        <v>11042.90909090909</v>
      </c>
      <c r="AI9" s="157">
        <f>'TuitionData-4Yr'!AP10*($U$3/$AI$3)</f>
        <v>11561.180802596267</v>
      </c>
      <c r="AJ9" s="157">
        <f>'TuitionData-4Yr'!AQ10*($U$3/$AJ$3)</f>
        <v>11257.396363636362</v>
      </c>
      <c r="AK9" s="157">
        <f>'TuitionData-4Yr'!AR10*($U$3/$AK$3)</f>
        <v>11888.222841225626</v>
      </c>
      <c r="AL9" s="157">
        <f>'TuitionData-4Yr'!AS10*($U$3/$AL$3)</f>
        <v>12211.493577981651</v>
      </c>
      <c r="AM9" s="157">
        <f>'TuitionData-4Yr'!AT10*($U$3/$AM$3)</f>
        <v>12385.763612217794</v>
      </c>
      <c r="AN9" s="157">
        <f>'TuitionData-4Yr'!AU10*($U$3/$AN$3)</f>
        <v>12641.522479266694</v>
      </c>
      <c r="AO9" s="157">
        <f>'TuitionData-4Yr'!AV10*($U$3/$AO$3)</f>
        <v>13004</v>
      </c>
      <c r="AP9" s="199">
        <f>'TuitionData-2Yr'!D10*($U$3/$AP$3)</f>
        <v>1322.2641509433961</v>
      </c>
      <c r="AQ9" s="198">
        <f>'TuitionData-2Yr'!E10*($U$3/$AQ$3)</f>
        <v>1374.0275409836065</v>
      </c>
      <c r="AR9" s="198">
        <f>'TuitionData-2Yr'!F10*($U$3/$AR$3)</f>
        <v>1356.9630573248407</v>
      </c>
      <c r="AS9" s="198">
        <f>'TuitionData-2Yr'!G10*($U$3/$AS$3)</f>
        <v>1378.3127725856698</v>
      </c>
      <c r="AT9" s="198">
        <f>'TuitionData-2Yr'!H10*($U$3/$AT$3)</f>
        <v>1346.9215686274511</v>
      </c>
      <c r="AU9" s="198">
        <f>'TuitionData-2Yr'!I10*($U$3/$AU$3)</f>
        <v>1419.5368926214758</v>
      </c>
      <c r="AV9" s="198">
        <f>'TuitionData-2Yr'!J10*($U$3/$AV$3)</f>
        <v>1395.1111111111109</v>
      </c>
      <c r="AW9" s="198">
        <f>'TuitionData-2Yr'!K10*($U$3/$AW$3)</f>
        <v>1658.2309859154927</v>
      </c>
      <c r="AX9" s="198">
        <f>'TuitionData-2Yr'!L10*($U$3/$AX$3)</f>
        <v>2075.2915047196002</v>
      </c>
      <c r="AY9" s="198">
        <f>'TuitionData-2Yr'!M10*($U$3/$AY$3)</f>
        <v>2095.9216965742253</v>
      </c>
      <c r="AZ9" s="198">
        <f>'TuitionData-2Yr'!N10*($U$3/$AZ$3)</f>
        <v>2170.7286166842659</v>
      </c>
      <c r="BA9" s="198">
        <f>'TuitionData-2Yr'!O10*($U$3/$BA$3)</f>
        <v>2199.71340839304</v>
      </c>
      <c r="BB9" s="198">
        <f>'TuitionData-2Yr'!P10*($U$3/$BB$3)</f>
        <v>2192.5110565110563</v>
      </c>
      <c r="BC9" s="198">
        <f>'TuitionData-2Yr'!Q10*($U$3/$BC$3)</f>
        <v>2231.7149866297964</v>
      </c>
      <c r="BD9" s="198">
        <f>'TuitionData-2Yr'!R10*($U$3/$BD$3)</f>
        <v>2285.5636363636363</v>
      </c>
      <c r="BE9" s="33">
        <f>'TuitionData-2Yr'!S10*($U$3/$BE$3)</f>
        <v>2407.5766016713092</v>
      </c>
      <c r="BF9" s="33">
        <f>'TuitionData-2Yr'!T10*($U$3/$BF$3)</f>
        <v>2528.880733944954</v>
      </c>
      <c r="BG9" s="33">
        <f>'TuitionData-2Yr'!U10*($U$3/$BG$3)</f>
        <v>2642.089420097388</v>
      </c>
      <c r="BH9" s="33">
        <f>'TuitionData-2Yr'!V10*($U$3/$BH$3)</f>
        <v>2793.8192928852027</v>
      </c>
      <c r="BI9" s="33">
        <f>'TuitionData-2Yr'!W10*($U$3/$BI$3)</f>
        <v>3002.5</v>
      </c>
      <c r="BJ9" s="199">
        <f>'TuitionData-2Yr'!Z10*($U$3/$BJ$3)</f>
        <v>2993.9838274932613</v>
      </c>
      <c r="BK9" s="198">
        <f>'TuitionData-2Yr'!AA10*($U$3/$BK$3)</f>
        <v>2941.062295081967</v>
      </c>
      <c r="BL9" s="198">
        <f>'TuitionData-2Yr'!AB10*($U$3/$BL$3)</f>
        <v>3024.8968152866241</v>
      </c>
      <c r="BM9" s="157">
        <f>'TuitionData-2Yr'!AC10*($U$3/$BM$3)</f>
        <v>3001.1414330218067</v>
      </c>
      <c r="BN9" s="157">
        <f>'TuitionData-2Yr'!AD10*($U$3/$BN$3)</f>
        <v>3025.9215686274511</v>
      </c>
      <c r="BO9" s="157">
        <f>'TuitionData-2Yr'!AE10*($U$3/$BO$3)</f>
        <v>3134.7522495500903</v>
      </c>
      <c r="BP9" s="157">
        <f>'TuitionData-2Yr'!AF10*($U$3/$BP$3)</f>
        <v>3267.4259259259252</v>
      </c>
      <c r="BQ9" s="157">
        <f>'TuitionData-2Yr'!AG10*($U$3/$BQ$3)</f>
        <v>3379.6326760563379</v>
      </c>
      <c r="BR9" s="157">
        <f>'TuitionData-2Yr'!AH10*($U$3/$BR$3)</f>
        <v>3891.1715713492504</v>
      </c>
      <c r="BS9" s="157">
        <f>'TuitionData-2Yr'!AI10*($U$3/$BS$3)</f>
        <v>4191.8433931484506</v>
      </c>
      <c r="BT9" s="157">
        <f>'TuitionData-2Yr'!AJ10*($U$3/$BT$3)</f>
        <v>4326.6568109820482</v>
      </c>
      <c r="BU9" s="157">
        <f>'TuitionData-2Yr'!AK10*($U$3/$BU$3)</f>
        <v>4483.1115660184241</v>
      </c>
      <c r="BV9" s="157">
        <f>'TuitionData-2Yr'!AL10*($U$3/$BV$3)</f>
        <v>4407.9803439803436</v>
      </c>
      <c r="BW9" s="157">
        <f>'TuitionData-2Yr'!AM10*($U$3/$BW$3)</f>
        <v>4407.3567323894977</v>
      </c>
      <c r="BX9" s="157">
        <f>'TuitionData-2Yr'!AN10*($U$3/$BX$3)</f>
        <v>4512.727272727273</v>
      </c>
      <c r="BY9" s="157">
        <f>'TuitionData-2Yr'!AO10*($U$3/$BY$3)</f>
        <v>4722.9712163416898</v>
      </c>
      <c r="BZ9" s="63">
        <f>'TuitionData-2Yr'!AP10*($U$3/$BZ$3)</f>
        <v>4870.2385321100919</v>
      </c>
      <c r="CA9" s="63">
        <f>'TuitionData-2Yr'!AQ10*($U$3/$CA$3)</f>
        <v>4917.0783532536516</v>
      </c>
      <c r="CB9" s="63">
        <f>'TuitionData-2Yr'!AR10*($U$3/$CB$3)</f>
        <v>5018.1684853775641</v>
      </c>
      <c r="CC9" s="63">
        <f>'TuitionData-2Yr'!AS10*($U$3/$CC$3)</f>
        <v>5160</v>
      </c>
      <c r="CD9" s="199">
        <f>'TuitionData-2Yr'!AV10*($U$3/$CD$3)</f>
        <v>0</v>
      </c>
      <c r="CE9" s="198">
        <f>'TuitionData-2Yr'!AW10*($U$3/$CE$3)</f>
        <v>0</v>
      </c>
      <c r="CF9" s="198">
        <f>'TuitionData-2Yr'!AX10*($U$3/$CF$3)</f>
        <v>0</v>
      </c>
      <c r="CG9" s="198">
        <f>'TuitionData-2Yr'!AY10*($U$3/$CG$3)</f>
        <v>0</v>
      </c>
      <c r="CH9" s="198">
        <f>'TuitionData-2Yr'!AZ10*($U$3/$CH$3)</f>
        <v>0</v>
      </c>
      <c r="CI9" s="198">
        <f>'TuitionData-2Yr'!BA10*($U$3/$CI$3)</f>
        <v>0</v>
      </c>
      <c r="CJ9" s="198">
        <f>'TuitionData-2Yr'!BB10*($U$3/$CJ$3)</f>
        <v>0</v>
      </c>
      <c r="CK9" s="198">
        <f>'TuitionData-2Yr'!BC10*($U$3/$CK$3)</f>
        <v>0</v>
      </c>
      <c r="CL9" s="198">
        <f>'TuitionData-2Yr'!BD10*($U$3/$CL$3)</f>
        <v>0</v>
      </c>
      <c r="CM9" s="198">
        <f>'TuitionData-2Yr'!BE10*($U$3/$CM$3)</f>
        <v>0</v>
      </c>
      <c r="CN9" s="198">
        <f>'TuitionData-2Yr'!BF10*($U$3/$CN$3)</f>
        <v>0</v>
      </c>
      <c r="CO9" s="198">
        <f>'TuitionData-2Yr'!BG10*($U$3/$CO$3)</f>
        <v>0</v>
      </c>
      <c r="CP9" s="198">
        <f>'TuitionData-2Yr'!BH10*($U$3/$CP$3)</f>
        <v>0</v>
      </c>
      <c r="CQ9" s="198">
        <f>'TuitionData-2Yr'!BI10*($U$3/$CQ$3)</f>
        <v>0</v>
      </c>
      <c r="CR9" s="198">
        <f>'TuitionData-2Yr'!BJ10*($U$3/$CR$3)</f>
        <v>0</v>
      </c>
      <c r="CS9" s="33">
        <f>'TuitionData-2Yr'!BK10*($U$3/$CS$3)</f>
        <v>0</v>
      </c>
      <c r="CT9" s="33">
        <f>'TuitionData-2Yr'!BL10*($U$3/$CT$3)</f>
        <v>0</v>
      </c>
      <c r="CU9" s="33">
        <f>'TuitionData-2Yr'!BM10*($U$3/$CU$3)</f>
        <v>0</v>
      </c>
      <c r="CV9" s="33">
        <f>'TuitionData-2Yr'!BN10*($U$3/$CV$3)</f>
        <v>0</v>
      </c>
      <c r="CW9" s="33">
        <f>'TuitionData-2Yr'!BO10*($U$3/$CW$3)</f>
        <v>0</v>
      </c>
      <c r="CX9" s="558"/>
    </row>
    <row r="10" spans="1:105" s="15" customFormat="1">
      <c r="A10" s="292" t="s">
        <v>38</v>
      </c>
      <c r="B10" s="198">
        <f>'TuitionData-4Yr'!F11*($U$3/150.4)</f>
        <v>4839.744680851064</v>
      </c>
      <c r="C10" s="198">
        <f>'TuitionData-4Yr'!G11*($U$3/$C$3)</f>
        <v>5005.9331147540979</v>
      </c>
      <c r="D10" s="198">
        <f>'TuitionData-4Yr'!H11*($U$3/$D$3)</f>
        <v>5256.7439490445859</v>
      </c>
      <c r="E10" s="157">
        <f>'TuitionData-4Yr'!I11*($U$3/$E$3)</f>
        <v>5373.5277258566975</v>
      </c>
      <c r="F10" s="157">
        <f>'TuitionData-4Yr'!J11*($U$3/$F$3)</f>
        <v>5389.1176470588234</v>
      </c>
      <c r="G10" s="157">
        <f>'TuitionData-4Yr'!K11*($U$3/$G$3)</f>
        <v>5685.1541691661678</v>
      </c>
      <c r="H10" s="157">
        <f>'TuitionData-4Yr'!L11*($U$3/$H$3)</f>
        <v>5727.7962962962956</v>
      </c>
      <c r="I10" s="157">
        <f>'TuitionData-4Yr'!M11*($U$3/$I$3)</f>
        <v>5903.8287323943659</v>
      </c>
      <c r="J10" s="157">
        <f>'TuitionData-4Yr'!N11*($U$3/180.1)</f>
        <v>6320.5596890616325</v>
      </c>
      <c r="K10" s="157">
        <f>'TuitionData-4Yr'!O11*($U$3/$K$3)</f>
        <v>6855.5693311582381</v>
      </c>
      <c r="L10" s="63">
        <f>'TuitionData-4Yr'!P11*($U$3/$L$3)</f>
        <v>7357.0432946145729</v>
      </c>
      <c r="M10" s="157">
        <f>'TuitionData-4Yr'!Q11*($U$3/$M$3)</f>
        <v>7637.4288638689868</v>
      </c>
      <c r="N10" s="157">
        <f>'TuitionData-4Yr'!R11*($U$3/$N$3)</f>
        <v>7740.3675675675668</v>
      </c>
      <c r="O10" s="157">
        <f>'TuitionData-4Yr'!S11*($U$3/$O$3)</f>
        <v>8016.2305147888364</v>
      </c>
      <c r="P10" s="157">
        <f>'TuitionData-4Yr'!T11*($U$3/$P$3)</f>
        <v>8031.0618181818181</v>
      </c>
      <c r="Q10" s="63">
        <f>'TuitionData-4Yr'!U11*($U$3/$Q$3)</f>
        <v>8658.0575673166204</v>
      </c>
      <c r="R10" s="63">
        <f>'TuitionData-4Yr'!V11*($U$3/$R$3)</f>
        <v>9075.5743119266062</v>
      </c>
      <c r="S10" s="63">
        <f>'TuitionData-4Yr'!W11*($U$3/$S$3)</f>
        <v>9434.9995573262495</v>
      </c>
      <c r="T10" s="63">
        <f>'TuitionData-4Yr'!X11*($U$3/$T$3)</f>
        <v>9695.7765168048882</v>
      </c>
      <c r="U10" s="63">
        <f>'TuitionData-4Yr'!Y11*($U$3/$U$3)</f>
        <v>9724</v>
      </c>
      <c r="V10" s="199">
        <f>'TuitionData-4Yr'!AC11*(220/$V$3)</f>
        <v>11757.54716981132</v>
      </c>
      <c r="W10" s="198">
        <f>'TuitionData-4Yr'!AD11*($U$3/$W$3)</f>
        <v>12934.546885245902</v>
      </c>
      <c r="X10" s="198">
        <f>'TuitionData-4Yr'!AE11*($U$3/$X$3)</f>
        <v>13336.030573248407</v>
      </c>
      <c r="Y10" s="157">
        <f>'TuitionData-4Yr'!AF11*($U$3/$Y$3)</f>
        <v>14464.279127725857</v>
      </c>
      <c r="Z10" s="157">
        <f>'TuitionData-4Yr'!AG11*($U$3/$Z$3)</f>
        <v>13797</v>
      </c>
      <c r="AA10" s="157">
        <f>'TuitionData-4Yr'!AH11*($U$3/$AA$3)</f>
        <v>14346.711457708459</v>
      </c>
      <c r="AB10" s="157">
        <f>'TuitionData-4Yr'!AI11*($U$3/$AB$3)</f>
        <v>14420.203703703701</v>
      </c>
      <c r="AC10" s="157">
        <f>'TuitionData-4Yr'!AJ11*($U$3/$AC$3)</f>
        <v>14697.71718309859</v>
      </c>
      <c r="AD10" s="157">
        <f>'TuitionData-4Yr'!AK11*($U$3/$AD$3)</f>
        <v>15591.924486396447</v>
      </c>
      <c r="AE10" s="157">
        <f>'TuitionData-4Yr'!AL11*($U$3/$AE$3)</f>
        <v>16071.273518216422</v>
      </c>
      <c r="AF10" s="157">
        <f>'TuitionData-4Yr'!AM11*($U$3/$AF$3)</f>
        <v>16818.829989440339</v>
      </c>
      <c r="AG10" s="157">
        <f>'TuitionData-4Yr'!AN11*($U$3/$AG$3)</f>
        <v>17441.097236438076</v>
      </c>
      <c r="AH10" s="157">
        <f>'TuitionData-4Yr'!AO11*($U$3/$AH$3)</f>
        <v>17502.207371007371</v>
      </c>
      <c r="AI10" s="157">
        <f>'TuitionData-4Yr'!AP11*($U$3/$AI$3)</f>
        <v>18223.803282781002</v>
      </c>
      <c r="AJ10" s="157">
        <f>'TuitionData-4Yr'!AQ11*($U$3/$AJ$3)</f>
        <v>18511.738181818182</v>
      </c>
      <c r="AK10" s="157">
        <f>'TuitionData-4Yr'!AR11*($U$3/$AK$3)</f>
        <v>20024.096564531104</v>
      </c>
      <c r="AL10" s="157">
        <f>'TuitionData-4Yr'!AS11*($U$3/$AL$3)</f>
        <v>21280.10275229358</v>
      </c>
      <c r="AM10" s="157">
        <f>'TuitionData-4Yr'!AT11*($U$3/$AM$3)</f>
        <v>21981.563523683042</v>
      </c>
      <c r="AN10" s="157">
        <f>'TuitionData-4Yr'!AU11*($U$3/$AN$3)</f>
        <v>22668.682671322564</v>
      </c>
      <c r="AO10" s="157">
        <f>'TuitionData-4Yr'!AV11*($U$3/$AO$3)</f>
        <v>22812</v>
      </c>
      <c r="AP10" s="199">
        <f>'TuitionData-2Yr'!D11*($U$3/$AP$3)</f>
        <v>1992.8409703504042</v>
      </c>
      <c r="AQ10" s="198">
        <f>'TuitionData-2Yr'!E11*($U$3/$AQ$3)</f>
        <v>2037.2983606557375</v>
      </c>
      <c r="AR10" s="198">
        <f>'TuitionData-2Yr'!F11*($U$3/$AR$3)</f>
        <v>2053.2993630573246</v>
      </c>
      <c r="AS10" s="198">
        <f>'TuitionData-2Yr'!G11*($U$3/$AS$3)</f>
        <v>1713.0666666666666</v>
      </c>
      <c r="AT10" s="198">
        <f>'TuitionData-2Yr'!H11*($U$3/$AT$3)</f>
        <v>2227.2156862745101</v>
      </c>
      <c r="AU10" s="198">
        <f>'TuitionData-2Yr'!I11*($U$3/$AU$3)</f>
        <v>2264.5326934613081</v>
      </c>
      <c r="AV10" s="198">
        <f>'TuitionData-2Yr'!J11*($U$3/$AV$3)</f>
        <v>2265.7037037037035</v>
      </c>
      <c r="AW10" s="198">
        <f>'TuitionData-2Yr'!K11*($U$3/$AW$3)</f>
        <v>2238.6118309859153</v>
      </c>
      <c r="AX10" s="198">
        <f>'TuitionData-2Yr'!L11*($U$3/$AX$3)</f>
        <v>2342.4852859522489</v>
      </c>
      <c r="AY10" s="198">
        <f>'TuitionData-2Yr'!M11*($U$3/$AY$3)</f>
        <v>2454.1337683523652</v>
      </c>
      <c r="AZ10" s="198">
        <f>'TuitionData-2Yr'!N11*($U$3/$AZ$3)</f>
        <v>2575.2734952481519</v>
      </c>
      <c r="BA10" s="198">
        <f>'TuitionData-2Yr'!O11*($U$3/$BA$3)</f>
        <v>2625.310133060389</v>
      </c>
      <c r="BB10" s="198">
        <f>'TuitionData-2Yr'!P11*($U$3/$BB$3)</f>
        <v>2713.6628992628989</v>
      </c>
      <c r="BC10" s="198">
        <f>'TuitionData-2Yr'!Q11*($U$3/$BC$3)</f>
        <v>2792.4473953307502</v>
      </c>
      <c r="BD10" s="198">
        <f>'TuitionData-2Yr'!R11*($U$3/$BD$3)</f>
        <v>2849.92</v>
      </c>
      <c r="BE10" s="33">
        <f>'TuitionData-2Yr'!S11*($U$3/$BE$3)</f>
        <v>3053.9350046425257</v>
      </c>
      <c r="BF10" s="33">
        <f>'TuitionData-2Yr'!T11*($U$3/$BF$3)</f>
        <v>3152.5284403669725</v>
      </c>
      <c r="BG10" s="33">
        <f>'TuitionData-2Yr'!U11*($U$3/$BG$3)</f>
        <v>3191.1890216910133</v>
      </c>
      <c r="BH10" s="33">
        <f>'TuitionData-2Yr'!V11*($U$3/$BH$3)</f>
        <v>3305.679615888258</v>
      </c>
      <c r="BI10" s="33">
        <f>'TuitionData-2Yr'!W11*($U$3/$BI$3)</f>
        <v>3380</v>
      </c>
      <c r="BJ10" s="199">
        <f>'TuitionData-2Yr'!Z11*($U$3/$BJ$3)</f>
        <v>4826.2641509433961</v>
      </c>
      <c r="BK10" s="198">
        <f>'TuitionData-2Yr'!AA11*($U$3/$BK$3)</f>
        <v>4696.5088524590165</v>
      </c>
      <c r="BL10" s="198">
        <f>'TuitionData-2Yr'!AB11*($U$3/$BL$3)</f>
        <v>4791.0318471337578</v>
      </c>
      <c r="BM10" s="157">
        <f>'TuitionData-2Yr'!AC11*($U$3/$BM$3)</f>
        <v>4890.3177570093458</v>
      </c>
      <c r="BN10" s="157">
        <f>'TuitionData-2Yr'!AD11*($U$3/$BN$3)</f>
        <v>5190.1568627450979</v>
      </c>
      <c r="BO10" s="157">
        <f>'TuitionData-2Yr'!AE11*($U$3/$BO$3)</f>
        <v>5291.3833233353334</v>
      </c>
      <c r="BP10" s="157">
        <f>'TuitionData-2Yr'!AF11*($U$3/$BP$3)</f>
        <v>5307.3703703703695</v>
      </c>
      <c r="BQ10" s="157">
        <f>'TuitionData-2Yr'!AG11*($U$3/$BQ$3)</f>
        <v>5507.6957746478865</v>
      </c>
      <c r="BR10" s="157">
        <f>'TuitionData-2Yr'!AH11*($U$3/$BR$3)</f>
        <v>5564.3753470294278</v>
      </c>
      <c r="BS10" s="157">
        <f>'TuitionData-2Yr'!AI11*($U$3/$BS$3)</f>
        <v>5792.3654159869493</v>
      </c>
      <c r="BT10" s="157">
        <f>'TuitionData-2Yr'!AJ11*($U$3/$BT$3)</f>
        <v>5994.1710665258715</v>
      </c>
      <c r="BU10" s="157">
        <f>'TuitionData-2Yr'!AK11*($U$3/$BU$3)</f>
        <v>6132.8966223132038</v>
      </c>
      <c r="BV10" s="157">
        <f>'TuitionData-2Yr'!AL11*($U$3/$BV$3)</f>
        <v>6279.0761670761667</v>
      </c>
      <c r="BW10" s="157">
        <f>'TuitionData-2Yr'!AM11*($U$3/$BW$3)</f>
        <v>6446.1797704261653</v>
      </c>
      <c r="BX10" s="157">
        <f>'TuitionData-2Yr'!AN11*($U$3/$BX$3)</f>
        <v>6576.9018181818183</v>
      </c>
      <c r="BY10" s="157">
        <f>'TuitionData-2Yr'!AO11*($U$3/$BY$3)</f>
        <v>7075.2386258124416</v>
      </c>
      <c r="BZ10" s="63">
        <f>'TuitionData-2Yr'!AP11*($U$3/$BZ$3)</f>
        <v>7329.4678899082573</v>
      </c>
      <c r="CA10" s="63">
        <f>'TuitionData-2Yr'!AQ11*($U$3/$CA$3)</f>
        <v>7445.4183266932259</v>
      </c>
      <c r="CB10" s="63">
        <f>'TuitionData-2Yr'!AR11*($U$3/$CB$3)</f>
        <v>7710.5333915320816</v>
      </c>
      <c r="CC10" s="63">
        <f>'TuitionData-2Yr'!AS11*($U$3/$CC$3)</f>
        <v>7910</v>
      </c>
      <c r="CD10" s="199">
        <f>'TuitionData-2Yr'!AV11*($U$3/$CD$3)</f>
        <v>0</v>
      </c>
      <c r="CE10" s="198">
        <f>'TuitionData-2Yr'!AW11*($U$3/$CE$3)</f>
        <v>0</v>
      </c>
      <c r="CF10" s="198">
        <f>'TuitionData-2Yr'!AX11*($U$3/$CF$3)</f>
        <v>0</v>
      </c>
      <c r="CG10" s="198">
        <f>'TuitionData-2Yr'!AY11*($U$3/$CG$3)</f>
        <v>0</v>
      </c>
      <c r="CH10" s="198">
        <f>'TuitionData-2Yr'!AZ11*($U$3/$CH$3)</f>
        <v>0</v>
      </c>
      <c r="CI10" s="198">
        <f>'TuitionData-2Yr'!BA11*($U$3/$CI$3)</f>
        <v>0</v>
      </c>
      <c r="CJ10" s="198">
        <f>'TuitionData-2Yr'!BB11*($U$3/$CJ$3)</f>
        <v>0</v>
      </c>
      <c r="CK10" s="198">
        <f>'TuitionData-2Yr'!BC11*($U$3/$CK$3)</f>
        <v>0</v>
      </c>
      <c r="CL10" s="198">
        <f>'TuitionData-2Yr'!BD11*($U$3/$CL$3)</f>
        <v>0</v>
      </c>
      <c r="CM10" s="198">
        <f>'TuitionData-2Yr'!BE11*($U$3/$CM$3)</f>
        <v>0</v>
      </c>
      <c r="CN10" s="198">
        <f>'TuitionData-2Yr'!BF11*($U$3/$CN$3)</f>
        <v>0</v>
      </c>
      <c r="CO10" s="198">
        <f>'TuitionData-2Yr'!BG11*($U$3/$CO$3)</f>
        <v>0</v>
      </c>
      <c r="CP10" s="198">
        <f>'TuitionData-2Yr'!BH11*($U$3/$CP$3)</f>
        <v>0</v>
      </c>
      <c r="CQ10" s="198">
        <f>'TuitionData-2Yr'!BI11*($U$3/$CQ$3)</f>
        <v>0</v>
      </c>
      <c r="CR10" s="198">
        <f>'TuitionData-2Yr'!BJ11*($U$3/$CR$3)</f>
        <v>0</v>
      </c>
      <c r="CS10" s="33">
        <f>'TuitionData-2Yr'!BK11*($U$3/$CS$3)</f>
        <v>0</v>
      </c>
      <c r="CT10" s="33">
        <f>'TuitionData-2Yr'!BL11*($U$3/$CT$3)</f>
        <v>0</v>
      </c>
      <c r="CU10" s="33">
        <f>'TuitionData-2Yr'!BM11*($U$3/$CU$3)</f>
        <v>0</v>
      </c>
      <c r="CV10" s="33">
        <f>'TuitionData-2Yr'!BN11*($U$3/$CV$3)</f>
        <v>0</v>
      </c>
      <c r="CW10" s="33">
        <f>'TuitionData-2Yr'!BO11*($U$3/$CW$3)</f>
        <v>0</v>
      </c>
      <c r="CX10" s="558"/>
    </row>
    <row r="11" spans="1:105" s="15" customFormat="1">
      <c r="A11" s="292" t="s">
        <v>21</v>
      </c>
      <c r="B11" s="198">
        <f>'TuitionData-4Yr'!F12*($U$3/150.4)</f>
        <v>2781.7659574468084</v>
      </c>
      <c r="C11" s="198">
        <f>'TuitionData-4Yr'!G12*($U$3/$C$3)</f>
        <v>2754.1822950819669</v>
      </c>
      <c r="D11" s="198">
        <f>'TuitionData-4Yr'!H12*($U$3/$D$3)</f>
        <v>2803.2</v>
      </c>
      <c r="E11" s="157">
        <f>'TuitionData-4Yr'!I12*($U$3/$E$3)</f>
        <v>2943.7966355140184</v>
      </c>
      <c r="F11" s="157">
        <f>'TuitionData-4Yr'!J12*($U$3/$F$3)</f>
        <v>3051.6862745098038</v>
      </c>
      <c r="G11" s="157">
        <f>'TuitionData-4Yr'!K12*($U$3/$G$3)</f>
        <v>3172.5878824235156</v>
      </c>
      <c r="H11" s="157">
        <f>'TuitionData-4Yr'!L12*($U$3/$H$3)</f>
        <v>3233.6296296296291</v>
      </c>
      <c r="I11" s="157">
        <f>'TuitionData-4Yr'!M12*($U$3/$I$3)</f>
        <v>3363.9716056338025</v>
      </c>
      <c r="J11" s="157">
        <f>'TuitionData-4Yr'!N12*($U$3/180.1)</f>
        <v>3497.1255968906162</v>
      </c>
      <c r="K11" s="157">
        <f>'TuitionData-4Yr'!O12*($U$3/$K$3)</f>
        <v>3694.4113104948342</v>
      </c>
      <c r="L11" s="63">
        <f>'TuitionData-4Yr'!P12*($U$3/$L$3)</f>
        <v>3813.6988384371698</v>
      </c>
      <c r="M11" s="157">
        <f>'TuitionData-4Yr'!Q12*($U$3/$M$3)</f>
        <v>3906.8822927328556</v>
      </c>
      <c r="N11" s="157">
        <f>'TuitionData-4Yr'!R12*($U$3/$N$3)</f>
        <v>3848.3734643734642</v>
      </c>
      <c r="O11" s="157">
        <f>'TuitionData-4Yr'!S12*($U$3/$O$3)</f>
        <v>3941.1918444159592</v>
      </c>
      <c r="P11" s="157">
        <f>'TuitionData-4Yr'!T12*($U$3/$P$3)</f>
        <v>4015.5234763636363</v>
      </c>
      <c r="Q11" s="63">
        <f>'TuitionData-4Yr'!U12*($U$3/$Q$3)</f>
        <v>4742.2860538532968</v>
      </c>
      <c r="R11" s="63">
        <f>'TuitionData-4Yr'!V12*($U$3/$R$3)</f>
        <v>5337.6528440366974</v>
      </c>
      <c r="S11" s="63">
        <f>'TuitionData-4Yr'!W12*($U$3/$S$3)</f>
        <v>5774.2321381142092</v>
      </c>
      <c r="T11" s="63">
        <f>'TuitionData-4Yr'!X12*($U$3/$T$3)</f>
        <v>6357.366390222609</v>
      </c>
      <c r="U11" s="63">
        <f>'TuitionData-4Yr'!Y12*($U$3/$U$3)</f>
        <v>6317.0999999999985</v>
      </c>
      <c r="V11" s="199">
        <f>'TuitionData-4Yr'!AC12*(220/$V$3)</f>
        <v>9922.2371967654981</v>
      </c>
      <c r="W11" s="198">
        <f>'TuitionData-4Yr'!AD12*($U$3/$W$3)</f>
        <v>10263.081967213115</v>
      </c>
      <c r="X11" s="198">
        <f>'TuitionData-4Yr'!AE12*($U$3/$X$3)</f>
        <v>10607.523057324839</v>
      </c>
      <c r="Y11" s="157">
        <f>'TuitionData-4Yr'!AF12*($U$3/$Y$3)</f>
        <v>11555.122242990654</v>
      </c>
      <c r="Z11" s="157">
        <f>'TuitionData-4Yr'!AG12*($U$3/$Z$3)</f>
        <v>12578.615686274508</v>
      </c>
      <c r="AA11" s="157">
        <f>'TuitionData-4Yr'!AH12*($U$3/$AA$3)</f>
        <v>12966.411517696462</v>
      </c>
      <c r="AB11" s="157">
        <f>'TuitionData-4Yr'!AI12*($U$3/$AB$3)</f>
        <v>13153.518518518516</v>
      </c>
      <c r="AC11" s="157">
        <f>'TuitionData-4Yr'!AJ12*($U$3/$AC$3)</f>
        <v>13744.497577464788</v>
      </c>
      <c r="AD11" s="157">
        <f>'TuitionData-4Yr'!AK12*($U$3/$AD$3)</f>
        <v>15787.520710716268</v>
      </c>
      <c r="AE11" s="157">
        <f>'TuitionData-4Yr'!AL12*($U$3/$AE$3)</f>
        <v>17635.847308319739</v>
      </c>
      <c r="AF11" s="157">
        <f>'TuitionData-4Yr'!AM12*($U$3/$AF$3)</f>
        <v>19173.577191129883</v>
      </c>
      <c r="AG11" s="157">
        <f>'TuitionData-4Yr'!AN12*($U$3/$AG$3)</f>
        <v>19219.995905834185</v>
      </c>
      <c r="AH11" s="157">
        <f>'TuitionData-4Yr'!AO12*($U$3/$AH$3)</f>
        <v>18498.594594594593</v>
      </c>
      <c r="AI11" s="157">
        <f>'TuitionData-4Yr'!AP12*($U$3/$AI$3)</f>
        <v>18269.671193812737</v>
      </c>
      <c r="AJ11" s="157">
        <f>'TuitionData-4Yr'!AQ12*($U$3/$AJ$3)</f>
        <v>18302.984727272727</v>
      </c>
      <c r="AK11" s="157">
        <f>'TuitionData-4Yr'!AR12*($U$3/$AK$3)</f>
        <v>19335.768245125346</v>
      </c>
      <c r="AL11" s="157">
        <f>'TuitionData-4Yr'!AS12*($U$3/$AL$3)</f>
        <v>19606.00513761468</v>
      </c>
      <c r="AM11" s="157">
        <f>'TuitionData-4Yr'!AT12*($U$3/$AM$3)</f>
        <v>20546.148915449307</v>
      </c>
      <c r="AN11" s="157">
        <f>'TuitionData-4Yr'!AU12*($U$3/$AN$3)</f>
        <v>21992.863902226101</v>
      </c>
      <c r="AO11" s="157">
        <f>'TuitionData-4Yr'!AV12*($U$3/$AO$3)</f>
        <v>21673</v>
      </c>
      <c r="AP11" s="199">
        <f>'TuitionData-2Yr'!D12*($U$3/$AP$3)</f>
        <v>1652.8301886792451</v>
      </c>
      <c r="AQ11" s="198">
        <f>'TuitionData-2Yr'!E12*($U$3/$AQ$3)</f>
        <v>1643.6249180327868</v>
      </c>
      <c r="AR11" s="198">
        <f>'TuitionData-2Yr'!F12*($U$3/$AR$3)</f>
        <v>1707.3630573248406</v>
      </c>
      <c r="AS11" s="198">
        <f>'TuitionData-2Yr'!G12*($U$3/$AS$3)</f>
        <v>1812.0373831775701</v>
      </c>
      <c r="AT11" s="198">
        <f>'TuitionData-2Yr'!H12*($U$3/$AT$3)</f>
        <v>1903.1529411764704</v>
      </c>
      <c r="AU11" s="198">
        <f>'TuitionData-2Yr'!I12*($U$3/$AU$3)</f>
        <v>1943.0699460107978</v>
      </c>
      <c r="AV11" s="198">
        <f>'TuitionData-2Yr'!J12*($U$3/$AV$3)</f>
        <v>1967.5527777777775</v>
      </c>
      <c r="AW11" s="198">
        <f>'TuitionData-2Yr'!K12*($U$3/$AW$3)</f>
        <v>1991.8512676056337</v>
      </c>
      <c r="AX11" s="198">
        <f>'TuitionData-2Yr'!L12*($U$3/$AX$3)</f>
        <v>2052.5930038867295</v>
      </c>
      <c r="AY11" s="198">
        <f>'TuitionData-2Yr'!M12*($U$3/$AY$3)</f>
        <v>2153.0831973898858</v>
      </c>
      <c r="AZ11" s="198">
        <f>'TuitionData-2Yr'!N12*($U$3/$AZ$3)</f>
        <v>2186.1457233368533</v>
      </c>
      <c r="BA11" s="198">
        <f>'TuitionData-2Yr'!O12*($U$3/$BA$3)</f>
        <v>2284.5936540429889</v>
      </c>
      <c r="BB11" s="198">
        <f>'TuitionData-2Yr'!P12*($U$3/$BB$3)</f>
        <v>2319.1830958230953</v>
      </c>
      <c r="BC11" s="198">
        <f>'TuitionData-2Yr'!Q12*($U$3/$BC$3)</f>
        <v>2281.9005372085317</v>
      </c>
      <c r="BD11" s="198">
        <f>'TuitionData-2Yr'!R12*($U$3/$BD$3)</f>
        <v>2405.0181818181818</v>
      </c>
      <c r="BE11" s="33">
        <f>'TuitionData-2Yr'!S12*($U$3/$BE$3)</f>
        <v>2768.7130919220053</v>
      </c>
      <c r="BF11" s="33">
        <f>'TuitionData-2Yr'!T12*($U$3/$BF$3)</f>
        <v>2957.5045871559637</v>
      </c>
      <c r="BG11" s="33">
        <f>'TuitionData-2Yr'!U12*($U$3/$BG$3)</f>
        <v>3075.5782204515267</v>
      </c>
      <c r="BH11" s="33">
        <f>'TuitionData-2Yr'!V12*($U$3/$BH$3)</f>
        <v>3134.7876036665211</v>
      </c>
      <c r="BI11" s="33">
        <f>'TuitionData-2Yr'!W12*($U$3/$BI$3)</f>
        <v>3105.15</v>
      </c>
      <c r="BJ11" s="199">
        <f>'TuitionData-2Yr'!Z12*($U$3/$BJ$3)</f>
        <v>6191.0296495956873</v>
      </c>
      <c r="BK11" s="198">
        <f>'TuitionData-2Yr'!AA12*($U$3/$BK$3)</f>
        <v>6111.8950819672127</v>
      </c>
      <c r="BL11" s="198">
        <f>'TuitionData-2Yr'!AB12*($U$3/$BL$3)</f>
        <v>6354.8127388535031</v>
      </c>
      <c r="BM11" s="157">
        <f>'TuitionData-2Yr'!AC12*($U$3/$BM$3)</f>
        <v>6744.5632398753896</v>
      </c>
      <c r="BN11" s="157">
        <f>'TuitionData-2Yr'!AD12*($U$3/$BN$3)</f>
        <v>7088.5147058823532</v>
      </c>
      <c r="BO11" s="157">
        <f>'TuitionData-2Yr'!AE12*($U$3/$BO$3)</f>
        <v>7233.1220155968813</v>
      </c>
      <c r="BP11" s="157">
        <f>'TuitionData-2Yr'!AF12*($U$3/$BP$3)</f>
        <v>7315.2083333333321</v>
      </c>
      <c r="BQ11" s="157">
        <f>'TuitionData-2Yr'!AG12*($U$3/$BQ$3)</f>
        <v>7436.7711549295773</v>
      </c>
      <c r="BR11" s="157">
        <f>'TuitionData-2Yr'!AH12*($U$3/$BR$3)</f>
        <v>7559.2493059411436</v>
      </c>
      <c r="BS11" s="157">
        <f>'TuitionData-2Yr'!AI12*($U$3/$BS$3)</f>
        <v>8008.9613920609027</v>
      </c>
      <c r="BT11" s="157">
        <f>'TuitionData-2Yr'!AJ12*($U$3/$BT$3)</f>
        <v>8177.2333685322074</v>
      </c>
      <c r="BU11" s="157">
        <f>'TuitionData-2Yr'!AK12*($U$3/$BU$3)</f>
        <v>8463.5168884339819</v>
      </c>
      <c r="BV11" s="157">
        <f>'TuitionData-2Yr'!AL12*($U$3/$BV$3)</f>
        <v>8530.1307125307121</v>
      </c>
      <c r="BW11" s="157">
        <f>'TuitionData-2Yr'!AM12*($U$3/$BW$3)</f>
        <v>8366.4079040225824</v>
      </c>
      <c r="BX11" s="157">
        <f>'TuitionData-2Yr'!AN12*($U$3/$BX$3)</f>
        <v>8957.0203636363622</v>
      </c>
      <c r="BY11" s="157">
        <f>'TuitionData-2Yr'!AO12*($U$3/$BY$3)</f>
        <v>10335.49860724234</v>
      </c>
      <c r="BZ11" s="63">
        <f>'TuitionData-2Yr'!AP12*($U$3/$BZ$3)</f>
        <v>11067.657247706422</v>
      </c>
      <c r="CA11" s="63">
        <f>'TuitionData-2Yr'!AQ12*($U$3/$CA$3)</f>
        <v>11601.823107569722</v>
      </c>
      <c r="CB11" s="63">
        <f>'TuitionData-2Yr'!AR12*($U$3/$CB$3)</f>
        <v>11801.337407245743</v>
      </c>
      <c r="CC11" s="63">
        <f>'TuitionData-2Yr'!AS12*($U$3/$CC$3)</f>
        <v>11716</v>
      </c>
      <c r="CD11" s="199">
        <f>'TuitionData-2Yr'!AV12*($U$3/$CD$3)</f>
        <v>0</v>
      </c>
      <c r="CE11" s="198">
        <f>'TuitionData-2Yr'!AW12*($U$3/$CE$3)</f>
        <v>0</v>
      </c>
      <c r="CF11" s="198">
        <f>'TuitionData-2Yr'!AX12*($U$3/$CF$3)</f>
        <v>0</v>
      </c>
      <c r="CG11" s="198">
        <f>'TuitionData-2Yr'!AY12*($U$3/$CG$3)</f>
        <v>0</v>
      </c>
      <c r="CH11" s="198">
        <f>'TuitionData-2Yr'!AZ12*($U$3/$CH$3)</f>
        <v>0</v>
      </c>
      <c r="CI11" s="198">
        <f>'TuitionData-2Yr'!BA12*($U$3/$CI$3)</f>
        <v>0</v>
      </c>
      <c r="CJ11" s="198">
        <f>'TuitionData-2Yr'!BB12*($U$3/$CJ$3)</f>
        <v>0</v>
      </c>
      <c r="CK11" s="198">
        <f>'TuitionData-2Yr'!BC12*($U$3/$CK$3)</f>
        <v>0</v>
      </c>
      <c r="CL11" s="198">
        <f>'TuitionData-2Yr'!BD12*($U$3/$CL$3)</f>
        <v>0</v>
      </c>
      <c r="CM11" s="198">
        <f>'TuitionData-2Yr'!BE12*($U$3/$CM$3)</f>
        <v>0</v>
      </c>
      <c r="CN11" s="198">
        <f>'TuitionData-2Yr'!BF12*($U$3/$CN$3)</f>
        <v>0</v>
      </c>
      <c r="CO11" s="198">
        <f>'TuitionData-2Yr'!BG12*($U$3/$CO$3)</f>
        <v>0</v>
      </c>
      <c r="CP11" s="198">
        <f>'TuitionData-2Yr'!BH12*($U$3/$CP$3)</f>
        <v>0</v>
      </c>
      <c r="CQ11" s="198">
        <f>'TuitionData-2Yr'!BI12*($U$3/$CQ$3)</f>
        <v>0</v>
      </c>
      <c r="CR11" s="198">
        <f>'TuitionData-2Yr'!BJ12*($U$3/$CR$3)</f>
        <v>0</v>
      </c>
      <c r="CS11" s="33">
        <f>'TuitionData-2Yr'!BK12*($U$3/$CS$3)</f>
        <v>0</v>
      </c>
      <c r="CT11" s="33">
        <f>'TuitionData-2Yr'!BL12*($U$3/$CT$3)</f>
        <v>0</v>
      </c>
      <c r="CU11" s="33">
        <f>'TuitionData-2Yr'!BM12*($U$3/$CU$3)</f>
        <v>0</v>
      </c>
      <c r="CV11" s="33">
        <f>'TuitionData-2Yr'!BN12*($U$3/$CV$3)</f>
        <v>0</v>
      </c>
      <c r="CW11" s="33">
        <f>'TuitionData-2Yr'!BO12*($U$3/$CW$3)</f>
        <v>0</v>
      </c>
      <c r="CX11" s="558"/>
    </row>
    <row r="12" spans="1:105" s="15" customFormat="1">
      <c r="A12" s="292" t="s">
        <v>22</v>
      </c>
      <c r="B12" s="198">
        <f>'TuitionData-4Yr'!F13*($U$3/150.4)</f>
        <v>2772.4468085106382</v>
      </c>
      <c r="C12" s="198">
        <f>'TuitionData-4Yr'!G13*($U$3/$C$3)</f>
        <v>2885.9173770491802</v>
      </c>
      <c r="D12" s="198">
        <f>'TuitionData-4Yr'!H13*($U$3/$D$3)</f>
        <v>2981.7477707006369</v>
      </c>
      <c r="E12" s="157">
        <f>'TuitionData-4Yr'!I13*($U$3/$E$3)</f>
        <v>3091.3794392523364</v>
      </c>
      <c r="F12" s="157">
        <f>'TuitionData-4Yr'!J13*($U$3/$F$3)</f>
        <v>3166.1960784313724</v>
      </c>
      <c r="G12" s="157">
        <f>'TuitionData-4Yr'!K13*($U$3/$G$3)</f>
        <v>3217.4301139772051</v>
      </c>
      <c r="H12" s="157">
        <f>'TuitionData-4Yr'!L13*($U$3/$H$3)</f>
        <v>3257.9629629629626</v>
      </c>
      <c r="I12" s="157">
        <f>'TuitionData-4Yr'!M13*($U$3/$I$3)</f>
        <v>3261.1876056338024</v>
      </c>
      <c r="J12" s="157">
        <f>'TuitionData-4Yr'!N13*($U$3/180.1)</f>
        <v>3341.2193225985561</v>
      </c>
      <c r="K12" s="157">
        <f>'TuitionData-4Yr'!O13*($U$3/$K$3)</f>
        <v>3536.3915171288745</v>
      </c>
      <c r="L12" s="63">
        <f>'TuitionData-4Yr'!P13*($U$3/$L$3)</f>
        <v>3584.1689545934532</v>
      </c>
      <c r="M12" s="157">
        <f>'TuitionData-4Yr'!Q13*($U$3/$M$3)</f>
        <v>3639.0910951893552</v>
      </c>
      <c r="N12" s="157">
        <f>'TuitionData-4Yr'!R13*($U$3/$N$3)</f>
        <v>3714.6417690417688</v>
      </c>
      <c r="O12" s="157">
        <f>'TuitionData-4Yr'!S13*($U$3/$O$3)</f>
        <v>4038.3948074642699</v>
      </c>
      <c r="P12" s="157">
        <f>'TuitionData-4Yr'!T13*($U$3/$P$3)</f>
        <v>4281.2509090909089</v>
      </c>
      <c r="Q12" s="63">
        <f>'TuitionData-4Yr'!U13*($U$3/$Q$3)</f>
        <v>5523.3277623026925</v>
      </c>
      <c r="R12" s="63">
        <f>'TuitionData-4Yr'!V13*($U$3/$R$3)</f>
        <v>6317.9155963302755</v>
      </c>
      <c r="S12" s="63">
        <f>'TuitionData-4Yr'!W13*($U$3/$S$3)</f>
        <v>6496.1274900398403</v>
      </c>
      <c r="T12" s="63">
        <f>'TuitionData-4Yr'!X13*($U$3/$T$3)</f>
        <v>6463.511130510693</v>
      </c>
      <c r="U12" s="63">
        <f>'TuitionData-4Yr'!Y13*($U$3/$U$3)</f>
        <v>6622</v>
      </c>
      <c r="V12" s="199">
        <f>'TuitionData-4Yr'!AC13*(220/$V$3)</f>
        <v>6862.3989218328834</v>
      </c>
      <c r="W12" s="198">
        <f>'TuitionData-4Yr'!AD13*($U$3/$W$3)</f>
        <v>7803.0059016393434</v>
      </c>
      <c r="X12" s="198">
        <f>'TuitionData-4Yr'!AE13*($U$3/$X$3)</f>
        <v>8753.3044585987263</v>
      </c>
      <c r="Y12" s="157">
        <f>'TuitionData-4Yr'!AF13*($U$3/$Y$3)</f>
        <v>9584.1495327102803</v>
      </c>
      <c r="Z12" s="157">
        <f>'TuitionData-4Yr'!AG13*($U$3/$Z$3)</f>
        <v>10637.960784313726</v>
      </c>
      <c r="AA12" s="157">
        <f>'TuitionData-4Yr'!AH13*($U$3/$AA$3)</f>
        <v>10532.319136172766</v>
      </c>
      <c r="AB12" s="157">
        <f>'TuitionData-4Yr'!AI13*($U$3/$AB$3)</f>
        <v>10866.185185185184</v>
      </c>
      <c r="AC12" s="157">
        <f>'TuitionData-4Yr'!AJ13*($U$3/$AC$3)</f>
        <v>10887.734084507041</v>
      </c>
      <c r="AD12" s="157">
        <f>'TuitionData-4Yr'!AK13*($U$3/$AD$3)</f>
        <v>11162.47418101055</v>
      </c>
      <c r="AE12" s="157">
        <f>'TuitionData-4Yr'!AL13*($U$3/$AE$3)</f>
        <v>11965.807504078304</v>
      </c>
      <c r="AF12" s="157">
        <f>'TuitionData-4Yr'!AM13*($U$3/$AF$3)</f>
        <v>12178.280887011615</v>
      </c>
      <c r="AG12" s="157">
        <f>'TuitionData-4Yr'!AN13*($U$3/$AG$3)</f>
        <v>12385.342886386899</v>
      </c>
      <c r="AH12" s="157">
        <f>'TuitionData-4Yr'!AO13*($U$3/$AH$3)</f>
        <v>12532.898280098279</v>
      </c>
      <c r="AI12" s="157">
        <f>'TuitionData-4Yr'!AP13*($U$3/$AI$3)</f>
        <v>13687.478096390283</v>
      </c>
      <c r="AJ12" s="157">
        <f>'TuitionData-4Yr'!AQ13*($U$3/$AJ$3)</f>
        <v>14147.665454545453</v>
      </c>
      <c r="AK12" s="157">
        <f>'TuitionData-4Yr'!AR13*($U$3/$AK$3)</f>
        <v>18118.640668523676</v>
      </c>
      <c r="AL12" s="157">
        <f>'TuitionData-4Yr'!AS13*($U$3/$AL$3)</f>
        <v>19150.913761467891</v>
      </c>
      <c r="AM12" s="157">
        <f>'TuitionData-4Yr'!AT13*($U$3/$AM$3)</f>
        <v>18880.339973439572</v>
      </c>
      <c r="AN12" s="157">
        <f>'TuitionData-4Yr'!AU13*($U$3/$AN$3)</f>
        <v>18790.983849847227</v>
      </c>
      <c r="AO12" s="157">
        <f>'TuitionData-4Yr'!AV13*($U$3/$AO$3)</f>
        <v>19315</v>
      </c>
      <c r="AP12" s="199">
        <f>'TuitionData-2Yr'!D13*($U$3/$AP$3)</f>
        <v>1832.2803234501346</v>
      </c>
      <c r="AQ12" s="198">
        <f>'TuitionData-2Yr'!E13*($U$3/$AQ$3)</f>
        <v>1727.8740983606556</v>
      </c>
      <c r="AR12" s="198">
        <f>'TuitionData-2Yr'!F13*($U$3/$AR$3)</f>
        <v>1767.6229299363056</v>
      </c>
      <c r="AS12" s="198">
        <f>'TuitionData-2Yr'!G13*($U$3/$AS$3)</f>
        <v>1855.7009345794393</v>
      </c>
      <c r="AT12" s="198">
        <f>'TuitionData-2Yr'!H13*($U$3/$AT$3)</f>
        <v>1877.9607843137255</v>
      </c>
      <c r="AU12" s="198">
        <f>'TuitionData-2Yr'!I13*($U$3/$AU$3)</f>
        <v>1914.2027594481106</v>
      </c>
      <c r="AV12" s="198">
        <f>'TuitionData-2Yr'!J13*($U$3/$AV$3)</f>
        <v>1992.6296296296293</v>
      </c>
      <c r="AW12" s="198">
        <f>'TuitionData-2Yr'!K13*($U$3/$AW$3)</f>
        <v>1908.2816901408448</v>
      </c>
      <c r="AX12" s="198">
        <f>'TuitionData-2Yr'!L13*($U$3/$AX$3)</f>
        <v>1974.1210438645196</v>
      </c>
      <c r="AY12" s="198">
        <f>'TuitionData-2Yr'!M13*($U$3/$AY$3)</f>
        <v>2009.5443175638934</v>
      </c>
      <c r="AZ12" s="198">
        <f>'TuitionData-2Yr'!N13*($U$3/$AZ$3)</f>
        <v>2042.4582893347413</v>
      </c>
      <c r="BA12" s="198">
        <f>'TuitionData-2Yr'!O13*($U$3/$BA$3)</f>
        <v>2082.5547594677582</v>
      </c>
      <c r="BB12" s="198">
        <f>'TuitionData-2Yr'!P13*($U$3/$BB$3)</f>
        <v>2102.9739557739558</v>
      </c>
      <c r="BC12" s="198">
        <f>'TuitionData-2Yr'!Q13*($U$3/$BC$3)</f>
        <v>2342.7400035525852</v>
      </c>
      <c r="BD12" s="198">
        <f>'TuitionData-2Yr'!R13*($U$3/$BD$3)</f>
        <v>2445.3672727272728</v>
      </c>
      <c r="BE12" s="33">
        <f>'TuitionData-2Yr'!S13*($U$3/$BE$3)</f>
        <v>3203.5951717734447</v>
      </c>
      <c r="BF12" s="33">
        <f>'TuitionData-2Yr'!T13*($U$3/$BF$3)</f>
        <v>3402.2018348623856</v>
      </c>
      <c r="BG12" s="33">
        <f>'TuitionData-2Yr'!U13*($U$3/$BG$3)</f>
        <v>3634.811863656485</v>
      </c>
      <c r="BH12" s="33">
        <f>'TuitionData-2Yr'!V13*($U$3/$BH$3)</f>
        <v>3601.3758184199037</v>
      </c>
      <c r="BI12" s="33">
        <f>'TuitionData-2Yr'!W13*($U$3/$BI$3)</f>
        <v>3620</v>
      </c>
      <c r="BJ12" s="199">
        <f>'TuitionData-2Yr'!Z13*($U$3/$BJ$3)</f>
        <v>5043.4932614555255</v>
      </c>
      <c r="BK12" s="198">
        <f>'TuitionData-2Yr'!AA13*($U$3/$BK$3)</f>
        <v>5376.629508196721</v>
      </c>
      <c r="BL12" s="198">
        <f>'TuitionData-2Yr'!AB13*($U$3/$BL$3)</f>
        <v>6073.5999999999995</v>
      </c>
      <c r="BM12" s="157">
        <f>'TuitionData-2Yr'!AC13*($U$3/$BM$3)</f>
        <v>6462.2056074766351</v>
      </c>
      <c r="BN12" s="157">
        <f>'TuitionData-2Yr'!AD13*($U$3/$BN$3)</f>
        <v>6945.0196078431372</v>
      </c>
      <c r="BO12" s="157">
        <f>'TuitionData-2Yr'!AE13*($U$3/$BO$3)</f>
        <v>7101.8884223155374</v>
      </c>
      <c r="BP12" s="157">
        <f>'TuitionData-2Yr'!AF13*($U$3/$BP$3)</f>
        <v>7183.74074074074</v>
      </c>
      <c r="BQ12" s="157">
        <f>'TuitionData-2Yr'!AG13*($U$3/$BQ$3)</f>
        <v>6961.9380281690137</v>
      </c>
      <c r="BR12" s="157">
        <f>'TuitionData-2Yr'!AH13*($U$3/$BR$3)</f>
        <v>7157.1615769017208</v>
      </c>
      <c r="BS12" s="157">
        <f>'TuitionData-2Yr'!AI13*($U$3/$BS$3)</f>
        <v>7336.996193583469</v>
      </c>
      <c r="BT12" s="157">
        <f>'TuitionData-2Yr'!AJ13*($U$3/$BT$3)</f>
        <v>7474.2133051742348</v>
      </c>
      <c r="BU12" s="157">
        <f>'TuitionData-2Yr'!AK13*($U$3/$BU$3)</f>
        <v>7610.5301944728762</v>
      </c>
      <c r="BV12" s="157">
        <f>'TuitionData-2Yr'!AL13*($U$3/$BV$3)</f>
        <v>7622.132678132677</v>
      </c>
      <c r="BW12" s="157">
        <f>'TuitionData-2Yr'!AM13*($U$3/$BW$3)</f>
        <v>8256.2239857128443</v>
      </c>
      <c r="BX12" s="157">
        <f>'TuitionData-2Yr'!AN13*($U$3/$BX$3)</f>
        <v>8309.7890909090911</v>
      </c>
      <c r="BY12" s="157">
        <f>'TuitionData-2Yr'!AO13*($U$3/$BY$3)</f>
        <v>10728.898792943361</v>
      </c>
      <c r="BZ12" s="63">
        <f>'TuitionData-2Yr'!AP13*($U$3/$BZ$3)</f>
        <v>10772.388990825688</v>
      </c>
      <c r="CA12" s="63">
        <f>'TuitionData-2Yr'!AQ13*($U$3/$CA$3)</f>
        <v>10749.322709163345</v>
      </c>
      <c r="CB12" s="63">
        <f>'TuitionData-2Yr'!AR13*($U$3/$CB$3)</f>
        <v>10789.852466171977</v>
      </c>
      <c r="CC12" s="63">
        <f>'TuitionData-2Yr'!AS13*($U$3/$CC$3)</f>
        <v>10846</v>
      </c>
      <c r="CD12" s="199">
        <f>'TuitionData-2Yr'!AV13*($U$3/$CD$3)</f>
        <v>1034.1994609164419</v>
      </c>
      <c r="CE12" s="198">
        <f>'TuitionData-2Yr'!AW13*($U$3/$CE$3)</f>
        <v>1249.9514754098359</v>
      </c>
      <c r="CF12" s="198">
        <f>'TuitionData-2Yr'!AX13*($U$3/$CF$3)</f>
        <v>1258.7617834394903</v>
      </c>
      <c r="CG12" s="198">
        <f>'TuitionData-2Yr'!AY13*($U$3/$CG$3)</f>
        <v>1253.1439252336449</v>
      </c>
      <c r="CH12" s="198">
        <f>'TuitionData-2Yr'!AZ13*($U$3/$CH$3)</f>
        <v>1239.5686274509803</v>
      </c>
      <c r="CI12" s="198">
        <f>'TuitionData-2Yr'!BA13*($U$3/$CI$3)</f>
        <v>1325.6484703059389</v>
      </c>
      <c r="CJ12" s="198">
        <f>'TuitionData-2Yr'!BB13*($U$3/$CJ$3)</f>
        <v>1343.7407407407404</v>
      </c>
      <c r="CK12" s="198">
        <f>'TuitionData-2Yr'!BC13*($U$3/$CK$3)</f>
        <v>1358.1701408450704</v>
      </c>
      <c r="CL12" s="198">
        <f>'TuitionData-2Yr'!BD13*($U$3/$CL$3)</f>
        <v>1385.2570794003332</v>
      </c>
      <c r="CM12" s="198">
        <f>'TuitionData-2Yr'!BE13*($U$3/$CM$3)</f>
        <v>1409.9836867862969</v>
      </c>
      <c r="CN12" s="198">
        <f>'TuitionData-2Yr'!BF13*($U$3/$CN$3)</f>
        <v>1413.4403379091868</v>
      </c>
      <c r="CO12" s="198">
        <f>'TuitionData-2Yr'!BG13*($U$3/$CO$3)</f>
        <v>1624.6796315250767</v>
      </c>
      <c r="CP12" s="198">
        <f>'TuitionData-2Yr'!BH13*($U$3/$CP$3)</f>
        <v>1560.0117936117936</v>
      </c>
      <c r="CQ12" s="198">
        <f>'TuitionData-2Yr'!BI13*($U$3/$CQ$3)</f>
        <v>1725.9343539815361</v>
      </c>
      <c r="CR12" s="198">
        <f>'TuitionData-2Yr'!BJ13*($U$3/$CR$3)</f>
        <v>1634.1381818181817</v>
      </c>
      <c r="CS12" s="33">
        <f>'TuitionData-2Yr'!BK13*($U$3/$CS$3)</f>
        <v>2217.2479108635098</v>
      </c>
      <c r="CT12" s="33">
        <f>'TuitionData-2Yr'!BL13*($U$3/$CT$3)</f>
        <v>2433.5119266055049</v>
      </c>
      <c r="CU12" s="33">
        <f>'TuitionData-2Yr'!BM13*($U$3/$CU$3)</f>
        <v>2616.2372731297032</v>
      </c>
      <c r="CV12" s="33">
        <f>'TuitionData-2Yr'!BN13*($U$3/$CV$3)</f>
        <v>2814.7219554779567</v>
      </c>
      <c r="CW12" s="33">
        <f>'TuitionData-2Yr'!BO13*($U$3/$CW$3)</f>
        <v>3047</v>
      </c>
      <c r="CX12" s="558"/>
    </row>
    <row r="13" spans="1:105" s="15" customFormat="1">
      <c r="A13" s="292" t="s">
        <v>23</v>
      </c>
      <c r="B13" s="198">
        <f>'TuitionData-4Yr'!F14*($U$3/150.4)</f>
        <v>2843.8936170212764</v>
      </c>
      <c r="C13" s="198">
        <f>'TuitionData-4Yr'!G14*($U$3/$C$3)</f>
        <v>3017.6524590163931</v>
      </c>
      <c r="D13" s="198">
        <f>'TuitionData-4Yr'!H14*($U$3/$D$3)</f>
        <v>3050.1910828025475</v>
      </c>
      <c r="E13" s="157">
        <f>'TuitionData-4Yr'!I14*($U$3/$E$3)</f>
        <v>3121.9439252336447</v>
      </c>
      <c r="F13" s="157">
        <f>'TuitionData-4Yr'!J14*($U$3/$F$3)</f>
        <v>3244.9215686274511</v>
      </c>
      <c r="G13" s="157">
        <f>'TuitionData-4Yr'!K14*($U$3/$G$3)</f>
        <v>3368.7726454709064</v>
      </c>
      <c r="H13" s="157">
        <f>'TuitionData-4Yr'!L14*($U$3/$H$3)</f>
        <v>3445.87037037037</v>
      </c>
      <c r="I13" s="157">
        <f>'TuitionData-4Yr'!M14*($U$3/$I$3)</f>
        <v>3667.849014084507</v>
      </c>
      <c r="J13" s="157">
        <f>'TuitionData-4Yr'!N14*($U$3/180.1)</f>
        <v>4054.6007773459187</v>
      </c>
      <c r="K13" s="157">
        <f>'TuitionData-4Yr'!O14*($U$3/$K$3)</f>
        <v>4560.217509516041</v>
      </c>
      <c r="L13" s="63">
        <f>'TuitionData-4Yr'!P14*($U$3/$L$3)</f>
        <v>5150.5469904963038</v>
      </c>
      <c r="M13" s="157">
        <f>'TuitionData-4Yr'!Q14*($U$3/$M$3)</f>
        <v>5755.1197543500512</v>
      </c>
      <c r="N13" s="157">
        <f>'TuitionData-4Yr'!R14*($U$3/$N$3)</f>
        <v>6106.8894348894346</v>
      </c>
      <c r="O13" s="157">
        <f>'TuitionData-4Yr'!S14*($U$3/$O$3)</f>
        <v>6523.560842826897</v>
      </c>
      <c r="P13" s="157">
        <f>'TuitionData-4Yr'!T14*($U$3/$P$3)</f>
        <v>6693.7018181818175</v>
      </c>
      <c r="Q13" s="63">
        <f>'TuitionData-4Yr'!U14*($U$3/$Q$3)</f>
        <v>7105.6044568245125</v>
      </c>
      <c r="R13" s="63">
        <f>'TuitionData-4Yr'!V14*($U$3/$R$3)</f>
        <v>7368.044036697248</v>
      </c>
      <c r="S13" s="63">
        <f>'TuitionData-4Yr'!W14*($U$3/$S$3)</f>
        <v>7519.8725099601588</v>
      </c>
      <c r="T13" s="63">
        <f>'TuitionData-4Yr'!X14*($U$3/$T$3)</f>
        <v>7843.0868616324742</v>
      </c>
      <c r="U13" s="63">
        <f>'TuitionData-4Yr'!Y14*($U$3/$U$3)</f>
        <v>7916</v>
      </c>
      <c r="V13" s="199">
        <f>'TuitionData-4Yr'!AC14*(220/$V$3)</f>
        <v>7399.0566037735844</v>
      </c>
      <c r="W13" s="198">
        <f>'TuitionData-4Yr'!AD14*($U$3/$W$3)</f>
        <v>8164.5114754098358</v>
      </c>
      <c r="X13" s="198">
        <f>'TuitionData-4Yr'!AE14*($U$3/$X$3)</f>
        <v>8228.0764331210194</v>
      </c>
      <c r="Y13" s="157">
        <f>'TuitionData-4Yr'!AF14*($U$3/$Y$3)</f>
        <v>8361.5700934579436</v>
      </c>
      <c r="Z13" s="157">
        <f>'TuitionData-4Yr'!AG14*($U$3/$Z$3)</f>
        <v>8741.3921568627447</v>
      </c>
      <c r="AA13" s="157">
        <f>'TuitionData-4Yr'!AH14*($U$3/$AA$3)</f>
        <v>9030.1043791241755</v>
      </c>
      <c r="AB13" s="157">
        <f>'TuitionData-4Yr'!AI14*($U$3/$AB$3)</f>
        <v>9316.9629629629617</v>
      </c>
      <c r="AC13" s="157">
        <f>'TuitionData-4Yr'!AJ14*($U$3/$AC$3)</f>
        <v>9736.1847887323929</v>
      </c>
      <c r="AD13" s="157">
        <f>'TuitionData-4Yr'!AK14*($U$3/$AD$3)</f>
        <v>10475.033870072182</v>
      </c>
      <c r="AE13" s="157">
        <f>'TuitionData-4Yr'!AL14*($U$3/$AE$3)</f>
        <v>11408.165307232191</v>
      </c>
      <c r="AF13" s="157">
        <f>'TuitionData-4Yr'!AM14*($U$3/$AF$3)</f>
        <v>13135.374868004224</v>
      </c>
      <c r="AG13" s="157">
        <f>'TuitionData-4Yr'!AN14*($U$3/$AG$3)</f>
        <v>14844.479017400205</v>
      </c>
      <c r="AH13" s="157">
        <f>'TuitionData-4Yr'!AO14*($U$3/$AH$3)</f>
        <v>15804.44619164619</v>
      </c>
      <c r="AI13" s="157">
        <f>'TuitionData-4Yr'!AP14*($U$3/$AI$3)</f>
        <v>16661.042059731441</v>
      </c>
      <c r="AJ13" s="157">
        <f>'TuitionData-4Yr'!AQ14*($U$3/$AJ$3)</f>
        <v>16777.789090909089</v>
      </c>
      <c r="AK13" s="157">
        <f>'TuitionData-4Yr'!AR14*($U$3/$AK$3)</f>
        <v>17908.248839368614</v>
      </c>
      <c r="AL13" s="157">
        <f>'TuitionData-4Yr'!AS14*($U$3/$AL$3)</f>
        <v>18664.425688073396</v>
      </c>
      <c r="AM13" s="157">
        <f>'TuitionData-4Yr'!AT14*($U$3/$AM$3)</f>
        <v>19004.947321823813</v>
      </c>
      <c r="AN13" s="157">
        <f>'TuitionData-4Yr'!AU14*($U$3/$AN$3)</f>
        <v>18675.356438236573</v>
      </c>
      <c r="AO13" s="157">
        <f>'TuitionData-4Yr'!AV14*($U$3/$AO$3)</f>
        <v>18955</v>
      </c>
      <c r="AP13" s="199">
        <f>'TuitionData-2Yr'!D14*($U$3/$AP$3)</f>
        <v>1511.1590296495956</v>
      </c>
      <c r="AQ13" s="198">
        <f>'TuitionData-2Yr'!E14*($U$3/$AQ$3)</f>
        <v>1501.1672131147541</v>
      </c>
      <c r="AR13" s="198">
        <f>'TuitionData-2Yr'!F14*($U$3/$AR$3)</f>
        <v>1606.9299363057323</v>
      </c>
      <c r="AS13" s="198">
        <f>'TuitionData-2Yr'!G14*($U$3/$AS$3)</f>
        <v>1600.9968847352025</v>
      </c>
      <c r="AT13" s="198">
        <f>'TuitionData-2Yr'!H14*($U$3/$AT$3)</f>
        <v>1631.7647058823529</v>
      </c>
      <c r="AU13" s="198">
        <f>'TuitionData-2Yr'!I14*($U$3/$AU$3)</f>
        <v>1653.5572885422916</v>
      </c>
      <c r="AV13" s="198">
        <f>'TuitionData-2Yr'!J14*($U$3/$AV$3)</f>
        <v>1595.185185185185</v>
      </c>
      <c r="AW13" s="198">
        <f>'TuitionData-2Yr'!K14*($U$3/$AW$3)</f>
        <v>1908.2816901408448</v>
      </c>
      <c r="AX13" s="198">
        <f>'TuitionData-2Yr'!L14*($U$3/$AX$3)</f>
        <v>1992.2798445308163</v>
      </c>
      <c r="AY13" s="198">
        <f>'TuitionData-2Yr'!M14*($U$3/$AY$3)</f>
        <v>3010.5057096247961</v>
      </c>
      <c r="AZ13" s="198">
        <f>'TuitionData-2Yr'!N14*($U$3/$AZ$3)</f>
        <v>3404.0971488912355</v>
      </c>
      <c r="BA13" s="198">
        <f>'TuitionData-2Yr'!O14*($U$3/$BA$3)</f>
        <v>3514.7594677584443</v>
      </c>
      <c r="BB13" s="198">
        <f>'TuitionData-2Yr'!P14*($U$3/$BB$3)</f>
        <v>3753.6707616707613</v>
      </c>
      <c r="BC13" s="198">
        <f>'TuitionData-2Yr'!Q14*($U$3/$BC$3)</f>
        <v>3869.0536200365818</v>
      </c>
      <c r="BD13" s="198">
        <f>'TuitionData-2Yr'!R14*($U$3/$BD$3)</f>
        <v>3854.3999999999996</v>
      </c>
      <c r="BE13" s="33">
        <f>'TuitionData-2Yr'!S14*($U$3/$BE$3)</f>
        <v>4066.8523676880222</v>
      </c>
      <c r="BF13" s="33">
        <f>'TuitionData-2Yr'!T14*($U$3/$BF$3)</f>
        <v>4179.0825688073401</v>
      </c>
      <c r="BG13" s="33">
        <f>'TuitionData-2Yr'!U14*($U$3/$BG$3)</f>
        <v>4188.0478087649399</v>
      </c>
      <c r="BH13" s="33">
        <f>'TuitionData-2Yr'!V14*($U$3/$BH$3)</f>
        <v>4282.4967263203835</v>
      </c>
      <c r="BI13" s="33">
        <f>'TuitionData-2Yr'!W14*($U$3/$BI$3)</f>
        <v>4320</v>
      </c>
      <c r="BJ13" s="199">
        <f>'TuitionData-2Yr'!Z14*($U$3/$BJ$3)</f>
        <v>4533.4770889487863</v>
      </c>
      <c r="BK13" s="198">
        <f>'TuitionData-2Yr'!AA14*($U$3/$BK$3)</f>
        <v>4503.501639344262</v>
      </c>
      <c r="BL13" s="198">
        <f>'TuitionData-2Yr'!AB14*($U$3/$BL$3)</f>
        <v>4582.7261146496812</v>
      </c>
      <c r="BM13" s="157">
        <f>'TuitionData-2Yr'!AC14*($U$3/$BM$3)</f>
        <v>4570.1183800623048</v>
      </c>
      <c r="BN13" s="157">
        <f>'TuitionData-2Yr'!AD14*($U$3/$BN$3)</f>
        <v>4666.2745098039213</v>
      </c>
      <c r="BO13" s="157">
        <f>'TuitionData-2Yr'!AE14*($U$3/$BO$3)</f>
        <v>4736.4607078584286</v>
      </c>
      <c r="BP13" s="157">
        <f>'TuitionData-2Yr'!AF14*($U$3/$BP$3)</f>
        <v>4569.2592592592582</v>
      </c>
      <c r="BQ13" s="157">
        <f>'TuitionData-2Yr'!AG14*($U$3/$BQ$3)</f>
        <v>5724.8450704225352</v>
      </c>
      <c r="BR13" s="157">
        <f>'TuitionData-2Yr'!AH14*($U$3/$BR$3)</f>
        <v>5976.8395335924488</v>
      </c>
      <c r="BS13" s="157">
        <f>'TuitionData-2Yr'!AI14*($U$3/$BS$3)</f>
        <v>9031.5171288743877</v>
      </c>
      <c r="BT13" s="157">
        <f>'TuitionData-2Yr'!AJ14*($U$3/$BT$3)</f>
        <v>10212.291446673707</v>
      </c>
      <c r="BU13" s="157">
        <f>'TuitionData-2Yr'!AK14*($U$3/$BU$3)</f>
        <v>10544.278403275333</v>
      </c>
      <c r="BV13" s="157">
        <f>'TuitionData-2Yr'!AL14*($U$3/$BV$3)</f>
        <v>11261.012285012284</v>
      </c>
      <c r="BW13" s="157">
        <f>'TuitionData-2Yr'!AM14*($U$3/$BW$3)</f>
        <v>11607.160860109745</v>
      </c>
      <c r="BX13" s="157">
        <f>'TuitionData-2Yr'!AN14*($U$3/$BX$3)</f>
        <v>12423.272727272726</v>
      </c>
      <c r="BY13" s="157">
        <f>'TuitionData-2Yr'!AO14*($U$3/$BY$3)</f>
        <v>13827.298050139276</v>
      </c>
      <c r="BZ13" s="63">
        <f>'TuitionData-2Yr'!AP14*($U$3/$BZ$3)</f>
        <v>14305.321100917432</v>
      </c>
      <c r="CA13" s="63">
        <f>'TuitionData-2Yr'!AQ14*($U$3/$CA$3)</f>
        <v>14425.498007968126</v>
      </c>
      <c r="CB13" s="63">
        <f>'TuitionData-2Yr'!AR14*($U$3/$CB$3)</f>
        <v>14988.738542121342</v>
      </c>
      <c r="CC13" s="63">
        <f>'TuitionData-2Yr'!AS14*($U$3/$CC$3)</f>
        <v>15120</v>
      </c>
      <c r="CD13" s="199">
        <f>'TuitionData-2Yr'!AV14*($U$3/$CD$3)</f>
        <v>787.06199460916434</v>
      </c>
      <c r="CE13" s="198">
        <f>'TuitionData-2Yr'!AW14*($U$3/$CE$3)</f>
        <v>880.78688524590154</v>
      </c>
      <c r="CF13" s="198">
        <f>'TuitionData-2Yr'!AX14*($U$3/$CF$3)</f>
        <v>967.13375796178332</v>
      </c>
      <c r="CG13" s="198">
        <f>'TuitionData-2Yr'!AY14*($U$3/$CG$3)</f>
        <v>1055.202492211838</v>
      </c>
      <c r="CH13" s="198">
        <f>'TuitionData-2Yr'!AZ14*($U$3/$CH$3)</f>
        <v>1145.0980392156862</v>
      </c>
      <c r="CI13" s="198">
        <f>'TuitionData-2Yr'!BA14*($U$3/$CI$3)</f>
        <v>1036.9766046790644</v>
      </c>
      <c r="CJ13" s="198">
        <f>'TuitionData-2Yr'!BB14*($U$3/$CJ$3)</f>
        <v>1000.3703703703702</v>
      </c>
      <c r="CK13" s="198">
        <f>'TuitionData-2Yr'!BC14*($U$3/$CK$3)</f>
        <v>1908.2816901408448</v>
      </c>
      <c r="CL13" s="198">
        <f>'TuitionData-2Yr'!BD14*($U$3/$CL$3)</f>
        <v>1992.2798445308163</v>
      </c>
      <c r="CM13" s="198">
        <f>'TuitionData-2Yr'!BE14*($U$3/$CM$3)</f>
        <v>3010.5057096247961</v>
      </c>
      <c r="CN13" s="198">
        <f>'TuitionData-2Yr'!BF14*($U$3/$CN$3)</f>
        <v>3404.0971488912355</v>
      </c>
      <c r="CO13" s="198">
        <f>'TuitionData-2Yr'!BG14*($U$3/$CO$3)</f>
        <v>3639.0910951893552</v>
      </c>
      <c r="CP13" s="198">
        <f>'TuitionData-2Yr'!BH14*($U$3/$CP$3)</f>
        <v>3753.6707616707613</v>
      </c>
      <c r="CQ13" s="198">
        <f>'TuitionData-2Yr'!BI14*($U$3/$CQ$3)</f>
        <v>3869.0536200365818</v>
      </c>
      <c r="CR13" s="198">
        <f>'TuitionData-2Yr'!BJ14*($U$3/$CR$3)</f>
        <v>3854.3999999999996</v>
      </c>
      <c r="CS13" s="33">
        <f>'TuitionData-2Yr'!BK14*($U$3/$CS$3)</f>
        <v>4066.8523676880222</v>
      </c>
      <c r="CT13" s="33">
        <f>'TuitionData-2Yr'!BL14*($U$3/$CT$3)</f>
        <v>4179.0825688073401</v>
      </c>
      <c r="CU13" s="33">
        <f>'TuitionData-2Yr'!BM14*($U$3/$CU$3)</f>
        <v>4188.0478087649399</v>
      </c>
      <c r="CV13" s="33">
        <f>'TuitionData-2Yr'!BN14*($U$3/$CV$3)</f>
        <v>4282.4967263203835</v>
      </c>
      <c r="CW13" s="33">
        <f>'TuitionData-2Yr'!BO14*($U$3/$CW$3)</f>
        <v>4320</v>
      </c>
      <c r="CX13" s="558"/>
    </row>
    <row r="14" spans="1:105" s="15" customFormat="1">
      <c r="A14" s="292" t="s">
        <v>24</v>
      </c>
      <c r="B14" s="198">
        <f>'TuitionData-4Yr'!F15*($U$3/150.4)</f>
        <v>3086.1914893617018</v>
      </c>
      <c r="C14" s="198">
        <f>'TuitionData-4Yr'!G15*($U$3/$C$3)</f>
        <v>3089.6472131147539</v>
      </c>
      <c r="D14" s="198">
        <f>'TuitionData-4Yr'!H15*($U$3/$D$3)</f>
        <v>3001.0904458598725</v>
      </c>
      <c r="E14" s="157">
        <f>'TuitionData-4Yr'!I15*($U$3/$E$3)</f>
        <v>3009.8741433021805</v>
      </c>
      <c r="F14" s="157">
        <f>'TuitionData-4Yr'!J15*($U$3/$F$3)</f>
        <v>3057.4117647058824</v>
      </c>
      <c r="G14" s="157">
        <f>'TuitionData-4Yr'!K15*($U$3/$G$3)</f>
        <v>3091.3113377324539</v>
      </c>
      <c r="H14" s="157">
        <f>'TuitionData-4Yr'!L15*($U$3/$H$3)</f>
        <v>3201.1851851851848</v>
      </c>
      <c r="I14" s="157">
        <f>'TuitionData-4Yr'!M15*($U$3/$I$3)</f>
        <v>3212.4935211267602</v>
      </c>
      <c r="J14" s="157">
        <f>'TuitionData-4Yr'!N15*($U$3/180.1)</f>
        <v>3262.0988339811215</v>
      </c>
      <c r="K14" s="157">
        <f>'TuitionData-4Yr'!O15*($U$3/$K$3)</f>
        <v>3719.3083197389888</v>
      </c>
      <c r="L14" s="63">
        <f>'TuitionData-4Yr'!P15*($U$3/$L$3)</f>
        <v>3996.114044350581</v>
      </c>
      <c r="M14" s="157">
        <f>'TuitionData-4Yr'!Q15*($U$3/$M$3)</f>
        <v>4000.1310133060388</v>
      </c>
      <c r="N14" s="157">
        <f>'TuitionData-4Yr'!R15*($U$3/$N$3)</f>
        <v>3946.5199017199016</v>
      </c>
      <c r="O14" s="157">
        <f>'TuitionData-4Yr'!S15*($U$3/$O$3)</f>
        <v>4031.6660185598585</v>
      </c>
      <c r="P14" s="157">
        <f>'TuitionData-4Yr'!T15*($U$3/$P$3)</f>
        <v>4004.1163636363635</v>
      </c>
      <c r="Q14" s="63">
        <f>'TuitionData-4Yr'!U15*($U$3/$Q$3)</f>
        <v>4355.3277623026925</v>
      </c>
      <c r="R14" s="63">
        <f>'TuitionData-4Yr'!V15*($U$3/$R$3)</f>
        <v>4748.616513761468</v>
      </c>
      <c r="S14" s="63">
        <f>'TuitionData-4Yr'!W15*($U$3/$S$3)</f>
        <v>5050.4754316069047</v>
      </c>
      <c r="T14" s="63">
        <f>'TuitionData-4Yr'!X15*($U$3/$T$3)</f>
        <v>5523.9109559144472</v>
      </c>
      <c r="U14" s="63">
        <f>'TuitionData-4Yr'!Y15*($U$3/$U$3)</f>
        <v>6251</v>
      </c>
      <c r="V14" s="199">
        <f>'TuitionData-4Yr'!AC15*(220/$V$3)</f>
        <v>6448.7870619946088</v>
      </c>
      <c r="W14" s="198">
        <f>'TuitionData-4Yr'!AD15*($U$3/$W$3)</f>
        <v>7060.0813114754092</v>
      </c>
      <c r="X14" s="198">
        <f>'TuitionData-4Yr'!AE15*($U$3/$X$3)</f>
        <v>6857.7222929936297</v>
      </c>
      <c r="Y14" s="157">
        <f>'TuitionData-4Yr'!AF15*($U$3/$Y$3)</f>
        <v>8073.3906542056075</v>
      </c>
      <c r="Z14" s="157">
        <f>'TuitionData-4Yr'!AG15*($U$3/$Z$3)</f>
        <v>9700.4117647058829</v>
      </c>
      <c r="AA14" s="157">
        <f>'TuitionData-4Yr'!AH15*($U$3/$AA$3)</f>
        <v>10310.910617876425</v>
      </c>
      <c r="AB14" s="157">
        <f>'TuitionData-4Yr'!AI15*($U$3/$AB$3)</f>
        <v>11105.462962962962</v>
      </c>
      <c r="AC14" s="157">
        <f>'TuitionData-4Yr'!AJ15*($U$3/$AC$3)</f>
        <v>10816.667042253521</v>
      </c>
      <c r="AD14" s="157">
        <f>'TuitionData-4Yr'!AK15*($U$3/$AD$3)</f>
        <v>10938.083287062742</v>
      </c>
      <c r="AE14" s="157">
        <f>'TuitionData-4Yr'!AL15*($U$3/$AE$3)</f>
        <v>11190.951604132681</v>
      </c>
      <c r="AF14" s="157">
        <f>'TuitionData-4Yr'!AM15*($U$3/$AF$3)</f>
        <v>11264.354804646251</v>
      </c>
      <c r="AG14" s="157">
        <f>'TuitionData-4Yr'!AN15*($U$3/$AG$3)</f>
        <v>10971.070624360287</v>
      </c>
      <c r="AH14" s="157">
        <f>'TuitionData-4Yr'!AO15*($U$3/$AH$3)</f>
        <v>10673.281572481572</v>
      </c>
      <c r="AI14" s="157">
        <f>'TuitionData-4Yr'!AP15*($U$3/$AI$3)</f>
        <v>10601.206918900234</v>
      </c>
      <c r="AJ14" s="157">
        <f>'TuitionData-4Yr'!AQ15*($U$3/$AJ$3)</f>
        <v>10297.512727272728</v>
      </c>
      <c r="AK14" s="157">
        <f>'TuitionData-4Yr'!AR15*($U$3/$AK$3)</f>
        <v>11570.032311977717</v>
      </c>
      <c r="AL14" s="157">
        <f>'TuitionData-4Yr'!AS15*($U$3/$AL$3)</f>
        <v>12635.831192660551</v>
      </c>
      <c r="AM14" s="157">
        <f>'TuitionData-4Yr'!AT15*($U$3/$AM$3)</f>
        <v>13478.275343072155</v>
      </c>
      <c r="AN14" s="157">
        <f>'TuitionData-4Yr'!AU15*($U$3/$AN$3)</f>
        <v>14729.239633347881</v>
      </c>
      <c r="AO14" s="157">
        <f>'TuitionData-4Yr'!AV15*($U$3/$AO$3)</f>
        <v>16132.5</v>
      </c>
      <c r="AP14" s="199">
        <f>'TuitionData-2Yr'!D15*($U$3/$AP$3)</f>
        <v>1668.5714285714284</v>
      </c>
      <c r="AQ14" s="198">
        <f>'TuitionData-2Yr'!E15*($U$3/$AQ$3)</f>
        <v>1623.7114754098359</v>
      </c>
      <c r="AR14" s="198">
        <f>'TuitionData-2Yr'!F15*($U$3/$AR$3)</f>
        <v>1577.1719745222929</v>
      </c>
      <c r="AS14" s="198">
        <f>'TuitionData-2Yr'!G15*($U$3/$AS$3)</f>
        <v>1622.8286604361369</v>
      </c>
      <c r="AT14" s="198">
        <f>'TuitionData-2Yr'!H15*($U$3/$AT$3)</f>
        <v>1643.2156862745098</v>
      </c>
      <c r="AU14" s="198">
        <f>'TuitionData-2Yr'!I15*($U$3/$AU$3)</f>
        <v>1619.2249550089984</v>
      </c>
      <c r="AV14" s="198">
        <f>'TuitionData-2Yr'!J15*($U$3/$AV$3)</f>
        <v>1838.5185185185182</v>
      </c>
      <c r="AW14" s="198">
        <f>'TuitionData-2Yr'!K15*($U$3/$AW$3)</f>
        <v>1849.0591549295773</v>
      </c>
      <c r="AX14" s="198">
        <f>'TuitionData-2Yr'!L15*($U$3/$AX$3)</f>
        <v>1932.6152137701276</v>
      </c>
      <c r="AY14" s="198">
        <f>'TuitionData-2Yr'!M15*($U$3/$AY$3)</f>
        <v>2169.5965198477434</v>
      </c>
      <c r="AZ14" s="198">
        <f>'TuitionData-2Yr'!N15*($U$3/$AZ$3)</f>
        <v>2264.4646251319959</v>
      </c>
      <c r="BA14" s="198">
        <f>'TuitionData-2Yr'!O15*($U$3/$BA$3)</f>
        <v>2243.3490276356192</v>
      </c>
      <c r="BB14" s="198">
        <f>'TuitionData-2Yr'!P15*($U$3/$BB$3)</f>
        <v>2153.4820638820638</v>
      </c>
      <c r="BC14" s="198">
        <f>'TuitionData-2Yr'!Q15*($U$3/$BC$3)</f>
        <v>2131.9046178810268</v>
      </c>
      <c r="BD14" s="198">
        <f>'TuitionData-2Yr'!R15*($U$3/$BD$3)</f>
        <v>2111.9563636363637</v>
      </c>
      <c r="BE14" s="33">
        <f>'TuitionData-2Yr'!S15*($U$3/$BE$3)</f>
        <v>2231.8885793871864</v>
      </c>
      <c r="BF14" s="33">
        <f>'TuitionData-2Yr'!T15*($U$3/$BF$3)</f>
        <v>2498.8770642201835</v>
      </c>
      <c r="BG14" s="33">
        <f>'TuitionData-2Yr'!U15*($U$3/$BG$3)</f>
        <v>2752.7366091190788</v>
      </c>
      <c r="BH14" s="33">
        <f>'TuitionData-2Yr'!V15*($U$3/$BH$3)</f>
        <v>2968.1780881711038</v>
      </c>
      <c r="BI14" s="33">
        <f>'TuitionData-2Yr'!W15*($U$3/$BI$3)</f>
        <v>3292</v>
      </c>
      <c r="BJ14" s="199">
        <f>'TuitionData-2Yr'!Z15*($U$3/$BJ$3)</f>
        <v>3551.2237196765495</v>
      </c>
      <c r="BK14" s="198">
        <f>'TuitionData-2Yr'!AA15*($U$3/$BK$3)</f>
        <v>3455.7481967213112</v>
      </c>
      <c r="BL14" s="198">
        <f>'TuitionData-2Yr'!AB15*($U$3/$BL$3)</f>
        <v>3356.6980891719741</v>
      </c>
      <c r="BM14" s="157">
        <f>'TuitionData-2Yr'!AC15*($U$3/$BM$3)</f>
        <v>4436.2168224299066</v>
      </c>
      <c r="BN14" s="157">
        <f>'TuitionData-2Yr'!AD15*($U$3/$BN$3)</f>
        <v>4859.5098039215691</v>
      </c>
      <c r="BO14" s="157">
        <f>'TuitionData-2Yr'!AE15*($U$3/$BO$3)</f>
        <v>4827.5464907018604</v>
      </c>
      <c r="BP14" s="157">
        <f>'TuitionData-2Yr'!AF15*($U$3/$BP$3)</f>
        <v>5212.74074074074</v>
      </c>
      <c r="BQ14" s="157">
        <f>'TuitionData-2Yr'!AG15*($U$3/$BQ$3)</f>
        <v>5090.5059154929577</v>
      </c>
      <c r="BR14" s="157">
        <f>'TuitionData-2Yr'!AH15*($U$3/$BR$3)</f>
        <v>5039.0671848972788</v>
      </c>
      <c r="BS14" s="157">
        <f>'TuitionData-2Yr'!AI15*($U$3/$BS$3)</f>
        <v>5252.5067971723765</v>
      </c>
      <c r="BT14" s="157">
        <f>'TuitionData-2Yr'!AJ15*($U$3/$BT$3)</f>
        <v>5303.484688489968</v>
      </c>
      <c r="BU14" s="157">
        <f>'TuitionData-2Yr'!AK15*($U$3/$BU$3)</f>
        <v>5244.6427840327533</v>
      </c>
      <c r="BV14" s="157">
        <f>'TuitionData-2Yr'!AL15*($U$3/$BV$3)</f>
        <v>5109.3542997542991</v>
      </c>
      <c r="BW14" s="157">
        <f>'TuitionData-2Yr'!AM15*($U$3/$BW$3)</f>
        <v>4991.6399022558917</v>
      </c>
      <c r="BX14" s="157">
        <f>'TuitionData-2Yr'!AN15*($U$3/$BX$3)</f>
        <v>4799.4181818181814</v>
      </c>
      <c r="BY14" s="157">
        <f>'TuitionData-2Yr'!AO15*($U$3/$BY$3)</f>
        <v>4681.7604456824511</v>
      </c>
      <c r="BZ14" s="63">
        <f>'TuitionData-2Yr'!AP15*($U$3/$BZ$3)</f>
        <v>5302.0770642201842</v>
      </c>
      <c r="CA14" s="63">
        <f>'TuitionData-2Yr'!AQ15*($U$3/$CA$3)</f>
        <v>5646.1088977423633</v>
      </c>
      <c r="CB14" s="63">
        <f>'TuitionData-2Yr'!AR15*($U$3/$CB$3)</f>
        <v>6257.5434308162367</v>
      </c>
      <c r="CC14" s="63">
        <f>'TuitionData-2Yr'!AS15*($U$3/$CC$3)</f>
        <v>6841</v>
      </c>
      <c r="CD14" s="199">
        <f>'TuitionData-2Yr'!AV15*($U$3/$CD$3)</f>
        <v>661.13207547169804</v>
      </c>
      <c r="CE14" s="198">
        <f>'TuitionData-2Yr'!AW15*($U$3/$CE$3)</f>
        <v>643.35737704918029</v>
      </c>
      <c r="CF14" s="198">
        <f>'TuitionData-2Yr'!AX15*($U$3/$CF$3)</f>
        <v>624.91719745222929</v>
      </c>
      <c r="CG14" s="198">
        <f>'TuitionData-2Yr'!AY15*($U$3/$CG$3)</f>
        <v>611.28971962616822</v>
      </c>
      <c r="CH14" s="198">
        <f>'TuitionData-2Yr'!AZ15*($U$3/$CH$3)</f>
        <v>465.19607843137254</v>
      </c>
      <c r="CI14" s="198">
        <f>'TuitionData-2Yr'!BA15*($U$3/$CI$3)</f>
        <v>322.30353929214158</v>
      </c>
      <c r="CJ14" s="198">
        <f>'TuitionData-2Yr'!BB15*($U$3/$CJ$3)</f>
        <v>547.49999999999989</v>
      </c>
      <c r="CK14" s="198">
        <f>'TuitionData-2Yr'!BC15*($U$3/$CK$3)</f>
        <v>581.69690140845069</v>
      </c>
      <c r="CL14" s="198">
        <f>'TuitionData-2Yr'!BD15*($U$3/$CL$3)</f>
        <v>627.77568017767908</v>
      </c>
      <c r="CM14" s="198">
        <f>'TuitionData-2Yr'!BE15*($U$3/$CM$3)</f>
        <v>865.04404567699839</v>
      </c>
      <c r="CN14" s="198">
        <f>'TuitionData-2Yr'!BF15*($U$3/$CN$3)</f>
        <v>1143.3326293558607</v>
      </c>
      <c r="CO14" s="198">
        <f>'TuitionData-2Yr'!BG15*($U$3/$CO$3)</f>
        <v>1136.9170931422723</v>
      </c>
      <c r="CP14" s="198">
        <f>'TuitionData-2Yr'!BH15*($U$3/$CP$3)</f>
        <v>1062.9660933660932</v>
      </c>
      <c r="CQ14" s="198">
        <f>'TuitionData-2Yr'!BI15*($U$3/$CQ$3)</f>
        <v>993.61782821809027</v>
      </c>
      <c r="CR14" s="198">
        <f>'TuitionData-2Yr'!BJ15*($U$3/$CR$3)</f>
        <v>853.70181818181811</v>
      </c>
      <c r="CS14" s="33">
        <f>'TuitionData-2Yr'!BK15*($U$3/$CS$3)</f>
        <v>1056.2971216341689</v>
      </c>
      <c r="CT14" s="33">
        <f>'TuitionData-2Yr'!BL15*($U$3/$CT$3)</f>
        <v>1261.2256880733946</v>
      </c>
      <c r="CU14" s="33">
        <f>'TuitionData-2Yr'!BM15*($U$3/$CU$3)</f>
        <v>1534.5834440017704</v>
      </c>
      <c r="CV14" s="33">
        <f>'TuitionData-2Yr'!BN15*($U$3/$CV$3)</f>
        <v>2886.6067219554775</v>
      </c>
      <c r="CW14" s="33">
        <f>'TuitionData-2Yr'!BO15*($U$3/$CW$3)</f>
        <v>3234.5</v>
      </c>
      <c r="CX14" s="558"/>
    </row>
    <row r="15" spans="1:105" s="15" customFormat="1">
      <c r="A15" s="292" t="s">
        <v>25</v>
      </c>
      <c r="B15" s="198">
        <f>'TuitionData-4Yr'!F16*($U$3/150.4)</f>
        <v>4696.8510638297867</v>
      </c>
      <c r="C15" s="198">
        <f>'TuitionData-4Yr'!G16*($U$3/$C$3)</f>
        <v>4993.6786885245901</v>
      </c>
      <c r="D15" s="198">
        <f>'TuitionData-4Yr'!H16*($U$3/$D$3)</f>
        <v>5177.885350318471</v>
      </c>
      <c r="E15" s="157">
        <f>'TuitionData-4Yr'!I16*($U$3/$E$3)</f>
        <v>5536.5383177570093</v>
      </c>
      <c r="F15" s="157">
        <f>'TuitionData-4Yr'!J16*($U$3/$F$3)</f>
        <v>5676.8235294117649</v>
      </c>
      <c r="G15" s="157">
        <f>'TuitionData-4Yr'!K16*($U$3/$G$3)</f>
        <v>5776.2399520095987</v>
      </c>
      <c r="H15" s="157">
        <f>'TuitionData-4Yr'!L16*($U$3/$H$3)</f>
        <v>5829.1851851851843</v>
      </c>
      <c r="I15" s="157">
        <f>'TuitionData-4Yr'!M16*($U$3/$I$3)</f>
        <v>5927.5177464788731</v>
      </c>
      <c r="J15" s="157">
        <f>'TuitionData-4Yr'!N16*($U$3/180.1)</f>
        <v>6451.5624652970573</v>
      </c>
      <c r="K15" s="157">
        <f>'TuitionData-4Yr'!O16*($U$3/$K$3)</f>
        <v>7067.7020119630233</v>
      </c>
      <c r="L15" s="63">
        <f>'TuitionData-4Yr'!P16*($U$3/$L$3)</f>
        <v>7370.6103484688492</v>
      </c>
      <c r="M15" s="157">
        <f>'TuitionData-4Yr'!Q16*($U$3/$M$3)</f>
        <v>7622.4851586489249</v>
      </c>
      <c r="N15" s="157">
        <f>'TuitionData-4Yr'!R16*($U$3/$N$3)</f>
        <v>7360.4088452088445</v>
      </c>
      <c r="O15" s="157">
        <f>'TuitionData-4Yr'!S16*($U$3/$O$3)</f>
        <v>7345.5945539824952</v>
      </c>
      <c r="P15" s="157">
        <f>'TuitionData-4Yr'!T16*($U$3/$P$3)</f>
        <v>7022.8654545454547</v>
      </c>
      <c r="Q15" s="63">
        <f>'TuitionData-4Yr'!U16*($U$3/$Q$3)</f>
        <v>7248.7576601671308</v>
      </c>
      <c r="R15" s="63">
        <f>'TuitionData-4Yr'!V16*($U$3/$R$3)</f>
        <v>7402.333944954129</v>
      </c>
      <c r="S15" s="63">
        <f>'TuitionData-4Yr'!W16*($U$3/$S$3)</f>
        <v>7581.917662682602</v>
      </c>
      <c r="T15" s="63">
        <f>'TuitionData-4Yr'!X16*($U$3/$T$3)</f>
        <v>7814.5368834570045</v>
      </c>
      <c r="U15" s="63">
        <f>'TuitionData-4Yr'!Y16*($U$3/$U$3)</f>
        <v>7838</v>
      </c>
      <c r="V15" s="199">
        <f>'TuitionData-4Yr'!AC16*(220/$V$3)</f>
        <v>8918.5983827493255</v>
      </c>
      <c r="W15" s="198">
        <f>'TuitionData-4Yr'!AD16*($U$3/$W$3)</f>
        <v>10201.809836065573</v>
      </c>
      <c r="X15" s="198">
        <f>'TuitionData-4Yr'!AE16*($U$3/$X$3)</f>
        <v>11376.468789808916</v>
      </c>
      <c r="Y15" s="157">
        <f>'TuitionData-4Yr'!AF16*($U$3/$Y$3)</f>
        <v>11630.514641744548</v>
      </c>
      <c r="Z15" s="157">
        <f>'TuitionData-4Yr'!AG16*($U$3/$Z$3)</f>
        <v>12608.960784313726</v>
      </c>
      <c r="AA15" s="157">
        <f>'TuitionData-4Yr'!AH16*($U$3/$AA$3)</f>
        <v>13252.280743851232</v>
      </c>
      <c r="AB15" s="157">
        <f>'TuitionData-4Yr'!AI16*($U$3/$AB$3)</f>
        <v>13867.296296296294</v>
      </c>
      <c r="AC15" s="157">
        <f>'TuitionData-4Yr'!AJ16*($U$3/$AC$3)</f>
        <v>14105.491830985915</v>
      </c>
      <c r="AD15" s="157">
        <f>'TuitionData-4Yr'!AK16*($U$3/$AD$3)</f>
        <v>14420.681843420321</v>
      </c>
      <c r="AE15" s="157">
        <f>'TuitionData-4Yr'!AL16*($U$3/$AE$3)</f>
        <v>15833.73572593801</v>
      </c>
      <c r="AF15" s="157">
        <f>'TuitionData-4Yr'!AM16*($U$3/$AF$3)</f>
        <v>16752.844772967266</v>
      </c>
      <c r="AG15" s="157">
        <f>'TuitionData-4Yr'!AN16*($U$3/$AG$3)</f>
        <v>17676.610030706244</v>
      </c>
      <c r="AH15" s="157">
        <f>'TuitionData-4Yr'!AO16*($U$3/$AH$3)</f>
        <v>17726.05012285012</v>
      </c>
      <c r="AI15" s="157">
        <f>'TuitionData-4Yr'!AP16*($U$3/$AI$3)</f>
        <v>18125.114378849634</v>
      </c>
      <c r="AJ15" s="157">
        <f>'TuitionData-4Yr'!AQ16*($U$3/$AJ$3)</f>
        <v>17849.163636363635</v>
      </c>
      <c r="AK15" s="157">
        <f>'TuitionData-4Yr'!AR16*($U$3/$AK$3)</f>
        <v>18306.258124419684</v>
      </c>
      <c r="AL15" s="157">
        <f>'TuitionData-4Yr'!AS16*($U$3/$AL$3)</f>
        <v>18051.493577981651</v>
      </c>
      <c r="AM15" s="157">
        <f>'TuitionData-4Yr'!AT16*($U$3/$AM$3)</f>
        <v>17600.141655599822</v>
      </c>
      <c r="AN15" s="157">
        <f>'TuitionData-4Yr'!AU16*($U$3/$AN$3)</f>
        <v>17970.171977302485</v>
      </c>
      <c r="AO15" s="157">
        <f>'TuitionData-4Yr'!AV16*($U$3/$AO$3)</f>
        <v>18376</v>
      </c>
      <c r="AP15" s="199">
        <f>'TuitionData-2Yr'!D16*($U$3/$AP$3)</f>
        <v>2935.6625336927223</v>
      </c>
      <c r="AQ15" s="198">
        <f>'TuitionData-2Yr'!E16*($U$3/$AQ$3)</f>
        <v>2888.9809836065574</v>
      </c>
      <c r="AR15" s="198">
        <f>'TuitionData-2Yr'!F16*($U$3/$AR$3)</f>
        <v>2946.0382165605092</v>
      </c>
      <c r="AS15" s="198">
        <f>'TuitionData-2Yr'!G16*($U$3/$AS$3)</f>
        <v>3012.7850467289718</v>
      </c>
      <c r="AT15" s="198">
        <f>'TuitionData-2Yr'!H16*($U$3/$AT$3)</f>
        <v>3263.5294117647059</v>
      </c>
      <c r="AU15" s="198">
        <f>'TuitionData-2Yr'!I16*($U$3/$AU$3)</f>
        <v>3237.0485902819441</v>
      </c>
      <c r="AV15" s="198">
        <f>'TuitionData-2Yr'!J16*($U$3/$AV$3)</f>
        <v>3198.8194444444439</v>
      </c>
      <c r="AW15" s="198">
        <f>'TuitionData-2Yr'!K16*($U$3/$AW$3)</f>
        <v>3130.8980281690137</v>
      </c>
      <c r="AX15" s="198">
        <f>'TuitionData-2Yr'!L16*($U$3/$AX$3)</f>
        <v>3311.3870072182121</v>
      </c>
      <c r="AY15" s="198">
        <f>'TuitionData-2Yr'!M16*($U$3/$AY$3)</f>
        <v>3423.3387710712345</v>
      </c>
      <c r="AZ15" s="198">
        <f>'TuitionData-2Yr'!N16*($U$3/$AZ$3)</f>
        <v>3460.2154171066527</v>
      </c>
      <c r="BA15" s="198">
        <f>'TuitionData-2Yr'!O16*($U$3/$BA$3)</f>
        <v>3499.2180143295805</v>
      </c>
      <c r="BB15" s="198">
        <f>'TuitionData-2Yr'!P16*($U$3/$BB$3)</f>
        <v>3397.2442260442258</v>
      </c>
      <c r="BC15" s="198">
        <f>'TuitionData-2Yr'!Q16*($U$3/$BC$3)</f>
        <v>3437.2896653368471</v>
      </c>
      <c r="BD15" s="198">
        <f>'TuitionData-2Yr'!R16*($U$3/$BD$3)</f>
        <v>3314.9963636363636</v>
      </c>
      <c r="BE15" s="33">
        <f>'TuitionData-2Yr'!S16*($U$3/$BE$3)</f>
        <v>3486.648096564531</v>
      </c>
      <c r="BF15" s="33">
        <f>'TuitionData-2Yr'!T16*($U$3/$BF$3)</f>
        <v>3651.8752293577982</v>
      </c>
      <c r="BG15" s="33">
        <f>'TuitionData-2Yr'!U16*($U$3/$BG$3)</f>
        <v>3694.7888446215134</v>
      </c>
      <c r="BH15" s="33">
        <f>'TuitionData-2Yr'!V16*($U$3/$BH$3)</f>
        <v>3850.1684853775641</v>
      </c>
      <c r="BI15" s="33">
        <f>'TuitionData-2Yr'!W16*($U$3/$BI$3)</f>
        <v>3872.5</v>
      </c>
      <c r="BJ15" s="199">
        <f>'TuitionData-2Yr'!Z16*($U$3/$BJ$3)</f>
        <v>7521.3218328840976</v>
      </c>
      <c r="BK15" s="198">
        <f>'TuitionData-2Yr'!AA16*($U$3/$BK$3)</f>
        <v>7611.530491803278</v>
      </c>
      <c r="BL15" s="198">
        <f>'TuitionData-2Yr'!AB16*($U$3/$BL$3)</f>
        <v>7811.4649681528654</v>
      </c>
      <c r="BM15" s="157">
        <f>'TuitionData-2Yr'!AC16*($U$3/$BM$3)</f>
        <v>7859.4392523364486</v>
      </c>
      <c r="BN15" s="157">
        <f>'TuitionData-2Yr'!AD16*($U$3/$BN$3)</f>
        <v>8158.8235294117649</v>
      </c>
      <c r="BO15" s="157">
        <f>'TuitionData-2Yr'!AE16*($U$3/$BO$3)</f>
        <v>9164.6310737852436</v>
      </c>
      <c r="BP15" s="157">
        <f>'TuitionData-2Yr'!AF16*($U$3/$BP$3)</f>
        <v>7867.7777777777765</v>
      </c>
      <c r="BQ15" s="157">
        <f>'TuitionData-2Yr'!AG16*($U$3/$BQ$3)</f>
        <v>7941.0839436619708</v>
      </c>
      <c r="BR15" s="157">
        <f>'TuitionData-2Yr'!AH16*($U$3/$BR$3)</f>
        <v>7970.4164353137139</v>
      </c>
      <c r="BS15" s="157">
        <f>'TuitionData-2Yr'!AI16*($U$3/$BS$3)</f>
        <v>7805.7205002718865</v>
      </c>
      <c r="BT15" s="157">
        <f>'TuitionData-2Yr'!AJ16*($U$3/$BT$3)</f>
        <v>8487.4255543822601</v>
      </c>
      <c r="BU15" s="157">
        <f>'TuitionData-2Yr'!AK16*($U$3/$BU$3)</f>
        <v>8367.8771750255892</v>
      </c>
      <c r="BV15" s="157">
        <f>'TuitionData-2Yr'!AL16*($U$3/$BV$3)</f>
        <v>8277.016216216216</v>
      </c>
      <c r="BW15" s="157">
        <f>'TuitionData-2Yr'!AM16*($U$3/$BW$3)</f>
        <v>8240.5234782692187</v>
      </c>
      <c r="BX15" s="157">
        <f>'TuitionData-2Yr'!AN16*($U$3/$BX$3)</f>
        <v>7836.2181818181816</v>
      </c>
      <c r="BY15" s="157">
        <f>'TuitionData-2Yr'!AO16*($U$3/$BY$3)</f>
        <v>8414.0464252553393</v>
      </c>
      <c r="BZ15" s="63">
        <f>'TuitionData-2Yr'!AP16*($U$3/$BZ$3)</f>
        <v>8479.787155963304</v>
      </c>
      <c r="CA15" s="63">
        <f>'TuitionData-2Yr'!AQ16*($U$3/$CA$3)</f>
        <v>8346.1071270473658</v>
      </c>
      <c r="CB15" s="63">
        <f>'TuitionData-2Yr'!AR16*($U$3/$CB$3)</f>
        <v>8439.067656045394</v>
      </c>
      <c r="CC15" s="63">
        <f>'TuitionData-2Yr'!AS16*($U$3/$CC$3)</f>
        <v>8445.5</v>
      </c>
      <c r="CD15" s="199">
        <f>'TuitionData-2Yr'!AV16*($U$3/$CD$3)</f>
        <v>0</v>
      </c>
      <c r="CE15" s="198">
        <f>'TuitionData-2Yr'!AW16*($U$3/$CE$3)</f>
        <v>0</v>
      </c>
      <c r="CF15" s="198">
        <f>'TuitionData-2Yr'!AX16*($U$3/$CF$3)</f>
        <v>0</v>
      </c>
      <c r="CG15" s="198">
        <f>'TuitionData-2Yr'!AY16*($U$3/$CG$3)</f>
        <v>0</v>
      </c>
      <c r="CH15" s="198">
        <f>'TuitionData-2Yr'!AZ16*($U$3/$CH$3)</f>
        <v>0</v>
      </c>
      <c r="CI15" s="198">
        <f>'TuitionData-2Yr'!BA16*($U$3/$CI$3)</f>
        <v>0</v>
      </c>
      <c r="CJ15" s="198">
        <f>'TuitionData-2Yr'!BB16*($U$3/$CJ$3)</f>
        <v>0</v>
      </c>
      <c r="CK15" s="198">
        <f>'TuitionData-2Yr'!BC16*($U$3/$CK$3)</f>
        <v>0</v>
      </c>
      <c r="CL15" s="198">
        <f>'TuitionData-2Yr'!BD16*($U$3/$CL$3)</f>
        <v>0</v>
      </c>
      <c r="CM15" s="198">
        <f>'TuitionData-2Yr'!BE16*($U$3/$CM$3)</f>
        <v>0</v>
      </c>
      <c r="CN15" s="198">
        <f>'TuitionData-2Yr'!BF16*($U$3/$CN$3)</f>
        <v>0</v>
      </c>
      <c r="CO15" s="198">
        <f>'TuitionData-2Yr'!BG16*($U$3/$CO$3)</f>
        <v>0</v>
      </c>
      <c r="CP15" s="198">
        <f>'TuitionData-2Yr'!BH16*($U$3/$CP$3)</f>
        <v>0</v>
      </c>
      <c r="CQ15" s="198">
        <f>'TuitionData-2Yr'!BI16*($U$3/$CQ$3)</f>
        <v>0</v>
      </c>
      <c r="CR15" s="198">
        <f>'TuitionData-2Yr'!BJ16*($U$3/$CR$3)</f>
        <v>0</v>
      </c>
      <c r="CS15" s="33">
        <f>'TuitionData-2Yr'!BK16*($U$3/$CS$3)</f>
        <v>0</v>
      </c>
      <c r="CT15" s="33">
        <f>'TuitionData-2Yr'!BL16*($U$3/$CT$3)</f>
        <v>0</v>
      </c>
      <c r="CU15" s="33">
        <f>'TuitionData-2Yr'!BM16*($U$3/$CU$3)</f>
        <v>0</v>
      </c>
      <c r="CV15" s="33">
        <f>'TuitionData-2Yr'!BN16*($U$3/$CV$3)</f>
        <v>0</v>
      </c>
      <c r="CW15" s="33">
        <f>'TuitionData-2Yr'!BO16*($U$3/$CW$3)</f>
        <v>0</v>
      </c>
      <c r="CX15" s="558"/>
    </row>
    <row r="16" spans="1:105" s="15" customFormat="1">
      <c r="A16" s="292" t="s">
        <v>26</v>
      </c>
      <c r="B16" s="198">
        <f>'TuitionData-4Yr'!F17*($U$3/150.4)</f>
        <v>3704.3617021276596</v>
      </c>
      <c r="C16" s="198">
        <f>'TuitionData-4Yr'!G17*($U$3/$C$3)</f>
        <v>3653.3508196721309</v>
      </c>
      <c r="D16" s="198">
        <f>'TuitionData-4Yr'!H17*($U$3/$D$3)</f>
        <v>3547.8929936305731</v>
      </c>
      <c r="E16" s="157">
        <f>'TuitionData-4Yr'!I17*($U$3/$E$3)</f>
        <v>3528.7426791277258</v>
      </c>
      <c r="F16" s="157">
        <f>'TuitionData-4Yr'!J17*($U$3/$F$3)</f>
        <v>3845.3823529411766</v>
      </c>
      <c r="G16" s="157">
        <f>'TuitionData-4Yr'!K17*($U$3/$G$3)</f>
        <v>3765.3461307738457</v>
      </c>
      <c r="H16" s="157">
        <f>'TuitionData-4Yr'!L17*($U$3/$H$3)</f>
        <v>3767.6111111111104</v>
      </c>
      <c r="I16" s="157">
        <f>'TuitionData-4Yr'!M17*($U$3/$I$3)</f>
        <v>4217.3025352112672</v>
      </c>
      <c r="J16" s="157">
        <f>'TuitionData-4Yr'!N17*($U$3/180.1)</f>
        <v>4585.7456968350916</v>
      </c>
      <c r="K16" s="157">
        <f>'TuitionData-4Yr'!O17*($U$3/$K$3)</f>
        <v>4490.9885807504079</v>
      </c>
      <c r="L16" s="63">
        <f>'TuitionData-4Yr'!P17*($U$3/$L$3)</f>
        <v>4731.8183738120379</v>
      </c>
      <c r="M16" s="157">
        <f>'TuitionData-4Yr'!Q17*($U$3/$M$3)</f>
        <v>4774.8126919140223</v>
      </c>
      <c r="N16" s="157">
        <f>'TuitionData-4Yr'!R17*($U$3/$N$3)</f>
        <v>4861.9793611793611</v>
      </c>
      <c r="O16" s="157">
        <f>'TuitionData-4Yr'!S17*($U$3/$O$3)</f>
        <v>4987.1540429862835</v>
      </c>
      <c r="P16" s="157">
        <f>'TuitionData-4Yr'!T17*($U$3/$P$3)</f>
        <v>4889.1418181818181</v>
      </c>
      <c r="Q16" s="63">
        <f>'TuitionData-4Yr'!U17*($U$3/$Q$3)</f>
        <v>4993.5524605385326</v>
      </c>
      <c r="R16" s="63">
        <f>'TuitionData-4Yr'!V17*($U$3/$R$3)</f>
        <v>5309.0422018348627</v>
      </c>
      <c r="S16" s="63">
        <f>'TuitionData-4Yr'!W17*($U$3/$S$3)</f>
        <v>5580.4444444444434</v>
      </c>
      <c r="T16" s="63">
        <f>'TuitionData-4Yr'!X17*($U$3/$T$3)</f>
        <v>5971.0240069838492</v>
      </c>
      <c r="U16" s="63">
        <f>'TuitionData-4Yr'!Y17*($U$3/$U$3)</f>
        <v>6228</v>
      </c>
      <c r="V16" s="199">
        <f>'TuitionData-4Yr'!AC17*(220/$V$3)</f>
        <v>6779.380053908355</v>
      </c>
      <c r="W16" s="198">
        <f>'TuitionData-4Yr'!AD17*($U$3/$W$3)</f>
        <v>7556.3855737704916</v>
      </c>
      <c r="X16" s="198">
        <f>'TuitionData-4Yr'!AE17*($U$3/$X$3)</f>
        <v>7339.0573248407636</v>
      </c>
      <c r="Y16" s="157">
        <f>'TuitionData-4Yr'!AF17*($U$3/$Y$3)</f>
        <v>7248.8772585669785</v>
      </c>
      <c r="Z16" s="157">
        <f>'TuitionData-4Yr'!AG17*($U$3/$Z$3)</f>
        <v>7938.3921568627457</v>
      </c>
      <c r="AA16" s="157">
        <f>'TuitionData-4Yr'!AH17*($U$3/$AA$3)</f>
        <v>7771.7192561487709</v>
      </c>
      <c r="AB16" s="157">
        <f>'TuitionData-4Yr'!AI17*($U$3/$AB$3)</f>
        <v>8669.4259259259252</v>
      </c>
      <c r="AC16" s="157">
        <f>'TuitionData-4Yr'!AJ17*($U$3/$AC$3)</f>
        <v>9706.5735211267602</v>
      </c>
      <c r="AD16" s="157">
        <f>'TuitionData-4Yr'!AK17*($U$3/$AD$3)</f>
        <v>10428.988339811216</v>
      </c>
      <c r="AE16" s="157">
        <f>'TuitionData-4Yr'!AL17*($U$3/$AE$3)</f>
        <v>10213.489940184883</v>
      </c>
      <c r="AF16" s="157">
        <f>'TuitionData-4Yr'!AM17*($U$3/$AF$3)</f>
        <v>10539.750791974657</v>
      </c>
      <c r="AG16" s="157">
        <f>'TuitionData-4Yr'!AN17*($U$3/$AG$3)</f>
        <v>10896.949846468782</v>
      </c>
      <c r="AH16" s="157">
        <f>'TuitionData-4Yr'!AO17*($U$3/$AH$3)</f>
        <v>11149.090909090908</v>
      </c>
      <c r="AI16" s="157">
        <f>'TuitionData-4Yr'!AP17*($U$3/$AI$3)</f>
        <v>11765.287399363415</v>
      </c>
      <c r="AJ16" s="157">
        <f>'TuitionData-4Yr'!AQ17*($U$3/$AJ$3)</f>
        <v>12513.527272727271</v>
      </c>
      <c r="AK16" s="157">
        <f>'TuitionData-4Yr'!AR17*($U$3/$AK$3)</f>
        <v>12780.707149489323</v>
      </c>
      <c r="AL16" s="157">
        <f>'TuitionData-4Yr'!AS17*($U$3/$AL$3)</f>
        <v>13507.009174311926</v>
      </c>
      <c r="AM16" s="157">
        <f>'TuitionData-4Yr'!AT17*($U$3/$AM$3)</f>
        <v>14053.744134572818</v>
      </c>
      <c r="AN16" s="157">
        <f>'TuitionData-4Yr'!AU17*($U$3/$AN$3)</f>
        <v>14866.381492797904</v>
      </c>
      <c r="AO16" s="157">
        <f>'TuitionData-4Yr'!AV17*($U$3/$AO$3)</f>
        <v>15234</v>
      </c>
      <c r="AP16" s="199">
        <f>'TuitionData-2Yr'!D17*($U$3/$AP$3)</f>
        <v>1511.1590296495956</v>
      </c>
      <c r="AQ16" s="198">
        <f>'TuitionData-2Yr'!E17*($U$3/$AQ$3)</f>
        <v>1485.8491803278687</v>
      </c>
      <c r="AR16" s="198">
        <f>'TuitionData-2Yr'!F17*($U$3/$AR$3)</f>
        <v>1443.2611464968152</v>
      </c>
      <c r="AS16" s="198">
        <f>'TuitionData-2Yr'!G17*($U$3/$AS$3)</f>
        <v>1411.7881619937696</v>
      </c>
      <c r="AT16" s="198">
        <f>'TuitionData-2Yr'!H17*($U$3/$AT$3)</f>
        <v>1431.372549019608</v>
      </c>
      <c r="AU16" s="198">
        <f>'TuitionData-2Yr'!I17*($U$3/$AU$3)</f>
        <v>1401.3197360527895</v>
      </c>
      <c r="AV16" s="198">
        <f>'TuitionData-2Yr'!J17*($U$3/$AV$3)</f>
        <v>1419.4444444444441</v>
      </c>
      <c r="AW16" s="198">
        <f>'TuitionData-2Yr'!K17*($U$3/$AW$3)</f>
        <v>1658.2309859154927</v>
      </c>
      <c r="AX16" s="198">
        <f>'TuitionData-2Yr'!L17*($U$3/$AX$3)</f>
        <v>1818.4741810105497</v>
      </c>
      <c r="AY16" s="198">
        <f>'TuitionData-2Yr'!M17*($U$3/$AY$3)</f>
        <v>1808.8439369222403</v>
      </c>
      <c r="AZ16" s="198">
        <f>'TuitionData-2Yr'!N17*($U$3/$AZ$3)</f>
        <v>1973.389651531151</v>
      </c>
      <c r="BA16" s="198">
        <f>'TuitionData-2Yr'!O17*($U$3/$BA$3)</f>
        <v>2063.4268167860796</v>
      </c>
      <c r="BB16" s="198">
        <f>'TuitionData-2Yr'!P17*($U$3/$BB$3)</f>
        <v>1997.3660933660931</v>
      </c>
      <c r="BC16" s="198">
        <f>'TuitionData-2Yr'!Q17*($U$3/$BC$3)</f>
        <v>1951.3487822793195</v>
      </c>
      <c r="BD16" s="198">
        <f>'TuitionData-2Yr'!R17*($U$3/$BD$3)</f>
        <v>1911.2727272727273</v>
      </c>
      <c r="BE16" s="33">
        <f>'TuitionData-2Yr'!S17*($U$3/$BE$3)</f>
        <v>1958.5961002785516</v>
      </c>
      <c r="BF16" s="33">
        <f>'TuitionData-2Yr'!T17*($U$3/$BF$3)</f>
        <v>2250.2752293577983</v>
      </c>
      <c r="BG16" s="33">
        <f>'TuitionData-2Yr'!U17*($U$3/$BG$3)</f>
        <v>2171.5803452855243</v>
      </c>
      <c r="BH16" s="33">
        <f>'TuitionData-2Yr'!V17*($U$3/$BH$3)</f>
        <v>2288.0768223483192</v>
      </c>
      <c r="BI16" s="33">
        <f>'TuitionData-2Yr'!W17*($U$3/$BI$3)</f>
        <v>2322</v>
      </c>
      <c r="BJ16" s="199">
        <f>'TuitionData-2Yr'!Z17*($U$3/$BJ$3)</f>
        <v>3148.2479784366574</v>
      </c>
      <c r="BK16" s="198">
        <f>'TuitionData-2Yr'!AA17*($U$3/$BK$3)</f>
        <v>3170.8327868852457</v>
      </c>
      <c r="BL16" s="198">
        <f>'TuitionData-2Yr'!AB17*($U$3/$BL$3)</f>
        <v>3124.5859872611463</v>
      </c>
      <c r="BM16" s="157">
        <f>'TuitionData-2Yr'!AC17*($U$3/$BM$3)</f>
        <v>3440.6878504672895</v>
      </c>
      <c r="BN16" s="157">
        <f>'TuitionData-2Yr'!AD17*($U$3/$BN$3)</f>
        <v>3435.294117647059</v>
      </c>
      <c r="BO16" s="157">
        <f>'TuitionData-2Yr'!AE17*($U$3/$BO$3)</f>
        <v>3859.2345530893826</v>
      </c>
      <c r="BP16" s="157">
        <f>'TuitionData-2Yr'!AF17*($U$3/$BP$3)</f>
        <v>3817.6296296296291</v>
      </c>
      <c r="BQ16" s="157">
        <f>'TuitionData-2Yr'!AG17*($U$3/$BQ$3)</f>
        <v>4011.3397183098587</v>
      </c>
      <c r="BR16" s="157">
        <f>'TuitionData-2Yr'!AH17*($U$3/$BR$3)</f>
        <v>4150.5830094392004</v>
      </c>
      <c r="BS16" s="157">
        <f>'TuitionData-2Yr'!AI17*($U$3/$BS$3)</f>
        <v>4125.7901033170201</v>
      </c>
      <c r="BT16" s="157">
        <f>'TuitionData-2Yr'!AJ17*($U$3/$BT$3)</f>
        <v>4252.6546990496308</v>
      </c>
      <c r="BU16" s="157">
        <f>'TuitionData-2Yr'!AK17*($U$3/$BU$3)</f>
        <v>4303.7871033776864</v>
      </c>
      <c r="BV16" s="157">
        <f>'TuitionData-2Yr'!AL17*($U$3/$BV$3)</f>
        <v>4132.4815724815726</v>
      </c>
      <c r="BW16" s="157">
        <f>'TuitionData-2Yr'!AM17*($U$3/$BW$3)</f>
        <v>4095.5895131517668</v>
      </c>
      <c r="BX16" s="157">
        <f>'TuitionData-2Yr'!AN17*($U$3/$BX$3)</f>
        <v>3875.6363636363635</v>
      </c>
      <c r="BY16" s="157">
        <f>'TuitionData-2Yr'!AO17*($U$3/$BY$3)</f>
        <v>4140.5979572887654</v>
      </c>
      <c r="BZ16" s="63">
        <f>'TuitionData-2Yr'!AP17*($U$3/$BZ$3)</f>
        <v>4584.132110091743</v>
      </c>
      <c r="CA16" s="63">
        <f>'TuitionData-2Yr'!AQ17*($U$3/$CA$3)</f>
        <v>4465.1828242585207</v>
      </c>
      <c r="CB16" s="63">
        <f>'TuitionData-2Yr'!AR17*($U$3/$CB$3)</f>
        <v>4537.4072457442162</v>
      </c>
      <c r="CC16" s="63">
        <f>'TuitionData-2Yr'!AS17*($U$3/$CC$3)</f>
        <v>4572</v>
      </c>
      <c r="CD16" s="199">
        <f>'TuitionData-2Yr'!AV17*($U$3/$CD$3)</f>
        <v>0</v>
      </c>
      <c r="CE16" s="198">
        <f>'TuitionData-2Yr'!AW17*($U$3/$CE$3)</f>
        <v>0</v>
      </c>
      <c r="CF16" s="198">
        <f>'TuitionData-2Yr'!AX17*($U$3/$CF$3)</f>
        <v>0</v>
      </c>
      <c r="CG16" s="198">
        <f>'TuitionData-2Yr'!AY17*($U$3/$CG$3)</f>
        <v>0</v>
      </c>
      <c r="CH16" s="198">
        <f>'TuitionData-2Yr'!AZ17*($U$3/$CH$3)</f>
        <v>0</v>
      </c>
      <c r="CI16" s="198">
        <f>'TuitionData-2Yr'!BA17*($U$3/$CI$3)</f>
        <v>0</v>
      </c>
      <c r="CJ16" s="198">
        <f>'TuitionData-2Yr'!BB17*($U$3/$CJ$3)</f>
        <v>0</v>
      </c>
      <c r="CK16" s="198">
        <f>'TuitionData-2Yr'!BC17*($U$3/$CK$3)</f>
        <v>0</v>
      </c>
      <c r="CL16" s="198">
        <f>'TuitionData-2Yr'!BD17*($U$3/$CL$3)</f>
        <v>0</v>
      </c>
      <c r="CM16" s="198">
        <f>'TuitionData-2Yr'!BE17*($U$3/$CM$3)</f>
        <v>0</v>
      </c>
      <c r="CN16" s="198">
        <f>'TuitionData-2Yr'!BF17*($U$3/$CN$3)</f>
        <v>0</v>
      </c>
      <c r="CO16" s="198">
        <f>'TuitionData-2Yr'!BG17*($U$3/$CO$3)</f>
        <v>0</v>
      </c>
      <c r="CP16" s="198">
        <f>'TuitionData-2Yr'!BH17*($U$3/$CP$3)</f>
        <v>0</v>
      </c>
      <c r="CQ16" s="198">
        <f>'TuitionData-2Yr'!BI17*($U$3/$CQ$3)</f>
        <v>0</v>
      </c>
      <c r="CR16" s="198">
        <f>'TuitionData-2Yr'!BJ17*($U$3/$CR$3)</f>
        <v>0</v>
      </c>
      <c r="CS16" s="33">
        <f>'TuitionData-2Yr'!BK17*($U$3/$CS$3)</f>
        <v>0</v>
      </c>
      <c r="CT16" s="33">
        <f>'TuitionData-2Yr'!BL17*($U$3/$CT$3)</f>
        <v>0</v>
      </c>
      <c r="CU16" s="33">
        <f>'TuitionData-2Yr'!BM17*($U$3/$CU$3)</f>
        <v>0</v>
      </c>
      <c r="CV16" s="33">
        <f>'TuitionData-2Yr'!BN17*($U$3/$CV$3)</f>
        <v>0</v>
      </c>
      <c r="CW16" s="33">
        <f>'TuitionData-2Yr'!BO17*($U$3/$CW$3)</f>
        <v>0</v>
      </c>
      <c r="CX16" s="558"/>
    </row>
    <row r="17" spans="1:102" s="15" customFormat="1">
      <c r="A17" s="292" t="s">
        <v>27</v>
      </c>
      <c r="B17" s="198">
        <f>'TuitionData-4Yr'!F18*($U$3/150.4)</f>
        <v>2263</v>
      </c>
      <c r="C17" s="198">
        <f>'TuitionData-4Yr'!G18*($U$3/$C$3)</f>
        <v>2478.4577049180325</v>
      </c>
      <c r="D17" s="198">
        <f>'TuitionData-4Yr'!H18*($U$3/$D$3)</f>
        <v>2475.8624203821655</v>
      </c>
      <c r="E17" s="157">
        <f>'TuitionData-4Yr'!I18*($U$3/$E$3)</f>
        <v>2528.1196261682244</v>
      </c>
      <c r="F17" s="157">
        <f>'TuitionData-4Yr'!J18*($U$3/$F$3)</f>
        <v>2566.4509803921569</v>
      </c>
      <c r="G17" s="157">
        <f>'TuitionData-4Yr'!K18*($U$3/$G$3)</f>
        <v>2647.0929814037195</v>
      </c>
      <c r="H17" s="157">
        <f>'TuitionData-4Yr'!L18*($U$3/$H$3)</f>
        <v>2694.2407407407404</v>
      </c>
      <c r="I17" s="157">
        <f>'TuitionData-4Yr'!M18*($U$3/$I$3)</f>
        <v>3092.7323943661968</v>
      </c>
      <c r="J17" s="157">
        <f>'TuitionData-4Yr'!N18*($U$3/180.1)</f>
        <v>3625.2748473070515</v>
      </c>
      <c r="K17" s="157">
        <f>'TuitionData-4Yr'!O18*($U$3/$K$3)</f>
        <v>3718.0380641653073</v>
      </c>
      <c r="L17" s="63">
        <f>'TuitionData-4Yr'!P18*($U$3/$L$3)</f>
        <v>4036.8152059134109</v>
      </c>
      <c r="M17" s="157">
        <f>'TuitionData-4Yr'!Q18*($U$3/$M$3)</f>
        <v>4076.6427840327533</v>
      </c>
      <c r="N17" s="157">
        <f>'TuitionData-4Yr'!R18*($U$3/$N$3)</f>
        <v>4374.6909090909085</v>
      </c>
      <c r="O17" s="157">
        <f>'TuitionData-4Yr'!S18*($U$3/$O$3)</f>
        <v>4536.3251863907171</v>
      </c>
      <c r="P17" s="157">
        <f>'TuitionData-4Yr'!T18*($U$3/$P$3)</f>
        <v>4432.0290909090909</v>
      </c>
      <c r="Q17" s="63">
        <f>'TuitionData-4Yr'!U18*($U$3/$Q$3)</f>
        <v>4695.8588672237693</v>
      </c>
      <c r="R17" s="63">
        <f>'TuitionData-4Yr'!V18*($U$3/$R$3)</f>
        <v>5140.2715596330281</v>
      </c>
      <c r="S17" s="63">
        <f>'TuitionData-4Yr'!W18*($U$3/$S$3)</f>
        <v>5570.6206285967237</v>
      </c>
      <c r="T17" s="63">
        <f>'TuitionData-4Yr'!X18*($U$3/$T$3)</f>
        <v>5988.35792230467</v>
      </c>
      <c r="U17" s="63">
        <f>'TuitionData-4Yr'!Y18*($U$3/$U$3)</f>
        <v>6143</v>
      </c>
      <c r="V17" s="199">
        <f>'TuitionData-4Yr'!AC18*(220/$V$3)</f>
        <v>11594.474393530996</v>
      </c>
      <c r="W17" s="198">
        <f>'TuitionData-4Yr'!AD18*($U$3/$W$3)</f>
        <v>12916.165245901639</v>
      </c>
      <c r="X17" s="198">
        <f>'TuitionData-4Yr'!AE18*($U$3/$X$3)</f>
        <v>13118.797452229299</v>
      </c>
      <c r="Y17" s="157">
        <f>'TuitionData-4Yr'!AF18*($U$3/$Y$3)</f>
        <v>12882.203115264798</v>
      </c>
      <c r="Z17" s="157">
        <f>'TuitionData-4Yr'!AG18*($U$3/$Z$3)</f>
        <v>12972.529411764706</v>
      </c>
      <c r="AA17" s="157">
        <f>'TuitionData-4Yr'!AH18*($U$3/$AA$3)</f>
        <v>12831.884823035394</v>
      </c>
      <c r="AB17" s="157">
        <f>'TuitionData-4Yr'!AI18*($U$3/$AB$3)</f>
        <v>12515.444444444442</v>
      </c>
      <c r="AC17" s="157">
        <f>'TuitionData-4Yr'!AJ18*($U$3/$AC$3)</f>
        <v>13463.256338028168</v>
      </c>
      <c r="AD17" s="157">
        <f>'TuitionData-4Yr'!AK18*($U$3/$AD$3)</f>
        <v>15041.972237645752</v>
      </c>
      <c r="AE17" s="157">
        <f>'TuitionData-4Yr'!AL18*($U$3/$AE$3)</f>
        <v>15460.280587275693</v>
      </c>
      <c r="AF17" s="157">
        <f>'TuitionData-4Yr'!AM18*($U$3/$AF$3)</f>
        <v>15591.0116156283</v>
      </c>
      <c r="AG17" s="157">
        <f>'TuitionData-4Yr'!AN18*($U$3/$AG$3)</f>
        <v>15567.754350051177</v>
      </c>
      <c r="AH17" s="157">
        <f>'TuitionData-4Yr'!AO18*($U$3/$AH$3)</f>
        <v>15801.002457002456</v>
      </c>
      <c r="AI17" s="157">
        <f>'TuitionData-4Yr'!AP18*($U$3/$AI$3)</f>
        <v>15681.442541730876</v>
      </c>
      <c r="AJ17" s="157">
        <f>'TuitionData-4Yr'!AQ18*($U$3/$AJ$3)</f>
        <v>15281.687272727271</v>
      </c>
      <c r="AK17" s="157">
        <f>'TuitionData-4Yr'!AR18*($U$3/$AK$3)</f>
        <v>16309.704735376044</v>
      </c>
      <c r="AL17" s="157">
        <f>'TuitionData-4Yr'!AS18*($U$3/$AL$3)</f>
        <v>17343.19266055046</v>
      </c>
      <c r="AM17" s="157">
        <f>'TuitionData-4Yr'!AT18*($U$3/$AM$3)</f>
        <v>17791.447543160688</v>
      </c>
      <c r="AN17" s="157">
        <f>'TuitionData-4Yr'!AU18*($U$3/$AN$3)</f>
        <v>18462.659100829329</v>
      </c>
      <c r="AO17" s="157">
        <f>'TuitionData-4Yr'!AV18*($U$3/$AO$3)</f>
        <v>18480</v>
      </c>
      <c r="AP17" s="199">
        <f>'TuitionData-2Yr'!D18*($U$3/$AP$3)</f>
        <v>876.78706199460908</v>
      </c>
      <c r="AQ17" s="198">
        <f>'TuitionData-2Yr'!E18*($U$3/$AQ$3)</f>
        <v>853.21442622950815</v>
      </c>
      <c r="AR17" s="198">
        <f>'TuitionData-2Yr'!F18*($U$3/$AR$3)</f>
        <v>860.00509554140126</v>
      </c>
      <c r="AS17" s="198">
        <f>'TuitionData-2Yr'!G18*($U$3/$AS$3)</f>
        <v>841.25109034267916</v>
      </c>
      <c r="AT17" s="198">
        <f>'TuitionData-2Yr'!H18*($U$3/$AT$3)</f>
        <v>827.33333333333337</v>
      </c>
      <c r="AU17" s="198">
        <f>'TuitionData-2Yr'!I18*($U$3/$AU$3)</f>
        <v>1088.8254349130175</v>
      </c>
      <c r="AV17" s="198">
        <f>'TuitionData-2Yr'!J18*($U$3/$AV$3)</f>
        <v>1230.185185185185</v>
      </c>
      <c r="AW17" s="198">
        <f>'TuitionData-2Yr'!K18*($U$3/$AW$3)</f>
        <v>1329.2169014084507</v>
      </c>
      <c r="AX17" s="198">
        <f>'TuitionData-2Yr'!L18*($U$3/$AX$3)</f>
        <v>1463.0805108273182</v>
      </c>
      <c r="AY17" s="198">
        <f>'TuitionData-2Yr'!M18*($U$3/$AY$3)</f>
        <v>1481.1179989124523</v>
      </c>
      <c r="AZ17" s="198">
        <f>'TuitionData-2Yr'!N18*($U$3/$AZ$3)</f>
        <v>1547.2608236536432</v>
      </c>
      <c r="BA17" s="198">
        <f>'TuitionData-2Yr'!O18*($U$3/$BA$3)</f>
        <v>1582.8372569089047</v>
      </c>
      <c r="BB17" s="198">
        <f>'TuitionData-2Yr'!P18*($U$3/$BB$3)</f>
        <v>1519.8348894348892</v>
      </c>
      <c r="BC17" s="198">
        <f>'TuitionData-2Yr'!Q18*($U$3/$BC$3)</f>
        <v>1580.1439277192881</v>
      </c>
      <c r="BD17" s="198">
        <f>'TuitionData-2Yr'!R18*($U$3/$BD$3)</f>
        <v>1512.0290909090909</v>
      </c>
      <c r="BE17" s="33">
        <f>'TuitionData-2Yr'!S18*($U$3/$BE$3)</f>
        <v>1824.1188486536676</v>
      </c>
      <c r="BF17" s="33">
        <f>'TuitionData-2Yr'!T18*($U$3/$BF$3)</f>
        <v>1926.1284403669727</v>
      </c>
      <c r="BG17" s="33">
        <f>'TuitionData-2Yr'!U18*($U$3/$BG$3)</f>
        <v>2269.8185037627268</v>
      </c>
      <c r="BH17" s="33">
        <f>'TuitionData-2Yr'!V18*($U$3/$BH$3)</f>
        <v>2325.8035792230467</v>
      </c>
      <c r="BI17" s="33">
        <f>'TuitionData-2Yr'!W18*($U$3/$BI$3)</f>
        <v>2365.5</v>
      </c>
      <c r="BJ17" s="199">
        <f>'TuitionData-2Yr'!Z18*($U$3/$BJ$3)</f>
        <v>7107.169811320754</v>
      </c>
      <c r="BK17" s="198">
        <f>'TuitionData-2Yr'!AA18*($U$3/$BK$3)</f>
        <v>6916.0918032786885</v>
      </c>
      <c r="BL17" s="198">
        <f>'TuitionData-2Yr'!AB18*($U$3/$BL$3)</f>
        <v>6750.5936305732475</v>
      </c>
      <c r="BM17" s="157">
        <f>'TuitionData-2Yr'!AC18*($U$3/$BM$3)</f>
        <v>6603.3844236760124</v>
      </c>
      <c r="BN17" s="157">
        <f>'TuitionData-2Yr'!AD18*($U$3/$BN$3)</f>
        <v>6494.1372549019607</v>
      </c>
      <c r="BO17" s="157">
        <f>'TuitionData-2Yr'!AE18*($U$3/$BO$3)</f>
        <v>6699.7096580683874</v>
      </c>
      <c r="BP17" s="157">
        <f>'TuitionData-2Yr'!AF18*($U$3/$BP$3)</f>
        <v>7383.8148148148139</v>
      </c>
      <c r="BQ17" s="157">
        <f>'TuitionData-2Yr'!AG18*($U$3/$BQ$3)</f>
        <v>7296.2163380281681</v>
      </c>
      <c r="BR17" s="157">
        <f>'TuitionData-2Yr'!AH18*($U$3/$BR$3)</f>
        <v>7958.7429205996668</v>
      </c>
      <c r="BS17" s="157">
        <f>'TuitionData-2Yr'!AI18*($U$3/$BS$3)</f>
        <v>8045.7988036976622</v>
      </c>
      <c r="BT17" s="157">
        <f>'TuitionData-2Yr'!AJ18*($U$3/$BT$3)</f>
        <v>8362.2386483632527</v>
      </c>
      <c r="BU17" s="157">
        <f>'TuitionData-2Yr'!AK18*($U$3/$BU$3)</f>
        <v>8468.8966223132029</v>
      </c>
      <c r="BV17" s="157">
        <f>'TuitionData-2Yr'!AL18*($U$3/$BV$3)</f>
        <v>8131.8054054054046</v>
      </c>
      <c r="BW17" s="157">
        <f>'TuitionData-2Yr'!AM18*($U$3/$BW$3)</f>
        <v>8445.7515398537671</v>
      </c>
      <c r="BX17" s="157">
        <f>'TuitionData-2Yr'!AN18*($U$3/$BX$3)</f>
        <v>8013.2232727272722</v>
      </c>
      <c r="BY17" s="157">
        <f>'TuitionData-2Yr'!AO18*($U$3/$BY$3)</f>
        <v>8462.9571030640673</v>
      </c>
      <c r="BZ17" s="63">
        <f>'TuitionData-2Yr'!AP18*($U$3/$BZ$3)</f>
        <v>8098.3119266055046</v>
      </c>
      <c r="CA17" s="63">
        <f>'TuitionData-2Yr'!AQ18*($U$3/$CA$3)</f>
        <v>8226.1531651173082</v>
      </c>
      <c r="CB17" s="63">
        <f>'TuitionData-2Yr'!AR18*($U$3/$CB$3)</f>
        <v>8590.4845045831498</v>
      </c>
      <c r="CC17" s="63">
        <f>'TuitionData-2Yr'!AS18*($U$3/$CC$3)</f>
        <v>8508.5</v>
      </c>
      <c r="CD17" s="199">
        <f>'TuitionData-2Yr'!AV18*($U$3/$CD$3)</f>
        <v>0</v>
      </c>
      <c r="CE17" s="198">
        <f>'TuitionData-2Yr'!AW18*($U$3/$CE$3)</f>
        <v>0</v>
      </c>
      <c r="CF17" s="198">
        <f>'TuitionData-2Yr'!AX18*($U$3/$CF$3)</f>
        <v>0</v>
      </c>
      <c r="CG17" s="198">
        <f>'TuitionData-2Yr'!AY18*($U$3/$CG$3)</f>
        <v>0</v>
      </c>
      <c r="CH17" s="198">
        <f>'TuitionData-2Yr'!AZ18*($U$3/$CH$3)</f>
        <v>0</v>
      </c>
      <c r="CI17" s="198">
        <f>'TuitionData-2Yr'!BA18*($U$3/$CI$3)</f>
        <v>0</v>
      </c>
      <c r="CJ17" s="198">
        <f>'TuitionData-2Yr'!BB18*($U$3/$CJ$3)</f>
        <v>0</v>
      </c>
      <c r="CK17" s="198">
        <f>'TuitionData-2Yr'!BC18*($U$3/$CK$3)</f>
        <v>0</v>
      </c>
      <c r="CL17" s="198">
        <f>'TuitionData-2Yr'!BD18*($U$3/$CL$3)</f>
        <v>0</v>
      </c>
      <c r="CM17" s="198">
        <f>'TuitionData-2Yr'!BE18*($U$3/$CM$3)</f>
        <v>0</v>
      </c>
      <c r="CN17" s="198">
        <f>'TuitionData-2Yr'!BF18*($U$3/$CN$3)</f>
        <v>0</v>
      </c>
      <c r="CO17" s="198">
        <f>'TuitionData-2Yr'!BG18*($U$3/$CO$3)</f>
        <v>0</v>
      </c>
      <c r="CP17" s="198">
        <f>'TuitionData-2Yr'!BH18*($U$3/$CP$3)</f>
        <v>0</v>
      </c>
      <c r="CQ17" s="198">
        <f>'TuitionData-2Yr'!BI18*($U$3/$CQ$3)</f>
        <v>0</v>
      </c>
      <c r="CR17" s="198">
        <f>'TuitionData-2Yr'!BJ18*($U$3/$CR$3)</f>
        <v>0</v>
      </c>
      <c r="CS17" s="33">
        <f>'TuitionData-2Yr'!BK18*($U$3/$CS$3)</f>
        <v>0</v>
      </c>
      <c r="CT17" s="33">
        <f>'TuitionData-2Yr'!BL18*($U$3/$CT$3)</f>
        <v>0</v>
      </c>
      <c r="CU17" s="33">
        <f>'TuitionData-2Yr'!BM18*($U$3/$CU$3)</f>
        <v>0</v>
      </c>
      <c r="CV17" s="33">
        <f>'TuitionData-2Yr'!BN18*($U$3/$CV$3)</f>
        <v>0</v>
      </c>
      <c r="CW17" s="33">
        <f>'TuitionData-2Yr'!BO18*($U$3/$CW$3)</f>
        <v>0</v>
      </c>
      <c r="CX17" s="558"/>
    </row>
    <row r="18" spans="1:102" s="15" customFormat="1">
      <c r="A18" s="292" t="s">
        <v>28</v>
      </c>
      <c r="B18" s="198">
        <f>'TuitionData-4Yr'!F19*($U$3/150.4)</f>
        <v>2365.510638297872</v>
      </c>
      <c r="C18" s="198">
        <f>'TuitionData-4Yr'!G19*($U$3/$C$3)</f>
        <v>2551.9842622950819</v>
      </c>
      <c r="D18" s="198">
        <f>'TuitionData-4Yr'!H19*($U$3/$D$3)</f>
        <v>2510.8280254777069</v>
      </c>
      <c r="E18" s="157">
        <f>'TuitionData-4Yr'!I19*($U$3/$E$3)</f>
        <v>2692.9495327102804</v>
      </c>
      <c r="F18" s="157">
        <f>'TuitionData-4Yr'!J19*($U$3/$F$3)</f>
        <v>2678.0980392156862</v>
      </c>
      <c r="G18" s="157">
        <f>'TuitionData-4Yr'!K19*($U$3/$G$3)</f>
        <v>2770.4091181763652</v>
      </c>
      <c r="H18" s="157">
        <f>'TuitionData-4Yr'!L19*($U$3/$H$3)</f>
        <v>2694.2407407407404</v>
      </c>
      <c r="I18" s="157">
        <f>'TuitionData-4Yr'!M19*($U$3/$I$3)</f>
        <v>2868.5092957746479</v>
      </c>
      <c r="J18" s="157">
        <f>'TuitionData-4Yr'!N19*($U$3/180.1)</f>
        <v>3042.5719044975012</v>
      </c>
      <c r="K18" s="157">
        <f>'TuitionData-4Yr'!O19*($U$3/$K$3)</f>
        <v>3510.0337139749863</v>
      </c>
      <c r="L18" s="63">
        <f>'TuitionData-4Yr'!P19*($U$3/$L$3)</f>
        <v>3708.739176346357</v>
      </c>
      <c r="M18" s="157">
        <f>'TuitionData-4Yr'!Q19*($U$3/$M$3)</f>
        <v>3909.2732855680656</v>
      </c>
      <c r="N18" s="157">
        <f>'TuitionData-4Yr'!R19*($U$3/$N$3)</f>
        <v>4009.3680589680584</v>
      </c>
      <c r="O18" s="157">
        <f>'TuitionData-4Yr'!S19*($U$3/$O$3)</f>
        <v>4307.7706566042079</v>
      </c>
      <c r="P18" s="157">
        <f>'TuitionData-4Yr'!T19*($U$3/$P$3)</f>
        <v>4481.9345454545455</v>
      </c>
      <c r="Q18" s="63">
        <f>'TuitionData-4Yr'!U19*($U$3/$Q$3)</f>
        <v>4577.6490250696379</v>
      </c>
      <c r="R18" s="63">
        <f>'TuitionData-4Yr'!V19*($U$3/$R$3)</f>
        <v>4749.0451376146784</v>
      </c>
      <c r="S18" s="63">
        <f>'TuitionData-4Yr'!W19*($U$3/$S$3)</f>
        <v>4878.3001328021246</v>
      </c>
      <c r="T18" s="63">
        <f>'TuitionData-4Yr'!X19*($U$3/$T$3)</f>
        <v>5145.1139240506327</v>
      </c>
      <c r="U18" s="63">
        <f>'TuitionData-4Yr'!Y19*($U$3/$U$3)</f>
        <v>5315</v>
      </c>
      <c r="V18" s="199">
        <f>'TuitionData-4Yr'!AC19*(220/$V$3)</f>
        <v>5464.420485175202</v>
      </c>
      <c r="W18" s="198">
        <f>'TuitionData-4Yr'!AD19*($U$3/$W$3)</f>
        <v>5929.6104918032779</v>
      </c>
      <c r="X18" s="198">
        <f>'TuitionData-4Yr'!AE19*($U$3/$X$3)</f>
        <v>5863.8063694267512</v>
      </c>
      <c r="Y18" s="157">
        <f>'TuitionData-4Yr'!AF19*($U$3/$Y$3)</f>
        <v>6306.8361370716511</v>
      </c>
      <c r="Z18" s="157">
        <f>'TuitionData-4Yr'!AG19*($U$3/$Z$3)</f>
        <v>6249.3725490196075</v>
      </c>
      <c r="AA18" s="157">
        <f>'TuitionData-4Yr'!AH19*($U$3/$AA$3)</f>
        <v>6490.9130173965214</v>
      </c>
      <c r="AB18" s="157">
        <f>'TuitionData-4Yr'!AI19*($U$3/$AB$3)</f>
        <v>6283.407407407406</v>
      </c>
      <c r="AC18" s="157">
        <f>'TuitionData-4Yr'!AJ19*($U$3/$AC$3)</f>
        <v>6676.5183098591542</v>
      </c>
      <c r="AD18" s="157">
        <f>'TuitionData-4Yr'!AK19*($U$3/$AD$3)</f>
        <v>7100.7395891171573</v>
      </c>
      <c r="AE18" s="157">
        <f>'TuitionData-4Yr'!AL19*($U$3/$AE$3)</f>
        <v>8444.0239260467642</v>
      </c>
      <c r="AF18" s="157">
        <f>'TuitionData-4Yr'!AM19*($U$3/$AF$3)</f>
        <v>9102.2597676874339</v>
      </c>
      <c r="AG18" s="157">
        <f>'TuitionData-4Yr'!AN19*($U$3/$AG$3)</f>
        <v>9647.6560900716486</v>
      </c>
      <c r="AH18" s="157">
        <f>'TuitionData-4Yr'!AO19*($U$3/$AH$3)</f>
        <v>9837.0280098280091</v>
      </c>
      <c r="AI18" s="157">
        <f>'TuitionData-4Yr'!AP19*($U$3/$AI$3)</f>
        <v>10445.435455763109</v>
      </c>
      <c r="AJ18" s="157">
        <f>'TuitionData-4Yr'!AQ19*($U$3/$AJ$3)</f>
        <v>10868.770909090908</v>
      </c>
      <c r="AK18" s="157">
        <f>'TuitionData-4Yr'!AR19*($U$3/$AK$3)</f>
        <v>11100.880222841226</v>
      </c>
      <c r="AL18" s="157">
        <f>'TuitionData-4Yr'!AS19*($U$3/$AL$3)</f>
        <v>11489.262385321101</v>
      </c>
      <c r="AM18" s="157">
        <f>'TuitionData-4Yr'!AT19*($U$3/$AM$3)</f>
        <v>11579.176626826029</v>
      </c>
      <c r="AN18" s="157">
        <f>'TuitionData-4Yr'!AU19*($U$3/$AN$3)</f>
        <v>11975.696202531644</v>
      </c>
      <c r="AO18" s="157">
        <f>'TuitionData-4Yr'!AV19*($U$3/$AO$3)</f>
        <v>12495</v>
      </c>
      <c r="AP18" s="199">
        <f>'TuitionData-2Yr'!D19*($U$3/$AP$3)</f>
        <v>1692.1832884097034</v>
      </c>
      <c r="AQ18" s="198">
        <f>'TuitionData-2Yr'!E19*($U$3/$AQ$3)</f>
        <v>1738.5967213114752</v>
      </c>
      <c r="AR18" s="198">
        <f>'TuitionData-2Yr'!F19*($U$3/$AR$3)</f>
        <v>1740.84076433121</v>
      </c>
      <c r="AS18" s="198">
        <f>'TuitionData-2Yr'!G19*($U$3/$AS$3)</f>
        <v>1890.6317757009347</v>
      </c>
      <c r="AT18" s="198">
        <f>'TuitionData-2Yr'!H19*($U$3/$AT$3)</f>
        <v>1872.2352941176471</v>
      </c>
      <c r="AU18" s="198">
        <f>'TuitionData-2Yr'!I19*($U$3/$AU$3)</f>
        <v>2005.2885422915419</v>
      </c>
      <c r="AV18" s="198">
        <f>'TuitionData-2Yr'!J19*($U$3/$AV$3)</f>
        <v>1956.2648148148144</v>
      </c>
      <c r="AW18" s="198">
        <f>'TuitionData-2Yr'!K19*($U$3/$AW$3)</f>
        <v>2039.8873239436618</v>
      </c>
      <c r="AX18" s="198">
        <f>'TuitionData-2Yr'!L19*($U$3/$AX$3)</f>
        <v>2108.3664630760686</v>
      </c>
      <c r="AY18" s="198">
        <f>'TuitionData-2Yr'!M19*($U$3/$AY$3)</f>
        <v>2442.0663404023926</v>
      </c>
      <c r="AZ18" s="198">
        <f>'TuitionData-2Yr'!N19*($U$3/$AZ$3)</f>
        <v>2601.1742344244985</v>
      </c>
      <c r="BA18" s="198">
        <f>'TuitionData-2Yr'!O19*($U$3/$BA$3)</f>
        <v>2713.7768679631527</v>
      </c>
      <c r="BB18" s="198">
        <f>'TuitionData-2Yr'!P19*($U$3/$BB$3)</f>
        <v>2728.4709582309579</v>
      </c>
      <c r="BC18" s="198">
        <f>'TuitionData-2Yr'!Q19*($U$3/$BC$3)</f>
        <v>2824.9138017945352</v>
      </c>
      <c r="BD18" s="198">
        <f>'TuitionData-2Yr'!R19*($U$3/$BD$3)</f>
        <v>2862.6087272727268</v>
      </c>
      <c r="BE18" s="33">
        <f>'TuitionData-2Yr'!S19*($U$3/$BE$3)</f>
        <v>2923.7957288765087</v>
      </c>
      <c r="BF18" s="33">
        <f>'TuitionData-2Yr'!T19*($U$3/$BF$3)</f>
        <v>3012.9577981651378</v>
      </c>
      <c r="BG18" s="33">
        <f>'TuitionData-2Yr'!U19*($U$3/$BG$3)</f>
        <v>3131.5739707835323</v>
      </c>
      <c r="BH18" s="33">
        <f>'TuitionData-2Yr'!V19*($U$3/$BH$3)</f>
        <v>3250.1601047577474</v>
      </c>
      <c r="BI18" s="33">
        <f>'TuitionData-2Yr'!W19*($U$3/$BI$3)</f>
        <v>3385</v>
      </c>
      <c r="BJ18" s="199">
        <f>'TuitionData-2Yr'!Z19*($U$3/$BJ$3)</f>
        <v>4346.1563342318059</v>
      </c>
      <c r="BK18" s="198">
        <f>'TuitionData-2Yr'!AA19*($U$3/$BK$3)</f>
        <v>4495.8426229508195</v>
      </c>
      <c r="BL18" s="198">
        <f>'TuitionData-2Yr'!AB19*($U$3/$BL$3)</f>
        <v>4430.9605095541401</v>
      </c>
      <c r="BM18" s="157">
        <f>'TuitionData-2Yr'!AC19*($U$3/$BM$3)</f>
        <v>4641.4355140186917</v>
      </c>
      <c r="BN18" s="157">
        <f>'TuitionData-2Yr'!AD19*($U$3/$BN$3)</f>
        <v>4584.6862745098042</v>
      </c>
      <c r="BO18" s="157">
        <f>'TuitionData-2Yr'!AE19*($U$3/$BO$3)</f>
        <v>4851.3689262147573</v>
      </c>
      <c r="BP18" s="157">
        <f>'TuitionData-2Yr'!AF19*($U$3/$BP$3)</f>
        <v>4693.7648148148137</v>
      </c>
      <c r="BQ18" s="157">
        <f>'TuitionData-2Yr'!AG19*($U$3/$BQ$3)</f>
        <v>4955.6101408450704</v>
      </c>
      <c r="BR18" s="157">
        <f>'TuitionData-2Yr'!AH19*($U$3/$BR$3)</f>
        <v>5227.1404775124929</v>
      </c>
      <c r="BS18" s="157">
        <f>'TuitionData-2Yr'!AI19*($U$3/$BS$3)</f>
        <v>5826.6623164763459</v>
      </c>
      <c r="BT18" s="157">
        <f>'TuitionData-2Yr'!AJ19*($U$3/$BT$3)</f>
        <v>6253.1784582893351</v>
      </c>
      <c r="BU18" s="157">
        <f>'TuitionData-2Yr'!AK19*($U$3/$BU$3)</f>
        <v>6415.0337768679628</v>
      </c>
      <c r="BV18" s="157">
        <f>'TuitionData-2Yr'!AL19*($U$3/$BV$3)</f>
        <v>6431.1744471744469</v>
      </c>
      <c r="BW18" s="157">
        <f>'TuitionData-2Yr'!AM19*($U$3/$BW$3)</f>
        <v>6825.8516843575817</v>
      </c>
      <c r="BX18" s="157">
        <f>'TuitionData-2Yr'!AN19*($U$3/$BX$3)</f>
        <v>6955.9178181818188</v>
      </c>
      <c r="BY18" s="157">
        <f>'TuitionData-2Yr'!AO19*($U$3/$BY$3)</f>
        <v>7104.5199628597957</v>
      </c>
      <c r="BZ18" s="63">
        <f>'TuitionData-2Yr'!AP19*($U$3/$BZ$3)</f>
        <v>7410.317064220184</v>
      </c>
      <c r="CA18" s="63">
        <f>'TuitionData-2Yr'!AQ19*($U$3/$CA$3)</f>
        <v>7556.7893758300124</v>
      </c>
      <c r="CB18" s="63">
        <f>'TuitionData-2Yr'!AR19*($U$3/$CB$3)</f>
        <v>7835.592492361413</v>
      </c>
      <c r="CC18" s="63">
        <f>'TuitionData-2Yr'!AS19*($U$3/$CC$3)</f>
        <v>7983</v>
      </c>
      <c r="CD18" s="199">
        <f>'TuitionData-2Yr'!AV19*($U$3/$CD$3)</f>
        <v>0</v>
      </c>
      <c r="CE18" s="198">
        <f>'TuitionData-2Yr'!AW19*($U$3/$CE$3)</f>
        <v>0</v>
      </c>
      <c r="CF18" s="198">
        <f>'TuitionData-2Yr'!AX19*($U$3/$CF$3)</f>
        <v>0</v>
      </c>
      <c r="CG18" s="198">
        <f>'TuitionData-2Yr'!AY19*($U$3/$CG$3)</f>
        <v>0</v>
      </c>
      <c r="CH18" s="198">
        <f>'TuitionData-2Yr'!AZ19*($U$3/$CH$3)</f>
        <v>0</v>
      </c>
      <c r="CI18" s="198">
        <f>'TuitionData-2Yr'!BA19*($U$3/$CI$3)</f>
        <v>0</v>
      </c>
      <c r="CJ18" s="198">
        <f>'TuitionData-2Yr'!BB19*($U$3/$CJ$3)</f>
        <v>0</v>
      </c>
      <c r="CK18" s="198">
        <f>'TuitionData-2Yr'!BC19*($U$3/$CK$3)</f>
        <v>0</v>
      </c>
      <c r="CL18" s="198">
        <f>'TuitionData-2Yr'!BD19*($U$3/$CL$3)</f>
        <v>1701.739033870072</v>
      </c>
      <c r="CM18" s="198">
        <f>'TuitionData-2Yr'!BE19*($U$3/$CM$3)</f>
        <v>1666.5753126699294</v>
      </c>
      <c r="CN18" s="198">
        <f>'TuitionData-2Yr'!BF19*($U$3/$CN$3)</f>
        <v>1618.1795142555438</v>
      </c>
      <c r="CO18" s="198">
        <f>'TuitionData-2Yr'!BG19*($U$3/$CO$3)</f>
        <v>1344.933469805527</v>
      </c>
      <c r="CP18" s="198">
        <f>'TuitionData-2Yr'!BH19*($U$3/$CP$3)</f>
        <v>1291.4004914004913</v>
      </c>
      <c r="CQ18" s="198">
        <f>'TuitionData-2Yr'!BI19*($U$3/$CQ$3)</f>
        <v>1261.6479195771462</v>
      </c>
      <c r="CR18" s="198">
        <f>'TuitionData-2Yr'!BJ19*($U$3/$CR$3)</f>
        <v>1194.5454545454545</v>
      </c>
      <c r="CS18" s="33">
        <f>'TuitionData-2Yr'!BK19*($U$3/$CS$3)</f>
        <v>1220.0557103064066</v>
      </c>
      <c r="CT18" s="33">
        <f>'TuitionData-2Yr'!BL19*($U$3/$CT$3)</f>
        <v>1543.045871559633</v>
      </c>
      <c r="CU18" s="33">
        <f>'TuitionData-2Yr'!BM19*($U$3/$CU$3)</f>
        <v>1499.4245241257192</v>
      </c>
      <c r="CV18" s="33">
        <f>'TuitionData-2Yr'!BN19*($U$3/$CV$3)</f>
        <v>1478.4810126582277</v>
      </c>
      <c r="CW18" s="33">
        <f>'TuitionData-2Yr'!BO19*($U$3/$CW$3)</f>
        <v>1575</v>
      </c>
      <c r="CX18" s="558"/>
    </row>
    <row r="19" spans="1:102" s="15" customFormat="1">
      <c r="A19" s="292" t="s">
        <v>29</v>
      </c>
      <c r="B19" s="198">
        <f>'TuitionData-4Yr'!F20*($U$3/150.4)</f>
        <v>4715.4893617021271</v>
      </c>
      <c r="C19" s="198">
        <f>'TuitionData-4Yr'!G20*($U$3/$C$3)</f>
        <v>4687.3180327868849</v>
      </c>
      <c r="D19" s="198">
        <f>'TuitionData-4Yr'!H20*($U$3/$D$3)</f>
        <v>4630.3388535031845</v>
      </c>
      <c r="E19" s="157">
        <f>'TuitionData-4Yr'!I20*($U$3/$E$3)</f>
        <v>4759.3271028037379</v>
      </c>
      <c r="F19" s="157">
        <f>'TuitionData-4Yr'!J20*($U$3/$F$3)</f>
        <v>4795.0980392156862</v>
      </c>
      <c r="G19" s="157">
        <f>'TuitionData-4Yr'!K20*($U$3/$G$3)</f>
        <v>4778.5002999400122</v>
      </c>
      <c r="H19" s="157">
        <f>'TuitionData-4Yr'!L20*($U$3/$H$3)</f>
        <v>4899.1111111111104</v>
      </c>
      <c r="I19" s="157">
        <f>'TuitionData-4Yr'!M20*($U$3/$I$3)</f>
        <v>5090.5059154929577</v>
      </c>
      <c r="J19" s="157">
        <f>'TuitionData-4Yr'!N20*($U$3/180.1)</f>
        <v>6101.3570238756247</v>
      </c>
      <c r="K19" s="157">
        <f>'TuitionData-4Yr'!O20*($U$3/$K$3)</f>
        <v>6935.5954323001633</v>
      </c>
      <c r="L19" s="63">
        <f>'TuitionData-4Yr'!P20*($U$3/$L$3)</f>
        <v>7523.5480464625134</v>
      </c>
      <c r="M19" s="157">
        <f>'TuitionData-4Yr'!Q20*($U$3/$M$3)</f>
        <v>7971.5701125895594</v>
      </c>
      <c r="N19" s="157">
        <f>'TuitionData-4Yr'!R20*($U$3/$N$3)</f>
        <v>8303.9921375921367</v>
      </c>
      <c r="O19" s="157">
        <f>'TuitionData-4Yr'!S20*($U$3/$O$3)</f>
        <v>8674.5303626037567</v>
      </c>
      <c r="P19" s="157">
        <f>'TuitionData-4Yr'!T20*($U$3/$P$3)</f>
        <v>8919.2727272727261</v>
      </c>
      <c r="Q19" s="63">
        <f>'TuitionData-4Yr'!U20*($U$3/$Q$3)</f>
        <v>9486.6109563602604</v>
      </c>
      <c r="R19" s="63">
        <f>'TuitionData-4Yr'!V20*($U$3/$R$3)</f>
        <v>9930.1431192660548</v>
      </c>
      <c r="S19" s="63">
        <f>'TuitionData-4Yr'!W20*($U$3/$S$3)</f>
        <v>9885.8610004426719</v>
      </c>
      <c r="T19" s="63">
        <f>'TuitionData-4Yr'!X20*($U$3/$T$3)</f>
        <v>9968.0209515495408</v>
      </c>
      <c r="U19" s="63">
        <f>'TuitionData-4Yr'!Y20*($U$3/$U$3)</f>
        <v>10064</v>
      </c>
      <c r="V19" s="199">
        <f>'TuitionData-4Yr'!AC20*(220/$V$3)</f>
        <v>9265.498652291104</v>
      </c>
      <c r="W19" s="198">
        <f>'TuitionData-4Yr'!AD20*($U$3/$W$3)</f>
        <v>9874.0039344262295</v>
      </c>
      <c r="X19" s="198">
        <f>'TuitionData-4Yr'!AE20*($U$3/$X$3)</f>
        <v>10073.070063694267</v>
      </c>
      <c r="Y19" s="157">
        <f>'TuitionData-4Yr'!AF20*($U$3/$Y$3)</f>
        <v>10601.510280373832</v>
      </c>
      <c r="Z19" s="157">
        <f>'TuitionData-4Yr'!AG20*($U$3/$Z$3)</f>
        <v>10941.411764705883</v>
      </c>
      <c r="AA19" s="157">
        <f>'TuitionData-4Yr'!AH20*($U$3/$AA$3)</f>
        <v>10991.952009598082</v>
      </c>
      <c r="AB19" s="157">
        <f>'TuitionData-4Yr'!AI20*($U$3/$AB$3)</f>
        <v>10928.370370370369</v>
      </c>
      <c r="AC19" s="157">
        <f>'TuitionData-4Yr'!AJ20*($U$3/$AC$3)</f>
        <v>11523.389295774647</v>
      </c>
      <c r="AD19" s="157">
        <f>'TuitionData-4Yr'!AK20*($U$3/$AD$3)</f>
        <v>13372.659633536923</v>
      </c>
      <c r="AE19" s="157">
        <f>'TuitionData-4Yr'!AL20*($U$3/$AE$3)</f>
        <v>15570.792822185971</v>
      </c>
      <c r="AF19" s="157">
        <f>'TuitionData-4Yr'!AM20*($U$3/$AF$3)</f>
        <v>17439.831045406547</v>
      </c>
      <c r="AG19" s="157">
        <f>'TuitionData-4Yr'!AN20*($U$3/$AG$3)</f>
        <v>18051.995905834185</v>
      </c>
      <c r="AH19" s="157">
        <f>'TuitionData-4Yr'!AO20*($U$3/$AH$3)</f>
        <v>18584.687960687959</v>
      </c>
      <c r="AI19" s="157">
        <f>'TuitionData-4Yr'!AP20*($U$3/$AI$3)</f>
        <v>18605.101320697649</v>
      </c>
      <c r="AJ19" s="157">
        <f>'TuitionData-4Yr'!AQ20*($U$3/$AJ$3)</f>
        <v>19209.352727272726</v>
      </c>
      <c r="AK19" s="157">
        <f>'TuitionData-4Yr'!AR20*($U$3/$AK$3)</f>
        <v>20355.951717734446</v>
      </c>
      <c r="AL19" s="157">
        <f>'TuitionData-4Yr'!AS20*($U$3/$AL$3)</f>
        <v>20581.445871559634</v>
      </c>
      <c r="AM19" s="157">
        <f>'TuitionData-4Yr'!AT20*($U$3/$AM$3)</f>
        <v>20894.739265161574</v>
      </c>
      <c r="AN19" s="157">
        <f>'TuitionData-4Yr'!AU20*($U$3/$AN$3)</f>
        <v>21154.514185945001</v>
      </c>
      <c r="AO19" s="157">
        <f>'TuitionData-4Yr'!AV20*($U$3/$AO$3)</f>
        <v>21413</v>
      </c>
      <c r="AP19" s="199">
        <f>'TuitionData-2Yr'!D20*($U$3/$AP$3)</f>
        <v>1558.3827493261454</v>
      </c>
      <c r="AQ19" s="198">
        <f>'TuitionData-2Yr'!E20*($U$3/$AQ$3)</f>
        <v>1531.8032786885244</v>
      </c>
      <c r="AR19" s="198">
        <f>'TuitionData-2Yr'!F20*($U$3/$AR$3)</f>
        <v>1559.3171974522293</v>
      </c>
      <c r="AS19" s="198">
        <f>'TuitionData-2Yr'!G20*($U$3/$AS$3)</f>
        <v>1571.8878504672898</v>
      </c>
      <c r="AT19" s="198">
        <f>'TuitionData-2Yr'!H20*($U$3/$AT$3)</f>
        <v>1574.5098039215686</v>
      </c>
      <c r="AU19" s="198">
        <f>'TuitionData-2Yr'!I20*($U$3/$AU$3)</f>
        <v>1715.2153569286145</v>
      </c>
      <c r="AV19" s="198">
        <f>'TuitionData-2Yr'!J20*($U$3/$AV$3)</f>
        <v>1757.4074074074072</v>
      </c>
      <c r="AW19" s="198">
        <f>'TuitionData-2Yr'!K20*($U$3/$AW$3)</f>
        <v>2263.6169014084503</v>
      </c>
      <c r="AX19" s="198">
        <f>'TuitionData-2Yr'!L20*($U$3/$AX$3)</f>
        <v>2770.5141588006663</v>
      </c>
      <c r="AY19" s="198">
        <f>'TuitionData-2Yr'!M20*($U$3/$AY$3)</f>
        <v>3302.6644915715065</v>
      </c>
      <c r="AZ19" s="198">
        <f>'TuitionData-2Yr'!N20*($U$3/$AZ$3)</f>
        <v>3497.8331573389651</v>
      </c>
      <c r="BA19" s="198">
        <f>'TuitionData-2Yr'!O20*($U$3/$BA$3)</f>
        <v>3586.4892528147388</v>
      </c>
      <c r="BB19" s="198">
        <f>'TuitionData-2Yr'!P20*($U$3/$BB$3)</f>
        <v>3551.6383292383289</v>
      </c>
      <c r="BC19" s="198">
        <f>'TuitionData-2Yr'!Q20*($U$3/$BC$3)</f>
        <v>3577.4727675120857</v>
      </c>
      <c r="BD19" s="198">
        <f>'TuitionData-2Yr'!R20*($U$3/$BD$3)</f>
        <v>3472.1454545454544</v>
      </c>
      <c r="BE19" s="33">
        <f>'TuitionData-2Yr'!S20*($U$3/$BE$3)</f>
        <v>3651.4911792014855</v>
      </c>
      <c r="BF19" s="33">
        <f>'TuitionData-2Yr'!T20*($U$3/$BF$3)</f>
        <v>3787.9633027522937</v>
      </c>
      <c r="BG19" s="33">
        <f>'TuitionData-2Yr'!U20*($U$3/$BG$3)</f>
        <v>3767.174856131031</v>
      </c>
      <c r="BH19" s="33">
        <f>'TuitionData-2Yr'!V20*($U$3/$BH$3)</f>
        <v>3813.4613705805323</v>
      </c>
      <c r="BI19" s="33">
        <f>'TuitionData-2Yr'!W20*($U$3/$BI$3)</f>
        <v>3844</v>
      </c>
      <c r="BJ19" s="199">
        <f>'TuitionData-2Yr'!Z20*($U$3/$BJ$3)</f>
        <v>2631.9353099730456</v>
      </c>
      <c r="BK19" s="198">
        <f>'TuitionData-2Yr'!AA20*($U$3/$BK$3)</f>
        <v>2607.1291803278687</v>
      </c>
      <c r="BL19" s="198">
        <f>'TuitionData-2Yr'!AB20*($U$3/$BL$3)</f>
        <v>2612.7490445859871</v>
      </c>
      <c r="BM19" s="157">
        <f>'TuitionData-2Yr'!AC20*($U$3/$BM$3)</f>
        <v>4575.9401869158874</v>
      </c>
      <c r="BN19" s="157">
        <f>'TuitionData-2Yr'!AD20*($U$3/$BN$3)</f>
        <v>4680.588235294118</v>
      </c>
      <c r="BO19" s="157">
        <f>'TuitionData-2Yr'!AE20*($U$3/$BO$3)</f>
        <v>4624.3551289742054</v>
      </c>
      <c r="BP19" s="157">
        <f>'TuitionData-2Yr'!AF20*($U$3/$BP$3)</f>
        <v>4963.9999999999991</v>
      </c>
      <c r="BQ19" s="157">
        <f>'TuitionData-2Yr'!AG20*($U$3/$BQ$3)</f>
        <v>5058.9205633802812</v>
      </c>
      <c r="BR19" s="157">
        <f>'TuitionData-2Yr'!AH20*($U$3/$BR$3)</f>
        <v>5826.3808995002773</v>
      </c>
      <c r="BS19" s="157">
        <f>'TuitionData-2Yr'!AI20*($U$3/$BS$3)</f>
        <v>6590.0859162588367</v>
      </c>
      <c r="BT19" s="157">
        <f>'TuitionData-2Yr'!AJ20*($U$3/$BT$3)</f>
        <v>6623.1890179514257</v>
      </c>
      <c r="BU19" s="157">
        <f>'TuitionData-2Yr'!AK20*($U$3/$BU$3)</f>
        <v>7091.6847492323441</v>
      </c>
      <c r="BV19" s="157">
        <f>'TuitionData-2Yr'!AL20*($U$3/$BV$3)</f>
        <v>6873.694348894348</v>
      </c>
      <c r="BW19" s="157">
        <f>'TuitionData-2Yr'!AM20*($U$3/$BW$3)</f>
        <v>7394.9390059481793</v>
      </c>
      <c r="BX19" s="157">
        <f>'TuitionData-2Yr'!AN20*($U$3/$BX$3)</f>
        <v>7339.2872727272725</v>
      </c>
      <c r="BY19" s="157">
        <f>'TuitionData-2Yr'!AO20*($U$3/$BY$3)</f>
        <v>7671.710306406685</v>
      </c>
      <c r="BZ19" s="63">
        <f>'TuitionData-2Yr'!AP20*($U$3/$BZ$3)</f>
        <v>7881.321100917432</v>
      </c>
      <c r="CA19" s="63">
        <f>'TuitionData-2Yr'!AQ20*($U$3/$CA$3)</f>
        <v>7898.3479415670645</v>
      </c>
      <c r="CB19" s="63">
        <f>'TuitionData-2Yr'!AR20*($U$3/$CB$3)</f>
        <v>7966.4635530336091</v>
      </c>
      <c r="CC19" s="63">
        <f>'TuitionData-2Yr'!AS20*($U$3/$CC$3)</f>
        <v>8050</v>
      </c>
      <c r="CD19" s="199">
        <f>'TuitionData-2Yr'!AV20*($U$3/$CD$3)</f>
        <v>0</v>
      </c>
      <c r="CE19" s="198">
        <f>'TuitionData-2Yr'!AW20*($U$3/$CE$3)</f>
        <v>0</v>
      </c>
      <c r="CF19" s="198">
        <f>'TuitionData-2Yr'!AX20*($U$3/$CF$3)</f>
        <v>0</v>
      </c>
      <c r="CG19" s="198">
        <f>'TuitionData-2Yr'!AY20*($U$3/$CG$3)</f>
        <v>0</v>
      </c>
      <c r="CH19" s="198">
        <f>'TuitionData-2Yr'!AZ20*($U$3/$CH$3)</f>
        <v>0</v>
      </c>
      <c r="CI19" s="198">
        <f>'TuitionData-2Yr'!BA20*($U$3/$CI$3)</f>
        <v>0</v>
      </c>
      <c r="CJ19" s="198">
        <f>'TuitionData-2Yr'!BB20*($U$3/$CJ$3)</f>
        <v>0</v>
      </c>
      <c r="CK19" s="198">
        <f>'TuitionData-2Yr'!BC20*($U$3/$CK$3)</f>
        <v>0</v>
      </c>
      <c r="CL19" s="198">
        <f>'TuitionData-2Yr'!BD20*($U$3/$CL$3)</f>
        <v>0</v>
      </c>
      <c r="CM19" s="198">
        <f>'TuitionData-2Yr'!BE20*($U$3/$CM$3)</f>
        <v>0</v>
      </c>
      <c r="CN19" s="198">
        <f>'TuitionData-2Yr'!BF20*($U$3/$CN$3)</f>
        <v>0</v>
      </c>
      <c r="CO19" s="198">
        <f>'TuitionData-2Yr'!BG20*($U$3/$CO$3)</f>
        <v>0</v>
      </c>
      <c r="CP19" s="198">
        <f>'TuitionData-2Yr'!BH20*($U$3/$CP$3)</f>
        <v>0</v>
      </c>
      <c r="CQ19" s="198">
        <f>'TuitionData-2Yr'!BI20*($U$3/$CQ$3)</f>
        <v>0</v>
      </c>
      <c r="CR19" s="198">
        <f>'TuitionData-2Yr'!BJ20*($U$3/$CR$3)</f>
        <v>0</v>
      </c>
      <c r="CS19" s="33">
        <f>'TuitionData-2Yr'!BK20*($U$3/$CS$3)</f>
        <v>0</v>
      </c>
      <c r="CT19" s="33">
        <f>'TuitionData-2Yr'!BL20*($U$3/$CT$3)</f>
        <v>0</v>
      </c>
      <c r="CU19" s="33">
        <f>'TuitionData-2Yr'!BM20*($U$3/$CU$3)</f>
        <v>0</v>
      </c>
      <c r="CV19" s="33">
        <f>'TuitionData-2Yr'!BN20*($U$3/$CV$3)</f>
        <v>0</v>
      </c>
      <c r="CW19" s="33">
        <f>'TuitionData-2Yr'!BO20*($U$3/$CW$3)</f>
        <v>0</v>
      </c>
      <c r="CX19" s="558"/>
    </row>
    <row r="20" spans="1:102" s="15" customFormat="1">
      <c r="A20" s="292" t="s">
        <v>30</v>
      </c>
      <c r="B20" s="198">
        <f>'TuitionData-4Yr'!F21*($U$3/150.4)</f>
        <v>2635.7659574468084</v>
      </c>
      <c r="C20" s="198">
        <f>'TuitionData-4Yr'!G21*($U$3/$C$3)</f>
        <v>2959.4439344262291</v>
      </c>
      <c r="D20" s="198">
        <f>'TuitionData-4Yr'!H21*($U$3/$D$3)</f>
        <v>2996.6267515923564</v>
      </c>
      <c r="E20" s="157">
        <f>'TuitionData-4Yr'!I21*($U$3/$E$3)</f>
        <v>3201.9937694704049</v>
      </c>
      <c r="F20" s="157">
        <f>'TuitionData-4Yr'!J21*($U$3/$F$3)</f>
        <v>3412.3921568627452</v>
      </c>
      <c r="G20" s="157">
        <f>'TuitionData-4Yr'!K21*($U$3/$G$3)</f>
        <v>3595.7864427114582</v>
      </c>
      <c r="H20" s="157">
        <f>'TuitionData-4Yr'!L21*($U$3/$H$3)</f>
        <v>3802.7592592592587</v>
      </c>
      <c r="I20" s="157">
        <f>'TuitionData-4Yr'!M21*($U$3/$I$3)</f>
        <v>4198.2197183098588</v>
      </c>
      <c r="J20" s="157">
        <f>'TuitionData-4Yr'!N21*($U$3/180.1)</f>
        <v>4480.0355358134366</v>
      </c>
      <c r="K20" s="157">
        <f>'TuitionData-4Yr'!O21*($U$3/$K$3)</f>
        <v>4893.0244698205543</v>
      </c>
      <c r="L20" s="63">
        <f>'TuitionData-4Yr'!P21*($U$3/$L$3)</f>
        <v>5098.7455121436114</v>
      </c>
      <c r="M20" s="157">
        <f>'TuitionData-4Yr'!Q21*($U$3/$M$3)</f>
        <v>5379.733879222108</v>
      </c>
      <c r="N20" s="157">
        <f>'TuitionData-4Yr'!R21*($U$3/$N$3)</f>
        <v>5381.4093366093366</v>
      </c>
      <c r="O20" s="157">
        <f>'TuitionData-4Yr'!S21*($U$3/$O$3)</f>
        <v>5676.8549056884567</v>
      </c>
      <c r="P20" s="157">
        <f>'TuitionData-4Yr'!T21*($U$3/$P$3)</f>
        <v>5638.2545454545452</v>
      </c>
      <c r="Q20" s="63">
        <f>'TuitionData-4Yr'!U21*($U$3/$Q$3)</f>
        <v>6256.4456824512536</v>
      </c>
      <c r="R20" s="63">
        <f>'TuitionData-4Yr'!V21*($U$3/$R$3)</f>
        <v>6632.9541284403676</v>
      </c>
      <c r="S20" s="63">
        <f>'TuitionData-4Yr'!W21*($U$3/$S$3)</f>
        <v>6946.9889331562636</v>
      </c>
      <c r="T20" s="63">
        <f>'TuitionData-4Yr'!X21*($U$3/$T$3)</f>
        <v>7194.5945002182443</v>
      </c>
      <c r="U20" s="63">
        <f>'TuitionData-4Yr'!Y21*($U$3/$U$3)</f>
        <v>7543</v>
      </c>
      <c r="V20" s="199">
        <f>'TuitionData-4Yr'!AC21*(220/$V$3)</f>
        <v>8347.8436657681941</v>
      </c>
      <c r="W20" s="198">
        <f>'TuitionData-4Yr'!AD21*($U$3/$W$3)</f>
        <v>9285.7914754098347</v>
      </c>
      <c r="X20" s="198">
        <f>'TuitionData-4Yr'!AE21*($U$3/$X$3)</f>
        <v>9448.1528662420369</v>
      </c>
      <c r="Y20" s="157">
        <f>'TuitionData-4Yr'!AF21*($U$3/$Y$3)</f>
        <v>9891.2498442367596</v>
      </c>
      <c r="Z20" s="157">
        <f>'TuitionData-4Yr'!AG21*($U$3/$Z$3)</f>
        <v>10320.196078431372</v>
      </c>
      <c r="AA20" s="157">
        <f>'TuitionData-4Yr'!AH21*($U$3/$AA$3)</f>
        <v>10764.938212357529</v>
      </c>
      <c r="AB20" s="157">
        <f>'TuitionData-4Yr'!AI21*($U$3/$AB$3)</f>
        <v>11410.98148148148</v>
      </c>
      <c r="AC20" s="157">
        <f>'TuitionData-4Yr'!AJ21*($U$3/$AC$3)</f>
        <v>12715.736338028168</v>
      </c>
      <c r="AD20" s="157">
        <f>'TuitionData-4Yr'!AK21*($U$3/$AD$3)</f>
        <v>13504.959466962799</v>
      </c>
      <c r="AE20" s="157">
        <f>'TuitionData-4Yr'!AL21*($U$3/$AE$3)</f>
        <v>14952.178357803154</v>
      </c>
      <c r="AF20" s="157">
        <f>'TuitionData-4Yr'!AM21*($U$3/$AF$3)</f>
        <v>15475.074973600846</v>
      </c>
      <c r="AG20" s="157">
        <f>'TuitionData-4Yr'!AN21*($U$3/$AG$3)</f>
        <v>16496.655066530195</v>
      </c>
      <c r="AH20" s="157">
        <f>'TuitionData-4Yr'!AO21*($U$3/$AH$3)</f>
        <v>16450.720393120391</v>
      </c>
      <c r="AI20" s="157">
        <f>'TuitionData-4Yr'!AP21*($U$3/$AI$3)</f>
        <v>17109.067254283505</v>
      </c>
      <c r="AJ20" s="157">
        <f>'TuitionData-4Yr'!AQ21*($U$3/$AJ$3)</f>
        <v>17133.49818181818</v>
      </c>
      <c r="AK20" s="157">
        <f>'TuitionData-4Yr'!AR21*($U$3/$AK$3)</f>
        <v>19164.092850510679</v>
      </c>
      <c r="AL20" s="157">
        <f>'TuitionData-4Yr'!AS21*($U$3/$AL$3)</f>
        <v>20393.922935779818</v>
      </c>
      <c r="AM20" s="157">
        <f>'TuitionData-4Yr'!AT21*($U$3/$AM$3)</f>
        <v>21641.349269588311</v>
      </c>
      <c r="AN20" s="157">
        <f>'TuitionData-4Yr'!AU21*($U$3/$AN$3)</f>
        <v>22244.511567001307</v>
      </c>
      <c r="AO20" s="157">
        <f>'TuitionData-4Yr'!AV21*($U$3/$AO$3)</f>
        <v>23133</v>
      </c>
      <c r="AP20" s="199">
        <f>'TuitionData-2Yr'!D21*($U$3/$AP$3)</f>
        <v>1561.5309973045821</v>
      </c>
      <c r="AQ20" s="198">
        <f>'TuitionData-2Yr'!E21*($U$3/$AQ$3)</f>
        <v>1577.7573770491801</v>
      </c>
      <c r="AR20" s="198">
        <f>'TuitionData-2Yr'!F21*($U$3/$AR$3)</f>
        <v>1577.1719745222929</v>
      </c>
      <c r="AS20" s="198">
        <f>'TuitionData-2Yr'!G21*($U$3/$AS$3)</f>
        <v>1662.1258566978192</v>
      </c>
      <c r="AT20" s="198">
        <f>'TuitionData-2Yr'!H21*($U$3/$AT$3)</f>
        <v>1770.607843137255</v>
      </c>
      <c r="AU20" s="198">
        <f>'TuitionData-2Yr'!I21*($U$3/$AU$3)</f>
        <v>1830.1235752849432</v>
      </c>
      <c r="AV20" s="198">
        <f>'TuitionData-2Yr'!J21*($U$3/$AV$3)</f>
        <v>1931.7962962962961</v>
      </c>
      <c r="AW20" s="198">
        <f>'TuitionData-2Yr'!K21*($U$3/$AW$3)</f>
        <v>2135.959436619718</v>
      </c>
      <c r="AX20" s="198">
        <f>'TuitionData-2Yr'!L21*($U$3/$AX$3)</f>
        <v>2250.3942254303165</v>
      </c>
      <c r="AY20" s="198">
        <f>'TuitionData-2Yr'!M21*($U$3/$AY$3)</f>
        <v>2615.4562262098966</v>
      </c>
      <c r="AZ20" s="198">
        <f>'TuitionData-2Yr'!N21*($U$3/$AZ$3)</f>
        <v>2697.3769799366419</v>
      </c>
      <c r="BA20" s="198">
        <f>'TuitionData-2Yr'!O21*($U$3/$BA$3)</f>
        <v>2863.2139201637665</v>
      </c>
      <c r="BB20" s="198">
        <f>'TuitionData-2Yr'!P21*($U$3/$BB$3)</f>
        <v>2850.2643734643734</v>
      </c>
      <c r="BC20" s="198">
        <f>'TuitionData-2Yr'!Q21*($U$3/$BC$3)</f>
        <v>2946.0880753148117</v>
      </c>
      <c r="BD20" s="198">
        <f>'TuitionData-2Yr'!R21*($U$3/$BD$3)</f>
        <v>2946.5454545454545</v>
      </c>
      <c r="BE20" s="33">
        <f>'TuitionData-2Yr'!S21*($U$3/$BE$3)</f>
        <v>3219.8625812441969</v>
      </c>
      <c r="BF20" s="33">
        <f>'TuitionData-2Yr'!T21*($U$3/$BF$3)</f>
        <v>3440.7779816513762</v>
      </c>
      <c r="BG20" s="33">
        <f>'TuitionData-2Yr'!U21*($U$3/$BG$3)</f>
        <v>3651.357237715803</v>
      </c>
      <c r="BH20" s="33">
        <f>'TuitionData-2Yr'!V21*($U$3/$BH$3)</f>
        <v>3753.3024879965078</v>
      </c>
      <c r="BI20" s="33">
        <f>'TuitionData-2Yr'!W21*($U$3/$BI$3)</f>
        <v>3783</v>
      </c>
      <c r="BJ20" s="199">
        <f>'TuitionData-2Yr'!Z21*($U$3/$BJ$3)</f>
        <v>5947.0404312668461</v>
      </c>
      <c r="BK20" s="198">
        <f>'TuitionData-2Yr'!AA21*($U$3/$BK$3)</f>
        <v>6059.8137704918026</v>
      </c>
      <c r="BL20" s="198">
        <f>'TuitionData-2Yr'!AB21*($U$3/$BL$3)</f>
        <v>6147.9949044585983</v>
      </c>
      <c r="BM20" s="157">
        <f>'TuitionData-2Yr'!AC21*($U$3/$BM$3)</f>
        <v>6401.0766355140186</v>
      </c>
      <c r="BN20" s="157">
        <f>'TuitionData-2Yr'!AD21*($U$3/$BN$3)</f>
        <v>6617.2352941176468</v>
      </c>
      <c r="BO20" s="157">
        <f>'TuitionData-2Yr'!AE21*($U$3/$BO$3)</f>
        <v>6855.2561487702469</v>
      </c>
      <c r="BP20" s="157">
        <f>'TuitionData-2Yr'!AF21*($U$3/$BP$3)</f>
        <v>7171.574074074073</v>
      </c>
      <c r="BQ20" s="157">
        <f>'TuitionData-2Yr'!AG21*($U$3/$BQ$3)</f>
        <v>8002.9385915492949</v>
      </c>
      <c r="BR20" s="157">
        <f>'TuitionData-2Yr'!AH21*($U$3/$BR$3)</f>
        <v>4574.7207107162685</v>
      </c>
      <c r="BS20" s="157">
        <f>'TuitionData-2Yr'!AI21*($U$3/$BS$3)</f>
        <v>9556.1326808047852</v>
      </c>
      <c r="BT20" s="157">
        <f>'TuitionData-2Yr'!AJ21*($U$3/$BT$3)</f>
        <v>9907.6494192185855</v>
      </c>
      <c r="BU20" s="157">
        <f>'TuitionData-2Yr'!AK21*($U$3/$BU$3)</f>
        <v>10531.127942681678</v>
      </c>
      <c r="BV20" s="157">
        <f>'TuitionData-2Yr'!AL21*($U$3/$BV$3)</f>
        <v>10513.721867321867</v>
      </c>
      <c r="BW20" s="157">
        <f>'TuitionData-2Yr'!AM21*($U$3/$BW$3)</f>
        <v>10881.573123250711</v>
      </c>
      <c r="BX20" s="157">
        <f>'TuitionData-2Yr'!AN21*($U$3/$BX$3)</f>
        <v>10910.181818181818</v>
      </c>
      <c r="BY20" s="157">
        <f>'TuitionData-2Yr'!AO21*($U$3/$BY$3)</f>
        <v>12420.709377901578</v>
      </c>
      <c r="BZ20" s="63">
        <f>'TuitionData-2Yr'!AP21*($U$3/$BZ$3)</f>
        <v>13284.124770642202</v>
      </c>
      <c r="CA20" s="63">
        <f>'TuitionData-2Yr'!AQ21*($U$3/$CA$3)</f>
        <v>14099.760956175298</v>
      </c>
      <c r="CB20" s="63">
        <f>'TuitionData-2Yr'!AR21*($U$3/$CB$3)</f>
        <v>14594.137058053251</v>
      </c>
      <c r="CC20" s="63">
        <f>'TuitionData-2Yr'!AS21*($U$3/$CC$3)</f>
        <v>18249</v>
      </c>
      <c r="CD20" s="199">
        <f>'TuitionData-2Yr'!AV21*($U$3/$CD$3)</f>
        <v>472.23719676549865</v>
      </c>
      <c r="CE20" s="198">
        <f>'TuitionData-2Yr'!AW21*($U$3/$CE$3)</f>
        <v>631.10295081967206</v>
      </c>
      <c r="CF20" s="198">
        <f>'TuitionData-2Yr'!AX21*($U$3/$CF$3)</f>
        <v>666.57834394904455</v>
      </c>
      <c r="CG20" s="198">
        <f>'TuitionData-2Yr'!AY21*($U$3/$CG$3)</f>
        <v>1251.6884735202493</v>
      </c>
      <c r="CH20" s="198">
        <f>'TuitionData-2Yr'!AZ21*($U$3/$CH$3)</f>
        <v>1334.0392156862745</v>
      </c>
      <c r="CI20" s="198">
        <f>'TuitionData-2Yr'!BA21*($U$3/$CI$3)</f>
        <v>1378.8986202759449</v>
      </c>
      <c r="CJ20" s="198">
        <f>'TuitionData-2Yr'!BB21*($U$3/$CJ$3)</f>
        <v>1461.3518518518517</v>
      </c>
      <c r="CK20" s="198">
        <f>'TuitionData-2Yr'!BC21*($U$3/$CK$3)</f>
        <v>1612.1690140845069</v>
      </c>
      <c r="CL20" s="198">
        <f>'TuitionData-2Yr'!BD21*($U$3/$CL$3)</f>
        <v>1697.8478622987229</v>
      </c>
      <c r="CM20" s="198">
        <f>'TuitionData-2Yr'!BE21*($U$3/$CM$3)</f>
        <v>1966.3556280587275</v>
      </c>
      <c r="CN20" s="198">
        <f>'TuitionData-2Yr'!BF21*($U$3/$CN$3)</f>
        <v>2160.8616684266103</v>
      </c>
      <c r="CO20" s="198">
        <f>'TuitionData-2Yr'!BG21*($U$3/$CO$3)</f>
        <v>2371.8648925281473</v>
      </c>
      <c r="CP20" s="198">
        <f>'TuitionData-2Yr'!BH21*($U$3/$CP$3)</f>
        <v>2361.254054054054</v>
      </c>
      <c r="CQ20" s="198">
        <f>'TuitionData-2Yr'!BI21*($U$3/$CQ$3)</f>
        <v>2431.3357241273361</v>
      </c>
      <c r="CR20" s="198">
        <f>'TuitionData-2Yr'!BJ21*($U$3/$CR$3)</f>
        <v>2426.2545454545452</v>
      </c>
      <c r="CS20" s="33">
        <f>'TuitionData-2Yr'!BK21*($U$3/$CS$3)</f>
        <v>2601.7010213556173</v>
      </c>
      <c r="CT20" s="33">
        <f>'TuitionData-2Yr'!BL21*($U$3/$CT$3)</f>
        <v>2930.7155963302753</v>
      </c>
      <c r="CU20" s="33">
        <f>'TuitionData-2Yr'!BM21*($U$3/$CU$3)</f>
        <v>3076.4054891544929</v>
      </c>
      <c r="CV20" s="33">
        <f>'TuitionData-2Yr'!BN21*($U$3/$CV$3)</f>
        <v>3207.7939764295065</v>
      </c>
      <c r="CW20" s="33">
        <f>'TuitionData-2Yr'!BO21*($U$3/$CW$3)</f>
        <v>3176</v>
      </c>
      <c r="CX20" s="558"/>
    </row>
    <row r="21" spans="1:102" s="15" customFormat="1">
      <c r="A21" s="292" t="s">
        <v>32</v>
      </c>
      <c r="B21" s="198">
        <f>'TuitionData-4Yr'!F22*($U$3/150.4)</f>
        <v>2541.0212765957444</v>
      </c>
      <c r="C21" s="198">
        <f>'TuitionData-4Yr'!G22*($U$3/$C$3)</f>
        <v>2741.9278688524587</v>
      </c>
      <c r="D21" s="198">
        <f>'TuitionData-4Yr'!H22*($U$3/$D$3)</f>
        <v>2963.8929936305731</v>
      </c>
      <c r="E21" s="157">
        <f>'TuitionData-4Yr'!I22*($U$3/$E$3)</f>
        <v>3216.5482866043612</v>
      </c>
      <c r="F21" s="157">
        <f>'TuitionData-4Yr'!J22*($U$3/$F$3)</f>
        <v>3445.3137254901962</v>
      </c>
      <c r="G21" s="157">
        <f>'TuitionData-4Yr'!K22*($U$3/$G$3)</f>
        <v>3550.9442111577687</v>
      </c>
      <c r="H21" s="157">
        <f>'TuitionData-4Yr'!L22*($U$3/$H$3)</f>
        <v>3639.1851851851848</v>
      </c>
      <c r="I21" s="157">
        <f>'TuitionData-4Yr'!M22*($U$3/$I$3)</f>
        <v>3806.0349295774645</v>
      </c>
      <c r="J21" s="157">
        <f>'TuitionData-4Yr'!N22*($U$3/180.1)</f>
        <v>4251.1049416990563</v>
      </c>
      <c r="K21" s="157">
        <f>'TuitionData-4Yr'!O22*($U$3/$K$3)</f>
        <v>4865.0788471995647</v>
      </c>
      <c r="L21" s="63">
        <f>'TuitionData-4Yr'!P22*($U$3/$L$3)</f>
        <v>5157.9472016895461</v>
      </c>
      <c r="M21" s="157">
        <f>'TuitionData-4Yr'!Q22*($U$3/$M$3)</f>
        <v>5724.0368474923234</v>
      </c>
      <c r="N21" s="157">
        <f>'TuitionData-4Yr'!R22*($U$3/$N$3)</f>
        <v>5640.8373464373462</v>
      </c>
      <c r="O21" s="157">
        <f>'TuitionData-4Yr'!S22*($U$3/$O$3)</f>
        <v>6087.3110288575554</v>
      </c>
      <c r="P21" s="157">
        <f>'TuitionData-4Yr'!T22*($U$3/$P$3)</f>
        <v>6362.4145454545451</v>
      </c>
      <c r="Q21" s="63">
        <f>'TuitionData-4Yr'!U22*($U$3/$Q$3)</f>
        <v>6840.9879294336115</v>
      </c>
      <c r="R21" s="63">
        <f>'TuitionData-4Yr'!V22*($U$3/$R$3)</f>
        <v>7293.0348623853215</v>
      </c>
      <c r="S21" s="63">
        <f>'TuitionData-4Yr'!W22*($U$3/$S$3)</f>
        <v>7443.3501549358116</v>
      </c>
      <c r="T21" s="63">
        <f>'TuitionData-4Yr'!X22*($U$3/$T$3)</f>
        <v>7641.1977302487985</v>
      </c>
      <c r="U21" s="63">
        <f>'TuitionData-4Yr'!Y22*($U$3/$U$3)</f>
        <v>7494</v>
      </c>
      <c r="V21" s="199">
        <f>'TuitionData-4Yr'!AC22*(220/$V$3)</f>
        <v>8785.1752021563334</v>
      </c>
      <c r="W21" s="198">
        <f>'TuitionData-4Yr'!AD22*($U$3/$W$3)</f>
        <v>11563.582950819671</v>
      </c>
      <c r="X21" s="198">
        <f>'TuitionData-4Yr'!AE22*($U$3/$X$3)</f>
        <v>12508.759235668789</v>
      </c>
      <c r="Y21" s="157">
        <f>'TuitionData-4Yr'!AF22*($U$3/$Y$3)</f>
        <v>12560.54828660436</v>
      </c>
      <c r="Z21" s="157">
        <f>'TuitionData-4Yr'!AG22*($U$3/$Z$3)</f>
        <v>12641.882352941177</v>
      </c>
      <c r="AA21" s="157">
        <f>'TuitionData-4Yr'!AH22*($U$3/$AA$3)</f>
        <v>12631.496100779845</v>
      </c>
      <c r="AB21" s="157">
        <f>'TuitionData-4Yr'!AI22*($U$3/$AB$3)</f>
        <v>12431.629629629628</v>
      </c>
      <c r="AC21" s="157">
        <f>'TuitionData-4Yr'!AJ22*($U$3/$AC$3)</f>
        <v>12207.738591549294</v>
      </c>
      <c r="AD21" s="157">
        <f>'TuitionData-4Yr'!AK22*($U$3/$AD$3)</f>
        <v>12733.858967240421</v>
      </c>
      <c r="AE21" s="157">
        <f>'TuitionData-4Yr'!AL22*($U$3/$AE$3)</f>
        <v>12851.175638934203</v>
      </c>
      <c r="AF21" s="157">
        <f>'TuitionData-4Yr'!AM22*($U$3/$AF$3)</f>
        <v>14839.890179514256</v>
      </c>
      <c r="AG21" s="157">
        <f>'TuitionData-4Yr'!AN22*($U$3/$AG$3)</f>
        <v>15539.062436028658</v>
      </c>
      <c r="AH21" s="157">
        <f>'TuitionData-4Yr'!AO22*($U$3/$AH$3)</f>
        <v>15228.194594594594</v>
      </c>
      <c r="AI21" s="157">
        <f>'TuitionData-4Yr'!AP22*($U$3/$AI$3)</f>
        <v>15588.360961886518</v>
      </c>
      <c r="AJ21" s="157">
        <f>'TuitionData-4Yr'!AQ22*($U$3/$AJ$3)</f>
        <v>15048.087272727273</v>
      </c>
      <c r="AK21" s="157">
        <f>'TuitionData-4Yr'!AR22*($U$3/$AK$3)</f>
        <v>15953.990714948932</v>
      </c>
      <c r="AL21" s="157">
        <f>'TuitionData-4Yr'!AS22*($U$3/$AL$3)</f>
        <v>16822.414678899084</v>
      </c>
      <c r="AM21" s="157">
        <f>'TuitionData-4Yr'!AT22*($U$3/$AM$3)</f>
        <v>16814.236387782203</v>
      </c>
      <c r="AN21" s="157">
        <f>'TuitionData-4Yr'!AU22*($U$3/$AN$3)</f>
        <v>17813.147097337405</v>
      </c>
      <c r="AO21" s="157">
        <f>'TuitionData-4Yr'!AV22*($U$3/$AO$3)</f>
        <v>17560</v>
      </c>
      <c r="AP21" s="199">
        <f>'TuitionData-2Yr'!D22*($U$3/$AP$3)</f>
        <v>1089.2938005390836</v>
      </c>
      <c r="AQ21" s="198">
        <f>'TuitionData-2Yr'!E22*($U$3/$AQ$3)</f>
        <v>1095.2393442622949</v>
      </c>
      <c r="AR21" s="198">
        <f>'TuitionData-2Yr'!F22*($U$3/$AR$3)</f>
        <v>1182.8789808917197</v>
      </c>
      <c r="AS21" s="198">
        <f>'TuitionData-2Yr'!G22*($U$3/$AS$3)</f>
        <v>1233.4953271028037</v>
      </c>
      <c r="AT21" s="198">
        <f>'TuitionData-2Yr'!H22*($U$3/$AT$3)</f>
        <v>1316.8627450980393</v>
      </c>
      <c r="AU21" s="198">
        <f>'TuitionData-2Yr'!I22*($U$3/$AU$3)</f>
        <v>1303.2273545290943</v>
      </c>
      <c r="AV21" s="198">
        <f>'TuitionData-2Yr'!J22*($U$3/$AV$3)</f>
        <v>1518.1296296296293</v>
      </c>
      <c r="AW21" s="198">
        <f>'TuitionData-2Yr'!K22*($U$3/$AW$3)</f>
        <v>1429.2371830985915</v>
      </c>
      <c r="AX21" s="198">
        <f>'TuitionData-2Yr'!L22*($U$3/$AX$3)</f>
        <v>1411.198223209328</v>
      </c>
      <c r="AY21" s="198">
        <f>'TuitionData-2Yr'!M22*($U$3/$AY$3)</f>
        <v>1585.278955954323</v>
      </c>
      <c r="AZ21" s="198">
        <f>'TuitionData-2Yr'!N22*($U$3/$AZ$3)</f>
        <v>1658.8806758183739</v>
      </c>
      <c r="BA21" s="198">
        <f>'TuitionData-2Yr'!O22*($U$3/$BA$3)</f>
        <v>1709.5598771750256</v>
      </c>
      <c r="BB21" s="198">
        <f>'TuitionData-2Yr'!P22*($U$3/$BB$3)</f>
        <v>1829.7710073710073</v>
      </c>
      <c r="BC21" s="198">
        <f>'TuitionData-2Yr'!Q22*($U$3/$BC$3)</f>
        <v>1810.044215286679</v>
      </c>
      <c r="BD21" s="198">
        <f>'TuitionData-2Yr'!R22*($U$3/$BD$3)</f>
        <v>1931.4472727272725</v>
      </c>
      <c r="BE21" s="33">
        <f>'TuitionData-2Yr'!S22*($U$3/$BE$3)</f>
        <v>2016.0742804085421</v>
      </c>
      <c r="BF21" s="33">
        <f>'TuitionData-2Yr'!T22*($U$3/$BF$3)</f>
        <v>2108.8293577981653</v>
      </c>
      <c r="BG21" s="33">
        <f>'TuitionData-2Yr'!U22*($U$3/$BG$3)</f>
        <v>2286.3638778220447</v>
      </c>
      <c r="BH21" s="33">
        <f>'TuitionData-2Yr'!V22*($U$3/$BH$3)</f>
        <v>2386.9821038847663</v>
      </c>
      <c r="BI21" s="33">
        <f>'TuitionData-2Yr'!W22*($U$3/$BI$3)</f>
        <v>2397</v>
      </c>
      <c r="BJ21" s="199">
        <f>'TuitionData-2Yr'!Z22*($U$3/$BJ$3)</f>
        <v>3148.2479784366574</v>
      </c>
      <c r="BK21" s="198">
        <f>'TuitionData-2Yr'!AA22*($U$3/$BK$3)</f>
        <v>3063.6065573770488</v>
      </c>
      <c r="BL21" s="198">
        <f>'TuitionData-2Yr'!AB22*($U$3/$BL$3)</f>
        <v>3124.5859872611463</v>
      </c>
      <c r="BM21" s="157">
        <f>'TuitionData-2Yr'!AC22*($U$3/$BM$3)</f>
        <v>3114.6666666666665</v>
      </c>
      <c r="BN21" s="157">
        <f>'TuitionData-2Yr'!AD22*($U$3/$BN$3)</f>
        <v>3063.1372549019607</v>
      </c>
      <c r="BO21" s="157">
        <f>'TuitionData-2Yr'!AE22*($U$3/$BO$3)</f>
        <v>3082.9034193161369</v>
      </c>
      <c r="BP21" s="157">
        <f>'TuitionData-2Yr'!AF22*($U$3/$BP$3)</f>
        <v>2974.0740740740735</v>
      </c>
      <c r="BQ21" s="157">
        <f>'TuitionData-2Yr'!AG22*($U$3/$BQ$3)</f>
        <v>3000.6084507042251</v>
      </c>
      <c r="BR21" s="157">
        <f>'TuitionData-2Yr'!AH22*($U$3/$BR$3)</f>
        <v>2981.9344808439755</v>
      </c>
      <c r="BS21" s="157">
        <f>'TuitionData-2Yr'!AI22*($U$3/$BS$3)</f>
        <v>3080.3697661772703</v>
      </c>
      <c r="BT21" s="157">
        <f>'TuitionData-2Yr'!AJ22*($U$3/$BT$3)</f>
        <v>3300.4941921858499</v>
      </c>
      <c r="BU21" s="157">
        <f>'TuitionData-2Yr'!AK22*($U$3/$BU$3)</f>
        <v>3853.0849539406345</v>
      </c>
      <c r="BV21" s="157">
        <f>'TuitionData-2Yr'!AL22*($U$3/$BV$3)</f>
        <v>3650.3587223587219</v>
      </c>
      <c r="BW21" s="157">
        <f>'TuitionData-2Yr'!AM22*($U$3/$BW$3)</f>
        <v>2620.8632782682585</v>
      </c>
      <c r="BX21" s="157">
        <f>'TuitionData-2Yr'!AN22*($U$3/$BX$3)</f>
        <v>3663.272727272727</v>
      </c>
      <c r="BY21" s="157">
        <f>'TuitionData-2Yr'!AO22*($U$3/$BY$3)</f>
        <v>3936.7130919220053</v>
      </c>
      <c r="BZ21" s="63">
        <f>'TuitionData-2Yr'!AP22*($U$3/$BZ$3)</f>
        <v>4243.3761467889908</v>
      </c>
      <c r="CA21" s="63">
        <f>'TuitionData-2Yr'!AQ22*($U$3/$CA$3)</f>
        <v>4483.2793271359005</v>
      </c>
      <c r="CB21" s="63">
        <f>'TuitionData-2Yr'!AR22*($U$3/$CB$3)</f>
        <v>4618.9786119598421</v>
      </c>
      <c r="CC21" s="63">
        <f>'TuitionData-2Yr'!AS22*($U$3/$CC$3)</f>
        <v>4830</v>
      </c>
      <c r="CD21" s="199">
        <f>'TuitionData-2Yr'!AV22*($U$3/$CD$3)</f>
        <v>0</v>
      </c>
      <c r="CE21" s="198">
        <f>'TuitionData-2Yr'!AW22*($U$3/$CE$3)</f>
        <v>0</v>
      </c>
      <c r="CF21" s="198">
        <f>'TuitionData-2Yr'!AX22*($U$3/$CF$3)</f>
        <v>0</v>
      </c>
      <c r="CG21" s="198">
        <f>'TuitionData-2Yr'!AY22*($U$3/$CG$3)</f>
        <v>0</v>
      </c>
      <c r="CH21" s="198">
        <f>'TuitionData-2Yr'!AZ22*($U$3/$CH$3)</f>
        <v>0</v>
      </c>
      <c r="CI21" s="198">
        <f>'TuitionData-2Yr'!BA22*($U$3/$CI$3)</f>
        <v>0</v>
      </c>
      <c r="CJ21" s="198">
        <f>'TuitionData-2Yr'!BB22*($U$3/$CJ$3)</f>
        <v>0</v>
      </c>
      <c r="CK21" s="198">
        <f>'TuitionData-2Yr'!BC22*($U$3/$CK$3)</f>
        <v>0</v>
      </c>
      <c r="CL21" s="198">
        <f>'TuitionData-2Yr'!BD22*($U$3/$CL$3)</f>
        <v>0</v>
      </c>
      <c r="CM21" s="198">
        <f>'TuitionData-2Yr'!BE22*($U$3/$CM$3)</f>
        <v>0</v>
      </c>
      <c r="CN21" s="198">
        <f>'TuitionData-2Yr'!BF22*($U$3/$CN$3)</f>
        <v>0</v>
      </c>
      <c r="CO21" s="198">
        <f>'TuitionData-2Yr'!BG22*($U$3/$CO$3)</f>
        <v>0</v>
      </c>
      <c r="CP21" s="198">
        <f>'TuitionData-2Yr'!BH22*($U$3/$CP$3)</f>
        <v>0</v>
      </c>
      <c r="CQ21" s="198">
        <f>'TuitionData-2Yr'!BI22*($U$3/$CQ$3)</f>
        <v>0</v>
      </c>
      <c r="CR21" s="198">
        <f>'TuitionData-2Yr'!BJ22*($U$3/$CR$3)</f>
        <v>0</v>
      </c>
      <c r="CS21" s="33">
        <f>'TuitionData-2Yr'!BK22*($U$3/$CS$3)</f>
        <v>0</v>
      </c>
      <c r="CT21" s="33">
        <f>'TuitionData-2Yr'!BL22*($U$3/$CT$3)</f>
        <v>0</v>
      </c>
      <c r="CU21" s="33">
        <f>'TuitionData-2Yr'!BM22*($U$3/$CU$3)</f>
        <v>0</v>
      </c>
      <c r="CV21" s="33">
        <f>'TuitionData-2Yr'!BN22*($U$3/$CV$3)</f>
        <v>0</v>
      </c>
      <c r="CW21" s="33">
        <f>'TuitionData-2Yr'!BO22*($U$3/$CW$3)</f>
        <v>0</v>
      </c>
      <c r="CX21" s="558"/>
    </row>
    <row r="22" spans="1:102" s="15" customFormat="1">
      <c r="A22" s="292" t="s">
        <v>33</v>
      </c>
      <c r="B22" s="198">
        <f>'TuitionData-4Yr'!F23*($U$3/150.4)</f>
        <v>6068.3191489361698</v>
      </c>
      <c r="C22" s="198">
        <f>'TuitionData-4Yr'!G23*($U$3/$C$3)</f>
        <v>6160.9127868852456</v>
      </c>
      <c r="D22" s="198">
        <f>'TuitionData-4Yr'!H23*($U$3/$D$3)</f>
        <v>6081.7834394904457</v>
      </c>
      <c r="E22" s="157">
        <f>'TuitionData-4Yr'!I23*($U$3/$E$3)</f>
        <v>6009.5601246105916</v>
      </c>
      <c r="F22" s="157">
        <f>'TuitionData-4Yr'!J23*($U$3/$F$3)</f>
        <v>6038.9607843137255</v>
      </c>
      <c r="G22" s="157">
        <f>'TuitionData-4Yr'!K23*($U$3/$G$3)</f>
        <v>5050.356328734254</v>
      </c>
      <c r="H22" s="157">
        <f>'TuitionData-4Yr'!L23*($U$3/$H$3)</f>
        <v>4927.4999999999991</v>
      </c>
      <c r="I22" s="157">
        <f>'TuitionData-4Yr'!M23*($U$3/$I$3)</f>
        <v>4829.2687323943655</v>
      </c>
      <c r="J22" s="157">
        <f>'TuitionData-4Yr'!N23*($U$3/180.1)</f>
        <v>5547.5136035535816</v>
      </c>
      <c r="K22" s="157">
        <f>'TuitionData-4Yr'!O23*($U$3/$K$3)</f>
        <v>6222.3469276780861</v>
      </c>
      <c r="L22" s="63">
        <f>'TuitionData-4Yr'!P23*($U$3/$L$3)</f>
        <v>6525.7529039070751</v>
      </c>
      <c r="M22" s="157">
        <f>'TuitionData-4Yr'!Q23*($U$3/$M$3)</f>
        <v>6850.1944728761518</v>
      </c>
      <c r="N22" s="157">
        <f>'TuitionData-4Yr'!R23*($U$3/$N$3)</f>
        <v>7110.1641277641274</v>
      </c>
      <c r="O22" s="157">
        <f>'TuitionData-4Yr'!S23*($U$3/$O$3)</f>
        <v>7398.3034004003857</v>
      </c>
      <c r="P22" s="157">
        <f>'TuitionData-4Yr'!T23*($U$3/$P$3)</f>
        <v>7370.08</v>
      </c>
      <c r="Q22" s="63">
        <f>'TuitionData-4Yr'!U23*($U$3/$Q$3)</f>
        <v>7896.2005571030641</v>
      </c>
      <c r="R22" s="63">
        <f>'TuitionData-4Yr'!V23*($U$3/$R$3)</f>
        <v>8865.0128440366971</v>
      </c>
      <c r="S22" s="63">
        <f>'TuitionData-4Yr'!W23*($U$3/$S$3)</f>
        <v>9343.9999999999982</v>
      </c>
      <c r="T22" s="63">
        <f>'TuitionData-4Yr'!X23*($U$3/$T$3)</f>
        <v>9618.283718900042</v>
      </c>
      <c r="U22" s="63">
        <f>'TuitionData-4Yr'!Y23*($U$3/$U$3)</f>
        <v>9784</v>
      </c>
      <c r="V22" s="199">
        <f>'TuitionData-4Yr'!AC23*(220/$V$3)</f>
        <v>13011.725067385443</v>
      </c>
      <c r="W22" s="198">
        <f>'TuitionData-4Yr'!AD23*($U$3/$W$3)</f>
        <v>13917.964590163934</v>
      </c>
      <c r="X22" s="198">
        <f>'TuitionData-4Yr'!AE23*($U$3/$X$3)</f>
        <v>13705.029299363056</v>
      </c>
      <c r="Y22" s="157">
        <f>'TuitionData-4Yr'!AF23*($U$3/$Y$3)</f>
        <v>13611.384423676012</v>
      </c>
      <c r="Z22" s="157">
        <f>'TuitionData-4Yr'!AG23*($U$3/$Z$3)</f>
        <v>13573.705882352941</v>
      </c>
      <c r="AA22" s="157">
        <f>'TuitionData-4Yr'!AH23*($U$3/$AA$3)</f>
        <v>13428.847030593883</v>
      </c>
      <c r="AB22" s="157">
        <f>'TuitionData-4Yr'!AI23*($U$3/$AB$3)</f>
        <v>13298.166666666664</v>
      </c>
      <c r="AC22" s="157">
        <f>'TuitionData-4Yr'!AJ23*($U$3/$AC$3)</f>
        <v>13893.60676056338</v>
      </c>
      <c r="AD22" s="157">
        <f>'TuitionData-4Yr'!AK23*($U$3/$AD$3)</f>
        <v>15244.961687951138</v>
      </c>
      <c r="AE22" s="157">
        <f>'TuitionData-4Yr'!AL23*($U$3/$AE$3)</f>
        <v>16934.412180532898</v>
      </c>
      <c r="AF22" s="157">
        <f>'TuitionData-4Yr'!AM23*($U$3/$AF$3)</f>
        <v>17683.421330517423</v>
      </c>
      <c r="AG22" s="157">
        <f>'TuitionData-4Yr'!AN23*($U$3/$AG$3)</f>
        <v>18249.850562947799</v>
      </c>
      <c r="AH22" s="157">
        <f>'TuitionData-4Yr'!AO23*($U$3/$AH$3)</f>
        <v>18879.701228501228</v>
      </c>
      <c r="AI22" s="157">
        <f>'TuitionData-4Yr'!AP23*($U$3/$AI$3)</f>
        <v>19700.772447299314</v>
      </c>
      <c r="AJ22" s="157">
        <f>'TuitionData-4Yr'!AQ23*($U$3/$AJ$3)</f>
        <v>19522.058181818182</v>
      </c>
      <c r="AK22" s="157">
        <f>'TuitionData-4Yr'!AR23*($U$3/$AK$3)</f>
        <v>20958.930362116993</v>
      </c>
      <c r="AL22" s="157">
        <f>'TuitionData-4Yr'!AS23*($U$3/$AL$3)</f>
        <v>22116.45504587156</v>
      </c>
      <c r="AM22" s="157">
        <f>'TuitionData-4Yr'!AT23*($U$3/$AM$3)</f>
        <v>22810.900398406371</v>
      </c>
      <c r="AN22" s="157">
        <f>'TuitionData-4Yr'!AU23*($U$3/$AN$3)</f>
        <v>23459.92492361414</v>
      </c>
      <c r="AO22" s="157">
        <f>'TuitionData-4Yr'!AV23*($U$3/$AO$3)</f>
        <v>23932</v>
      </c>
      <c r="AP22" s="199">
        <f>'TuitionData-2Yr'!D23*($U$3/$AP$3)</f>
        <v>2139.2345013477088</v>
      </c>
      <c r="AQ22" s="198">
        <f>'TuitionData-2Yr'!E23*($U$3/$AQ$3)</f>
        <v>2188.9468852459017</v>
      </c>
      <c r="AR22" s="198">
        <f>'TuitionData-2Yr'!F23*($U$3/$AR$3)</f>
        <v>2126.2063694267513</v>
      </c>
      <c r="AS22" s="198">
        <f>'TuitionData-2Yr'!G23*($U$3/$AS$3)</f>
        <v>2079.8404984423678</v>
      </c>
      <c r="AT22" s="198">
        <f>'TuitionData-2Yr'!H23*($U$3/$AT$3)</f>
        <v>2056.8823529411766</v>
      </c>
      <c r="AU22" s="198">
        <f>'TuitionData-2Yr'!I23*($U$3/$AU$3)</f>
        <v>1624.1295740851831</v>
      </c>
      <c r="AV22" s="198">
        <f>'TuitionData-2Yr'!J23*($U$3/$AV$3)</f>
        <v>1566.7962962962961</v>
      </c>
      <c r="AW22" s="198">
        <f>'TuitionData-2Yr'!K23*($U$3/$AW$3)</f>
        <v>1525.3092957746478</v>
      </c>
      <c r="AX22" s="198">
        <f>'TuitionData-2Yr'!L23*($U$3/$AX$3)</f>
        <v>1930.0210993892281</v>
      </c>
      <c r="AY22" s="198">
        <f>'TuitionData-2Yr'!M23*($U$3/$AY$3)</f>
        <v>2391.8912452419795</v>
      </c>
      <c r="AZ22" s="198">
        <f>'TuitionData-2Yr'!N23*($U$3/$AZ$3)</f>
        <v>2474.1372756071805</v>
      </c>
      <c r="BA22" s="198">
        <f>'TuitionData-2Yr'!O23*($U$3/$BA$3)</f>
        <v>2551.1893551688845</v>
      </c>
      <c r="BB22" s="198">
        <f>'TuitionData-2Yr'!P23*($U$3/$BB$3)</f>
        <v>2604.6113022113018</v>
      </c>
      <c r="BC22" s="198">
        <f>'TuitionData-2Yr'!Q23*($U$3/$BC$3)</f>
        <v>2696.001421034186</v>
      </c>
      <c r="BD22" s="198">
        <f>'TuitionData-2Yr'!R23*($U$3/$BD$3)</f>
        <v>2743.7381818181816</v>
      </c>
      <c r="BE22" s="33">
        <f>'TuitionData-2Yr'!S23*($U$3/$BE$3)</f>
        <v>3110.9793871866295</v>
      </c>
      <c r="BF22" s="33">
        <f>'TuitionData-2Yr'!T23*($U$3/$BF$3)</f>
        <v>3520.0733944954131</v>
      </c>
      <c r="BG22" s="33">
        <f>'TuitionData-2Yr'!U23*($U$3/$BG$3)</f>
        <v>3691.6865869853914</v>
      </c>
      <c r="BH22" s="33">
        <f>'TuitionData-2Yr'!V23*($U$3/$BH$3)</f>
        <v>3808.3631601920556</v>
      </c>
      <c r="BI22" s="33">
        <f>'TuitionData-2Yr'!W23*($U$3/$BI$3)</f>
        <v>3900</v>
      </c>
      <c r="BJ22" s="199">
        <f>'TuitionData-2Yr'!Z23*($U$3/$BJ$3)</f>
        <v>7036.3342318059294</v>
      </c>
      <c r="BK22" s="198">
        <f>'TuitionData-2Yr'!AA23*($U$3/$BK$3)</f>
        <v>7214.7934426229504</v>
      </c>
      <c r="BL22" s="198">
        <f>'TuitionData-2Yr'!AB23*($U$3/$BL$3)</f>
        <v>7007.9999999999991</v>
      </c>
      <c r="BM22" s="157">
        <f>'TuitionData-2Yr'!AC23*($U$3/$BM$3)</f>
        <v>6855.1775700934577</v>
      </c>
      <c r="BN22" s="157">
        <f>'TuitionData-2Yr'!AD23*($U$3/$BN$3)</f>
        <v>6939.2941176470586</v>
      </c>
      <c r="BO22" s="157">
        <f>'TuitionData-2Yr'!AE23*($U$3/$BO$3)</f>
        <v>6992.5854829034197</v>
      </c>
      <c r="BP22" s="157">
        <f>'TuitionData-2Yr'!AF23*($U$3/$BP$3)</f>
        <v>6914.7222222222208</v>
      </c>
      <c r="BQ22" s="157">
        <f>'TuitionData-2Yr'!AG23*($U$3/$BQ$3)</f>
        <v>6810.5915492957738</v>
      </c>
      <c r="BR22" s="157">
        <f>'TuitionData-2Yr'!AH23*($U$3/$BR$3)</f>
        <v>7608.5374791782342</v>
      </c>
      <c r="BS22" s="157">
        <f>'TuitionData-2Yr'!AI23*($U$3/$BS$3)</f>
        <v>8010.2316476345841</v>
      </c>
      <c r="BT22" s="157">
        <f>'TuitionData-2Yr'!AJ23*($U$3/$BT$3)</f>
        <v>7929.3262935586063</v>
      </c>
      <c r="BU22" s="157">
        <f>'TuitionData-2Yr'!AK23*($U$3/$BU$3)</f>
        <v>7866.3664278403276</v>
      </c>
      <c r="BV22" s="157">
        <f>'TuitionData-2Yr'!AL23*($U$3/$BV$3)</f>
        <v>8289.0692874692868</v>
      </c>
      <c r="BW22" s="157">
        <f>'TuitionData-2Yr'!AM23*($U$3/$BW$3)</f>
        <v>8589.2990364812122</v>
      </c>
      <c r="BX22" s="157">
        <f>'TuitionData-2Yr'!AN23*($U$3/$BX$3)</f>
        <v>8323.5927272727276</v>
      </c>
      <c r="BY22" s="157">
        <f>'TuitionData-2Yr'!AO23*($U$3/$BY$3)</f>
        <v>8940.5682451253488</v>
      </c>
      <c r="BZ22" s="63">
        <f>'TuitionData-2Yr'!AP23*($U$3/$BZ$3)</f>
        <v>9679.3981651376143</v>
      </c>
      <c r="CA22" s="63">
        <f>'TuitionData-2Yr'!AQ23*($U$3/$CA$3)</f>
        <v>9635.612217795484</v>
      </c>
      <c r="CB22" s="63">
        <f>'TuitionData-2Yr'!AR23*($U$3/$CB$3)</f>
        <v>9684.5604539502383</v>
      </c>
      <c r="CC22" s="63">
        <f>'TuitionData-2Yr'!AS23*($U$3/$CC$3)</f>
        <v>9738</v>
      </c>
      <c r="CD22" s="199">
        <f>'TuitionData-2Yr'!AV23*($U$3/$CD$3)</f>
        <v>0</v>
      </c>
      <c r="CE22" s="198">
        <f>'TuitionData-2Yr'!AW23*($U$3/$CE$3)</f>
        <v>0</v>
      </c>
      <c r="CF22" s="198">
        <f>'TuitionData-2Yr'!AX23*($U$3/$CF$3)</f>
        <v>0</v>
      </c>
      <c r="CG22" s="198">
        <f>'TuitionData-2Yr'!AY23*($U$3/$CG$3)</f>
        <v>0</v>
      </c>
      <c r="CH22" s="198">
        <f>'TuitionData-2Yr'!AZ23*($U$3/$CH$3)</f>
        <v>0</v>
      </c>
      <c r="CI22" s="198">
        <f>'TuitionData-2Yr'!BA23*($U$3/$CI$3)</f>
        <v>0</v>
      </c>
      <c r="CJ22" s="198">
        <f>'TuitionData-2Yr'!BB23*($U$3/$CJ$3)</f>
        <v>0</v>
      </c>
      <c r="CK22" s="198">
        <f>'TuitionData-2Yr'!BC23*($U$3/$CK$3)</f>
        <v>0</v>
      </c>
      <c r="CL22" s="198">
        <f>'TuitionData-2Yr'!BD23*($U$3/$CL$3)</f>
        <v>0</v>
      </c>
      <c r="CM22" s="198">
        <f>'TuitionData-2Yr'!BE23*($U$3/$CM$3)</f>
        <v>0</v>
      </c>
      <c r="CN22" s="198">
        <f>'TuitionData-2Yr'!BF23*($U$3/$CN$3)</f>
        <v>0</v>
      </c>
      <c r="CO22" s="198">
        <f>'TuitionData-2Yr'!BG23*($U$3/$CO$3)</f>
        <v>0</v>
      </c>
      <c r="CP22" s="198">
        <f>'TuitionData-2Yr'!BH23*($U$3/$CP$3)</f>
        <v>0</v>
      </c>
      <c r="CQ22" s="198">
        <f>'TuitionData-2Yr'!BI23*($U$3/$CQ$3)</f>
        <v>0</v>
      </c>
      <c r="CR22" s="198">
        <f>'TuitionData-2Yr'!BJ23*($U$3/$CR$3)</f>
        <v>0</v>
      </c>
      <c r="CS22" s="33">
        <f>'TuitionData-2Yr'!BK23*($U$3/$CS$3)</f>
        <v>0</v>
      </c>
      <c r="CT22" s="33">
        <f>'TuitionData-2Yr'!BL23*($U$3/$CT$3)</f>
        <v>0</v>
      </c>
      <c r="CU22" s="33">
        <f>'TuitionData-2Yr'!BM23*($U$3/$CU$3)</f>
        <v>0</v>
      </c>
      <c r="CV22" s="33">
        <f>'TuitionData-2Yr'!BN23*($U$3/$CV$3)</f>
        <v>0</v>
      </c>
      <c r="CW22" s="33">
        <f>'TuitionData-2Yr'!BO23*($U$3/$CW$3)</f>
        <v>0</v>
      </c>
      <c r="CX22" s="558"/>
    </row>
    <row r="23" spans="1:102" s="15" customFormat="1">
      <c r="A23" s="298" t="s">
        <v>34</v>
      </c>
      <c r="B23" s="299">
        <f>'TuitionData-4Yr'!F24*($U$3/150.4)</f>
        <v>3087.7446808510635</v>
      </c>
      <c r="C23" s="299">
        <f>'TuitionData-4Yr'!G24*($U$3/$C$3)</f>
        <v>3140.1967213114754</v>
      </c>
      <c r="D23" s="299">
        <f>'TuitionData-4Yr'!H24*($U$3/$D$3)</f>
        <v>3148.392356687898</v>
      </c>
      <c r="E23" s="299">
        <f>'TuitionData-4Yr'!I24*($U$3/$E$3)</f>
        <v>3178.7065420560748</v>
      </c>
      <c r="F23" s="299">
        <f>'TuitionData-4Yr'!J24*($U$3/$F$3)</f>
        <v>3257.8039215686276</v>
      </c>
      <c r="G23" s="299">
        <f>'TuitionData-4Yr'!K24*($U$3/$G$3)</f>
        <v>3374.3779244151174</v>
      </c>
      <c r="H23" s="299">
        <f>'TuitionData-4Yr'!L24*($U$3/$H$3)</f>
        <v>3360.703703703703</v>
      </c>
      <c r="I23" s="299">
        <f>'TuitionData-4Yr'!M24*($U$3/$I$3)</f>
        <v>3402.0056338028166</v>
      </c>
      <c r="J23" s="299">
        <f>'TuitionData-4Yr'!N24*($U$3/180.1)</f>
        <v>3652.5130483064963</v>
      </c>
      <c r="K23" s="299">
        <f>'TuitionData-4Yr'!O24*($U$3/$K$3)</f>
        <v>4024.169657422512</v>
      </c>
      <c r="L23" s="125">
        <f>'TuitionData-4Yr'!P24*($U$3/$L$3)</f>
        <v>4466.0274551214361</v>
      </c>
      <c r="M23" s="299">
        <f>'TuitionData-4Yr'!Q24*($U$3/$M$3)</f>
        <v>4688.7369498464686</v>
      </c>
      <c r="N23" s="299">
        <f>'TuitionData-4Yr'!R24*($U$3/$N$3)</f>
        <v>4794.8265356265356</v>
      </c>
      <c r="O23" s="299">
        <f>'TuitionData-4Yr'!S24*($U$3/$O$3)</f>
        <v>5003.9760152473127</v>
      </c>
      <c r="P23" s="299">
        <f>'TuitionData-4Yr'!T24*($U$3/$P$3)</f>
        <v>4871.6218181818176</v>
      </c>
      <c r="Q23" s="125">
        <f>'TuitionData-4Yr'!U24*($U$3/$Q$3)</f>
        <v>5382.3435468895077</v>
      </c>
      <c r="R23" s="125">
        <f>'TuitionData-4Yr'!V24*($U$3/$R$3)</f>
        <v>5431.735779816514</v>
      </c>
      <c r="S23" s="125">
        <f>'TuitionData-4Yr'!W24*($U$3/$S$3)</f>
        <v>5530.2912793271353</v>
      </c>
      <c r="T23" s="125">
        <f>'TuitionData-4Yr'!X24*($U$3/$T$3)</f>
        <v>5888.4329986905277</v>
      </c>
      <c r="U23" s="125">
        <f>'TuitionData-4Yr'!Y24*($U$3/$U$3)</f>
        <v>6109</v>
      </c>
      <c r="V23" s="300">
        <f>'TuitionData-4Yr'!AC24*(220/$V$3)</f>
        <v>6755.6603773584902</v>
      </c>
      <c r="W23" s="299">
        <f>'TuitionData-4Yr'!AD24*($U$3/$W$3)</f>
        <v>7322.0196721311468</v>
      </c>
      <c r="X23" s="299">
        <f>'TuitionData-4Yr'!AE24*($U$3/$X$3)</f>
        <v>7629.9414012738844</v>
      </c>
      <c r="Y23" s="299">
        <f>'TuitionData-4Yr'!AF24*($U$3/$Y$3)</f>
        <v>7811.4093457943927</v>
      </c>
      <c r="Z23" s="299">
        <f>'TuitionData-4Yr'!AG24*($U$3/$Z$3)</f>
        <v>7853.9411764705883</v>
      </c>
      <c r="AA23" s="299">
        <f>'TuitionData-4Yr'!AH24*($U$3/$AA$3)</f>
        <v>7946.8842231553699</v>
      </c>
      <c r="AB23" s="299">
        <f>'TuitionData-4Yr'!AI24*($U$3/$AB$3)</f>
        <v>7855.6111111111095</v>
      </c>
      <c r="AC23" s="299">
        <f>'TuitionData-4Yr'!AJ24*($U$3/$AC$3)</f>
        <v>8051.632676056337</v>
      </c>
      <c r="AD23" s="299">
        <f>'TuitionData-4Yr'!AK24*($U$3/$AD$3)</f>
        <v>8839.4447529150475</v>
      </c>
      <c r="AE23" s="299">
        <f>'TuitionData-4Yr'!AL24*($U$3/$AE$3)</f>
        <v>9587.889070146819</v>
      </c>
      <c r="AF23" s="299">
        <f>'TuitionData-4Yr'!AM24*($U$3/$AF$3)</f>
        <v>10090.187961985217</v>
      </c>
      <c r="AG23" s="299">
        <f>'TuitionData-4Yr'!AN24*($U$3/$AG$3)</f>
        <v>10604.053224155577</v>
      </c>
      <c r="AH23" s="299">
        <f>'TuitionData-4Yr'!AO24*($U$3/$AH$3)</f>
        <v>10719.198034398034</v>
      </c>
      <c r="AI23" s="299">
        <f>'TuitionData-4Yr'!AP24*($U$3/$AI$3)</f>
        <v>11316.70147240265</v>
      </c>
      <c r="AJ23" s="299">
        <f>'TuitionData-4Yr'!AQ24*($U$3/$AJ$3)</f>
        <v>11485.687272727273</v>
      </c>
      <c r="AK23" s="299">
        <f>'TuitionData-4Yr'!AR24*($U$3/$AK$3)</f>
        <v>12825.225626740947</v>
      </c>
      <c r="AL23" s="299">
        <f>'TuitionData-4Yr'!AS24*($U$3/$AL$3)</f>
        <v>13260.550458715597</v>
      </c>
      <c r="AM23" s="299">
        <f>'TuitionData-4Yr'!AT24*($U$3/$AM$3)</f>
        <v>13244.571934484284</v>
      </c>
      <c r="AN23" s="299">
        <f>'TuitionData-4Yr'!AU24*($U$3/$AN$3)</f>
        <v>13950.742907027497</v>
      </c>
      <c r="AO23" s="299">
        <f>'TuitionData-4Yr'!AV24*($U$3/$AO$3)</f>
        <v>13970</v>
      </c>
      <c r="AP23" s="300">
        <f>'TuitionData-2Yr'!D24*($U$3/$AP$3)</f>
        <v>2010.1563342318059</v>
      </c>
      <c r="AQ23" s="299">
        <f>'TuitionData-2Yr'!E24*($U$3/$AQ$3)</f>
        <v>1992.8760655737703</v>
      </c>
      <c r="AR23" s="299">
        <f>'TuitionData-2Yr'!F24*($U$3/$AR$3)</f>
        <v>1962.5375796178344</v>
      </c>
      <c r="AS23" s="299">
        <f>'TuitionData-2Yr'!G24*($U$3/$AS$3)</f>
        <v>1948.8498442367602</v>
      </c>
      <c r="AT23" s="299">
        <f>'TuitionData-2Yr'!H24*($U$3/$AT$3)</f>
        <v>2029.686274509804</v>
      </c>
      <c r="AU23" s="299">
        <f>'TuitionData-2Yr'!I24*($U$3/$AU$3)</f>
        <v>2083.7624475104981</v>
      </c>
      <c r="AV23" s="299">
        <f>'TuitionData-2Yr'!J24*($U$3/$AV$3)</f>
        <v>2076.4444444444443</v>
      </c>
      <c r="AW23" s="299">
        <f>'TuitionData-2Yr'!K24*($U$3/$AW$3)</f>
        <v>2021.4625352112676</v>
      </c>
      <c r="AX23" s="299">
        <f>'TuitionData-2Yr'!L24*($U$3/$AX$3)</f>
        <v>2023.4092171016102</v>
      </c>
      <c r="AY23" s="299">
        <f>'TuitionData-2Yr'!M24*($U$3/$AY$3)</f>
        <v>2459.2147906470909</v>
      </c>
      <c r="AZ23" s="299">
        <f>'TuitionData-2Yr'!N24*($U$3/$AZ$3)</f>
        <v>3236.3590285110877</v>
      </c>
      <c r="BA23" s="299">
        <f>'TuitionData-2Yr'!O24*($U$3/$BA$3)</f>
        <v>3136.9825997952917</v>
      </c>
      <c r="BB23" s="299">
        <f>'TuitionData-2Yr'!P24*($U$3/$BB$3)</f>
        <v>3154.4609336609333</v>
      </c>
      <c r="BC23" s="299">
        <f>'TuitionData-2Yr'!Q24*($U$3/$BC$3)</f>
        <v>3081.7853182204426</v>
      </c>
      <c r="BD23" s="299">
        <f>'TuitionData-2Yr'!R24*($U$3/$BD$3)</f>
        <v>2917.8763636363633</v>
      </c>
      <c r="BE23" s="125">
        <f>'TuitionData-2Yr'!S24*($U$3/$BE$3)</f>
        <v>3121.1736304549677</v>
      </c>
      <c r="BF23" s="125">
        <f>'TuitionData-2Yr'!T24*($U$3/$BF$3)</f>
        <v>3083.9486238532113</v>
      </c>
      <c r="BG23" s="125">
        <f>'TuitionData-2Yr'!U24*($U$3/$BG$3)</f>
        <v>3162.2346170872065</v>
      </c>
      <c r="BH23" s="125">
        <f>'TuitionData-2Yr'!V24*($U$3/$BH$3)</f>
        <v>3181.283282409428</v>
      </c>
      <c r="BI23" s="125">
        <f>'TuitionData-2Yr'!W24*($U$3/$BI$3)</f>
        <v>3336</v>
      </c>
      <c r="BJ23" s="300">
        <f>'TuitionData-2Yr'!Z24*($U$3/$BJ$3)</f>
        <v>5825.8328840970344</v>
      </c>
      <c r="BK23" s="299">
        <f>'TuitionData-2Yr'!AA24*($U$3/$BK$3)</f>
        <v>5761.1121311475408</v>
      </c>
      <c r="BL23" s="299">
        <f>'TuitionData-2Yr'!AB24*($U$3/$BL$3)</f>
        <v>5829.5847133757961</v>
      </c>
      <c r="BM23" s="299">
        <f>'TuitionData-2Yr'!AC24*($U$3/$BM$3)</f>
        <v>6108.5308411214955</v>
      </c>
      <c r="BN23" s="299">
        <f>'TuitionData-2Yr'!AD24*($U$3/$BN$3)</f>
        <v>6363.8823529411766</v>
      </c>
      <c r="BO23" s="299">
        <f>'TuitionData-2Yr'!AE24*($U$3/$BO$3)</f>
        <v>6520.3407318536301</v>
      </c>
      <c r="BP23" s="299">
        <f>'TuitionData-2Yr'!AF24*($U$3/$BP$3)</f>
        <v>6778.1851851851843</v>
      </c>
      <c r="BQ23" s="299">
        <f>'TuitionData-2Yr'!AG24*($U$3/$BQ$3)</f>
        <v>6598.7064788732387</v>
      </c>
      <c r="BR23" s="299">
        <f>'TuitionData-2Yr'!AH24*($U$3/$BR$3)</f>
        <v>7113.0616324264292</v>
      </c>
      <c r="BS23" s="299">
        <f>'TuitionData-2Yr'!AI24*($U$3/$BS$3)</f>
        <v>8332.8765633496459</v>
      </c>
      <c r="BT23" s="299">
        <f>'TuitionData-2Yr'!AJ24*($U$3/$BT$3)</f>
        <v>8502.842661034847</v>
      </c>
      <c r="BU23" s="299">
        <f>'TuitionData-2Yr'!AK24*($U$3/$BU$3)</f>
        <v>8425.8587512794275</v>
      </c>
      <c r="BV23" s="299">
        <f>'TuitionData-2Yr'!AL24*($U$3/$BV$3)</f>
        <v>8487.6579852579853</v>
      </c>
      <c r="BW23" s="299">
        <f>'TuitionData-2Yr'!AM24*($U$3/$BW$3)</f>
        <v>8933.5887354235965</v>
      </c>
      <c r="BX23" s="299">
        <f>'TuitionData-2Yr'!AN24*($U$3/$BX$3)</f>
        <v>7339.2872727272725</v>
      </c>
      <c r="BY23" s="299">
        <f>'TuitionData-2Yr'!AO24*($U$3/$BY$3)</f>
        <v>7967.7771587743728</v>
      </c>
      <c r="BZ23" s="125">
        <f>'TuitionData-2Yr'!AP24*($U$3/$BZ$3)</f>
        <v>7872.748623853211</v>
      </c>
      <c r="CA23" s="125">
        <f>'TuitionData-2Yr'!AQ24*($U$3/$CA$3)</f>
        <v>8163.0739265161565</v>
      </c>
      <c r="CB23" s="125">
        <f>'TuitionData-2Yr'!AR24*($U$3/$CB$3)</f>
        <v>8320.2793539938884</v>
      </c>
      <c r="CC23" s="125">
        <f>'TuitionData-2Yr'!AS24*($U$3/$CC$3)</f>
        <v>8500</v>
      </c>
      <c r="CD23" s="300">
        <f>'TuitionData-2Yr'!AV24*($U$3/$CD$3)</f>
        <v>0</v>
      </c>
      <c r="CE23" s="299">
        <f>'TuitionData-2Yr'!AW24*($U$3/$CE$3)</f>
        <v>0</v>
      </c>
      <c r="CF23" s="299">
        <f>'TuitionData-2Yr'!AX24*($U$3/$CF$3)</f>
        <v>0</v>
      </c>
      <c r="CG23" s="299">
        <f>'TuitionData-2Yr'!AY24*($U$3/$CG$3)</f>
        <v>0</v>
      </c>
      <c r="CH23" s="299">
        <f>'TuitionData-2Yr'!AZ24*($U$3/$CH$3)</f>
        <v>0</v>
      </c>
      <c r="CI23" s="299">
        <f>'TuitionData-2Yr'!BA24*($U$3/$CI$3)</f>
        <v>0</v>
      </c>
      <c r="CJ23" s="299">
        <f>'TuitionData-2Yr'!BB24*($U$3/$CJ$3)</f>
        <v>0</v>
      </c>
      <c r="CK23" s="299">
        <f>'TuitionData-2Yr'!BC24*($U$3/$CK$3)</f>
        <v>0</v>
      </c>
      <c r="CL23" s="299">
        <f>'TuitionData-2Yr'!BD24*($U$3/$CL$3)</f>
        <v>0</v>
      </c>
      <c r="CM23" s="299">
        <f>'TuitionData-2Yr'!BE24*($U$3/$CM$3)</f>
        <v>0</v>
      </c>
      <c r="CN23" s="299">
        <f>'TuitionData-2Yr'!BF24*($U$3/$CN$3)</f>
        <v>0</v>
      </c>
      <c r="CO23" s="299">
        <f>'TuitionData-2Yr'!BG24*($U$3/$CO$3)</f>
        <v>0</v>
      </c>
      <c r="CP23" s="299">
        <f>'TuitionData-2Yr'!BH24*($U$3/$CP$3)</f>
        <v>0</v>
      </c>
      <c r="CQ23" s="299">
        <f>'TuitionData-2Yr'!BI24*($U$3/$CQ$3)</f>
        <v>0</v>
      </c>
      <c r="CR23" s="299">
        <f>'TuitionData-2Yr'!BJ24*($U$3/$CR$3)</f>
        <v>0</v>
      </c>
      <c r="CS23" s="125">
        <f>'TuitionData-2Yr'!BK24*($U$3/$CS$3)</f>
        <v>0</v>
      </c>
      <c r="CT23" s="125">
        <f>'TuitionData-2Yr'!BL24*($U$3/$CT$3)</f>
        <v>0</v>
      </c>
      <c r="CU23" s="125">
        <f>'TuitionData-2Yr'!BM24*($U$3/$CU$3)</f>
        <v>0</v>
      </c>
      <c r="CV23" s="125">
        <f>'TuitionData-2Yr'!BN24*($U$3/$CV$3)</f>
        <v>4104.0593627237013</v>
      </c>
      <c r="CW23" s="125">
        <f>'TuitionData-2Yr'!BO24*($U$3/$CW$3)</f>
        <v>4115</v>
      </c>
      <c r="CX23" s="558"/>
    </row>
    <row r="24" spans="1:102" s="15" customFormat="1">
      <c r="A24" s="248" t="s">
        <v>114</v>
      </c>
      <c r="B24" s="25"/>
      <c r="C24" s="301"/>
      <c r="D24" s="157"/>
      <c r="E24" s="157"/>
      <c r="F24" s="157"/>
      <c r="G24" s="157"/>
      <c r="H24" s="157"/>
      <c r="I24" s="157"/>
      <c r="J24" s="157"/>
      <c r="K24" s="157"/>
      <c r="L24" s="63">
        <f>'TuitionData-4Yr'!P25*($U$3/$L$3)</f>
        <v>4586.8975712777192</v>
      </c>
      <c r="M24" s="157"/>
      <c r="N24" s="157"/>
      <c r="O24" s="157"/>
      <c r="P24" s="157"/>
      <c r="Q24" s="63">
        <f>'TuitionData-4Yr'!U25*($U$3/$Q$3)</f>
        <v>5612.7985143918295</v>
      </c>
      <c r="R24" s="63">
        <f>'TuitionData-4Yr'!V25*($U$3/$R$3)</f>
        <v>5914.4733944954132</v>
      </c>
      <c r="S24" s="63">
        <f>'TuitionData-4Yr'!W25*($U$3/$S$3)</f>
        <v>6642.9676848162899</v>
      </c>
      <c r="T24" s="63">
        <f>'TuitionData-4Yr'!X25*($U$3/$T$3)</f>
        <v>6731.676996944565</v>
      </c>
      <c r="U24" s="63">
        <f>'TuitionData-4Yr'!Y25*($U$3/$U$3)</f>
        <v>6863</v>
      </c>
      <c r="V24" s="283"/>
      <c r="W24" s="301"/>
      <c r="X24" s="301"/>
      <c r="Y24" s="301"/>
      <c r="Z24" s="301"/>
      <c r="AA24" s="301"/>
      <c r="AB24" s="301"/>
      <c r="AC24" s="301"/>
      <c r="AD24" s="301"/>
      <c r="AE24" s="301"/>
      <c r="AF24" s="301">
        <f>'TuitionData-4Yr'!AM25*($U$3/$AF$3)</f>
        <v>15879.619852164731</v>
      </c>
      <c r="AG24" s="301"/>
      <c r="AH24" s="301"/>
      <c r="AI24" s="301"/>
      <c r="AJ24" s="301"/>
      <c r="AK24" s="301">
        <f>'TuitionData-4Yr'!AR25*($U$3/$AK$3)</f>
        <v>17406.670380687094</v>
      </c>
      <c r="AL24" s="301">
        <f>'TuitionData-4Yr'!AS25*($U$3/$AL$3)</f>
        <v>17646.444036697249</v>
      </c>
      <c r="AM24" s="301">
        <f>'TuitionData-4Yr'!AT25*($U$3/$AM$3)</f>
        <v>18340.030101814962</v>
      </c>
      <c r="AN24" s="301">
        <f>'TuitionData-4Yr'!AU25*($U$3/$AN$3)</f>
        <v>18888.869489305976</v>
      </c>
      <c r="AO24" s="301">
        <f>'TuitionData-4Yr'!AV25*($U$3/$AO$3)</f>
        <v>18411</v>
      </c>
      <c r="AP24" s="283"/>
      <c r="AQ24" s="25"/>
      <c r="AR24" s="25"/>
      <c r="AS24" s="25"/>
      <c r="AT24" s="25"/>
      <c r="AU24" s="25"/>
      <c r="AV24" s="25"/>
      <c r="AW24" s="25"/>
      <c r="AX24" s="25"/>
      <c r="AY24" s="25"/>
      <c r="AZ24" s="25">
        <f>'TuitionData-2Yr'!N25*($U$3/$AZ$3)</f>
        <v>1361.6388595564943</v>
      </c>
      <c r="BA24" s="25"/>
      <c r="BB24" s="25"/>
      <c r="BC24" s="25"/>
      <c r="BD24" s="25"/>
      <c r="BE24" s="63">
        <f>'TuitionData-2Yr'!S25*($U$3/$BE$3)</f>
        <v>1585.5301764159703</v>
      </c>
      <c r="BF24" s="63">
        <f>'TuitionData-2Yr'!T25*($U$3/$BF$3)</f>
        <v>1525.9009174311927</v>
      </c>
      <c r="BG24" s="63">
        <f>'TuitionData-2Yr'!U25*($U$3/$BG$3)</f>
        <v>1662.8100929614873</v>
      </c>
      <c r="BH24" s="63">
        <f>'TuitionData-2Yr'!V25*($U$3/$BH$3)</f>
        <v>1615.6228721082496</v>
      </c>
      <c r="BI24" s="63">
        <f>'TuitionData-2Yr'!W25*($U$3/$BI$3)</f>
        <v>1539</v>
      </c>
      <c r="BJ24" s="283"/>
      <c r="BK24" s="301"/>
      <c r="BL24" s="301"/>
      <c r="BM24" s="301"/>
      <c r="BN24" s="301"/>
      <c r="BO24" s="301"/>
      <c r="BP24" s="301"/>
      <c r="BQ24" s="301"/>
      <c r="BR24" s="301"/>
      <c r="BS24" s="301"/>
      <c r="BT24" s="301">
        <f>'TuitionData-2Yr'!AJ25*($U$3/$BT$3)</f>
        <v>6086.6737064413937</v>
      </c>
      <c r="BU24" s="301"/>
      <c r="BV24" s="301"/>
      <c r="BW24" s="301"/>
      <c r="BX24" s="301"/>
      <c r="BY24" s="157">
        <f>'TuitionData-2Yr'!AO25*($U$3/$BY$3)</f>
        <v>6116.5459610027856</v>
      </c>
      <c r="BZ24" s="63">
        <f>'TuitionData-2Yr'!AP25*($U$3/$BZ$3)</f>
        <v>6052.1688073394498</v>
      </c>
      <c r="CA24" s="63">
        <f>'TuitionData-2Yr'!AQ25*($U$3/$CA$3)</f>
        <v>6214.856131031429</v>
      </c>
      <c r="CB24" s="63">
        <f>'TuitionData-2Yr'!AR25*($U$3/$CB$3)</f>
        <v>6632.2618943692705</v>
      </c>
      <c r="CC24" s="63">
        <f>'TuitionData-2Yr'!AS25*($U$3/$CC$3)</f>
        <v>6609.5</v>
      </c>
      <c r="CD24" s="290"/>
      <c r="CS24" s="63">
        <f>'TuitionData-2Yr'!BK25*($U$3/$CS$3)</f>
        <v>0</v>
      </c>
      <c r="CT24" s="63">
        <f>'TuitionData-2Yr'!BL25*($U$3/$CT$3)</f>
        <v>0</v>
      </c>
      <c r="CU24" s="63">
        <f>'TuitionData-2Yr'!BM25*($U$3/$CU$3)</f>
        <v>0</v>
      </c>
      <c r="CV24" s="63">
        <f>'TuitionData-2Yr'!BN25*($U$3/$CV$3)</f>
        <v>0</v>
      </c>
      <c r="CW24" s="63">
        <f>'TuitionData-2Yr'!BO25*($U$3/$CW$3)</f>
        <v>0</v>
      </c>
      <c r="CX24" s="558"/>
    </row>
    <row r="25" spans="1:102">
      <c r="A25" s="248"/>
      <c r="C25" s="41"/>
      <c r="D25" s="154"/>
      <c r="E25" s="154"/>
      <c r="F25" s="154"/>
      <c r="G25" s="154"/>
      <c r="H25" s="154"/>
      <c r="I25" s="154"/>
      <c r="J25" s="154"/>
      <c r="K25" s="154"/>
      <c r="L25" s="64"/>
      <c r="M25" s="154"/>
      <c r="N25" s="154"/>
      <c r="O25" s="154"/>
      <c r="P25" s="154"/>
      <c r="Q25" s="64"/>
      <c r="R25" s="64"/>
      <c r="S25" s="64"/>
      <c r="T25" s="64"/>
      <c r="U25" s="64"/>
      <c r="V25" s="282"/>
      <c r="W25" s="41"/>
      <c r="X25" s="41"/>
      <c r="Y25" s="41"/>
      <c r="Z25" s="41"/>
      <c r="AA25" s="41"/>
      <c r="AB25" s="41"/>
      <c r="AC25" s="41"/>
      <c r="AD25" s="41"/>
      <c r="AE25" s="41"/>
      <c r="AF25" s="41"/>
      <c r="AG25" s="41"/>
      <c r="AH25" s="41"/>
      <c r="AI25" s="41"/>
      <c r="AJ25" s="41"/>
      <c r="AK25" s="41"/>
      <c r="AL25" s="41"/>
      <c r="AM25" s="41"/>
      <c r="AN25" s="41"/>
      <c r="AO25" s="41"/>
      <c r="AP25" s="282"/>
      <c r="BE25" s="64"/>
      <c r="BF25" s="64"/>
      <c r="BG25" s="64"/>
      <c r="BH25" s="64"/>
      <c r="BI25" s="64"/>
      <c r="BJ25" s="282"/>
      <c r="BK25" s="41"/>
      <c r="BL25" s="41"/>
      <c r="BM25" s="41"/>
      <c r="BN25" s="41"/>
      <c r="BO25" s="41"/>
      <c r="BP25" s="41"/>
      <c r="BQ25" s="41"/>
      <c r="BR25" s="41"/>
      <c r="BS25" s="41"/>
      <c r="BT25" s="41"/>
      <c r="BU25" s="41"/>
      <c r="BV25" s="41"/>
      <c r="BW25" s="41"/>
      <c r="BX25" s="41"/>
      <c r="BY25" s="154"/>
      <c r="BZ25" s="64"/>
      <c r="CA25" s="64"/>
      <c r="CB25" s="64"/>
      <c r="CC25" s="64"/>
      <c r="CD25" s="289"/>
      <c r="CS25" s="64"/>
      <c r="CT25" s="64"/>
      <c r="CU25" s="64"/>
      <c r="CV25" s="64"/>
      <c r="CW25" s="64"/>
    </row>
    <row r="26" spans="1:102">
      <c r="A26" s="249" t="s">
        <v>115</v>
      </c>
      <c r="B26" s="139"/>
      <c r="C26" s="41"/>
      <c r="D26" s="154"/>
      <c r="E26" s="154"/>
      <c r="F26" s="154"/>
      <c r="G26" s="154"/>
      <c r="H26" s="154"/>
      <c r="I26" s="154"/>
      <c r="J26" s="154"/>
      <c r="K26" s="154"/>
      <c r="L26" s="64">
        <f>'TuitionData-4Yr'!P27*($U$3/$L$3)</f>
        <v>4480.8278775079198</v>
      </c>
      <c r="M26" s="154"/>
      <c r="N26" s="154"/>
      <c r="O26" s="154"/>
      <c r="P26" s="154"/>
      <c r="Q26" s="64">
        <f>'TuitionData-4Yr'!U27*($U$3/$Q$3)</f>
        <v>5617.6787372330546</v>
      </c>
      <c r="R26" s="64">
        <f>'TuitionData-4Yr'!V27*($U$3/$R$3)</f>
        <v>5926.7963302752296</v>
      </c>
      <c r="S26" s="64">
        <f>'TuitionData-4Yr'!W27*($U$3/$S$3)</f>
        <v>6090.7658255865417</v>
      </c>
      <c r="T26" s="64">
        <f>'TuitionData-4Yr'!X27*($U$3/$T$3)</f>
        <v>6389.0772588389345</v>
      </c>
      <c r="U26" s="64">
        <f>'TuitionData-4Yr'!Y27*($U$3/$U$3)</f>
        <v>6184</v>
      </c>
      <c r="V26" s="282"/>
      <c r="W26" s="41"/>
      <c r="X26" s="41"/>
      <c r="Y26" s="41"/>
      <c r="Z26" s="41"/>
      <c r="AA26" s="41"/>
      <c r="AB26" s="41"/>
      <c r="AC26" s="41"/>
      <c r="AD26" s="41"/>
      <c r="AE26" s="41"/>
      <c r="AF26" s="41">
        <f>'TuitionData-4Yr'!AM27*($U$3/$AF$3)</f>
        <v>13028.071805702219</v>
      </c>
      <c r="AG26" s="41"/>
      <c r="AH26" s="41"/>
      <c r="AI26" s="41"/>
      <c r="AJ26" s="41"/>
      <c r="AK26" s="41">
        <f>'TuitionData-4Yr'!AR27*($U$3/$AK$3)</f>
        <v>16354.168987929434</v>
      </c>
      <c r="AL26" s="41">
        <f>'TuitionData-4Yr'!AS27*($U$3/$AL$3)</f>
        <v>17274.612844036699</v>
      </c>
      <c r="AM26" s="41">
        <f>'TuitionData-4Yr'!AT27*($U$3/$AM$3)</f>
        <v>18144.070827799911</v>
      </c>
      <c r="AN26" s="41">
        <f>'TuitionData-4Yr'!AU27*($U$3/$AN$3)</f>
        <v>19083.621126145787</v>
      </c>
      <c r="AO26" s="41">
        <f>'TuitionData-4Yr'!AV27*($U$3/$AO$3)</f>
        <v>18522</v>
      </c>
      <c r="AP26" s="282"/>
      <c r="AZ26" s="4">
        <f>'TuitionData-2Yr'!N27*($U$3/$AZ$3)</f>
        <v>2368.0675818373811</v>
      </c>
      <c r="BE26" s="64">
        <f>'TuitionData-2Yr'!S27*($U$3/$BE$3)</f>
        <v>3915.0232126276692</v>
      </c>
      <c r="BF26" s="64">
        <f>'TuitionData-2Yr'!T27*($U$3/$BF$3)</f>
        <v>3924.5871559633028</v>
      </c>
      <c r="BG26" s="64">
        <f>'TuitionData-2Yr'!U27*($U$3/$BG$3)</f>
        <v>3639.9822930500218</v>
      </c>
      <c r="BH26" s="64">
        <f>'TuitionData-2Yr'!V27*($U$3/$BH$3)</f>
        <v>3726.7917939764293</v>
      </c>
      <c r="BI26" s="64">
        <f>'TuitionData-2Yr'!W27*($U$3/$BI$3)</f>
        <v>5826</v>
      </c>
      <c r="BJ26" s="282"/>
      <c r="BK26" s="41"/>
      <c r="BL26" s="41"/>
      <c r="BM26" s="41"/>
      <c r="BN26" s="41"/>
      <c r="BO26" s="41"/>
      <c r="BP26" s="41"/>
      <c r="BQ26" s="41"/>
      <c r="BR26" s="41"/>
      <c r="BS26" s="41"/>
      <c r="BT26" s="41">
        <f>'TuitionData-2Yr'!AJ27*($U$3/$BT$3)</f>
        <v>3278.2935586061249</v>
      </c>
      <c r="BU26" s="41"/>
      <c r="BV26" s="41"/>
      <c r="BW26" s="41"/>
      <c r="BX26" s="41"/>
      <c r="BY26" s="154">
        <f>'TuitionData-2Yr'!AO27*($U$3/$BY$3)</f>
        <v>4565.7195914577533</v>
      </c>
      <c r="BZ26" s="64">
        <f>'TuitionData-2Yr'!AP27*($U$3/$BZ$3)</f>
        <v>4720.220183486239</v>
      </c>
      <c r="CA26" s="64">
        <f>'TuitionData-2Yr'!AQ27*($U$3/$CA$3)</f>
        <v>4260.4338202744575</v>
      </c>
      <c r="CB26" s="64">
        <f>'TuitionData-2Yr'!AR27*($U$3/$CB$3)</f>
        <v>4338.5770405936264</v>
      </c>
      <c r="CC26" s="64">
        <f>'TuitionData-2Yr'!AS27*($U$3/$CC$3)</f>
        <v>5826</v>
      </c>
      <c r="CD26" s="289"/>
      <c r="CS26" s="64">
        <f>'TuitionData-2Yr'!BK27*($U$3/$CS$3)</f>
        <v>0</v>
      </c>
      <c r="CT26" s="64">
        <f>'TuitionData-2Yr'!BL27*($U$3/$CT$3)</f>
        <v>0</v>
      </c>
      <c r="CU26" s="64">
        <f>'TuitionData-2Yr'!BM27*($U$3/$CU$3)</f>
        <v>0</v>
      </c>
      <c r="CV26" s="64">
        <f>'TuitionData-2Yr'!BN27*($U$3/$CV$3)</f>
        <v>0</v>
      </c>
      <c r="CW26" s="64">
        <f>'TuitionData-2Yr'!BO27*($U$3/$CW$3)</f>
        <v>0</v>
      </c>
    </row>
    <row r="27" spans="1:102">
      <c r="A27" s="248" t="s">
        <v>116</v>
      </c>
      <c r="D27" s="154"/>
      <c r="E27" s="154"/>
      <c r="F27" s="154"/>
      <c r="G27" s="154"/>
      <c r="H27" s="154"/>
      <c r="I27" s="154"/>
      <c r="J27" s="154"/>
      <c r="K27" s="154"/>
      <c r="L27" s="64">
        <f>'TuitionData-4Yr'!P28*($U$3/$L$3)</f>
        <v>5017.959873284055</v>
      </c>
      <c r="M27" s="154"/>
      <c r="N27" s="154"/>
      <c r="O27" s="154"/>
      <c r="P27" s="154"/>
      <c r="Q27" s="64">
        <f>'TuitionData-4Yr'!U28*($U$3/$Q$3)</f>
        <v>7422.27669452182</v>
      </c>
      <c r="R27" s="64">
        <f>'TuitionData-4Yr'!V28*($U$3/$R$3)</f>
        <v>8713.9229357798176</v>
      </c>
      <c r="S27" s="64">
        <f>'TuitionData-4Yr'!W28*($U$3/$S$3)</f>
        <v>9602.5214696768471</v>
      </c>
      <c r="T27" s="64">
        <f>'TuitionData-4Yr'!X28*($U$3/$T$3)</f>
        <v>9960.8834570056733</v>
      </c>
      <c r="U27" s="64">
        <f>'TuitionData-4Yr'!Y28*($U$3/$U$3)</f>
        <v>9861</v>
      </c>
      <c r="V27" s="282"/>
      <c r="AF27" s="4">
        <f>'TuitionData-4Yr'!AM28*($U$3/$AF$3)</f>
        <v>15903.053854276663</v>
      </c>
      <c r="AK27" s="4">
        <f>'TuitionData-4Yr'!AR28*($U$3/$AK$3)</f>
        <v>21287.532033426185</v>
      </c>
      <c r="AL27" s="4">
        <f>'TuitionData-4Yr'!AS28*($U$3/$AL$3)</f>
        <v>22069.842201834865</v>
      </c>
      <c r="AM27" s="4">
        <f>'TuitionData-4Yr'!AT28*($U$3/$AM$3)</f>
        <v>23079.762726870293</v>
      </c>
      <c r="AN27" s="4">
        <f>'TuitionData-4Yr'!AU28*($U$3/$AN$3)</f>
        <v>23428.316019205584</v>
      </c>
      <c r="AO27" s="4">
        <f>'TuitionData-4Yr'!AV28*($U$3/$AO$3)</f>
        <v>22497</v>
      </c>
      <c r="AP27" s="282"/>
      <c r="AZ27" s="4">
        <f>'TuitionData-2Yr'!N28*($U$3/$AZ$3)</f>
        <v>4039.2819429778247</v>
      </c>
      <c r="BE27" s="64">
        <f>'TuitionData-2Yr'!S28*($U$3/$BE$3)</f>
        <v>1880.5125348189415</v>
      </c>
      <c r="BF27" s="64">
        <f>'TuitionData-2Yr'!T28*($U$3/$BF$3)</f>
        <v>1858.0844036697249</v>
      </c>
      <c r="BG27" s="64">
        <f>'TuitionData-2Yr'!U28*($U$3/$BG$3)</f>
        <v>1917.1952191235057</v>
      </c>
      <c r="BH27" s="64">
        <f>'TuitionData-2Yr'!V28*($U$3/$BH$3)</f>
        <v>1890.4164120471407</v>
      </c>
      <c r="BI27" s="64">
        <f>'TuitionData-2Yr'!W28*($U$3/$BI$3)</f>
        <v>1974</v>
      </c>
      <c r="BJ27" s="282"/>
      <c r="BT27" s="4">
        <f>'TuitionData-2Yr'!AJ28*($U$3/$BT$3)</f>
        <v>6524.5195353748677</v>
      </c>
      <c r="BY27" s="154">
        <f>'TuitionData-2Yr'!AO28*($U$3/$BY$3)</f>
        <v>8153.2256267409466</v>
      </c>
      <c r="BZ27" s="64">
        <f>'TuitionData-2Yr'!AP28*($U$3/$BZ$3)</f>
        <v>8055.9853211009176</v>
      </c>
      <c r="CA27" s="64">
        <f>'TuitionData-2Yr'!AQ28*($U$3/$CA$3)</f>
        <v>7898.3479415670645</v>
      </c>
      <c r="CB27" s="64">
        <f>'TuitionData-2Yr'!AR28*($U$3/$CB$3)</f>
        <v>7788.026189436926</v>
      </c>
      <c r="CC27" s="64">
        <f>'TuitionData-2Yr'!AS28*($U$3/$CC$3)</f>
        <v>7758</v>
      </c>
      <c r="CD27" s="289"/>
      <c r="CS27" s="64">
        <f>'TuitionData-2Yr'!BK28*($U$3/$CS$3)</f>
        <v>0</v>
      </c>
      <c r="CT27" s="64">
        <f>'TuitionData-2Yr'!BL28*($U$3/$CT$3)</f>
        <v>0</v>
      </c>
      <c r="CU27" s="64">
        <f>'TuitionData-2Yr'!BM28*($U$3/$CU$3)</f>
        <v>0</v>
      </c>
      <c r="CV27" s="64">
        <f>'TuitionData-2Yr'!BN28*($U$3/$CV$3)</f>
        <v>0</v>
      </c>
      <c r="CW27" s="64">
        <f>'TuitionData-2Yr'!BO28*($U$3/$CW$3)</f>
        <v>0</v>
      </c>
    </row>
    <row r="28" spans="1:102">
      <c r="A28" s="248" t="s">
        <v>117</v>
      </c>
      <c r="D28" s="154"/>
      <c r="E28" s="154"/>
      <c r="F28" s="154"/>
      <c r="G28" s="154"/>
      <c r="H28" s="154"/>
      <c r="I28" s="154"/>
      <c r="J28" s="154"/>
      <c r="K28" s="154"/>
      <c r="L28" s="64">
        <f>'TuitionData-4Yr'!P29*($U$3/$L$3)</f>
        <v>3552.1013727560717</v>
      </c>
      <c r="M28" s="154"/>
      <c r="N28" s="154"/>
      <c r="O28" s="154"/>
      <c r="P28" s="154"/>
      <c r="Q28" s="64">
        <f>'TuitionData-4Yr'!U29*($U$3/$Q$3)</f>
        <v>5315.1049210770661</v>
      </c>
      <c r="R28" s="64">
        <f>'TuitionData-4Yr'!V29*($U$3/$R$3)</f>
        <v>5629.9743119266059</v>
      </c>
      <c r="S28" s="64">
        <f>'TuitionData-4Yr'!W29*($U$3/$S$3)</f>
        <v>6813.5918548030095</v>
      </c>
      <c r="T28" s="64">
        <f>'TuitionData-4Yr'!X29*($U$3/$T$3)</f>
        <v>6813.2483631601917</v>
      </c>
      <c r="U28" s="64">
        <f>'TuitionData-4Yr'!Y29*($U$3/$U$3)</f>
        <v>6649</v>
      </c>
      <c r="V28" s="282"/>
      <c r="AF28" s="4">
        <f>'TuitionData-4Yr'!AM29*($U$3/$AF$3)</f>
        <v>16095.459345300951</v>
      </c>
      <c r="AK28" s="4">
        <f>'TuitionData-4Yr'!AR29*($U$3/$AK$3)</f>
        <v>17418.05756731662</v>
      </c>
      <c r="AL28" s="4">
        <f>'TuitionData-4Yr'!AS29*($U$3/$AL$3)</f>
        <v>17588.579816513764</v>
      </c>
      <c r="AM28" s="4">
        <f>'TuitionData-4Yr'!AT29*($U$3/$AM$3)</f>
        <v>18353.990261177511</v>
      </c>
      <c r="AN28" s="4">
        <f>'TuitionData-4Yr'!AU29*($U$3/$AN$3)</f>
        <v>18643.135748581404</v>
      </c>
      <c r="AO28" s="4">
        <f>'TuitionData-4Yr'!AV29*($U$3/$AO$3)</f>
        <v>17809</v>
      </c>
      <c r="AP28" s="282"/>
      <c r="AZ28" s="4">
        <f>'TuitionData-2Yr'!N29*($U$3/$AZ$3)</f>
        <v>902.82576557550158</v>
      </c>
      <c r="BE28" s="64">
        <f>'TuitionData-2Yr'!S29*($U$3/$BE$3)</f>
        <v>763.48375116063141</v>
      </c>
      <c r="BF28" s="64">
        <f>'TuitionData-2Yr'!T29*($U$3/$BF$3)</f>
        <v>750.09174311926608</v>
      </c>
      <c r="BG28" s="64">
        <f>'TuitionData-2Yr'!U29*($U$3/$BG$3)</f>
        <v>992.20540061974316</v>
      </c>
      <c r="BH28" s="64">
        <f>'TuitionData-2Yr'!V29*($U$3/$BH$3)</f>
        <v>1243.9633347883018</v>
      </c>
      <c r="BI28" s="64">
        <f>'TuitionData-2Yr'!W29*($U$3/$BI$3)</f>
        <v>1178</v>
      </c>
      <c r="BJ28" s="282"/>
      <c r="BT28" s="4">
        <f>'TuitionData-2Yr'!AJ29*($U$3/$BT$3)</f>
        <v>5863.4340021119324</v>
      </c>
      <c r="BY28" s="154">
        <f>'TuitionData-2Yr'!AO29*($U$3/$BY$3)</f>
        <v>5908.3231197771584</v>
      </c>
      <c r="BZ28" s="64">
        <f>'TuitionData-2Yr'!AP29*($U$3/$BZ$3)</f>
        <v>5931.0825688073401</v>
      </c>
      <c r="CA28" s="64">
        <f>'TuitionData-2Yr'!AQ29*($U$3/$CA$3)</f>
        <v>6100.0725984949086</v>
      </c>
      <c r="CB28" s="64">
        <f>'TuitionData-2Yr'!AR29*($U$3/$CB$3)</f>
        <v>6305.4666084679175</v>
      </c>
      <c r="CC28" s="64">
        <f>'TuitionData-2Yr'!AS29*($U$3/$CC$3)</f>
        <v>6256</v>
      </c>
      <c r="CD28" s="289"/>
      <c r="CS28" s="64">
        <f>'TuitionData-2Yr'!BK29*($U$3/$CS$3)</f>
        <v>0</v>
      </c>
      <c r="CT28" s="64">
        <f>'TuitionData-2Yr'!BL29*($U$3/$CT$3)</f>
        <v>0</v>
      </c>
      <c r="CU28" s="64">
        <f>'TuitionData-2Yr'!BM29*($U$3/$CU$3)</f>
        <v>0</v>
      </c>
      <c r="CV28" s="64">
        <f>'TuitionData-2Yr'!BN29*($U$3/$CV$3)</f>
        <v>0</v>
      </c>
      <c r="CW28" s="64">
        <f>'TuitionData-2Yr'!BO29*($U$3/$CW$3)</f>
        <v>0</v>
      </c>
    </row>
    <row r="29" spans="1:102" s="15" customFormat="1">
      <c r="A29" s="248" t="s">
        <v>118</v>
      </c>
      <c r="B29" s="14"/>
      <c r="C29" s="25"/>
      <c r="D29" s="157"/>
      <c r="E29" s="157"/>
      <c r="F29" s="157"/>
      <c r="G29" s="157"/>
      <c r="H29" s="157"/>
      <c r="I29" s="157"/>
      <c r="J29" s="157"/>
      <c r="K29" s="157"/>
      <c r="L29" s="63">
        <f>'TuitionData-4Yr'!P30*($U$3/$L$3)</f>
        <v>4044.8321013727564</v>
      </c>
      <c r="M29" s="157"/>
      <c r="N29" s="157"/>
      <c r="O29" s="157"/>
      <c r="P29" s="157"/>
      <c r="Q29" s="63">
        <f>'TuitionData-4Yr'!U30*($U$3/$Q$3)</f>
        <v>5911.5766016713087</v>
      </c>
      <c r="R29" s="63">
        <f>'TuitionData-4Yr'!V30*($U$3/$R$3)</f>
        <v>6248.2642201834869</v>
      </c>
      <c r="S29" s="63">
        <f>'TuitionData-4Yr'!W30*($U$3/$S$3)</f>
        <v>6483.7184594953515</v>
      </c>
      <c r="T29" s="63">
        <f>'TuitionData-4Yr'!X30*($U$3/$T$3)</f>
        <v>6641.9484941073761</v>
      </c>
      <c r="U29" s="63">
        <f>'TuitionData-4Yr'!Y30*($U$3/$U$3)</f>
        <v>7335</v>
      </c>
      <c r="V29" s="283"/>
      <c r="W29" s="158"/>
      <c r="X29" s="25"/>
      <c r="Y29" s="25"/>
      <c r="Z29" s="25"/>
      <c r="AA29" s="25"/>
      <c r="AB29" s="25"/>
      <c r="AC29" s="25"/>
      <c r="AD29" s="25"/>
      <c r="AE29" s="25"/>
      <c r="AF29" s="25">
        <f>'TuitionData-4Yr'!AM30*($U$3/$AF$3)</f>
        <v>15362.83843717001</v>
      </c>
      <c r="AG29" s="25"/>
      <c r="AH29" s="25"/>
      <c r="AI29" s="25"/>
      <c r="AJ29" s="25"/>
      <c r="AK29" s="25">
        <f>'TuitionData-4Yr'!AR30*($U$3/$AK$3)</f>
        <v>16920.274837511606</v>
      </c>
      <c r="AL29" s="25">
        <f>'TuitionData-4Yr'!AS30*($U$3/$AL$3)</f>
        <v>18144.719266055046</v>
      </c>
      <c r="AM29" s="25">
        <f>'TuitionData-4Yr'!AT30*($U$3/$AM$3)</f>
        <v>16416.113324479858</v>
      </c>
      <c r="AN29" s="25">
        <f>'TuitionData-4Yr'!AU30*($U$3/$AN$3)</f>
        <v>18082.332605848973</v>
      </c>
      <c r="AO29" s="25">
        <f>'TuitionData-4Yr'!AV30*($U$3/$AO$3)</f>
        <v>17959</v>
      </c>
      <c r="AP29" s="283"/>
      <c r="AQ29" s="25"/>
      <c r="AR29" s="25"/>
      <c r="AS29" s="25"/>
      <c r="AT29" s="25"/>
      <c r="AU29" s="25"/>
      <c r="AV29" s="25"/>
      <c r="AW29" s="25"/>
      <c r="AX29" s="25"/>
      <c r="AY29" s="25"/>
      <c r="AZ29" s="25">
        <f>'TuitionData-2Yr'!N30*($U$3/$AZ$3)</f>
        <v>2577.7402323125661</v>
      </c>
      <c r="BA29" s="25"/>
      <c r="BB29" s="25"/>
      <c r="BC29" s="25"/>
      <c r="BD29" s="25"/>
      <c r="BE29" s="63">
        <f>'TuitionData-2Yr'!S30*($U$3/$BE$3)</f>
        <v>2815.346332404828</v>
      </c>
      <c r="BF29" s="63">
        <f>'TuitionData-2Yr'!T30*($U$3/$BF$3)</f>
        <v>2907.6770642201836</v>
      </c>
      <c r="BG29" s="63">
        <f>'TuitionData-2Yr'!U30*($U$3/$BG$3)</f>
        <v>2986.4400177069497</v>
      </c>
      <c r="BH29" s="63">
        <f>'TuitionData-2Yr'!V30*($U$3/$BH$3)</f>
        <v>3049.7494543867306</v>
      </c>
      <c r="BI29" s="63">
        <f>'TuitionData-2Yr'!W30*($U$3/$BI$3)</f>
        <v>3156</v>
      </c>
      <c r="BJ29" s="283"/>
      <c r="BK29" s="158"/>
      <c r="BL29" s="25"/>
      <c r="BM29" s="25"/>
      <c r="BN29" s="25"/>
      <c r="BO29" s="25"/>
      <c r="BP29" s="25"/>
      <c r="BQ29" s="25"/>
      <c r="BR29" s="25"/>
      <c r="BS29" s="25"/>
      <c r="BT29" s="25">
        <f>'TuitionData-2Yr'!AJ30*($U$3/$BT$3)</f>
        <v>10442.93136219641</v>
      </c>
      <c r="BU29" s="25"/>
      <c r="BV29" s="25"/>
      <c r="BW29" s="25"/>
      <c r="BX29" s="25"/>
      <c r="BY29" s="157">
        <f>'TuitionData-2Yr'!AO30*($U$3/$BY$3)</f>
        <v>10134.596100278552</v>
      </c>
      <c r="BZ29" s="63">
        <f>'TuitionData-2Yr'!AP30*($U$3/$BZ$3)</f>
        <v>10864.007339449541</v>
      </c>
      <c r="CA29" s="63">
        <f>'TuitionData-2Yr'!AQ30*($U$3/$CA$3)</f>
        <v>10969.583001328019</v>
      </c>
      <c r="CB29" s="63">
        <f>'TuitionData-2Yr'!AR30*($U$3/$CB$3)</f>
        <v>10914.248799650806</v>
      </c>
      <c r="CC29" s="63">
        <f>'TuitionData-2Yr'!AS30*($U$3/$CC$3)</f>
        <v>10740</v>
      </c>
      <c r="CD29" s="290"/>
      <c r="CS29" s="63">
        <f>'TuitionData-2Yr'!BK30*($U$3/$CS$3)</f>
        <v>0</v>
      </c>
      <c r="CT29" s="63">
        <f>'TuitionData-2Yr'!BL30*($U$3/$CT$3)</f>
        <v>0</v>
      </c>
      <c r="CU29" s="63">
        <f>'TuitionData-2Yr'!BM30*($U$3/$CU$3)</f>
        <v>0</v>
      </c>
      <c r="CV29" s="63">
        <f>'TuitionData-2Yr'!BN30*($U$3/$CV$3)</f>
        <v>0</v>
      </c>
      <c r="CW29" s="63">
        <f>'TuitionData-2Yr'!BO30*($U$3/$CW$3)</f>
        <v>0</v>
      </c>
      <c r="CX29" s="558"/>
    </row>
    <row r="30" spans="1:102" s="15" customFormat="1">
      <c r="A30" s="248" t="s">
        <v>119</v>
      </c>
      <c r="B30" s="32"/>
      <c r="C30" s="25"/>
      <c r="D30" s="157"/>
      <c r="E30" s="157"/>
      <c r="F30" s="157"/>
      <c r="G30" s="157"/>
      <c r="H30" s="157"/>
      <c r="I30" s="157"/>
      <c r="J30" s="157"/>
      <c r="K30" s="157"/>
      <c r="L30" s="63">
        <f>'TuitionData-4Yr'!P31*($U$3/$L$3)</f>
        <v>3136.4561774023232</v>
      </c>
      <c r="M30" s="157"/>
      <c r="N30" s="157"/>
      <c r="O30" s="157"/>
      <c r="P30" s="157"/>
      <c r="Q30" s="63">
        <f>'TuitionData-4Yr'!U31*($U$3/$Q$3)</f>
        <v>5301.006499535747</v>
      </c>
      <c r="R30" s="63">
        <f>'TuitionData-4Yr'!V31*($U$3/$R$3)</f>
        <v>5803.5669724770642</v>
      </c>
      <c r="S30" s="63">
        <f>'TuitionData-4Yr'!W31*($U$3/$S$3)</f>
        <v>6146.6064630367409</v>
      </c>
      <c r="T30" s="63">
        <f>'TuitionData-4Yr'!X31*($U$3/$T$3)</f>
        <v>6305.4666084679175</v>
      </c>
      <c r="U30" s="63">
        <f>'TuitionData-4Yr'!Y31*($U$3/$U$3)</f>
        <v>6536</v>
      </c>
      <c r="V30" s="283"/>
      <c r="W30" s="158"/>
      <c r="X30" s="25"/>
      <c r="Y30" s="25"/>
      <c r="Z30" s="25"/>
      <c r="AA30" s="25"/>
      <c r="AB30" s="25"/>
      <c r="AC30" s="25"/>
      <c r="AD30" s="25"/>
      <c r="AE30" s="25"/>
      <c r="AF30" s="25">
        <f>'TuitionData-4Yr'!AM31*($U$3/$AF$3)</f>
        <v>10003.852164730728</v>
      </c>
      <c r="AG30" s="25"/>
      <c r="AH30" s="25"/>
      <c r="AI30" s="25"/>
      <c r="AJ30" s="25"/>
      <c r="AK30" s="25">
        <f>'TuitionData-4Yr'!AR31*($U$3/$AK$3)</f>
        <v>15608.037140204271</v>
      </c>
      <c r="AL30" s="25">
        <f>'TuitionData-4Yr'!AS31*($U$3/$AL$3)</f>
        <v>17042.084403669727</v>
      </c>
      <c r="AM30" s="25">
        <f>'TuitionData-4Yr'!AT31*($U$3/$AM$3)</f>
        <v>18009.639663567948</v>
      </c>
      <c r="AN30" s="25">
        <f>'TuitionData-4Yr'!AU31*($U$3/$AN$3)</f>
        <v>18125.157573112177</v>
      </c>
      <c r="AO30" s="25">
        <f>'TuitionData-4Yr'!AV31*($U$3/$AO$3)</f>
        <v>18296</v>
      </c>
      <c r="AP30" s="283"/>
      <c r="AQ30" s="25"/>
      <c r="AR30" s="25"/>
      <c r="AS30" s="25"/>
      <c r="AT30" s="25"/>
      <c r="AU30" s="25"/>
      <c r="AV30" s="25"/>
      <c r="AW30" s="25"/>
      <c r="AX30" s="25"/>
      <c r="AY30" s="25"/>
      <c r="AZ30" s="25">
        <f>'TuitionData-2Yr'!N31*($U$3/$AZ$3)</f>
        <v>1433.1742344244985</v>
      </c>
      <c r="BA30" s="25"/>
      <c r="BB30" s="25"/>
      <c r="BC30" s="25"/>
      <c r="BD30" s="25"/>
      <c r="BE30" s="63">
        <f>'TuitionData-2Yr'!S31*($U$3/$BE$3)</f>
        <v>2121.2701949860725</v>
      </c>
      <c r="BF30" s="63">
        <f>'TuitionData-2Yr'!T31*($U$3/$BF$3)</f>
        <v>2327.42752293578</v>
      </c>
      <c r="BG30" s="63">
        <f>'TuitionData-2Yr'!U31*($U$3/$BG$3)</f>
        <v>2469.3970783532536</v>
      </c>
      <c r="BH30" s="63">
        <f>'TuitionData-2Yr'!V31*($U$3/$BH$3)</f>
        <v>2532.7909209951981</v>
      </c>
      <c r="BI30" s="63">
        <f>'TuitionData-2Yr'!W31*($U$3/$BI$3)</f>
        <v>2628</v>
      </c>
      <c r="BJ30" s="283"/>
      <c r="BK30" s="158"/>
      <c r="BL30" s="25"/>
      <c r="BM30" s="25"/>
      <c r="BN30" s="25"/>
      <c r="BO30" s="25"/>
      <c r="BP30" s="25"/>
      <c r="BQ30" s="25"/>
      <c r="BR30" s="25"/>
      <c r="BS30" s="25"/>
      <c r="BT30" s="25">
        <f>'TuitionData-2Yr'!AJ31*($U$3/$BT$3)</f>
        <v>7205.3389651531152</v>
      </c>
      <c r="BU30" s="25"/>
      <c r="BV30" s="25"/>
      <c r="BW30" s="25"/>
      <c r="BX30" s="25"/>
      <c r="BY30" s="157">
        <f>'TuitionData-2Yr'!AO31*($U$3/$BY$3)</f>
        <v>7144.6462395543176</v>
      </c>
      <c r="BZ30" s="63">
        <f>'TuitionData-2Yr'!AP31*($U$3/$BZ$3)</f>
        <v>7290.8917431192667</v>
      </c>
      <c r="CA30" s="63">
        <f>'TuitionData-2Yr'!AQ31*($U$3/$CA$3)</f>
        <v>7259.2828685258955</v>
      </c>
      <c r="CB30" s="63">
        <f>'TuitionData-2Yr'!AR31*($U$3/$CB$3)</f>
        <v>7304.7158446093399</v>
      </c>
      <c r="CC30" s="63">
        <f>'TuitionData-2Yr'!AS31*($U$3/$CC$3)</f>
        <v>7380</v>
      </c>
      <c r="CD30" s="290"/>
      <c r="CS30" s="63">
        <f>'TuitionData-2Yr'!BK31*($U$3/$CS$3)</f>
        <v>0</v>
      </c>
      <c r="CT30" s="63">
        <f>'TuitionData-2Yr'!BL31*($U$3/$CT$3)</f>
        <v>0</v>
      </c>
      <c r="CU30" s="63">
        <f>'TuitionData-2Yr'!BM31*($U$3/$CU$3)</f>
        <v>0</v>
      </c>
      <c r="CV30" s="63">
        <f>'TuitionData-2Yr'!BN31*($U$3/$CV$3)</f>
        <v>0</v>
      </c>
      <c r="CW30" s="63">
        <f>'TuitionData-2Yr'!BO31*($U$3/$CW$3)</f>
        <v>0</v>
      </c>
      <c r="CX30" s="558"/>
    </row>
    <row r="31" spans="1:102" s="15" customFormat="1">
      <c r="A31" s="248" t="s">
        <v>120</v>
      </c>
      <c r="B31" s="16"/>
      <c r="C31" s="25"/>
      <c r="D31" s="157"/>
      <c r="E31" s="157"/>
      <c r="F31" s="157"/>
      <c r="G31" s="157"/>
      <c r="H31" s="157"/>
      <c r="I31" s="157"/>
      <c r="J31" s="157"/>
      <c r="K31" s="157"/>
      <c r="L31" s="63">
        <f>'TuitionData-4Yr'!P32*($U$3/$L$3)</f>
        <v>4410.5258711721226</v>
      </c>
      <c r="M31" s="157"/>
      <c r="N31" s="157"/>
      <c r="O31" s="157"/>
      <c r="P31" s="157"/>
      <c r="Q31" s="63">
        <f>'TuitionData-4Yr'!U32*($U$3/$Q$3)</f>
        <v>5311.8514391829158</v>
      </c>
      <c r="R31" s="63">
        <f>'TuitionData-4Yr'!V32*($U$3/$R$3)</f>
        <v>5733.9155963302755</v>
      </c>
      <c r="S31" s="63">
        <f>'TuitionData-4Yr'!W32*($U$3/$S$3)</f>
        <v>5874.6418769366974</v>
      </c>
      <c r="T31" s="63">
        <f>'TuitionData-4Yr'!X32*($U$3/$T$3)</f>
        <v>6094.400698384984</v>
      </c>
      <c r="U31" s="63">
        <f>'TuitionData-4Yr'!Y32*($U$3/$U$3)</f>
        <v>6318</v>
      </c>
      <c r="V31" s="283"/>
      <c r="W31" s="158"/>
      <c r="X31" s="25"/>
      <c r="Y31" s="25"/>
      <c r="Z31" s="25"/>
      <c r="AA31" s="25"/>
      <c r="AB31" s="25"/>
      <c r="AC31" s="25"/>
      <c r="AD31" s="25"/>
      <c r="AE31" s="25"/>
      <c r="AF31" s="25">
        <f>'TuitionData-4Yr'!AM32*($U$3/$AF$3)</f>
        <v>13169.909186906019</v>
      </c>
      <c r="AG31" s="25"/>
      <c r="AH31" s="25"/>
      <c r="AI31" s="25"/>
      <c r="AJ31" s="25"/>
      <c r="AK31" s="25">
        <f>'TuitionData-4Yr'!AR32*($U$3/$AK$3)</f>
        <v>15528.869080779945</v>
      </c>
      <c r="AL31" s="25">
        <f>'TuitionData-4Yr'!AS32*($U$3/$AL$3)</f>
        <v>16433.438532110093</v>
      </c>
      <c r="AM31" s="25">
        <f>'TuitionData-4Yr'!AT32*($U$3/$AM$3)</f>
        <v>17061.382912793269</v>
      </c>
      <c r="AN31" s="25">
        <f>'TuitionData-4Yr'!AU32*($U$3/$AN$3)</f>
        <v>17942.641641204711</v>
      </c>
      <c r="AO31" s="25">
        <f>'TuitionData-4Yr'!AV32*($U$3/$AO$3)</f>
        <v>18784</v>
      </c>
      <c r="AP31" s="283"/>
      <c r="AQ31" s="25"/>
      <c r="AR31" s="25"/>
      <c r="AS31" s="25"/>
      <c r="AT31" s="25"/>
      <c r="AU31" s="25"/>
      <c r="AV31" s="25"/>
      <c r="AW31" s="25"/>
      <c r="AX31" s="25"/>
      <c r="AY31" s="25"/>
      <c r="AZ31" s="25">
        <f>'TuitionData-2Yr'!N32*($U$3/$AZ$3)</f>
        <v>3453.4318901795145</v>
      </c>
      <c r="BA31" s="25"/>
      <c r="BB31" s="25"/>
      <c r="BC31" s="25"/>
      <c r="BD31" s="25"/>
      <c r="BE31" s="63">
        <f>'TuitionData-2Yr'!S32*($U$3/$BE$3)</f>
        <v>3687.2794800371403</v>
      </c>
      <c r="BF31" s="63">
        <f>'TuitionData-2Yr'!T32*($U$3/$BF$3)</f>
        <v>2774.2678899082571</v>
      </c>
      <c r="BG31" s="63">
        <f>'TuitionData-2Yr'!U32*($U$3/$BG$3)</f>
        <v>2794.1000442673749</v>
      </c>
      <c r="BH31" s="63">
        <f>'TuitionData-2Yr'!V32*($U$3/$BH$3)</f>
        <v>2796.8782191182886</v>
      </c>
      <c r="BI31" s="63">
        <f>'TuitionData-2Yr'!W32*($U$3/$BI$3)</f>
        <v>2974</v>
      </c>
      <c r="BJ31" s="283"/>
      <c r="BK31" s="158"/>
      <c r="BL31" s="25"/>
      <c r="BM31" s="25"/>
      <c r="BN31" s="25"/>
      <c r="BO31" s="25"/>
      <c r="BP31" s="25"/>
      <c r="BQ31" s="25"/>
      <c r="BR31" s="25"/>
      <c r="BS31" s="25"/>
      <c r="BT31" s="25">
        <f>'TuitionData-2Yr'!AJ32*($U$3/$BT$3)</f>
        <v>6166.842661034847</v>
      </c>
      <c r="BU31" s="25"/>
      <c r="BV31" s="25"/>
      <c r="BW31" s="25"/>
      <c r="BX31" s="25"/>
      <c r="BY31" s="157">
        <f>'TuitionData-2Yr'!AO32*($U$3/$BY$3)</f>
        <v>7287.7994428969359</v>
      </c>
      <c r="BZ31" s="63">
        <f>'TuitionData-2Yr'!AP32*($U$3/$BZ$3)</f>
        <v>7200.880733944955</v>
      </c>
      <c r="CA31" s="63">
        <f>'TuitionData-2Yr'!AQ32*($U$3/$CA$3)</f>
        <v>7496.0885347498888</v>
      </c>
      <c r="CB31" s="63">
        <f>'TuitionData-2Yr'!AR32*($U$3/$CB$3)</f>
        <v>7511.7031863814918</v>
      </c>
      <c r="CC31" s="63">
        <f>'TuitionData-2Yr'!AS32*($U$3/$CC$3)</f>
        <v>7200</v>
      </c>
      <c r="CD31" s="290"/>
      <c r="CS31" s="63">
        <f>'TuitionData-2Yr'!BK32*($U$3/$CS$3)</f>
        <v>0</v>
      </c>
      <c r="CT31" s="63">
        <f>'TuitionData-2Yr'!BL32*($U$3/$CT$3)</f>
        <v>0</v>
      </c>
      <c r="CU31" s="63">
        <f>'TuitionData-2Yr'!BM32*($U$3/$CU$3)</f>
        <v>0</v>
      </c>
      <c r="CV31" s="63">
        <f>'TuitionData-2Yr'!BN32*($U$3/$CV$3)</f>
        <v>0</v>
      </c>
      <c r="CW31" s="63">
        <f>'TuitionData-2Yr'!BO32*($U$3/$CW$3)</f>
        <v>0</v>
      </c>
      <c r="CX31" s="558"/>
    </row>
    <row r="32" spans="1:102" s="15" customFormat="1">
      <c r="A32" s="248" t="s">
        <v>121</v>
      </c>
      <c r="B32" s="16"/>
      <c r="C32" s="25"/>
      <c r="D32" s="157"/>
      <c r="E32" s="157"/>
      <c r="F32" s="157"/>
      <c r="G32" s="157"/>
      <c r="H32" s="157"/>
      <c r="I32" s="157"/>
      <c r="J32" s="157"/>
      <c r="K32" s="157"/>
      <c r="L32" s="63">
        <f>'TuitionData-4Yr'!P33*($U$3/$L$3)</f>
        <v>5597.6430834213306</v>
      </c>
      <c r="M32" s="157"/>
      <c r="N32" s="157"/>
      <c r="O32" s="157"/>
      <c r="P32" s="157"/>
      <c r="Q32" s="63">
        <f>'TuitionData-4Yr'!U33*($U$3/$Q$3)</f>
        <v>5823.7325905292482</v>
      </c>
      <c r="R32" s="63">
        <f>'TuitionData-4Yr'!V33*($U$3/$R$3)</f>
        <v>5854.4660550458721</v>
      </c>
      <c r="S32" s="63">
        <f>'TuitionData-4Yr'!W33*($U$3/$S$3)</f>
        <v>5900.4940239043817</v>
      </c>
      <c r="T32" s="63">
        <f>'TuitionData-4Yr'!X33*($U$3/$T$3)</f>
        <v>6080.1257092972492</v>
      </c>
      <c r="U32" s="63">
        <f>'TuitionData-4Yr'!Y33*($U$3/$U$3)</f>
        <v>6010</v>
      </c>
      <c r="V32" s="283"/>
      <c r="W32" s="158"/>
      <c r="X32" s="25"/>
      <c r="Y32" s="25"/>
      <c r="Z32" s="25"/>
      <c r="AA32" s="25"/>
      <c r="AB32" s="25"/>
      <c r="AC32" s="25"/>
      <c r="AD32" s="25"/>
      <c r="AE32" s="25"/>
      <c r="AF32" s="25">
        <f>'TuitionData-4Yr'!AM33*($U$3/$AF$3)</f>
        <v>15905.520591341077</v>
      </c>
      <c r="AG32" s="25"/>
      <c r="AH32" s="25"/>
      <c r="AI32" s="25"/>
      <c r="AJ32" s="25"/>
      <c r="AK32" s="25">
        <f>'TuitionData-4Yr'!AR33*($U$3/$AK$3)</f>
        <v>17409.923862581243</v>
      </c>
      <c r="AL32" s="25">
        <f>'TuitionData-4Yr'!AS33*($U$3/$AL$3)</f>
        <v>17496.961467889909</v>
      </c>
      <c r="AM32" s="25">
        <f>'TuitionData-4Yr'!AT33*($U$3/$AM$3)</f>
        <v>17810.578131916776</v>
      </c>
      <c r="AN32" s="25">
        <f>'TuitionData-4Yr'!AU33*($U$3/$AN$3)</f>
        <v>18380.577913574856</v>
      </c>
      <c r="AO32" s="25">
        <f>'TuitionData-4Yr'!AV33*($U$3/$AO$3)</f>
        <v>18437.5</v>
      </c>
      <c r="AP32" s="283"/>
      <c r="AQ32" s="25"/>
      <c r="AR32" s="25"/>
      <c r="AS32" s="25"/>
      <c r="AT32" s="25"/>
      <c r="AU32" s="25"/>
      <c r="AV32" s="25"/>
      <c r="AW32" s="25"/>
      <c r="AX32" s="25"/>
      <c r="AY32" s="25"/>
      <c r="AZ32" s="25">
        <f>'TuitionData-2Yr'!N33*($U$3/$AZ$3)</f>
        <v>3433.6979936642028</v>
      </c>
      <c r="BA32" s="25"/>
      <c r="BB32" s="25"/>
      <c r="BC32" s="25"/>
      <c r="BD32" s="25"/>
      <c r="BE32" s="63">
        <f>'TuitionData-2Yr'!S33*($U$3/$BE$3)</f>
        <v>3332.6499535747448</v>
      </c>
      <c r="BF32" s="63">
        <f>'TuitionData-2Yr'!T33*($U$3/$BF$3)</f>
        <v>3150.3853211009177</v>
      </c>
      <c r="BG32" s="63">
        <f>'TuitionData-2Yr'!U33*($U$3/$BG$3)</f>
        <v>3133.2802124833993</v>
      </c>
      <c r="BH32" s="63">
        <f>'TuitionData-2Yr'!V33*($U$3/$BH$3)</f>
        <v>3121.1243998254035</v>
      </c>
      <c r="BI32" s="63">
        <f>'TuitionData-2Yr'!W33*($U$3/$BI$3)</f>
        <v>3085</v>
      </c>
      <c r="BJ32" s="283"/>
      <c r="BK32" s="158"/>
      <c r="BL32" s="25"/>
      <c r="BM32" s="25"/>
      <c r="BN32" s="25"/>
      <c r="BO32" s="25"/>
      <c r="BP32" s="25"/>
      <c r="BQ32" s="25"/>
      <c r="BR32" s="25"/>
      <c r="BS32" s="25"/>
      <c r="BT32" s="25">
        <f>'TuitionData-2Yr'!AJ33*($U$3/$BT$3)</f>
        <v>7521.0813093980996</v>
      </c>
      <c r="BU32" s="25"/>
      <c r="BV32" s="25"/>
      <c r="BW32" s="25"/>
      <c r="BX32" s="25"/>
      <c r="BY32" s="157">
        <f>'TuitionData-2Yr'!AO33*($U$3/$BY$3)</f>
        <v>8316.9842154131838</v>
      </c>
      <c r="BZ32" s="63">
        <f>'TuitionData-2Yr'!AP33*($U$3/$BZ$3)</f>
        <v>7834.7082568807346</v>
      </c>
      <c r="CA32" s="63">
        <f>'TuitionData-2Yr'!AQ33*($U$3/$CA$3)</f>
        <v>7631.5537848605572</v>
      </c>
      <c r="CB32" s="63">
        <f>'TuitionData-2Yr'!AR33*($U$3/$CB$3)</f>
        <v>7647.3155827149712</v>
      </c>
      <c r="CC32" s="63">
        <f>'TuitionData-2Yr'!AS33*($U$3/$CC$3)</f>
        <v>8193</v>
      </c>
      <c r="CD32" s="290"/>
      <c r="CS32" s="63">
        <f>'TuitionData-2Yr'!BK33*($U$3/$CS$3)</f>
        <v>0</v>
      </c>
      <c r="CT32" s="63">
        <f>'TuitionData-2Yr'!BL33*($U$3/$CT$3)</f>
        <v>0</v>
      </c>
      <c r="CU32" s="63">
        <f>'TuitionData-2Yr'!BM33*($U$3/$CU$3)</f>
        <v>0</v>
      </c>
      <c r="CV32" s="63">
        <f>'TuitionData-2Yr'!BN33*($U$3/$CV$3)</f>
        <v>0</v>
      </c>
      <c r="CW32" s="63">
        <f>'TuitionData-2Yr'!BO33*($U$3/$CW$3)</f>
        <v>0</v>
      </c>
      <c r="CX32" s="558"/>
    </row>
    <row r="33" spans="1:102" s="15" customFormat="1">
      <c r="A33" s="248" t="s">
        <v>122</v>
      </c>
      <c r="B33" s="16"/>
      <c r="C33" s="25"/>
      <c r="D33" s="157"/>
      <c r="E33" s="157"/>
      <c r="F33" s="157"/>
      <c r="G33" s="157"/>
      <c r="H33" s="157"/>
      <c r="I33" s="157"/>
      <c r="J33" s="157"/>
      <c r="K33" s="157"/>
      <c r="L33" s="63">
        <f>'TuitionData-4Yr'!P34*($U$3/$L$3)</f>
        <v>3745.7402323125661</v>
      </c>
      <c r="M33" s="157"/>
      <c r="N33" s="157"/>
      <c r="O33" s="157"/>
      <c r="P33" s="157"/>
      <c r="Q33" s="63">
        <f>'TuitionData-4Yr'!U34*($U$3/$Q$3)</f>
        <v>5397.5264623955427</v>
      </c>
      <c r="R33" s="63">
        <f>'TuitionData-4Yr'!V34*($U$3/$R$3)</f>
        <v>5958.943119266055</v>
      </c>
      <c r="S33" s="63">
        <f>'TuitionData-4Yr'!W34*($U$3/$S$3)</f>
        <v>6523.0137228862322</v>
      </c>
      <c r="T33" s="63">
        <f>'TuitionData-4Yr'!X34*($U$3/$T$3)</f>
        <v>6714.3430816237442</v>
      </c>
      <c r="U33" s="63">
        <f>'TuitionData-4Yr'!Y34*($U$3/$U$3)</f>
        <v>6570</v>
      </c>
      <c r="V33" s="283"/>
      <c r="W33" s="158"/>
      <c r="X33" s="25"/>
      <c r="Y33" s="25"/>
      <c r="Z33" s="25"/>
      <c r="AA33" s="25"/>
      <c r="AB33" s="25"/>
      <c r="AC33" s="25"/>
      <c r="AD33" s="25"/>
      <c r="AE33" s="25"/>
      <c r="AF33" s="25">
        <f>'TuitionData-4Yr'!AM34*($U$3/$AF$3)</f>
        <v>14443.978880675819</v>
      </c>
      <c r="AG33" s="25"/>
      <c r="AH33" s="25"/>
      <c r="AI33" s="25"/>
      <c r="AJ33" s="25"/>
      <c r="AK33" s="25">
        <f>'TuitionData-4Yr'!AR34*($U$3/$AK$3)</f>
        <v>18780.181987000928</v>
      </c>
      <c r="AL33" s="25">
        <f>'TuitionData-4Yr'!AS34*($U$3/$AL$3)</f>
        <v>20199.970642201835</v>
      </c>
      <c r="AM33" s="25">
        <f>'TuitionData-4Yr'!AT34*($U$3/$AM$3)</f>
        <v>17117.740593182822</v>
      </c>
      <c r="AN33" s="25">
        <f>'TuitionData-4Yr'!AU34*($U$3/$AN$3)</f>
        <v>20186.873854212132</v>
      </c>
      <c r="AO33" s="25">
        <f>'TuitionData-4Yr'!AV34*($U$3/$AO$3)</f>
        <v>20480</v>
      </c>
      <c r="AP33" s="283"/>
      <c r="AQ33" s="25"/>
      <c r="AR33" s="25"/>
      <c r="AS33" s="25"/>
      <c r="AT33" s="25"/>
      <c r="AU33" s="25"/>
      <c r="AV33" s="25"/>
      <c r="AW33" s="25"/>
      <c r="AX33" s="25"/>
      <c r="AY33" s="25"/>
      <c r="AZ33" s="25">
        <f>'TuitionData-2Yr'!N34*($U$3/$AZ$3)</f>
        <v>1961.0559662090814</v>
      </c>
      <c r="BA33" s="25"/>
      <c r="BB33" s="25"/>
      <c r="BC33" s="25"/>
      <c r="BD33" s="25"/>
      <c r="BE33" s="63">
        <f>'TuitionData-2Yr'!S34*($U$3/$BE$3)</f>
        <v>2179.8328690807798</v>
      </c>
      <c r="BF33" s="63">
        <f>'TuitionData-2Yr'!T34*($U$3/$BF$3)</f>
        <v>2403.5082568807343</v>
      </c>
      <c r="BG33" s="63">
        <f>'TuitionData-2Yr'!U34*($U$3/$BG$3)</f>
        <v>2598.6578131916776</v>
      </c>
      <c r="BH33" s="63">
        <f>'TuitionData-2Yr'!V34*($U$3/$BH$3)</f>
        <v>2753.0336097773893</v>
      </c>
      <c r="BI33" s="63">
        <f>'TuitionData-2Yr'!W34*($U$3/$BI$3)</f>
        <v>2700</v>
      </c>
      <c r="BJ33" s="283"/>
      <c r="BK33" s="158"/>
      <c r="BL33" s="25"/>
      <c r="BM33" s="25"/>
      <c r="BN33" s="25"/>
      <c r="BO33" s="25"/>
      <c r="BP33" s="25"/>
      <c r="BQ33" s="25"/>
      <c r="BR33" s="25"/>
      <c r="BS33" s="25"/>
      <c r="BT33" s="25">
        <f>'TuitionData-2Yr'!AJ34*($U$3/$BT$3)</f>
        <v>7748.0211193241821</v>
      </c>
      <c r="BU33" s="25"/>
      <c r="BV33" s="25"/>
      <c r="BW33" s="25"/>
      <c r="BX33" s="25"/>
      <c r="BY33" s="157">
        <f>'TuitionData-2Yr'!AO34*($U$3/$BY$3)</f>
        <v>8890.6815227483748</v>
      </c>
      <c r="BZ33" s="63">
        <f>'TuitionData-2Yr'!AP34*($U$3/$BZ$3)</f>
        <v>9204.6972477064228</v>
      </c>
      <c r="CA33" s="63">
        <f>'TuitionData-2Yr'!AQ34*($U$3/$CA$3)</f>
        <v>9315.0455953961919</v>
      </c>
      <c r="CB33" s="63">
        <f>'TuitionData-2Yr'!AR34*($U$3/$CB$3)</f>
        <v>9528.555216062854</v>
      </c>
      <c r="CC33" s="63">
        <f>'TuitionData-2Yr'!AS34*($U$3/$CC$3)</f>
        <v>9345</v>
      </c>
      <c r="CD33" s="290"/>
      <c r="CS33" s="63">
        <f>'TuitionData-2Yr'!BK34*($U$3/$CS$3)</f>
        <v>0</v>
      </c>
      <c r="CT33" s="63">
        <f>'TuitionData-2Yr'!BL34*($U$3/$CT$3)</f>
        <v>0</v>
      </c>
      <c r="CU33" s="63">
        <f>'TuitionData-2Yr'!BM34*($U$3/$CU$3)</f>
        <v>0</v>
      </c>
      <c r="CV33" s="63">
        <f>'TuitionData-2Yr'!BN34*($U$3/$CV$3)</f>
        <v>0</v>
      </c>
      <c r="CW33" s="63">
        <f>'TuitionData-2Yr'!BO34*($U$3/$CW$3)</f>
        <v>0</v>
      </c>
      <c r="CX33" s="558"/>
    </row>
    <row r="34" spans="1:102">
      <c r="A34" s="250" t="s">
        <v>123</v>
      </c>
      <c r="D34" s="154"/>
      <c r="E34" s="154"/>
      <c r="F34" s="154"/>
      <c r="G34" s="154"/>
      <c r="H34" s="154"/>
      <c r="I34" s="154"/>
      <c r="J34" s="154"/>
      <c r="K34" s="154"/>
      <c r="L34" s="64">
        <f>'TuitionData-4Yr'!P35*($U$3/$L$3)</f>
        <v>3679.7550158394934</v>
      </c>
      <c r="M34" s="154"/>
      <c r="N34" s="154"/>
      <c r="O34" s="154"/>
      <c r="P34" s="154"/>
      <c r="Q34" s="64">
        <f>'TuitionData-4Yr'!U35*($U$3/$Q$3)</f>
        <v>3892.2488393686162</v>
      </c>
      <c r="R34" s="64">
        <f>'TuitionData-4Yr'!V35*($U$3/$R$3)</f>
        <v>4736.8293577981658</v>
      </c>
      <c r="S34" s="64">
        <f>'TuitionData-4Yr'!W35*($U$3/$S$3)</f>
        <v>4885.0216910137224</v>
      </c>
      <c r="T34" s="64">
        <f>'TuitionData-4Yr'!X35*($U$3/$T$3)</f>
        <v>5019.6979484941066</v>
      </c>
      <c r="U34" s="64">
        <f>'TuitionData-4Yr'!Y35*($U$3/$U$3)</f>
        <v>4723</v>
      </c>
      <c r="V34" s="282"/>
      <c r="W34" s="154"/>
      <c r="AF34" s="4">
        <f>'TuitionData-4Yr'!AM35*($U$3/$AF$3)</f>
        <v>12090.711721224921</v>
      </c>
      <c r="AK34" s="4">
        <f>'TuitionData-4Yr'!AR35*($U$3/$AK$3)</f>
        <v>13908.635097493036</v>
      </c>
      <c r="AL34" s="4">
        <f>'TuitionData-4Yr'!AS35*($U$3/$AL$3)</f>
        <v>15017.908256880735</v>
      </c>
      <c r="AM34" s="4">
        <f>'TuitionData-4Yr'!AT35*($U$3/$AM$3)</f>
        <v>15080.591412129259</v>
      </c>
      <c r="AN34" s="4">
        <f>'TuitionData-4Yr'!AU35*($U$3/$AN$3)</f>
        <v>14724.141422959405</v>
      </c>
      <c r="AO34" s="4">
        <f>'TuitionData-4Yr'!AV35*($U$3/$AO$3)</f>
        <v>12763</v>
      </c>
      <c r="AP34" s="282"/>
      <c r="AZ34" s="4">
        <f>'TuitionData-2Yr'!N35*($U$3/$AZ$3)</f>
        <v>1287.636747624076</v>
      </c>
      <c r="BE34" s="64">
        <f>'TuitionData-2Yr'!S35*($U$3/$BE$3)</f>
        <v>1547.572887650882</v>
      </c>
      <c r="BF34" s="64">
        <f>'TuitionData-2Yr'!T35*($U$3/$BF$3)</f>
        <v>1485.1816513761469</v>
      </c>
      <c r="BG34" s="64">
        <f>'TuitionData-2Yr'!U35*($U$3/$BG$3)</f>
        <v>1548.5436033643202</v>
      </c>
      <c r="BH34" s="64">
        <f>'TuitionData-2Yr'!V35*($U$3/$BH$3)</f>
        <v>1551.3854212134438</v>
      </c>
      <c r="BI34" s="64">
        <f>'TuitionData-2Yr'!W35*($U$3/$BI$3)</f>
        <v>1561</v>
      </c>
      <c r="BJ34" s="282"/>
      <c r="BK34" s="154"/>
      <c r="BT34" s="4">
        <f>'TuitionData-2Yr'!AJ35*($U$3/$BT$3)</f>
        <v>2900.882787750792</v>
      </c>
      <c r="BY34" s="154">
        <f>'TuitionData-2Yr'!AO35*($U$3/$BY$3)</f>
        <v>3138.5255338904362</v>
      </c>
      <c r="BZ34" s="64">
        <f>'TuitionData-2Yr'!AP35*($U$3/$BZ$3)</f>
        <v>3233.4311926605506</v>
      </c>
      <c r="CA34" s="64">
        <f>'TuitionData-2Yr'!AQ35*($U$3/$CA$3)</f>
        <v>3575.8689685701634</v>
      </c>
      <c r="CB34" s="64">
        <f>'TuitionData-2Yr'!AR35*($U$3/$CB$3)</f>
        <v>3816.5202968136182</v>
      </c>
      <c r="CC34" s="64">
        <f>'TuitionData-2Yr'!AS35*($U$3/$CC$3)</f>
        <v>3700</v>
      </c>
      <c r="CD34" s="289"/>
      <c r="CS34" s="64">
        <f>'TuitionData-2Yr'!BK35*($U$3/$CS$3)</f>
        <v>0</v>
      </c>
      <c r="CT34" s="64">
        <f>'TuitionData-2Yr'!BL35*($U$3/$CT$3)</f>
        <v>0</v>
      </c>
      <c r="CU34" s="64">
        <f>'TuitionData-2Yr'!BM35*($U$3/$CU$3)</f>
        <v>0</v>
      </c>
      <c r="CV34" s="64">
        <f>'TuitionData-2Yr'!BN35*($U$3/$CV$3)</f>
        <v>0</v>
      </c>
      <c r="CW34" s="64">
        <f>'TuitionData-2Yr'!BO35*($U$3/$CW$3)</f>
        <v>0</v>
      </c>
    </row>
    <row r="35" spans="1:102">
      <c r="A35" s="250" t="s">
        <v>124</v>
      </c>
      <c r="D35" s="154"/>
      <c r="L35" s="71">
        <f>'TuitionData-4Yr'!P36*($U$3/$L$3)</f>
        <v>6103.324181626188</v>
      </c>
      <c r="Q35" s="71">
        <f>'TuitionData-4Yr'!U36*($U$3/$Q$3)</f>
        <v>7295.3909006499534</v>
      </c>
      <c r="R35" s="71">
        <f>'TuitionData-4Yr'!V36*($U$3/$R$3)</f>
        <v>7640.220183486239</v>
      </c>
      <c r="S35" s="71">
        <f>'TuitionData-4Yr'!W36*($U$3/$S$3)</f>
        <v>8028.6427622841957</v>
      </c>
      <c r="T35" s="71">
        <f>'TuitionData-4Yr'!X36*($U$3/$T$3)</f>
        <v>7904.7752073330412</v>
      </c>
      <c r="U35" s="71">
        <f>'TuitionData-4Yr'!Y36*($U$3/$U$3)</f>
        <v>8322</v>
      </c>
      <c r="V35" s="282"/>
      <c r="W35" s="154"/>
      <c r="AF35" s="4">
        <f>'TuitionData-4Yr'!AM36*($U$3/$AF$3)</f>
        <v>19741.296726504752</v>
      </c>
      <c r="AK35" s="4">
        <f>'TuitionData-4Yr'!AR36*($U$3/$AK$3)</f>
        <v>21311.390900649953</v>
      </c>
      <c r="AL35" s="4">
        <f>'TuitionData-4Yr'!AS36*($U$3/$AL$3)</f>
        <v>21891.963302752294</v>
      </c>
      <c r="AM35" s="4">
        <f>'TuitionData-4Yr'!AT36*($U$3/$AM$3)</f>
        <v>22042.57459052678</v>
      </c>
      <c r="AN35" s="4">
        <f>'TuitionData-4Yr'!AU36*($U$3/$AN$3)</f>
        <v>22221.569620253162</v>
      </c>
      <c r="AO35" s="4">
        <f>'TuitionData-4Yr'!AV36*($U$3/$AO$3)</f>
        <v>22188</v>
      </c>
      <c r="AP35" s="282"/>
      <c r="AZ35" s="4">
        <f>'TuitionData-2Yr'!N36*($U$3/$AZ$3)</f>
        <v>3071.0876451953536</v>
      </c>
      <c r="BE35" s="71">
        <f>'TuitionData-2Yr'!S36*($U$3/$BE$3)</f>
        <v>3628.7168059424325</v>
      </c>
      <c r="BF35" s="71">
        <f>'TuitionData-2Yr'!T36*($U$3/$BF$3)</f>
        <v>3465.4238532110094</v>
      </c>
      <c r="BG35" s="71">
        <f>'TuitionData-2Yr'!U36*($U$3/$BG$3)</f>
        <v>3946.0717131474098</v>
      </c>
      <c r="BH35" s="71">
        <f>'TuitionData-2Yr'!V36*($U$3/$BH$3)</f>
        <v>4111.1968572675687</v>
      </c>
      <c r="BI35" s="71">
        <f>'TuitionData-2Yr'!W36*($U$3/$BI$3)</f>
        <v>4135</v>
      </c>
      <c r="BJ35" s="282"/>
      <c r="BK35" s="154"/>
      <c r="BT35" s="4">
        <f>'TuitionData-2Yr'!AJ36*($U$3/$BT$3)</f>
        <v>7862.7243928194302</v>
      </c>
      <c r="BY35" s="4">
        <f>'TuitionData-2Yr'!AO36*($U$3/$BY$3)</f>
        <v>7972.1151346332399</v>
      </c>
      <c r="BZ35" s="71">
        <f>'TuitionData-2Yr'!AP36*($U$3/$BZ$3)</f>
        <v>8010.9798165137618</v>
      </c>
      <c r="CA35" s="71">
        <f>'TuitionData-2Yr'!AQ36*($U$3/$CA$3)</f>
        <v>7921.0978308986269</v>
      </c>
      <c r="CB35" s="71">
        <f>'TuitionData-2Yr'!AR36*($U$3/$CB$3)</f>
        <v>8323.3382802269734</v>
      </c>
      <c r="CC35" s="71">
        <f>'TuitionData-2Yr'!AS36*($U$3/$CC$3)</f>
        <v>8527.5</v>
      </c>
      <c r="CD35" s="289"/>
      <c r="CS35" s="71">
        <f>'TuitionData-2Yr'!BK36*($U$3/$CS$3)</f>
        <v>0</v>
      </c>
      <c r="CT35" s="71">
        <f>'TuitionData-2Yr'!BL36*($U$3/$CT$3)</f>
        <v>0</v>
      </c>
      <c r="CU35" s="71">
        <f>'TuitionData-2Yr'!BM36*($U$3/$CU$3)</f>
        <v>0</v>
      </c>
      <c r="CV35" s="71">
        <f>'TuitionData-2Yr'!BN36*($U$3/$CV$3)</f>
        <v>0</v>
      </c>
      <c r="CW35" s="71">
        <f>'TuitionData-2Yr'!BO36*($U$3/$CW$3)</f>
        <v>0</v>
      </c>
    </row>
    <row r="36" spans="1:102">
      <c r="A36" s="250" t="s">
        <v>125</v>
      </c>
      <c r="D36" s="154"/>
      <c r="L36" s="71">
        <f>'TuitionData-4Yr'!P37*($U$3/$L$3)</f>
        <v>3656.9376979936642</v>
      </c>
      <c r="Q36" s="71">
        <f>'TuitionData-4Yr'!U37*($U$3/$Q$3)</f>
        <v>4531.5580315691732</v>
      </c>
      <c r="R36" s="71">
        <f>'TuitionData-4Yr'!V37*($U$3/$R$3)</f>
        <v>5074.9064220183491</v>
      </c>
      <c r="S36" s="71">
        <f>'TuitionData-4Yr'!W37*($U$3/$S$3)</f>
        <v>5057.7140327578572</v>
      </c>
      <c r="T36" s="71">
        <f>'TuitionData-4Yr'!X37*($U$3/$T$3)</f>
        <v>5274.6084679179394</v>
      </c>
      <c r="U36" s="71">
        <f>'TuitionData-4Yr'!Y37*($U$3/$U$3)</f>
        <v>5796</v>
      </c>
      <c r="V36" s="282"/>
      <c r="W36" s="154"/>
      <c r="AF36" s="4">
        <f>'TuitionData-4Yr'!AM37*($U$3/$AF$3)</f>
        <v>10942.445617740232</v>
      </c>
      <c r="AK36" s="4">
        <f>'TuitionData-4Yr'!AR37*($U$3/$AK$3)</f>
        <v>13412.479108635098</v>
      </c>
      <c r="AL36" s="4">
        <f>'TuitionData-4Yr'!AS37*($U$3/$AL$3)</f>
        <v>14800.381651376149</v>
      </c>
      <c r="AM36" s="4">
        <f>'TuitionData-4Yr'!AT37*($U$3/$AM$3)</f>
        <v>14757.439575033199</v>
      </c>
      <c r="AN36" s="4">
        <f>'TuitionData-4Yr'!AU37*($U$3/$AN$3)</f>
        <v>15018.817983413355</v>
      </c>
      <c r="AO36" s="4">
        <f>'TuitionData-4Yr'!AV37*($U$3/$AO$3)</f>
        <v>16695</v>
      </c>
      <c r="AP36" s="282"/>
      <c r="AZ36" s="4">
        <f>'TuitionData-2Yr'!N37*($U$3/$AZ$3)</f>
        <v>2296.5322069693771</v>
      </c>
      <c r="BE36" s="71">
        <f>'TuitionData-2Yr'!S37*($U$3/$BE$3)</f>
        <v>2756.7836583101207</v>
      </c>
      <c r="BF36" s="71">
        <f>'TuitionData-2Yr'!T37*($U$3/$BF$3)</f>
        <v>3141.8128440366972</v>
      </c>
      <c r="BG36" s="71">
        <f>'TuitionData-2Yr'!U37*($U$3/$BG$3)</f>
        <v>3021.5989375830009</v>
      </c>
      <c r="BH36" s="71">
        <f>'TuitionData-2Yr'!V37*($U$3/$BH$3)</f>
        <v>3189.4404190309906</v>
      </c>
      <c r="BI36" s="71">
        <f>'TuitionData-2Yr'!W37*($U$3/$BI$3)</f>
        <v>3342</v>
      </c>
      <c r="BJ36" s="282"/>
      <c r="BK36" s="154"/>
      <c r="BT36" s="4">
        <f>'TuitionData-2Yr'!AJ37*($U$3/$BT$3)</f>
        <v>8221.6346356916583</v>
      </c>
      <c r="BY36" s="4">
        <f>'TuitionData-2Yr'!AO37*($U$3/$BY$3)</f>
        <v>8934.0612813370481</v>
      </c>
      <c r="BZ36" s="71">
        <f>'TuitionData-2Yr'!AP37*($U$3/$BZ$3)</f>
        <v>8827.5082568807338</v>
      </c>
      <c r="CA36" s="71">
        <f>'TuitionData-2Yr'!AQ37*($U$3/$CA$3)</f>
        <v>9912.7472332890648</v>
      </c>
      <c r="CB36" s="71">
        <f>'TuitionData-2Yr'!AR37*($U$3/$CB$3)</f>
        <v>10319.797468354429</v>
      </c>
      <c r="CC36" s="71">
        <f>'TuitionData-2Yr'!AS37*($U$3/$CC$3)</f>
        <v>10722</v>
      </c>
      <c r="CD36" s="289"/>
      <c r="CS36" s="71">
        <f>'TuitionData-2Yr'!BK37*($U$3/$CS$3)</f>
        <v>0</v>
      </c>
      <c r="CT36" s="71">
        <f>'TuitionData-2Yr'!BL37*($U$3/$CT$3)</f>
        <v>0</v>
      </c>
      <c r="CU36" s="71">
        <f>'TuitionData-2Yr'!BM37*($U$3/$CU$3)</f>
        <v>0</v>
      </c>
      <c r="CV36" s="71">
        <f>'TuitionData-2Yr'!BN37*($U$3/$CV$3)</f>
        <v>0</v>
      </c>
      <c r="CW36" s="71">
        <f>'TuitionData-2Yr'!BO37*($U$3/$CW$3)</f>
        <v>0</v>
      </c>
    </row>
    <row r="37" spans="1:102">
      <c r="A37" s="250" t="s">
        <v>126</v>
      </c>
      <c r="D37" s="154"/>
      <c r="L37" s="71">
        <f>'TuitionData-4Yr'!P38*($U$3/$L$3)</f>
        <v>5925.7191129883849</v>
      </c>
      <c r="Q37" s="71">
        <f>'TuitionData-4Yr'!U38*($U$3/$Q$3)</f>
        <v>7589.8310120705664</v>
      </c>
      <c r="R37" s="71">
        <f>'TuitionData-4Yr'!V38*($U$3/$R$3)</f>
        <v>8426.2091743119272</v>
      </c>
      <c r="S37" s="71">
        <f>'TuitionData-4Yr'!W38*($U$3/$S$3)</f>
        <v>9434.4825143868966</v>
      </c>
      <c r="T37" s="71">
        <f>'TuitionData-4Yr'!X38*($U$3/$T$3)</f>
        <v>10618.042776080312</v>
      </c>
      <c r="U37" s="71">
        <f>'TuitionData-4Yr'!Y38*($U$3/$U$3)</f>
        <v>10439</v>
      </c>
      <c r="V37" s="282"/>
      <c r="W37" s="154"/>
      <c r="AF37" s="4">
        <f>'TuitionData-4Yr'!AM38*($U$3/$AF$3)</f>
        <v>17708.705385427667</v>
      </c>
      <c r="AK37" s="4">
        <f>'TuitionData-4Yr'!AR38*($U$3/$AK$3)</f>
        <v>19930.287836583102</v>
      </c>
      <c r="AL37" s="4">
        <f>'TuitionData-4Yr'!AS38*($U$3/$AL$3)</f>
        <v>20540.190825688074</v>
      </c>
      <c r="AM37" s="4">
        <f>'TuitionData-4Yr'!AT38*($U$3/$AM$3)</f>
        <v>21071.567950420536</v>
      </c>
      <c r="AN37" s="4">
        <f>'TuitionData-4Yr'!AU38*($U$3/$AN$3)</f>
        <v>22912.886948930594</v>
      </c>
      <c r="AO37" s="4">
        <f>'TuitionData-4Yr'!AV38*($U$3/$AO$3)</f>
        <v>23035</v>
      </c>
      <c r="AP37" s="282"/>
      <c r="AZ37" s="4">
        <f>'TuitionData-2Yr'!N38*($U$3/$AZ$3)</f>
        <v>2936.6504751847942</v>
      </c>
      <c r="BE37" s="71">
        <f>'TuitionData-2Yr'!S38*($U$3/$BE$3)</f>
        <v>3276.2562674094706</v>
      </c>
      <c r="BF37" s="71">
        <f>'TuitionData-2Yr'!T38*($U$3/$BF$3)</f>
        <v>3436.4917431192662</v>
      </c>
      <c r="BG37" s="71">
        <f>'TuitionData-2Yr'!U38*($U$3/$BG$3)</f>
        <v>3707.1978751660022</v>
      </c>
      <c r="BH37" s="71">
        <f>'TuitionData-2Yr'!V38*($U$3/$BH$3)</f>
        <v>3976.6041030117849</v>
      </c>
      <c r="BI37" s="71">
        <f>'TuitionData-2Yr'!W38*($U$3/$BI$3)</f>
        <v>3834</v>
      </c>
      <c r="BJ37" s="282"/>
      <c r="BK37" s="154"/>
      <c r="BT37" s="4">
        <f>'TuitionData-2Yr'!AJ38*($U$3/$BT$3)</f>
        <v>6415.9831045406545</v>
      </c>
      <c r="BY37" s="4">
        <f>'TuitionData-2Yr'!AO38*($U$3/$BY$3)</f>
        <v>8231.3091922005569</v>
      </c>
      <c r="BZ37" s="71">
        <f>'TuitionData-2Yr'!AP38*($U$3/$BZ$3)</f>
        <v>8326.0183486238529</v>
      </c>
      <c r="CA37" s="71">
        <f>'TuitionData-2Yr'!AQ38*($U$3/$CA$3)</f>
        <v>6473.377600708277</v>
      </c>
      <c r="CB37" s="71">
        <f>'TuitionData-2Yr'!AR38*($U$3/$CB$3)</f>
        <v>8827.0414666084671</v>
      </c>
      <c r="CC37" s="71">
        <f>'TuitionData-2Yr'!AS38*($U$3/$CC$3)</f>
        <v>8808</v>
      </c>
      <c r="CD37" s="289"/>
      <c r="CS37" s="71">
        <f>'TuitionData-2Yr'!BK38*($U$3/$CS$3)</f>
        <v>0</v>
      </c>
      <c r="CT37" s="71">
        <f>'TuitionData-2Yr'!BL38*($U$3/$CT$3)</f>
        <v>0</v>
      </c>
      <c r="CU37" s="71">
        <f>'TuitionData-2Yr'!BM38*($U$3/$CU$3)</f>
        <v>0</v>
      </c>
      <c r="CV37" s="71">
        <f>'TuitionData-2Yr'!BN38*($U$3/$CV$3)</f>
        <v>0</v>
      </c>
      <c r="CW37" s="71">
        <f>'TuitionData-2Yr'!BO38*($U$3/$CW$3)</f>
        <v>0</v>
      </c>
    </row>
    <row r="38" spans="1:102">
      <c r="A38" s="251" t="s">
        <v>127</v>
      </c>
      <c r="B38" s="52"/>
      <c r="C38" s="52"/>
      <c r="D38" s="155"/>
      <c r="E38" s="52"/>
      <c r="F38" s="52"/>
      <c r="G38" s="52"/>
      <c r="H38" s="52"/>
      <c r="I38" s="52"/>
      <c r="J38" s="52"/>
      <c r="K38" s="52"/>
      <c r="L38" s="284">
        <f>'TuitionData-4Yr'!P39*($U$3/$L$3)</f>
        <v>3355.9957761351639</v>
      </c>
      <c r="M38" s="52"/>
      <c r="N38" s="52"/>
      <c r="O38" s="52"/>
      <c r="P38" s="52"/>
      <c r="Q38" s="284">
        <f>'TuitionData-4Yr'!U39*($U$3/$Q$3)</f>
        <v>3429.1699164345405</v>
      </c>
      <c r="R38" s="284">
        <f>'TuitionData-4Yr'!V39*($U$3/$R$3)</f>
        <v>3571.5082568807343</v>
      </c>
      <c r="S38" s="284">
        <f>'TuitionData-4Yr'!W39*($U$3/$S$3)</f>
        <v>3620.3346613545814</v>
      </c>
      <c r="T38" s="284">
        <f>'TuitionData-4Yr'!X39*($U$3/$T$3)</f>
        <v>3713.53644696639</v>
      </c>
      <c r="U38" s="284">
        <f>'TuitionData-4Yr'!Y39*($U$3/$U$3)</f>
        <v>3756</v>
      </c>
      <c r="V38" s="206"/>
      <c r="W38" s="155"/>
      <c r="X38" s="52"/>
      <c r="Y38" s="52"/>
      <c r="Z38" s="52"/>
      <c r="AA38" s="52"/>
      <c r="AB38" s="52"/>
      <c r="AC38" s="52"/>
      <c r="AD38" s="52"/>
      <c r="AE38" s="52"/>
      <c r="AF38" s="52">
        <f>'TuitionData-4Yr'!AM39*($U$3/$AF$3)</f>
        <v>9305.765575501584</v>
      </c>
      <c r="AG38" s="52"/>
      <c r="AH38" s="52"/>
      <c r="AI38" s="52"/>
      <c r="AJ38" s="52"/>
      <c r="AK38" s="52">
        <f>'TuitionData-4Yr'!AR39*($U$3/$AK$3)</f>
        <v>10300.523676880222</v>
      </c>
      <c r="AL38" s="52">
        <f>'TuitionData-4Yr'!AS39*($U$3/$AL$3)</f>
        <v>10695.236697247707</v>
      </c>
      <c r="AM38" s="52">
        <f>'TuitionData-4Yr'!AT39*($U$3/$AM$3)</f>
        <v>10842.39043824701</v>
      </c>
      <c r="AN38" s="52">
        <f>'TuitionData-4Yr'!AU39*($U$3/$AN$3)</f>
        <v>11177.316455696202</v>
      </c>
      <c r="AO38" s="52">
        <f>'TuitionData-4Yr'!AV39*($U$3/$AO$3)</f>
        <v>11532</v>
      </c>
      <c r="AP38" s="206"/>
      <c r="AQ38" s="52"/>
      <c r="AR38" s="52"/>
      <c r="AS38" s="52"/>
      <c r="AT38" s="52"/>
      <c r="AU38" s="52"/>
      <c r="AV38" s="52"/>
      <c r="AW38" s="52"/>
      <c r="AX38" s="52"/>
      <c r="AY38" s="52"/>
      <c r="AZ38" s="52">
        <f>'TuitionData-2Yr'!N39*($U$3/$AZ$3)</f>
        <v>2146.0612460401267</v>
      </c>
      <c r="BA38" s="52"/>
      <c r="BB38" s="52"/>
      <c r="BC38" s="52"/>
      <c r="BD38" s="52"/>
      <c r="BE38" s="284">
        <f>'TuitionData-2Yr'!S39*($U$3/$BE$3)</f>
        <v>2316.4791086350974</v>
      </c>
      <c r="BF38" s="284">
        <f>'TuitionData-2Yr'!T39*($U$3/$BF$3)</f>
        <v>2288.8513761467893</v>
      </c>
      <c r="BG38" s="284">
        <f>'TuitionData-2Yr'!U39*($U$3/$BG$3)</f>
        <v>2357.7158034528552</v>
      </c>
      <c r="BH38" s="284">
        <f>'TuitionData-2Yr'!V39*($U$3/$BH$3)</f>
        <v>2484.8677433435178</v>
      </c>
      <c r="BI38" s="284">
        <f>'TuitionData-2Yr'!W39*($U$3/$BI$3)</f>
        <v>2568</v>
      </c>
      <c r="BJ38" s="206"/>
      <c r="BK38" s="155"/>
      <c r="BL38" s="52"/>
      <c r="BM38" s="52"/>
      <c r="BN38" s="52"/>
      <c r="BO38" s="52"/>
      <c r="BP38" s="52"/>
      <c r="BQ38" s="52"/>
      <c r="BR38" s="52"/>
      <c r="BS38" s="52"/>
      <c r="BT38" s="52">
        <f>'TuitionData-2Yr'!AJ39*($U$3/$BT$3)</f>
        <v>5402.154171066526</v>
      </c>
      <c r="BU38" s="52"/>
      <c r="BV38" s="52"/>
      <c r="BW38" s="52"/>
      <c r="BX38" s="52"/>
      <c r="BY38" s="52">
        <f>'TuitionData-2Yr'!AO39*($U$3/$BY$3)</f>
        <v>5856.2674094707518</v>
      </c>
      <c r="BZ38" s="284">
        <f>'TuitionData-2Yr'!AP39*($U$3/$BZ$3)</f>
        <v>5786.4220183486241</v>
      </c>
      <c r="CA38" s="284">
        <f>'TuitionData-2Yr'!AQ39*($U$3/$CA$3)</f>
        <v>5881.880478087649</v>
      </c>
      <c r="CB38" s="284">
        <f>'TuitionData-2Yr'!AR39*($U$3/$CB$3)</f>
        <v>6155.5792230467041</v>
      </c>
      <c r="CC38" s="284">
        <f>'TuitionData-2Yr'!AS39*($U$3/$CC$3)</f>
        <v>6360</v>
      </c>
      <c r="CD38" s="291"/>
      <c r="CE38" s="52"/>
      <c r="CF38" s="52"/>
      <c r="CG38" s="52"/>
      <c r="CH38" s="52"/>
      <c r="CI38" s="52"/>
      <c r="CJ38" s="52"/>
      <c r="CK38" s="52"/>
      <c r="CL38" s="52"/>
      <c r="CM38" s="52"/>
      <c r="CN38" s="52"/>
      <c r="CO38" s="52"/>
      <c r="CP38" s="52"/>
      <c r="CQ38" s="52"/>
      <c r="CR38" s="52"/>
      <c r="CS38" s="284">
        <f>'TuitionData-2Yr'!BK39*($U$3/$CS$3)</f>
        <v>0</v>
      </c>
      <c r="CT38" s="284">
        <f>'TuitionData-2Yr'!BL39*($U$3/$CT$3)</f>
        <v>0</v>
      </c>
      <c r="CU38" s="284">
        <f>'TuitionData-2Yr'!BM39*($U$3/$CU$3)</f>
        <v>0</v>
      </c>
      <c r="CV38" s="284">
        <f>'TuitionData-2Yr'!BN39*($U$3/$CV$3)</f>
        <v>0</v>
      </c>
      <c r="CW38" s="284">
        <f>'TuitionData-2Yr'!BO39*($U$3/$CW$3)</f>
        <v>0</v>
      </c>
    </row>
    <row r="39" spans="1:102">
      <c r="A39" s="248" t="s">
        <v>128</v>
      </c>
      <c r="D39" s="154"/>
      <c r="L39" s="71">
        <f>'TuitionData-4Yr'!P40*($U$3/$L$3)</f>
        <v>6370.3484688489971</v>
      </c>
      <c r="Q39" s="71">
        <f>'TuitionData-4Yr'!U40*($U$3/$Q$3)</f>
        <v>7418.4809656453108</v>
      </c>
      <c r="R39" s="71">
        <f>'TuitionData-4Yr'!V40*($U$3/$R$3)</f>
        <v>7762.377981651377</v>
      </c>
      <c r="S39" s="71">
        <f>'TuitionData-4Yr'!W40*($U$3/$S$3)</f>
        <v>7792.87118193891</v>
      </c>
      <c r="T39" s="71">
        <f>'TuitionData-4Yr'!X40*($U$3/$T$3)</f>
        <v>7951.6787429070264</v>
      </c>
      <c r="U39" s="71">
        <f>'TuitionData-4Yr'!Y40*($U$3/$U$3)</f>
        <v>8126.5</v>
      </c>
      <c r="V39" s="282"/>
      <c r="W39" s="154"/>
      <c r="AF39" s="4">
        <f>'TuitionData-4Yr'!AM40*($U$3/$AF$3)</f>
        <v>13998.116156282998</v>
      </c>
      <c r="AK39" s="4">
        <f>'TuitionData-4Yr'!AR40*($U$3/$AK$3)</f>
        <v>15782.098421541319</v>
      </c>
      <c r="AL39" s="4">
        <f>'TuitionData-4Yr'!AS40*($U$3/$AL$3)</f>
        <v>16001.6</v>
      </c>
      <c r="AM39" s="4">
        <f>'TuitionData-4Yr'!AT40*($U$3/$AM$3)</f>
        <v>15867.013722886231</v>
      </c>
      <c r="AN39" s="4">
        <f>'TuitionData-4Yr'!AU40*($U$3/$AN$3)</f>
        <v>15783.549541684852</v>
      </c>
      <c r="AO39" s="4">
        <f>'TuitionData-4Yr'!AV40*($U$3/$AO$3)</f>
        <v>15471.5</v>
      </c>
      <c r="AP39" s="282"/>
      <c r="AZ39" s="4">
        <f>'TuitionData-2Yr'!N40*($U$3/$AZ$3)</f>
        <v>3732.1731784582894</v>
      </c>
      <c r="BE39" s="71">
        <f>'TuitionData-2Yr'!S40*($U$3/$BE$3)</f>
        <v>4164.4568245125347</v>
      </c>
      <c r="BF39" s="71">
        <f>'TuitionData-2Yr'!T40*($U$3/$BF$3)</f>
        <v>3490.0697247706426</v>
      </c>
      <c r="BG39" s="71">
        <f>'TuitionData-2Yr'!U40*($U$3/$BG$3)</f>
        <v>3468.3240371845945</v>
      </c>
      <c r="BH39" s="71">
        <f>'TuitionData-2Yr'!V40*($U$3/$BH$3)</f>
        <v>3743.6158882584023</v>
      </c>
      <c r="BI39" s="71">
        <f>'TuitionData-2Yr'!W40*($U$3/$BI$3)</f>
        <v>3890</v>
      </c>
      <c r="BJ39" s="282"/>
      <c r="BK39" s="154"/>
      <c r="BT39" s="4">
        <f>'TuitionData-2Yr'!AJ40*($U$3/$BT$3)</f>
        <v>6260.5786694825765</v>
      </c>
      <c r="BY39" s="4">
        <f>'TuitionData-2Yr'!AO40*($U$3/$BY$3)</f>
        <v>5885.006499535747</v>
      </c>
      <c r="BZ39" s="71">
        <f>'TuitionData-2Yr'!AP40*($U$3/$BZ$3)</f>
        <v>6061.277064220184</v>
      </c>
      <c r="CA39" s="71">
        <f>'TuitionData-2Yr'!AQ40*($U$3/$CA$3)</f>
        <v>6281.0376272687026</v>
      </c>
      <c r="CB39" s="71">
        <f>'TuitionData-2Yr'!AR40*($U$3/$CB$3)</f>
        <v>6087.2632038411166</v>
      </c>
      <c r="CC39" s="71">
        <f>'TuitionData-2Yr'!AS40*($U$3/$CC$3)</f>
        <v>6250.5</v>
      </c>
      <c r="CD39" s="289"/>
      <c r="CS39" s="71">
        <f>'TuitionData-2Yr'!BK40*($U$3/$CS$3)</f>
        <v>0</v>
      </c>
      <c r="CT39" s="71">
        <f>'TuitionData-2Yr'!BL40*($U$3/$CT$3)</f>
        <v>0</v>
      </c>
      <c r="CU39" s="71">
        <f>'TuitionData-2Yr'!BM40*($U$3/$CU$3)</f>
        <v>0</v>
      </c>
      <c r="CV39" s="71">
        <f>'TuitionData-2Yr'!BN40*($U$3/$CV$3)</f>
        <v>0</v>
      </c>
      <c r="CW39" s="71">
        <f>'TuitionData-2Yr'!BO40*($U$3/$CW$3)</f>
        <v>0</v>
      </c>
    </row>
    <row r="40" spans="1:102">
      <c r="A40" s="248"/>
      <c r="D40" s="18"/>
      <c r="V40" s="282"/>
      <c r="W40" s="154"/>
      <c r="AP40" s="282"/>
      <c r="BE40" s="71"/>
      <c r="BF40" s="71"/>
      <c r="BG40" s="71"/>
      <c r="BH40" s="71"/>
      <c r="BI40" s="71"/>
      <c r="BJ40" s="282"/>
      <c r="BK40" s="154"/>
      <c r="BZ40" s="71"/>
      <c r="CA40" s="71"/>
      <c r="CB40" s="71"/>
      <c r="CC40" s="71"/>
      <c r="CD40" s="289"/>
    </row>
    <row r="41" spans="1:102">
      <c r="A41" s="248" t="s">
        <v>129</v>
      </c>
      <c r="D41" s="18"/>
      <c r="L41" s="71">
        <f>'TuitionData-4Yr'!P42*($U$3/$L$3)</f>
        <v>7443.9957761351634</v>
      </c>
      <c r="Q41" s="71">
        <f>'TuitionData-4Yr'!U42*($U$3/$Q$3)</f>
        <v>10327.636025998143</v>
      </c>
      <c r="R41" s="71">
        <f>'TuitionData-4Yr'!V42*($U$3/$R$3)</f>
        <v>9847.0972477064224</v>
      </c>
      <c r="S41" s="71">
        <f>'TuitionData-4Yr'!W42*($U$3/$S$3)</f>
        <v>10150.069942452412</v>
      </c>
      <c r="T41" s="71">
        <f>'TuitionData-4Yr'!X42*($U$3/$T$3)</f>
        <v>10582.355303360977</v>
      </c>
      <c r="U41" s="71">
        <f>'TuitionData-4Yr'!Y42*($U$3/$U$3)</f>
        <v>10870</v>
      </c>
      <c r="V41" s="282"/>
      <c r="W41" s="154"/>
      <c r="AF41" s="4">
        <f>'TuitionData-4Yr'!AM42*($U$3/$AF$3)</f>
        <v>14046.217529039071</v>
      </c>
      <c r="AK41" s="4">
        <f>'TuitionData-4Yr'!AR42*($U$3/$AK$3)</f>
        <v>18436.939647168059</v>
      </c>
      <c r="AL41" s="4">
        <f>'TuitionData-4Yr'!AS42*($U$3/$AL$3)</f>
        <v>17537.144954128442</v>
      </c>
      <c r="AM41" s="4">
        <f>'TuitionData-4Yr'!AT42*($U$3/$AM$3)</f>
        <v>17468.812749003981</v>
      </c>
      <c r="AN41" s="4">
        <f>'TuitionData-4Yr'!AU42*($U$3/$AN$3)</f>
        <v>17380.818856394584</v>
      </c>
      <c r="AO41" s="4">
        <f>'TuitionData-4Yr'!AV42*($U$3/$AO$3)</f>
        <v>17448</v>
      </c>
      <c r="AP41" s="282"/>
      <c r="AZ41" s="4">
        <f>'TuitionData-2Yr'!N42*($U$3/$AZ$3)</f>
        <v>7447.6958817317845</v>
      </c>
      <c r="BE41" s="71">
        <f>'TuitionData-2Yr'!S42*($U$3/$BE$3)</f>
        <v>2857.6415970287835</v>
      </c>
      <c r="BF41" s="71">
        <f>'TuitionData-2Yr'!T42*($U$3/$BF$3)</f>
        <v>3029.8348623853212</v>
      </c>
      <c r="BG41" s="71">
        <f>'TuitionData-2Yr'!U42*($U$3/$BG$3)</f>
        <v>3160.1664453297917</v>
      </c>
      <c r="BH41" s="71">
        <f>'TuitionData-2Yr'!V42*($U$3/$BH$3)</f>
        <v>3130.3011785246613</v>
      </c>
      <c r="BI41" s="71">
        <f>'TuitionData-2Yr'!W42*($U$3/$BI$3)</f>
        <v>3375</v>
      </c>
      <c r="BJ41" s="282"/>
      <c r="BK41" s="154"/>
      <c r="BT41" s="4">
        <f>'TuitionData-2Yr'!AJ42*($U$3/$BT$3)</f>
        <v>9577.1066525871174</v>
      </c>
      <c r="BY41" s="4">
        <f>'TuitionData-2Yr'!AO42*($U$3/$BY$3)</f>
        <v>9326.1058495821726</v>
      </c>
      <c r="BZ41" s="71">
        <f>'TuitionData-2Yr'!AP42*($U$3/$BZ$3)</f>
        <v>9577.6</v>
      </c>
      <c r="CA41" s="71">
        <f>'TuitionData-2Yr'!AQ42*($U$3/$CA$3)</f>
        <v>9281.4378043382021</v>
      </c>
      <c r="CB41" s="71">
        <f>'TuitionData-2Yr'!AR42*($U$3/$CB$3)</f>
        <v>9586.1649934526395</v>
      </c>
      <c r="CC41" s="71">
        <f>'TuitionData-2Yr'!AS42*($U$3/$CC$3)</f>
        <v>9391</v>
      </c>
      <c r="CD41" s="289"/>
      <c r="CS41" s="71">
        <f>'TuitionData-2Yr'!BK42*($U$3/$CS$3)</f>
        <v>0</v>
      </c>
      <c r="CT41" s="71">
        <f>'TuitionData-2Yr'!BL42*($U$3/$CT$3)</f>
        <v>0</v>
      </c>
      <c r="CU41" s="71">
        <f>'TuitionData-2Yr'!BM42*($U$3/$CU$3)</f>
        <v>0</v>
      </c>
      <c r="CV41" s="71">
        <f>'TuitionData-2Yr'!BN42*($U$3/$CV$3)</f>
        <v>0</v>
      </c>
      <c r="CW41" s="71">
        <f>'TuitionData-2Yr'!BO42*($U$3/$CW$3)</f>
        <v>0</v>
      </c>
    </row>
    <row r="42" spans="1:102">
      <c r="A42" s="248" t="s">
        <v>130</v>
      </c>
      <c r="D42" s="18"/>
      <c r="L42" s="71">
        <f>'TuitionData-4Yr'!P43*($U$3/$L$3)</f>
        <v>5835.0665258711724</v>
      </c>
      <c r="Q42" s="71">
        <f>'TuitionData-4Yr'!U43*($U$3/$Q$3)</f>
        <v>6471.1754874651806</v>
      </c>
      <c r="R42" s="71">
        <f>'TuitionData-4Yr'!V43*($U$3/$R$3)</f>
        <v>6688.1394495412851</v>
      </c>
      <c r="S42" s="71">
        <f>'TuitionData-4Yr'!W43*($U$3/$S$3)</f>
        <v>6626.4223107569715</v>
      </c>
      <c r="T42" s="71">
        <f>'TuitionData-4Yr'!X43*($U$3/$T$3)</f>
        <v>6756.1484068092532</v>
      </c>
      <c r="U42" s="71">
        <f>'TuitionData-4Yr'!Y43*($U$3/$U$3)</f>
        <v>6777.5</v>
      </c>
      <c r="V42" s="282"/>
      <c r="AF42" s="4">
        <f>'TuitionData-4Yr'!AM43*($U$3/$AF$3)</f>
        <v>13665.723336853222</v>
      </c>
      <c r="AK42" s="4">
        <f>'TuitionData-4Yr'!AR43*($U$3/$AK$3)</f>
        <v>16257.10677808728</v>
      </c>
      <c r="AL42" s="4">
        <f>'TuitionData-4Yr'!AS43*($U$3/$AL$3)</f>
        <v>17512.499082568807</v>
      </c>
      <c r="AM42" s="4">
        <f>'TuitionData-4Yr'!AT43*($U$3/$AM$3)</f>
        <v>17439.858344400174</v>
      </c>
      <c r="AN42" s="4">
        <f>'TuitionData-4Yr'!AU43*($U$3/$AN$3)</f>
        <v>17827.42208642514</v>
      </c>
      <c r="AO42" s="4">
        <f>'TuitionData-4Yr'!AV43*($U$3/$AO$3)</f>
        <v>17778</v>
      </c>
      <c r="AP42" s="282"/>
      <c r="AZ42" s="4">
        <f>'TuitionData-2Yr'!N43*($U$3/$AZ$3)</f>
        <v>3032.8532206969376</v>
      </c>
      <c r="BE42" s="71">
        <f>'TuitionData-2Yr'!S43*($U$3/$BE$3)</f>
        <v>3351.0863509749302</v>
      </c>
      <c r="BF42" s="71">
        <f>'TuitionData-2Yr'!T43*($U$3/$BF$3)</f>
        <v>3490.0697247706426</v>
      </c>
      <c r="BG42" s="71">
        <f>'TuitionData-2Yr'!U43*($U$3/$BG$3)</f>
        <v>3468.3240371845945</v>
      </c>
      <c r="BH42" s="71">
        <f>'TuitionData-2Yr'!V43*($U$3/$BH$3)</f>
        <v>3522.8633784373633</v>
      </c>
      <c r="BI42" s="71">
        <f>'TuitionData-2Yr'!W43*($U$3/$BI$3)</f>
        <v>4312</v>
      </c>
      <c r="BJ42" s="282"/>
      <c r="BT42" s="4">
        <f>'TuitionData-2Yr'!AJ43*($U$3/$BT$3)</f>
        <v>6069.4065469904963</v>
      </c>
      <c r="BY42" s="4">
        <f>'TuitionData-2Yr'!AO43*($U$3/$BY$3)</f>
        <v>6838.8189415041779</v>
      </c>
      <c r="BZ42" s="71">
        <f>'TuitionData-2Yr'!AP43*($U$3/$BZ$3)</f>
        <v>7244.8146788990825</v>
      </c>
      <c r="CA42" s="71">
        <f>'TuitionData-2Yr'!AQ43*($U$3/$CA$3)</f>
        <v>7265.4873837981404</v>
      </c>
      <c r="CB42" s="71">
        <f>'TuitionData-2Yr'!AR43*($U$3/$CB$3)</f>
        <v>7445.4264513312955</v>
      </c>
      <c r="CC42" s="71">
        <f>'TuitionData-2Yr'!AS43*($U$3/$CC$3)</f>
        <v>9749.5</v>
      </c>
      <c r="CD42" s="289"/>
      <c r="CS42" s="71">
        <f>'TuitionData-2Yr'!BK43*($U$3/$CS$3)</f>
        <v>0</v>
      </c>
      <c r="CT42" s="71">
        <f>'TuitionData-2Yr'!BL43*($U$3/$CT$3)</f>
        <v>0</v>
      </c>
      <c r="CU42" s="71">
        <f>'TuitionData-2Yr'!BM43*($U$3/$CU$3)</f>
        <v>0</v>
      </c>
      <c r="CV42" s="71">
        <f>'TuitionData-2Yr'!BN43*($U$3/$CV$3)</f>
        <v>0</v>
      </c>
      <c r="CW42" s="71">
        <f>'TuitionData-2Yr'!BO43*($U$3/$CW$3)</f>
        <v>0</v>
      </c>
    </row>
    <row r="43" spans="1:102">
      <c r="A43" s="248" t="s">
        <v>131</v>
      </c>
      <c r="L43" s="71">
        <f>'TuitionData-4Yr'!P44*($U$3/$L$3)</f>
        <v>6655.2565997888069</v>
      </c>
      <c r="Q43" s="71">
        <f>'TuitionData-4Yr'!U44*($U$3/$Q$3)</f>
        <v>7212.969359331476</v>
      </c>
      <c r="R43" s="71">
        <f>'TuitionData-4Yr'!V44*($U$3/$R$3)</f>
        <v>7509.4899082568809</v>
      </c>
      <c r="S43" s="71">
        <f>'TuitionData-4Yr'!W44*($U$3/$S$3)</f>
        <v>7741.1668880035404</v>
      </c>
      <c r="T43" s="71">
        <f>'TuitionData-4Yr'!X44*($U$3/$T$3)</f>
        <v>7877.7546922741149</v>
      </c>
      <c r="U43" s="71">
        <f>'TuitionData-4Yr'!Y44*($U$3/$U$3)</f>
        <v>7726</v>
      </c>
      <c r="V43" s="282"/>
      <c r="AF43" s="4">
        <f>'TuitionData-4Yr'!AM44*($U$3/$AF$3)</f>
        <v>18658.399155227034</v>
      </c>
      <c r="AK43" s="4">
        <f>'TuitionData-4Yr'!AR44*($U$3/$AK$3)</f>
        <v>19380.991643454039</v>
      </c>
      <c r="AL43" s="4">
        <f>'TuitionData-4Yr'!AS44*($U$3/$AL$3)</f>
        <v>19891.36146788991</v>
      </c>
      <c r="AM43" s="4">
        <f>'TuitionData-4Yr'!AT44*($U$3/$AM$3)</f>
        <v>20017.834440017705</v>
      </c>
      <c r="AN43" s="4">
        <f>'TuitionData-4Yr'!AU44*($U$3/$AN$3)</f>
        <v>20227.659537319945</v>
      </c>
      <c r="AO43" s="4">
        <f>'TuitionData-4Yr'!AV44*($U$3/$AO$3)</f>
        <v>20278</v>
      </c>
      <c r="AP43" s="282"/>
      <c r="AZ43" s="4">
        <f>'TuitionData-2Yr'!N44*($U$3/$AZ$3)</f>
        <v>3635.3537486800424</v>
      </c>
      <c r="BE43" s="71">
        <f>'TuitionData-2Yr'!S44*($U$3/$BE$3)</f>
        <v>3982.2618384401112</v>
      </c>
      <c r="BF43" s="71">
        <f>'TuitionData-2Yr'!T44*($U$3/$BF$3)</f>
        <v>4089.0715596330278</v>
      </c>
      <c r="BG43" s="71">
        <f>'TuitionData-2Yr'!U44*($U$3/$BG$3)</f>
        <v>4141.5139442231075</v>
      </c>
      <c r="BH43" s="71">
        <f>'TuitionData-2Yr'!V44*($U$3/$BH$3)</f>
        <v>4251.9074639895234</v>
      </c>
      <c r="BI43" s="71">
        <f>'TuitionData-2Yr'!W44*($U$3/$BI$3)</f>
        <v>4350</v>
      </c>
      <c r="BJ43" s="282"/>
      <c r="BT43" s="4">
        <f>'TuitionData-2Yr'!AJ44*($U$3/$BT$3)</f>
        <v>5185.0813093980996</v>
      </c>
      <c r="BY43" s="4">
        <f>'TuitionData-2Yr'!AO44*($U$3/$BY$3)</f>
        <v>4901.9127205199629</v>
      </c>
      <c r="BZ43" s="71">
        <f>'TuitionData-2Yr'!AP44*($U$3/$BZ$3)</f>
        <v>4990.7889908256884</v>
      </c>
      <c r="CA43" s="71">
        <f>'TuitionData-2Yr'!AQ44*($U$3/$CA$3)</f>
        <v>5000.8393094289504</v>
      </c>
      <c r="CB43" s="71">
        <f>'TuitionData-2Yr'!AR44*($U$3/$CB$3)</f>
        <v>5114.5246617197727</v>
      </c>
      <c r="CC43" s="71">
        <f>'TuitionData-2Yr'!AS44*($U$3/$CC$3)</f>
        <v>5216</v>
      </c>
      <c r="CD43" s="289"/>
      <c r="CS43" s="71">
        <f>'TuitionData-2Yr'!BK44*($U$3/$CS$3)</f>
        <v>0</v>
      </c>
      <c r="CT43" s="71">
        <f>'TuitionData-2Yr'!BL44*($U$3/$CT$3)</f>
        <v>0</v>
      </c>
      <c r="CU43" s="71">
        <f>'TuitionData-2Yr'!BM44*($U$3/$CU$3)</f>
        <v>0</v>
      </c>
      <c r="CV43" s="71">
        <f>'TuitionData-2Yr'!BN44*($U$3/$CV$3)</f>
        <v>0</v>
      </c>
      <c r="CW43" s="71">
        <f>'TuitionData-2Yr'!BO44*($U$3/$CW$3)</f>
        <v>0</v>
      </c>
    </row>
    <row r="44" spans="1:102">
      <c r="A44" s="248" t="s">
        <v>132</v>
      </c>
      <c r="L44" s="71">
        <f>'TuitionData-4Yr'!P45*($U$3/$L$3)</f>
        <v>4820.0042238648366</v>
      </c>
      <c r="Q44" s="71">
        <f>'TuitionData-4Yr'!U45*($U$3/$Q$3)</f>
        <v>5928.9285051067782</v>
      </c>
      <c r="R44" s="71">
        <f>'TuitionData-4Yr'!V45*($U$3/$R$3)</f>
        <v>6311.4862385321103</v>
      </c>
      <c r="S44" s="71">
        <f>'TuitionData-4Yr'!W45*($U$3/$S$3)</f>
        <v>5449.6325807879584</v>
      </c>
      <c r="T44" s="71">
        <f>'TuitionData-4Yr'!X45*($U$3/$T$3)</f>
        <v>5597.8350065473587</v>
      </c>
      <c r="U44" s="71">
        <f>'TuitionData-4Yr'!Y45*($U$3/$U$3)</f>
        <v>5906</v>
      </c>
      <c r="V44" s="282"/>
      <c r="AF44" s="4">
        <f>'TuitionData-4Yr'!AM45*($U$3/$AF$3)</f>
        <v>12619.82682154171</v>
      </c>
      <c r="AK44" s="4">
        <f>'TuitionData-4Yr'!AR45*($U$3/$AK$3)</f>
        <v>14725.25905292479</v>
      </c>
      <c r="AL44" s="4">
        <f>'TuitionData-4Yr'!AS45*($U$3/$AL$3)</f>
        <v>15201.144954128442</v>
      </c>
      <c r="AM44" s="4">
        <f>'TuitionData-4Yr'!AT45*($U$3/$AM$3)</f>
        <v>14678.849048251437</v>
      </c>
      <c r="AN44" s="4">
        <f>'TuitionData-4Yr'!AU45*($U$3/$AN$3)</f>
        <v>14781.75120034919</v>
      </c>
      <c r="AO44" s="4">
        <f>'TuitionData-4Yr'!AV45*($U$3/$AO$3)</f>
        <v>15786</v>
      </c>
      <c r="AP44" s="282"/>
      <c r="AZ44" s="4">
        <f>'TuitionData-2Yr'!N45*($U$3/$AZ$3)</f>
        <v>2407.5353748680041</v>
      </c>
      <c r="BE44" s="71">
        <f>'TuitionData-2Yr'!S45*($U$3/$BE$3)</f>
        <v>2629.8978644382541</v>
      </c>
      <c r="BF44" s="71">
        <f>'TuitionData-2Yr'!T45*($U$3/$BF$3)</f>
        <v>2475.3027522935781</v>
      </c>
      <c r="BG44" s="71">
        <f>'TuitionData-2Yr'!U45*($U$3/$BG$3)</f>
        <v>2597.62372731297</v>
      </c>
      <c r="BH44" s="71">
        <f>'TuitionData-2Yr'!V45*($U$3/$BH$3)</f>
        <v>2740.7979048450457</v>
      </c>
      <c r="BI44" s="71">
        <f>'TuitionData-2Yr'!W45*($U$3/$BI$3)</f>
        <v>2555</v>
      </c>
      <c r="BJ44" s="282"/>
      <c r="BT44" s="4">
        <f>'TuitionData-2Yr'!AJ45*($U$3/$BT$3)</f>
        <v>3650.7708553326293</v>
      </c>
      <c r="BY44" s="4">
        <f>'TuitionData-2Yr'!AO45*($U$3/$BY$3)</f>
        <v>3769.7010213556173</v>
      </c>
      <c r="BZ44" s="71">
        <f>'TuitionData-2Yr'!AP45*($U$3/$BZ$3)</f>
        <v>3943.3394495412845</v>
      </c>
      <c r="CA44" s="71">
        <f>'TuitionData-2Yr'!AQ45*($U$3/$CA$3)</f>
        <v>3498.312527667109</v>
      </c>
      <c r="CB44" s="71">
        <f>'TuitionData-2Yr'!AR45*($U$3/$CB$3)</f>
        <v>3589.1401134875596</v>
      </c>
      <c r="CC44" s="71">
        <f>'TuitionData-2Yr'!AS45*($U$3/$CC$3)</f>
        <v>3872</v>
      </c>
      <c r="CD44" s="289"/>
      <c r="CS44" s="71">
        <f>'TuitionData-2Yr'!BK45*($U$3/$CS$3)</f>
        <v>0</v>
      </c>
      <c r="CT44" s="71">
        <f>'TuitionData-2Yr'!BL45*($U$3/$CT$3)</f>
        <v>0</v>
      </c>
      <c r="CU44" s="71">
        <f>'TuitionData-2Yr'!BM45*($U$3/$CU$3)</f>
        <v>0</v>
      </c>
      <c r="CV44" s="71">
        <f>'TuitionData-2Yr'!BN45*($U$3/$CV$3)</f>
        <v>0</v>
      </c>
      <c r="CW44" s="71">
        <f>'TuitionData-2Yr'!BO45*($U$3/$CW$3)</f>
        <v>0</v>
      </c>
    </row>
    <row r="45" spans="1:102">
      <c r="A45" s="248" t="s">
        <v>133</v>
      </c>
      <c r="L45" s="71">
        <f>'TuitionData-4Yr'!P46*($U$3/$L$3)</f>
        <v>7043.7676874340023</v>
      </c>
      <c r="Q45" s="71">
        <f>'TuitionData-4Yr'!U46*($U$3/$Q$3)</f>
        <v>9359.182915506035</v>
      </c>
      <c r="R45" s="71">
        <f>'TuitionData-4Yr'!V46*($U$3/$R$3)</f>
        <v>9650.4660550458721</v>
      </c>
      <c r="S45" s="71">
        <f>'TuitionData-4Yr'!W46*($U$3/$S$3)</f>
        <v>10047.178397521026</v>
      </c>
      <c r="T45" s="71">
        <f>'TuitionData-4Yr'!X46*($U$3/$T$3)</f>
        <v>10275.952859013531</v>
      </c>
      <c r="U45" s="71">
        <f>'TuitionData-4Yr'!Y46*($U$3/$U$3)</f>
        <v>10355</v>
      </c>
      <c r="V45" s="282"/>
      <c r="AF45" s="4">
        <f>'TuitionData-4Yr'!AM46*($U$3/$AF$3)</f>
        <v>15429.440337909187</v>
      </c>
      <c r="AK45" s="4">
        <f>'TuitionData-4Yr'!AR46*($U$3/$AK$3)</f>
        <v>21149.801299907151</v>
      </c>
      <c r="AL45" s="4">
        <f>'TuitionData-4Yr'!AS46*($U$3/$AL$3)</f>
        <v>21962.686238532111</v>
      </c>
      <c r="AM45" s="4">
        <f>'TuitionData-4Yr'!AT46*($U$3/$AM$3)</f>
        <v>22381.754758742805</v>
      </c>
      <c r="AN45" s="4">
        <f>'TuitionData-4Yr'!AU46*($U$3/$AN$3)</f>
        <v>23109.168048886946</v>
      </c>
      <c r="AO45" s="4">
        <f>'TuitionData-4Yr'!AV46*($U$3/$AO$3)</f>
        <v>23124</v>
      </c>
      <c r="AP45" s="282"/>
      <c r="AZ45" s="4">
        <f>'TuitionData-2Yr'!N46*($U$3/$AZ$3)</f>
        <v>3644.6040126715948</v>
      </c>
      <c r="BE45" s="71">
        <f>'TuitionData-2Yr'!S46*($U$3/$BE$3)</f>
        <v>4076.0705663881149</v>
      </c>
      <c r="BF45" s="71">
        <f>'TuitionData-2Yr'!T46*($U$3/$BF$3)</f>
        <v>2796.770642201835</v>
      </c>
      <c r="BG45" s="71">
        <f>'TuitionData-2Yr'!U46*($U$3/$BG$3)</f>
        <v>2800.8216024789726</v>
      </c>
      <c r="BH45" s="71">
        <f>'TuitionData-2Yr'!V46*($U$3/$BH$3)</f>
        <v>2866.2138804015713</v>
      </c>
      <c r="BI45" s="71">
        <f>'TuitionData-2Yr'!W46*($U$3/$BI$3)</f>
        <v>3117.5</v>
      </c>
      <c r="BJ45" s="282"/>
      <c r="BT45" s="4">
        <f>'TuitionData-2Yr'!AJ46*($U$3/$BT$3)</f>
        <v>4606.6314677930304</v>
      </c>
      <c r="BY45" s="4">
        <f>'TuitionData-2Yr'!AO46*($U$3/$BY$3)</f>
        <v>5671.9034354688947</v>
      </c>
      <c r="BZ45" s="71">
        <f>'TuitionData-2Yr'!AP46*($U$3/$BZ$3)</f>
        <v>5683.5522935779818</v>
      </c>
      <c r="CA45" s="71">
        <f>'TuitionData-2Yr'!AQ46*($U$3/$CA$3)</f>
        <v>5764.5117308543595</v>
      </c>
      <c r="CB45" s="71">
        <f>'TuitionData-2Yr'!AR46*($U$3/$CB$3)</f>
        <v>5894.5508511566995</v>
      </c>
      <c r="CC45" s="71">
        <f>'TuitionData-2Yr'!AS46*($U$3/$CC$3)</f>
        <v>6271.5</v>
      </c>
      <c r="CD45" s="289"/>
      <c r="CS45" s="71">
        <f>'TuitionData-2Yr'!BK46*($U$3/$CS$3)</f>
        <v>0</v>
      </c>
      <c r="CT45" s="71">
        <f>'TuitionData-2Yr'!BL46*($U$3/$CT$3)</f>
        <v>0</v>
      </c>
      <c r="CU45" s="71">
        <f>'TuitionData-2Yr'!BM46*($U$3/$CU$3)</f>
        <v>0</v>
      </c>
      <c r="CV45" s="71">
        <f>'TuitionData-2Yr'!BN46*($U$3/$CV$3)</f>
        <v>0</v>
      </c>
      <c r="CW45" s="71">
        <f>'TuitionData-2Yr'!BO46*($U$3/$CW$3)</f>
        <v>0</v>
      </c>
    </row>
    <row r="46" spans="1:102">
      <c r="A46" s="248" t="s">
        <v>134</v>
      </c>
      <c r="L46" s="71">
        <f>'TuitionData-4Yr'!P47*($U$3/$L$3)</f>
        <v>6970.9989440337913</v>
      </c>
      <c r="Q46" s="71">
        <f>'TuitionData-4Yr'!U47*($U$3/$Q$3)</f>
        <v>7809.4410399257195</v>
      </c>
      <c r="R46" s="71">
        <f>'TuitionData-4Yr'!V47*($U$3/$R$3)</f>
        <v>8033.4825688073397</v>
      </c>
      <c r="S46" s="71">
        <f>'TuitionData-4Yr'!W47*($U$3/$S$3)</f>
        <v>8125.8468348826909</v>
      </c>
      <c r="T46" s="71">
        <f>'TuitionData-4Yr'!X47*($U$3/$T$3)</f>
        <v>8573.6604103011778</v>
      </c>
      <c r="U46" s="71">
        <f>'TuitionData-4Yr'!Y47*($U$3/$U$3)</f>
        <v>8124</v>
      </c>
      <c r="V46" s="282"/>
      <c r="AF46" s="4">
        <f>'TuitionData-4Yr'!AM47*($U$3/$AF$3)</f>
        <v>12331.218585005279</v>
      </c>
      <c r="AK46" s="4">
        <f>'TuitionData-4Yr'!AR47*($U$3/$AK$3)</f>
        <v>12117.051067780872</v>
      </c>
      <c r="AL46" s="4">
        <f>'TuitionData-4Yr'!AS47*($U$3/$AL$3)</f>
        <v>12619.757798165138</v>
      </c>
      <c r="AM46" s="4">
        <f>'TuitionData-4Yr'!AT47*($U$3/$AM$3)</f>
        <v>13041.891102257634</v>
      </c>
      <c r="AN46" s="4">
        <f>'TuitionData-4Yr'!AU47*($U$3/$AN$3)</f>
        <v>14038.941946748144</v>
      </c>
      <c r="AO46" s="4">
        <f>'TuitionData-4Yr'!AV47*($U$3/$AO$3)</f>
        <v>14230</v>
      </c>
      <c r="AP46" s="282"/>
      <c r="AZ46" s="4">
        <f>'TuitionData-2Yr'!N47*($U$3/$AZ$3)</f>
        <v>4839.7381203801478</v>
      </c>
      <c r="BE46" s="71">
        <f>'TuitionData-2Yr'!S47*($U$3/$BE$3)</f>
        <v>5297.7530176415967</v>
      </c>
      <c r="BF46" s="71">
        <f>'TuitionData-2Yr'!T47*($U$3/$BF$3)</f>
        <v>5319.2220183486243</v>
      </c>
      <c r="BG46" s="71">
        <f>'TuitionData-2Yr'!U47*($U$3/$BG$3)</f>
        <v>5345.1899070385125</v>
      </c>
      <c r="BH46" s="71">
        <f>'TuitionData-2Yr'!V47*($U$3/$BH$3)</f>
        <v>5442.8494107376682</v>
      </c>
      <c r="BI46" s="71">
        <f>'TuitionData-2Yr'!W47*($U$3/$BI$3)</f>
        <v>5350</v>
      </c>
      <c r="BJ46" s="282"/>
      <c r="BT46" s="4">
        <f>'TuitionData-2Yr'!AJ47*($U$3/$BT$3)</f>
        <v>8636.046462513199</v>
      </c>
      <c r="BY46" s="4">
        <f>'TuitionData-2Yr'!AO47*($U$3/$BY$3)</f>
        <v>5443.0752089136486</v>
      </c>
      <c r="BZ46" s="71">
        <f>'TuitionData-2Yr'!AP47*($U$3/$BZ$3)</f>
        <v>5445.6660550458719</v>
      </c>
      <c r="CA46" s="71">
        <f>'TuitionData-2Yr'!AQ47*($U$3/$CA$3)</f>
        <v>5513.7459052678169</v>
      </c>
      <c r="CB46" s="71">
        <f>'TuitionData-2Yr'!AR47*($U$3/$CB$3)</f>
        <v>5589.6778699257957</v>
      </c>
      <c r="CC46" s="71">
        <f>'TuitionData-2Yr'!AS47*($U$3/$CC$3)</f>
        <v>5393</v>
      </c>
      <c r="CD46" s="289"/>
      <c r="CS46" s="71">
        <f>'TuitionData-2Yr'!BK47*($U$3/$CS$3)</f>
        <v>0</v>
      </c>
      <c r="CT46" s="71">
        <f>'TuitionData-2Yr'!BL47*($U$3/$CT$3)</f>
        <v>0</v>
      </c>
      <c r="CU46" s="71">
        <f>'TuitionData-2Yr'!BM47*($U$3/$CU$3)</f>
        <v>0</v>
      </c>
      <c r="CV46" s="71">
        <f>'TuitionData-2Yr'!BN47*($U$3/$CV$3)</f>
        <v>0</v>
      </c>
      <c r="CW46" s="71">
        <f>'TuitionData-2Yr'!BO47*($U$3/$CW$3)</f>
        <v>0</v>
      </c>
    </row>
    <row r="47" spans="1:102">
      <c r="A47" s="248" t="s">
        <v>135</v>
      </c>
      <c r="L47" s="71">
        <f>'TuitionData-4Yr'!P48*($U$3/$L$3)</f>
        <v>6324.7138331573387</v>
      </c>
      <c r="Q47" s="71">
        <f>'TuitionData-4Yr'!U48*($U$3/$Q$3)</f>
        <v>6806.2841225626744</v>
      </c>
      <c r="R47" s="71">
        <f>'TuitionData-4Yr'!V48*($U$3/$R$3)</f>
        <v>6725.1082568807342</v>
      </c>
      <c r="S47" s="71">
        <f>'TuitionData-4Yr'!W48*($U$3/$S$3)</f>
        <v>6822.8986277113763</v>
      </c>
      <c r="T47" s="71">
        <f>'TuitionData-4Yr'!X48*($U$3/$T$3)</f>
        <v>6925.4089917066776</v>
      </c>
      <c r="U47" s="71">
        <f>'TuitionData-4Yr'!Y48*($U$3/$U$3)</f>
        <v>6908</v>
      </c>
      <c r="V47" s="282"/>
      <c r="AF47" s="4">
        <f>'TuitionData-4Yr'!AM48*($U$3/$AF$3)</f>
        <v>11322.323125659979</v>
      </c>
      <c r="AK47" s="4">
        <f>'TuitionData-4Yr'!AR48*($U$3/$AK$3)</f>
        <v>12518.31383472609</v>
      </c>
      <c r="AL47" s="4">
        <f>'TuitionData-4Yr'!AS48*($U$3/$AL$3)</f>
        <v>12704.411009174313</v>
      </c>
      <c r="AM47" s="4">
        <f>'TuitionData-4Yr'!AT48*($U$3/$AM$3)</f>
        <v>12841.278441788401</v>
      </c>
      <c r="AN47" s="4">
        <f>'TuitionData-4Yr'!AU48*($U$3/$AN$3)</f>
        <v>13206.404190309908</v>
      </c>
      <c r="AO47" s="4">
        <f>'TuitionData-4Yr'!AV48*($U$3/$AO$3)</f>
        <v>13240</v>
      </c>
      <c r="AP47" s="282"/>
      <c r="AZ47" s="4">
        <f>'TuitionData-2Yr'!N48*($U$3/$AZ$3)</f>
        <v>3515.100316789863</v>
      </c>
      <c r="BE47" s="71">
        <f>'TuitionData-2Yr'!S48*($U$3/$BE$3)</f>
        <v>4001.7827298050138</v>
      </c>
      <c r="BF47" s="71">
        <f>'TuitionData-2Yr'!T48*($U$3/$BF$3)</f>
        <v>2636.0366972477063</v>
      </c>
      <c r="BG47" s="71">
        <f>'TuitionData-2Yr'!U48*($U$3/$BG$3)</f>
        <v>2729.9867197875164</v>
      </c>
      <c r="BH47" s="71">
        <f>'TuitionData-2Yr'!V48*($U$3/$BH$3)</f>
        <v>2785.6621562636401</v>
      </c>
      <c r="BI47" s="71">
        <f>'TuitionData-2Yr'!W48*($U$3/$BI$3)</f>
        <v>2822</v>
      </c>
      <c r="BJ47" s="282"/>
      <c r="BT47" s="4">
        <f>'TuitionData-2Yr'!AJ48*($U$3/$BT$3)</f>
        <v>4958.1414994720171</v>
      </c>
      <c r="BY47" s="4">
        <f>'TuitionData-2Yr'!AO48*($U$3/$BY$3)</f>
        <v>5140.5013927576601</v>
      </c>
      <c r="BZ47" s="71">
        <f>'TuitionData-2Yr'!AP48*($U$3/$BZ$3)</f>
        <v>5079.1926605504586</v>
      </c>
      <c r="CA47" s="71">
        <f>'TuitionData-2Yr'!AQ48*($U$3/$CA$3)</f>
        <v>5553.0411686586976</v>
      </c>
      <c r="CB47" s="71">
        <f>'TuitionData-2Yr'!AR48*($U$3/$CB$3)</f>
        <v>5567.2457442164987</v>
      </c>
      <c r="CC47" s="71">
        <f>'TuitionData-2Yr'!AS48*($U$3/$CC$3)</f>
        <v>5730</v>
      </c>
      <c r="CD47" s="289"/>
      <c r="CS47" s="71">
        <f>'TuitionData-2Yr'!BK48*($U$3/$CS$3)</f>
        <v>0</v>
      </c>
      <c r="CT47" s="71">
        <f>'TuitionData-2Yr'!BL48*($U$3/$CT$3)</f>
        <v>0</v>
      </c>
      <c r="CU47" s="71">
        <f>'TuitionData-2Yr'!BM48*($U$3/$CU$3)</f>
        <v>0</v>
      </c>
      <c r="CV47" s="71">
        <f>'TuitionData-2Yr'!BN48*($U$3/$CV$3)</f>
        <v>0</v>
      </c>
      <c r="CW47" s="71">
        <f>'TuitionData-2Yr'!BO48*($U$3/$CW$3)</f>
        <v>0</v>
      </c>
    </row>
    <row r="48" spans="1:102">
      <c r="A48" s="248" t="s">
        <v>136</v>
      </c>
      <c r="L48" s="71">
        <f>'TuitionData-4Yr'!P49*($U$3/$L$3)</f>
        <v>4891.5395987328402</v>
      </c>
      <c r="Q48" s="71">
        <f>'TuitionData-4Yr'!U49*($U$3/$Q$3)</f>
        <v>5661.0584958217269</v>
      </c>
      <c r="R48" s="71">
        <f>'TuitionData-4Yr'!V49*($U$3/$R$3)</f>
        <v>5909.6513761467895</v>
      </c>
      <c r="S48" s="71">
        <f>'TuitionData-4Yr'!W49*($U$3/$S$3)</f>
        <v>5982.1868083222662</v>
      </c>
      <c r="T48" s="71">
        <f>'TuitionData-4Yr'!X49*($U$3/$T$3)</f>
        <v>6200.4434744652981</v>
      </c>
      <c r="U48" s="71">
        <f>'TuitionData-4Yr'!Y49*($U$3/$U$3)</f>
        <v>6133.5</v>
      </c>
      <c r="V48" s="282"/>
      <c r="AF48" s="4">
        <f>'TuitionData-4Yr'!AM49*($U$3/$AF$3)</f>
        <v>8901.2206969376984</v>
      </c>
      <c r="AK48" s="4">
        <f>'TuitionData-4Yr'!AR49*($U$3/$AK$3)</f>
        <v>10235.996285979572</v>
      </c>
      <c r="AL48" s="4">
        <f>'TuitionData-4Yr'!AS49*($U$3/$AL$3)</f>
        <v>10682.913761467891</v>
      </c>
      <c r="AM48" s="4">
        <f>'TuitionData-4Yr'!AT49*($U$3/$AM$3)</f>
        <v>10800.509960159361</v>
      </c>
      <c r="AN48" s="4">
        <f>'TuitionData-4Yr'!AU49*($U$3/$AN$3)</f>
        <v>11107.470973374071</v>
      </c>
      <c r="AO48" s="4">
        <f>'TuitionData-4Yr'!AV49*($U$3/$AO$3)</f>
        <v>11061.5</v>
      </c>
      <c r="AP48" s="282"/>
      <c r="AZ48" s="4">
        <f>'TuitionData-2Yr'!N49*($U$3/$AZ$3)</f>
        <v>2164.5617740232315</v>
      </c>
      <c r="BE48" s="71">
        <f>'TuitionData-2Yr'!S49*($U$3/$BE$3)</f>
        <v>2505.1810584958216</v>
      </c>
      <c r="BF48" s="71">
        <f>'TuitionData-2Yr'!T49*($U$3/$BF$3)</f>
        <v>2668.1834862385322</v>
      </c>
      <c r="BG48" s="71">
        <f>'TuitionData-2Yr'!U49*($U$3/$BG$3)</f>
        <v>2704.1345728198316</v>
      </c>
      <c r="BH48" s="71">
        <f>'TuitionData-2Yr'!V49*($U$3/$BH$3)</f>
        <v>2753.0336097773893</v>
      </c>
      <c r="BI48" s="71">
        <f>'TuitionData-2Yr'!W49*($U$3/$BI$3)</f>
        <v>2685</v>
      </c>
      <c r="BJ48" s="282"/>
      <c r="BT48" s="4">
        <f>'TuitionData-2Yr'!AJ49*($U$3/$BT$3)</f>
        <v>2821.3305174234424</v>
      </c>
      <c r="BY48" s="4">
        <f>'TuitionData-2Yr'!AO49*($U$3/$BY$3)</f>
        <v>3286.0167130919222</v>
      </c>
      <c r="BZ48" s="71">
        <f>'TuitionData-2Yr'!AP49*($U$3/$BZ$3)</f>
        <v>3548.4697247706422</v>
      </c>
      <c r="CA48" s="71">
        <f>'TuitionData-2Yr'!AQ49*($U$3/$CA$3)</f>
        <v>3501.9318282425847</v>
      </c>
      <c r="CB48" s="71">
        <f>'TuitionData-2Yr'!AR49*($U$3/$CB$3)</f>
        <v>3628.9061545176774</v>
      </c>
      <c r="CC48" s="71">
        <f>'TuitionData-2Yr'!AS49*($U$3/$CC$3)</f>
        <v>3626.5</v>
      </c>
      <c r="CD48" s="289"/>
      <c r="CS48" s="71">
        <f>'TuitionData-2Yr'!BK49*($U$3/$CS$3)</f>
        <v>0</v>
      </c>
      <c r="CT48" s="71">
        <f>'TuitionData-2Yr'!BL49*($U$3/$CT$3)</f>
        <v>0</v>
      </c>
      <c r="CU48" s="71">
        <f>'TuitionData-2Yr'!BM49*($U$3/$CU$3)</f>
        <v>0</v>
      </c>
      <c r="CV48" s="71">
        <f>'TuitionData-2Yr'!BN49*($U$3/$CV$3)</f>
        <v>0</v>
      </c>
      <c r="CW48" s="71">
        <f>'TuitionData-2Yr'!BO49*($U$3/$CW$3)</f>
        <v>0</v>
      </c>
    </row>
    <row r="49" spans="1:101">
      <c r="A49" s="248" t="s">
        <v>137</v>
      </c>
      <c r="L49" s="71">
        <f>'TuitionData-4Yr'!P50*($U$3/$L$3)</f>
        <v>5579.1425554382258</v>
      </c>
      <c r="Q49" s="71">
        <f>'TuitionData-4Yr'!U50*($U$3/$Q$3)</f>
        <v>6509.132776230269</v>
      </c>
      <c r="R49" s="71">
        <f>'TuitionData-4Yr'!V50*($U$3/$R$3)</f>
        <v>6436.3229357798173</v>
      </c>
      <c r="S49" s="71">
        <f>'TuitionData-4Yr'!W50*($U$3/$S$3)</f>
        <v>6349.8043382027436</v>
      </c>
      <c r="T49" s="71">
        <f>'TuitionData-4Yr'!X50*($U$3/$T$3)</f>
        <v>6386.0183326058486</v>
      </c>
      <c r="U49" s="71">
        <f>'TuitionData-4Yr'!Y50*($U$3/$U$3)</f>
        <v>6434.5</v>
      </c>
      <c r="V49" s="282"/>
      <c r="AF49" s="4">
        <f>'TuitionData-4Yr'!AM50*($U$3/$AF$3)</f>
        <v>11906.939809926083</v>
      </c>
      <c r="AK49" s="4">
        <f>'TuitionData-4Yr'!AR50*($U$3/$AK$3)</f>
        <v>14117.400185701021</v>
      </c>
      <c r="AL49" s="4">
        <f>'TuitionData-4Yr'!AS50*($U$3/$AL$3)</f>
        <v>13964.029357798167</v>
      </c>
      <c r="AM49" s="4">
        <f>'TuitionData-4Yr'!AT50*($U$3/$AM$3)</f>
        <v>13837.10314298362</v>
      </c>
      <c r="AN49" s="4">
        <f>'TuitionData-4Yr'!AU50*($U$3/$AN$3)</f>
        <v>11494.425141859449</v>
      </c>
      <c r="AO49" s="4">
        <f>'TuitionData-4Yr'!AV50*($U$3/$AO$3)</f>
        <v>11635.5</v>
      </c>
      <c r="AP49" s="282"/>
      <c r="AZ49" s="4">
        <f>'TuitionData-2Yr'!N50*($U$3/$AZ$3)</f>
        <v>3448.4984160506865</v>
      </c>
      <c r="BE49" s="71">
        <f>'TuitionData-2Yr'!S50*($U$3/$BE$3)</f>
        <v>4146.0204271123494</v>
      </c>
      <c r="BF49" s="71">
        <f>'TuitionData-2Yr'!T50*($U$3/$BF$3)</f>
        <v>4107.2880733944958</v>
      </c>
      <c r="BG49" s="71">
        <f>'TuitionData-2Yr'!U50*($U$3/$BG$3)</f>
        <v>4011.2191235059759</v>
      </c>
      <c r="BH49" s="71">
        <f>'TuitionData-2Yr'!V50*($U$3/$BH$3)</f>
        <v>3973.0353557398512</v>
      </c>
      <c r="BI49" s="71">
        <f>'TuitionData-2Yr'!W50*($U$3/$BI$3)</f>
        <v>3969.5</v>
      </c>
      <c r="BJ49" s="282"/>
      <c r="BT49" s="4">
        <f>'TuitionData-2Yr'!AJ50*($U$3/$BT$3)</f>
        <v>4276.7053854276664</v>
      </c>
      <c r="BY49" s="4">
        <f>'TuitionData-2Yr'!AO50*($U$3/$BY$3)</f>
        <v>4668.2042711234908</v>
      </c>
      <c r="BZ49" s="71">
        <f>'TuitionData-2Yr'!AP50*($U$3/$BZ$3)</f>
        <v>4349.4605504587162</v>
      </c>
      <c r="CA49" s="71">
        <f>'TuitionData-2Yr'!AQ50*($U$3/$CA$3)</f>
        <v>4197.3545816733067</v>
      </c>
      <c r="CB49" s="71">
        <f>'TuitionData-2Yr'!AR50*($U$3/$CB$3)</f>
        <v>4278.4181580096019</v>
      </c>
      <c r="CC49" s="71">
        <f>'TuitionData-2Yr'!AS50*($U$3/$CC$3)</f>
        <v>4576.5</v>
      </c>
      <c r="CD49" s="289"/>
      <c r="CS49" s="71">
        <f>'TuitionData-2Yr'!BK50*($U$3/$CS$3)</f>
        <v>0</v>
      </c>
      <c r="CT49" s="71">
        <f>'TuitionData-2Yr'!BL50*($U$3/$CT$3)</f>
        <v>0</v>
      </c>
      <c r="CU49" s="71">
        <f>'TuitionData-2Yr'!BM50*($U$3/$CU$3)</f>
        <v>0</v>
      </c>
      <c r="CV49" s="71">
        <f>'TuitionData-2Yr'!BN50*($U$3/$CV$3)</f>
        <v>0</v>
      </c>
      <c r="CW49" s="71">
        <f>'TuitionData-2Yr'!BO50*($U$3/$CW$3)</f>
        <v>0</v>
      </c>
    </row>
    <row r="50" spans="1:101">
      <c r="A50" s="248" t="s">
        <v>138</v>
      </c>
      <c r="L50" s="71">
        <f>'TuitionData-4Yr'!P51*($U$3/$L$3)</f>
        <v>7479.7634635691657</v>
      </c>
      <c r="Q50" s="71">
        <f>'TuitionData-4Yr'!U51*($U$3/$Q$3)</f>
        <v>8643.4168987929424</v>
      </c>
      <c r="R50" s="71">
        <f>'TuitionData-4Yr'!V51*($U$3/$R$3)</f>
        <v>9400.7926605504599</v>
      </c>
      <c r="S50" s="71">
        <f>'TuitionData-4Yr'!W51*($U$3/$S$3)</f>
        <v>9087.5467020805663</v>
      </c>
      <c r="T50" s="71">
        <f>'TuitionData-4Yr'!X51*($U$3/$T$3)</f>
        <v>9457.1802706241797</v>
      </c>
      <c r="U50" s="71">
        <f>'TuitionData-4Yr'!Y51*($U$3/$U$3)</f>
        <v>9816</v>
      </c>
      <c r="V50" s="282"/>
      <c r="AF50" s="4">
        <f>'TuitionData-4Yr'!AM51*($U$3/$AF$3)</f>
        <v>13983.93241816262</v>
      </c>
      <c r="AK50" s="4">
        <f>'TuitionData-4Yr'!AR51*($U$3/$AK$3)</f>
        <v>18152.259981429899</v>
      </c>
      <c r="AL50" s="4">
        <f>'TuitionData-4Yr'!AS51*($U$3/$AL$3)</f>
        <v>18159.185321100918</v>
      </c>
      <c r="AM50" s="4">
        <f>'TuitionData-4Yr'!AT51*($U$3/$AM$3)</f>
        <v>18518.409915891985</v>
      </c>
      <c r="AN50" s="4">
        <f>'TuitionData-4Yr'!AU51*($U$3/$AN$3)</f>
        <v>18756.316019205584</v>
      </c>
      <c r="AO50" s="4">
        <f>'TuitionData-4Yr'!AV51*($U$3/$AO$3)</f>
        <v>18034</v>
      </c>
      <c r="AP50" s="282"/>
      <c r="AZ50" s="4">
        <f>'TuitionData-2Yr'!N51*($U$3/$AZ$3)</f>
        <v>4245.2544878563886</v>
      </c>
      <c r="BE50" s="71">
        <f>'TuitionData-2Yr'!S51*($U$3/$BE$3)</f>
        <v>4496.3119777158772</v>
      </c>
      <c r="BF50" s="71">
        <f>'TuitionData-2Yr'!T51*($U$3/$BF$3)</f>
        <v>4789.8715596330276</v>
      </c>
      <c r="BG50" s="71">
        <f>'TuitionData-2Yr'!U51*($U$3/$BG$3)</f>
        <v>4408.3081009296147</v>
      </c>
      <c r="BH50" s="71">
        <f>'TuitionData-2Yr'!V51*($U$3/$BH$3)</f>
        <v>4573.6045395024003</v>
      </c>
      <c r="BI50" s="71">
        <f>'TuitionData-2Yr'!W51*($U$3/$BI$3)</f>
        <v>4862</v>
      </c>
      <c r="BJ50" s="282"/>
      <c r="BT50" s="4">
        <f>'TuitionData-2Yr'!AJ51*($U$3/$BT$3)</f>
        <v>7814.6230200633581</v>
      </c>
      <c r="BY50" s="4">
        <f>'TuitionData-2Yr'!AO51*($U$3/$BY$3)</f>
        <v>7960.1857010213553</v>
      </c>
      <c r="BZ50" s="71">
        <f>'TuitionData-2Yr'!AP51*($U$3/$BZ$3)</f>
        <v>8151.3541284403673</v>
      </c>
      <c r="CA50" s="71">
        <f>'TuitionData-2Yr'!AQ51*($U$3/$CA$3)</f>
        <v>8224.6020362992458</v>
      </c>
      <c r="CB50" s="71">
        <f>'TuitionData-2Yr'!AR51*($U$3/$CB$3)</f>
        <v>8000.111741597555</v>
      </c>
      <c r="CC50" s="71">
        <f>'TuitionData-2Yr'!AS51*($U$3/$CC$3)</f>
        <v>9268</v>
      </c>
      <c r="CD50" s="289"/>
      <c r="CS50" s="71">
        <f>'TuitionData-2Yr'!BK51*($U$3/$CS$3)</f>
        <v>0</v>
      </c>
      <c r="CT50" s="71">
        <f>'TuitionData-2Yr'!BL51*($U$3/$CT$3)</f>
        <v>0</v>
      </c>
      <c r="CU50" s="71">
        <f>'TuitionData-2Yr'!BM51*($U$3/$CU$3)</f>
        <v>0</v>
      </c>
      <c r="CV50" s="71">
        <f>'TuitionData-2Yr'!BN51*($U$3/$CV$3)</f>
        <v>0</v>
      </c>
      <c r="CW50" s="71">
        <f>'TuitionData-2Yr'!BO51*($U$3/$CW$3)</f>
        <v>0</v>
      </c>
    </row>
    <row r="51" spans="1:101">
      <c r="A51" s="248" t="s">
        <v>139</v>
      </c>
      <c r="L51" s="71">
        <f>'TuitionData-4Yr'!P52*($U$3/$L$3)</f>
        <v>5856.033790918691</v>
      </c>
      <c r="Q51" s="71">
        <f>'TuitionData-4Yr'!U52*($U$3/$Q$3)</f>
        <v>6685.9052924791085</v>
      </c>
      <c r="R51" s="71">
        <f>'TuitionData-4Yr'!V52*($U$3/$R$3)</f>
        <v>6916.9174311926608</v>
      </c>
      <c r="S51" s="71">
        <f>'TuitionData-4Yr'!W52*($U$3/$S$3)</f>
        <v>7160.0106241699859</v>
      </c>
      <c r="T51" s="71">
        <f>'TuitionData-4Yr'!X52*($U$3/$T$3)</f>
        <v>7480.604103011784</v>
      </c>
      <c r="U51" s="71">
        <f>'TuitionData-4Yr'!Y52*($U$3/$U$3)</f>
        <v>7713</v>
      </c>
      <c r="V51" s="282"/>
      <c r="AF51" s="4">
        <f>'TuitionData-4Yr'!AM52*($U$3/$AF$3)</f>
        <v>12227.615628299895</v>
      </c>
      <c r="AK51" s="4">
        <f>'TuitionData-4Yr'!AR52*($U$3/$AK$3)</f>
        <v>8174.9155060352832</v>
      </c>
      <c r="AL51" s="4">
        <f>'TuitionData-4Yr'!AS52*($U$3/$AL$3)</f>
        <v>8850.0110091743118</v>
      </c>
      <c r="AM51" s="4">
        <f>'TuitionData-4Yr'!AT52*($U$3/$AM$3)</f>
        <v>8933.4679061531642</v>
      </c>
      <c r="AN51" s="4">
        <f>'TuitionData-4Yr'!AU52*($U$3/$AN$3)</f>
        <v>9423.0222610213877</v>
      </c>
      <c r="AO51" s="4">
        <f>'TuitionData-4Yr'!AV52*($U$3/$AO$3)</f>
        <v>9795</v>
      </c>
      <c r="AP51" s="282"/>
      <c r="AZ51" s="4">
        <f>'TuitionData-2Yr'!N52*($U$3/$AZ$3)</f>
        <v>3951.71277719113</v>
      </c>
      <c r="BE51" s="71">
        <f>'TuitionData-2Yr'!S52*($U$3/$BE$3)</f>
        <v>4812.9842154131848</v>
      </c>
      <c r="BF51" s="71">
        <f>'TuitionData-2Yr'!T52*($U$3/$BF$3)</f>
        <v>4827.911926605505</v>
      </c>
      <c r="BG51" s="71">
        <f>'TuitionData-2Yr'!U52*($U$3/$BG$3)</f>
        <v>5501.336874723328</v>
      </c>
      <c r="BH51" s="71">
        <f>'TuitionData-2Yr'!V52*($U$3/$BH$3)</f>
        <v>5261.3531209079001</v>
      </c>
      <c r="BI51" s="71">
        <f>'TuitionData-2Yr'!W52*($U$3/$BI$3)</f>
        <v>4521</v>
      </c>
      <c r="BJ51" s="282"/>
      <c r="BT51" s="4">
        <f>'TuitionData-2Yr'!AJ52*($U$3/$BT$3)</f>
        <v>3951.71277719113</v>
      </c>
      <c r="BY51" s="4">
        <f>'TuitionData-2Yr'!AO52*($U$3/$BY$3)</f>
        <v>4812.9842154131848</v>
      </c>
      <c r="BZ51" s="71">
        <f>'TuitionData-2Yr'!AP52*($U$3/$BZ$3)</f>
        <v>4827.911926605505</v>
      </c>
      <c r="CA51" s="71">
        <f>'TuitionData-2Yr'!AQ52*($U$3/$CA$3)</f>
        <v>5501.336874723328</v>
      </c>
      <c r="CB51" s="71">
        <f>'TuitionData-2Yr'!AR52*($U$3/$CB$3)</f>
        <v>5261.3531209079001</v>
      </c>
      <c r="CC51" s="71">
        <f>'TuitionData-2Yr'!AS52*($U$3/$CC$3)</f>
        <v>4521</v>
      </c>
      <c r="CD51" s="289"/>
      <c r="CS51" s="71">
        <f>'TuitionData-2Yr'!BK52*($U$3/$CS$3)</f>
        <v>0</v>
      </c>
      <c r="CT51" s="71">
        <f>'TuitionData-2Yr'!BL52*($U$3/$CT$3)</f>
        <v>0</v>
      </c>
      <c r="CU51" s="71">
        <f>'TuitionData-2Yr'!BM52*($U$3/$CU$3)</f>
        <v>0</v>
      </c>
      <c r="CV51" s="71">
        <f>'TuitionData-2Yr'!BN52*($U$3/$CV$3)</f>
        <v>0</v>
      </c>
      <c r="CW51" s="71">
        <f>'TuitionData-2Yr'!BO52*($U$3/$CW$3)</f>
        <v>0</v>
      </c>
    </row>
    <row r="52" spans="1:101">
      <c r="A52" s="251" t="s">
        <v>140</v>
      </c>
      <c r="B52" s="52"/>
      <c r="C52" s="52"/>
      <c r="D52" s="52"/>
      <c r="E52" s="52"/>
      <c r="F52" s="52"/>
      <c r="G52" s="52"/>
      <c r="H52" s="52"/>
      <c r="I52" s="52"/>
      <c r="J52" s="52"/>
      <c r="K52" s="52"/>
      <c r="L52" s="284">
        <f>'TuitionData-4Yr'!P53*($U$3/$L$3)</f>
        <v>5930.0359028511093</v>
      </c>
      <c r="M52" s="52"/>
      <c r="N52" s="52"/>
      <c r="O52" s="52"/>
      <c r="P52" s="52"/>
      <c r="Q52" s="284">
        <f>'TuitionData-4Yr'!U53*($U$3/$Q$3)</f>
        <v>7172.843082636954</v>
      </c>
      <c r="R52" s="284">
        <f>'TuitionData-4Yr'!V53*($U$3/$R$3)</f>
        <v>7471.9853211009176</v>
      </c>
      <c r="S52" s="284">
        <f>'TuitionData-4Yr'!W53*($U$3/$S$3)</f>
        <v>7530.2133687472324</v>
      </c>
      <c r="T52" s="284">
        <f>'TuitionData-4Yr'!X53*($U$3/$T$3)</f>
        <v>7851.2439982540363</v>
      </c>
      <c r="U52" s="284">
        <f>'TuitionData-4Yr'!Y53*($U$3/$U$3)</f>
        <v>7721</v>
      </c>
      <c r="V52" s="206"/>
      <c r="W52" s="52"/>
      <c r="X52" s="52"/>
      <c r="Y52" s="52"/>
      <c r="Z52" s="52"/>
      <c r="AA52" s="52"/>
      <c r="AB52" s="52"/>
      <c r="AC52" s="52"/>
      <c r="AD52" s="52"/>
      <c r="AE52" s="52"/>
      <c r="AF52" s="52">
        <f>'TuitionData-4Yr'!AM53*($U$3/$AF$3)</f>
        <v>18320.456177402324</v>
      </c>
      <c r="AG52" s="52"/>
      <c r="AH52" s="52"/>
      <c r="AI52" s="52"/>
      <c r="AJ52" s="52"/>
      <c r="AK52" s="52">
        <f>'TuitionData-4Yr'!AR53*($U$3/$AK$3)</f>
        <v>15385.715877437326</v>
      </c>
      <c r="AL52" s="52">
        <f>'TuitionData-4Yr'!AS53*($U$3/$AL$3)</f>
        <v>15586.90642201835</v>
      </c>
      <c r="AM52" s="52">
        <f>'TuitionData-4Yr'!AT53*($U$3/$AM$3)</f>
        <v>15361.345728198316</v>
      </c>
      <c r="AN52" s="52">
        <f>'TuitionData-4Yr'!AU53*($U$3/$AN$3)</f>
        <v>15572.993452640767</v>
      </c>
      <c r="AO52" s="52">
        <f>'TuitionData-4Yr'!AV53*($U$3/$AO$3)</f>
        <v>15294</v>
      </c>
      <c r="AP52" s="206"/>
      <c r="AQ52" s="52"/>
      <c r="AR52" s="52"/>
      <c r="AS52" s="52"/>
      <c r="AT52" s="52"/>
      <c r="AU52" s="52"/>
      <c r="AV52" s="52"/>
      <c r="AW52" s="52"/>
      <c r="AX52" s="52"/>
      <c r="AY52" s="52"/>
      <c r="AZ52" s="52">
        <f>'TuitionData-2Yr'!N53*($U$3/$AZ$3)</f>
        <v>3100.6884899683209</v>
      </c>
      <c r="BA52" s="52"/>
      <c r="BB52" s="52"/>
      <c r="BC52" s="52"/>
      <c r="BD52" s="52"/>
      <c r="BE52" s="284">
        <f>'TuitionData-2Yr'!S53*($U$3/$BE$3)</f>
        <v>3612.4493964716808</v>
      </c>
      <c r="BF52" s="284">
        <f>'TuitionData-2Yr'!T53*($U$3/$BF$3)</f>
        <v>3742.4220183486241</v>
      </c>
      <c r="BG52" s="284">
        <f>'TuitionData-2Yr'!U53*($U$3/$BG$3)</f>
        <v>3786.305444887118</v>
      </c>
      <c r="BH52" s="284">
        <f>'TuitionData-2Yr'!V53*($U$3/$BH$3)</f>
        <v>3898.0916630292445</v>
      </c>
      <c r="BI52" s="284">
        <f>'TuitionData-2Yr'!W53*($U$3/$BI$3)</f>
        <v>4371.5</v>
      </c>
      <c r="BJ52" s="206"/>
      <c r="BK52" s="52"/>
      <c r="BL52" s="52"/>
      <c r="BM52" s="52"/>
      <c r="BN52" s="52"/>
      <c r="BO52" s="52"/>
      <c r="BP52" s="52"/>
      <c r="BQ52" s="52"/>
      <c r="BR52" s="52"/>
      <c r="BS52" s="52"/>
      <c r="BT52" s="52">
        <f>'TuitionData-2Yr'!AJ53*($U$3/$BT$3)</f>
        <v>18348.823653643085</v>
      </c>
      <c r="BU52" s="52"/>
      <c r="BV52" s="52"/>
      <c r="BW52" s="52"/>
      <c r="BX52" s="52"/>
      <c r="BY52" s="52">
        <f>'TuitionData-2Yr'!AO53*($U$3/$BY$3)</f>
        <v>5261.9647168059428</v>
      </c>
      <c r="BZ52" s="284">
        <f>'TuitionData-2Yr'!AP53*($U$3/$BZ$3)</f>
        <v>5430.6642201834866</v>
      </c>
      <c r="CA52" s="284">
        <f>'TuitionData-2Yr'!AQ53*($U$3/$CA$3)</f>
        <v>5500.3027888446213</v>
      </c>
      <c r="CB52" s="284">
        <f>'TuitionData-2Yr'!AR53*($U$3/$CB$3)</f>
        <v>5681.9554779572236</v>
      </c>
      <c r="CC52" s="284">
        <f>'TuitionData-2Yr'!AS53*($U$3/$CC$3)</f>
        <v>5288</v>
      </c>
      <c r="CD52" s="291"/>
      <c r="CE52" s="52"/>
      <c r="CF52" s="52"/>
      <c r="CG52" s="52"/>
      <c r="CH52" s="52"/>
      <c r="CI52" s="52"/>
      <c r="CJ52" s="52"/>
      <c r="CK52" s="52"/>
      <c r="CL52" s="52"/>
      <c r="CM52" s="52"/>
      <c r="CN52" s="52"/>
      <c r="CO52" s="52"/>
      <c r="CP52" s="52"/>
      <c r="CQ52" s="52"/>
      <c r="CR52" s="52"/>
      <c r="CS52" s="284">
        <f>'TuitionData-2Yr'!BK53*($U$3/$CS$3)</f>
        <v>0</v>
      </c>
      <c r="CT52" s="284">
        <f>'TuitionData-2Yr'!BL53*($U$3/$CT$3)</f>
        <v>0</v>
      </c>
      <c r="CU52" s="284">
        <f>'TuitionData-2Yr'!BM53*($U$3/$CU$3)</f>
        <v>0</v>
      </c>
      <c r="CV52" s="284">
        <f>'TuitionData-2Yr'!BN53*($U$3/$CV$3)</f>
        <v>0</v>
      </c>
      <c r="CW52" s="284">
        <f>'TuitionData-2Yr'!BO53*($U$3/$CW$3)</f>
        <v>0</v>
      </c>
    </row>
    <row r="53" spans="1:101">
      <c r="A53" s="248" t="s">
        <v>141</v>
      </c>
      <c r="L53" s="71">
        <f>'TuitionData-4Yr'!P54*($U$3/$L$3)</f>
        <v>7521.0813093980996</v>
      </c>
      <c r="Q53" s="71">
        <f>'TuitionData-4Yr'!U54*($U$3/$Q$3)</f>
        <v>8031.220055710306</v>
      </c>
      <c r="R53" s="71">
        <f>'TuitionData-4Yr'!V54*($U$3/$R$3)</f>
        <v>8278.8697247706423</v>
      </c>
      <c r="S53" s="71">
        <f>'TuitionData-4Yr'!W54*($U$3/$S$3)</f>
        <v>8743.1961044710042</v>
      </c>
      <c r="T53" s="71">
        <f>'TuitionData-4Yr'!X54*($U$3/$T$3)</f>
        <v>9008.0279353993883</v>
      </c>
      <c r="U53" s="71">
        <f>'TuitionData-4Yr'!Y54*($U$3/$U$3)</f>
        <v>8950.5</v>
      </c>
      <c r="V53" s="282"/>
      <c r="AF53" s="4">
        <f>'TuitionData-4Yr'!AM54*($U$3/$AF$3)</f>
        <v>15582.378035902851</v>
      </c>
      <c r="AK53" s="4">
        <f>'TuitionData-4Yr'!AR54*($U$3/$AK$3)</f>
        <v>17169.166202414111</v>
      </c>
      <c r="AL53" s="4">
        <f>'TuitionData-4Yr'!AS54*($U$3/$AL$3)</f>
        <v>17693.592660550461</v>
      </c>
      <c r="AM53" s="4">
        <f>'TuitionData-4Yr'!AT54*($U$3/$AM$3)</f>
        <v>18531.335989375828</v>
      </c>
      <c r="AN53" s="4">
        <f>'TuitionData-4Yr'!AU54*($U$3/$AN$3)</f>
        <v>18812.906154517677</v>
      </c>
      <c r="AO53" s="4">
        <f>'TuitionData-4Yr'!AV54*($U$3/$AO$3)</f>
        <v>18710.5</v>
      </c>
      <c r="AP53" s="282"/>
      <c r="AZ53" s="4">
        <f>'TuitionData-2Yr'!N54*($U$3/$AZ$3)</f>
        <v>3798.7750791974659</v>
      </c>
      <c r="BE53" s="71">
        <f>'TuitionData-2Yr'!S54*($U$3/$BE$3)</f>
        <v>4214.3435468895077</v>
      </c>
      <c r="BF53" s="71">
        <f>'TuitionData-2Yr'!T54*($U$3/$BF$3)</f>
        <v>4056.924770642202</v>
      </c>
      <c r="BG53" s="71">
        <f>'TuitionData-2Yr'!U54*($U$3/$BG$3)</f>
        <v>4075.3324479858338</v>
      </c>
      <c r="BH53" s="71">
        <f>'TuitionData-2Yr'!V54*($U$3/$BH$3)</f>
        <v>4193.7878655608902</v>
      </c>
      <c r="BI53" s="71">
        <f>'TuitionData-2Yr'!W54*($U$3/$BI$3)</f>
        <v>4397</v>
      </c>
      <c r="BJ53" s="282"/>
      <c r="BT53" s="4">
        <f>'TuitionData-2Yr'!AJ54*($U$3/$BT$3)</f>
        <v>7897.2587117212252</v>
      </c>
      <c r="BY53" s="4">
        <f>'TuitionData-2Yr'!AO54*($U$3/$BY$3)</f>
        <v>9002.3844011142064</v>
      </c>
      <c r="BZ53" s="71">
        <f>'TuitionData-2Yr'!AP54*($U$3/$BZ$3)</f>
        <v>9266.8477064220187</v>
      </c>
      <c r="CA53" s="71">
        <f>'TuitionData-2Yr'!AQ54*($U$3/$CA$3)</f>
        <v>8857.9796370075237</v>
      </c>
      <c r="CB53" s="71">
        <f>'TuitionData-2Yr'!AR54*($U$3/$CB$3)</f>
        <v>9095.2073330423391</v>
      </c>
      <c r="CC53" s="71">
        <f>'TuitionData-2Yr'!AS54*($U$3/$CC$3)</f>
        <v>9406</v>
      </c>
      <c r="CD53" s="289"/>
      <c r="CS53" s="71">
        <f>'TuitionData-2Yr'!BK54*($U$3/$CS$3)</f>
        <v>0</v>
      </c>
      <c r="CT53" s="71">
        <f>'TuitionData-2Yr'!BL54*($U$3/$CT$3)</f>
        <v>0</v>
      </c>
      <c r="CU53" s="71">
        <f>'TuitionData-2Yr'!BM54*($U$3/$CU$3)</f>
        <v>0</v>
      </c>
      <c r="CV53" s="71">
        <f>'TuitionData-2Yr'!BN54*($U$3/$CV$3)</f>
        <v>0</v>
      </c>
      <c r="CW53" s="71">
        <f>'TuitionData-2Yr'!BO54*($U$3/$CW$3)</f>
        <v>0</v>
      </c>
    </row>
    <row r="54" spans="1:101">
      <c r="A54" s="248"/>
      <c r="V54" s="282"/>
      <c r="AP54" s="282"/>
      <c r="BE54" s="71"/>
      <c r="BF54" s="71"/>
      <c r="BG54" s="71"/>
      <c r="BH54" s="71"/>
      <c r="BI54" s="71"/>
      <c r="BJ54" s="282"/>
      <c r="BZ54" s="71"/>
      <c r="CA54" s="71"/>
      <c r="CB54" s="71"/>
      <c r="CC54" s="71"/>
      <c r="CD54" s="289"/>
    </row>
    <row r="55" spans="1:101">
      <c r="A55" s="248" t="s">
        <v>142</v>
      </c>
      <c r="L55" s="71">
        <f>'TuitionData-4Yr'!P56*($U$3/$L$3)</f>
        <v>6982.0992608236538</v>
      </c>
      <c r="Q55" s="71">
        <f>'TuitionData-4Yr'!U56*($U$3/$Q$3)</f>
        <v>8155.3946146703802</v>
      </c>
      <c r="R55" s="71">
        <f>'TuitionData-4Yr'!V56*($U$3/$R$3)</f>
        <v>8626.0550458715607</v>
      </c>
      <c r="S55" s="71">
        <f>'TuitionData-4Yr'!W56*($U$3/$S$3)</f>
        <v>8454.6861443116413</v>
      </c>
      <c r="T55" s="71">
        <f>'TuitionData-4Yr'!X56*($U$3/$T$3)</f>
        <v>8657.2710606721939</v>
      </c>
      <c r="U55" s="71">
        <f>'TuitionData-4Yr'!Y56*($U$3/$U$3)</f>
        <v>8981</v>
      </c>
      <c r="V55" s="282"/>
      <c r="AF55" s="4">
        <f>'TuitionData-4Yr'!AM56*($U$3/$AF$3)</f>
        <v>16549.338965153114</v>
      </c>
      <c r="AK55" s="4">
        <f>'TuitionData-4Yr'!AR56*($U$3/$AK$3)</f>
        <v>18666.310120705664</v>
      </c>
      <c r="AL55" s="4">
        <f>'TuitionData-4Yr'!AS56*($U$3/$AL$3)</f>
        <v>19732.770642201835</v>
      </c>
      <c r="AM55" s="4">
        <f>'TuitionData-4Yr'!AT56*($U$3/$AM$3)</f>
        <v>19440.814519698979</v>
      </c>
      <c r="AN55" s="4">
        <f>'TuitionData-4Yr'!AU56*($U$3/$AN$3)</f>
        <v>19905.96246180707</v>
      </c>
      <c r="AO55" s="4">
        <f>'TuitionData-4Yr'!AV56*($U$3/$AO$3)</f>
        <v>20486</v>
      </c>
      <c r="AP55" s="282"/>
      <c r="AZ55" s="4">
        <f>'TuitionData-2Yr'!N56*($U$3/$AZ$3)</f>
        <v>2967.4846884899684</v>
      </c>
      <c r="BE55" s="71">
        <f>'TuitionData-2Yr'!S56*($U$3/$BE$3)</f>
        <v>3470.3806870937788</v>
      </c>
      <c r="BF55" s="71">
        <f>'TuitionData-2Yr'!T56*($U$3/$BF$3)</f>
        <v>3649.7321100917434</v>
      </c>
      <c r="BG55" s="71">
        <f>'TuitionData-2Yr'!U56*($U$3/$BG$3)</f>
        <v>3608.9597166888002</v>
      </c>
      <c r="BH55" s="71">
        <f>'TuitionData-2Yr'!V56*($U$3/$BH$3)</f>
        <v>3668.6721955477951</v>
      </c>
      <c r="BI55" s="71">
        <f>'TuitionData-2Yr'!W56*($U$3/$BI$3)</f>
        <v>3786</v>
      </c>
      <c r="BJ55" s="282"/>
      <c r="BT55" s="4">
        <f>'TuitionData-2Yr'!AJ56*($U$3/$BT$3)</f>
        <v>8853.1193241816272</v>
      </c>
      <c r="BY55" s="4">
        <f>'TuitionData-2Yr'!AO56*($U$3/$BY$3)</f>
        <v>10367.762302692665</v>
      </c>
      <c r="BZ55" s="71">
        <f>'TuitionData-2Yr'!AP56*($U$3/$BZ$3)</f>
        <v>10906.333944954129</v>
      </c>
      <c r="CA55" s="71">
        <f>'TuitionData-2Yr'!AQ56*($U$3/$CA$3)</f>
        <v>10785.515714918105</v>
      </c>
      <c r="CB55" s="71">
        <f>'TuitionData-2Yr'!AR56*($U$3/$CB$3)</f>
        <v>10965.230903535572</v>
      </c>
      <c r="CC55" s="71">
        <f>'TuitionData-2Yr'!AS56*($U$3/$CC$3)</f>
        <v>11318</v>
      </c>
      <c r="CD55" s="289"/>
      <c r="CS55" s="71">
        <f>'TuitionData-2Yr'!BK56*($U$3/$CS$3)</f>
        <v>0</v>
      </c>
      <c r="CT55" s="71">
        <f>'TuitionData-2Yr'!BL56*($U$3/$CT$3)</f>
        <v>0</v>
      </c>
      <c r="CU55" s="71">
        <f>'TuitionData-2Yr'!BM56*($U$3/$CU$3)</f>
        <v>0</v>
      </c>
      <c r="CV55" s="71">
        <f>'TuitionData-2Yr'!BN56*($U$3/$CV$3)</f>
        <v>0</v>
      </c>
      <c r="CW55" s="71">
        <f>'TuitionData-2Yr'!BO56*($U$3/$CW$3)</f>
        <v>0</v>
      </c>
    </row>
    <row r="56" spans="1:101">
      <c r="A56" s="248" t="s">
        <v>143</v>
      </c>
      <c r="L56" s="71">
        <f>'TuitionData-4Yr'!P57*($U$3/$L$3)</f>
        <v>6126.7581837381204</v>
      </c>
      <c r="Q56" s="71">
        <f>'TuitionData-4Yr'!U57*($U$3/$Q$3)</f>
        <v>7434.2061281337046</v>
      </c>
      <c r="R56" s="71">
        <f>'TuitionData-4Yr'!V57*($U$3/$R$3)</f>
        <v>8412.2788990825684</v>
      </c>
      <c r="S56" s="71">
        <f>'TuitionData-4Yr'!W57*($U$3/$S$3)</f>
        <v>7833.2005312084984</v>
      </c>
      <c r="T56" s="71">
        <f>'TuitionData-4Yr'!X57*($U$3/$T$3)</f>
        <v>7723.7887385421209</v>
      </c>
      <c r="U56" s="71">
        <f>'TuitionData-4Yr'!Y57*($U$3/$U$3)</f>
        <v>8920</v>
      </c>
      <c r="V56" s="282"/>
      <c r="AF56" s="4">
        <f>'TuitionData-4Yr'!AM57*($U$3/$AF$3)</f>
        <v>14063.484688489969</v>
      </c>
      <c r="AK56" s="4">
        <f>'TuitionData-4Yr'!AR57*($U$3/$AK$3)</f>
        <v>18536.170844939646</v>
      </c>
      <c r="AL56" s="4">
        <f>'TuitionData-4Yr'!AS57*($U$3/$AL$3)</f>
        <v>18495.655045871561</v>
      </c>
      <c r="AM56" s="4">
        <f>'TuitionData-4Yr'!AT57*($U$3/$AM$3)</f>
        <v>19084.054891544929</v>
      </c>
      <c r="AN56" s="4">
        <f>'TuitionData-4Yr'!AU57*($U$3/$AN$3)</f>
        <v>18817.494543867306</v>
      </c>
      <c r="AO56" s="4">
        <f>'TuitionData-4Yr'!AV57*($U$3/$AO$3)</f>
        <v>18255</v>
      </c>
      <c r="AP56" s="282"/>
      <c r="AZ56" s="4">
        <f>'TuitionData-2Yr'!N57*($U$3/$AZ$3)</f>
        <v>3391.7634635691657</v>
      </c>
      <c r="BE56" s="71">
        <f>'TuitionData-2Yr'!S57*($U$3/$BE$3)</f>
        <v>3492.0705663881149</v>
      </c>
      <c r="BF56" s="71">
        <f>'TuitionData-2Yr'!T57*($U$3/$BF$3)</f>
        <v>3545.7908256880737</v>
      </c>
      <c r="BG56" s="71">
        <f>'TuitionData-2Yr'!U57*($U$3/$BG$3)</f>
        <v>3474.528552456839</v>
      </c>
      <c r="BH56" s="71">
        <f>'TuitionData-2Yr'!V57*($U$3/$BH$3)</f>
        <v>3425.9973810563069</v>
      </c>
      <c r="BI56" s="71">
        <f>'TuitionData-2Yr'!W57*($U$3/$BI$3)</f>
        <v>3580</v>
      </c>
      <c r="BJ56" s="282"/>
      <c r="BT56" s="4">
        <f>'TuitionData-2Yr'!AJ57*($U$3/$BT$3)</f>
        <v>6443.117212249208</v>
      </c>
      <c r="BY56" s="4">
        <f>'TuitionData-2Yr'!AO57*($U$3/$BY$3)</f>
        <v>6224.9953574744659</v>
      </c>
      <c r="BZ56" s="71">
        <f>'TuitionData-2Yr'!AP57*($U$3/$BZ$3)</f>
        <v>6246.1211009174312</v>
      </c>
      <c r="CA56" s="71">
        <f>'TuitionData-2Yr'!AQ57*($U$3/$CA$3)</f>
        <v>6142.4701195219113</v>
      </c>
      <c r="CB56" s="71">
        <f>'TuitionData-2Yr'!AR57*($U$3/$CB$3)</f>
        <v>6056.6739415102566</v>
      </c>
      <c r="CC56" s="71">
        <f>'TuitionData-2Yr'!AS57*($U$3/$CC$3)</f>
        <v>6220</v>
      </c>
      <c r="CD56" s="289"/>
      <c r="CS56" s="71">
        <f>'TuitionData-2Yr'!BK57*($U$3/$CS$3)</f>
        <v>0</v>
      </c>
      <c r="CT56" s="71">
        <f>'TuitionData-2Yr'!BL57*($U$3/$CT$3)</f>
        <v>0</v>
      </c>
      <c r="CU56" s="71">
        <f>'TuitionData-2Yr'!BM57*($U$3/$CU$3)</f>
        <v>0</v>
      </c>
      <c r="CV56" s="71">
        <f>'TuitionData-2Yr'!BN57*($U$3/$CV$3)</f>
        <v>0</v>
      </c>
      <c r="CW56" s="71">
        <f>'TuitionData-2Yr'!BO57*($U$3/$CW$3)</f>
        <v>0</v>
      </c>
    </row>
    <row r="57" spans="1:101">
      <c r="A57" s="248" t="s">
        <v>144</v>
      </c>
      <c r="L57" s="71">
        <f>'TuitionData-4Yr'!P58*($U$3/$L$3)</f>
        <v>6726.7919746568114</v>
      </c>
      <c r="Q57" s="71">
        <f>'TuitionData-4Yr'!U58*($U$3/$Q$3)</f>
        <v>7483.0083565459609</v>
      </c>
      <c r="R57" s="71">
        <f>'TuitionData-4Yr'!V58*($U$3/$R$3)</f>
        <v>8117.0642201834871</v>
      </c>
      <c r="S57" s="71">
        <f>'TuitionData-4Yr'!W58*($U$3/$S$3)</f>
        <v>8350.2434705621945</v>
      </c>
      <c r="T57" s="71">
        <f>'TuitionData-4Yr'!X58*($U$3/$T$3)</f>
        <v>8692.4487123526833</v>
      </c>
      <c r="U57" s="71">
        <f>'TuitionData-4Yr'!Y58*($U$3/$U$3)</f>
        <v>8609.5</v>
      </c>
      <c r="V57" s="282"/>
      <c r="AF57" s="4">
        <f>'TuitionData-4Yr'!AM58*($U$3/$AF$3)</f>
        <v>15108.764519535374</v>
      </c>
      <c r="AK57" s="4">
        <f>'TuitionData-4Yr'!AR58*($U$3/$AK$3)</f>
        <v>14202.532961931291</v>
      </c>
      <c r="AL57" s="4">
        <f>'TuitionData-4Yr'!AS58*($U$3/$AL$3)</f>
        <v>14873.247706422018</v>
      </c>
      <c r="AM57" s="4">
        <f>'TuitionData-4Yr'!AT58*($U$3/$AM$3)</f>
        <v>14870.154935812305</v>
      </c>
      <c r="AN57" s="4">
        <f>'TuitionData-4Yr'!AU58*($U$3/$AN$3)</f>
        <v>15080.506329113923</v>
      </c>
      <c r="AO57" s="4">
        <f>'TuitionData-4Yr'!AV58*($U$3/$AO$3)</f>
        <v>16267.5</v>
      </c>
      <c r="AP57" s="282"/>
      <c r="AZ57" s="4">
        <f>'TuitionData-2Yr'!N58*($U$3/$AZ$3)</f>
        <v>3526.2006335797255</v>
      </c>
      <c r="BE57" s="71">
        <f>'TuitionData-2Yr'!S58*($U$3/$BE$3)</f>
        <v>3919.3611884865368</v>
      </c>
      <c r="BF57" s="71">
        <f>'TuitionData-2Yr'!T58*($U$3/$BF$3)</f>
        <v>3986.2018348623856</v>
      </c>
      <c r="BG57" s="71">
        <f>'TuitionData-2Yr'!U58*($U$3/$BG$3)</f>
        <v>4146.6843736166438</v>
      </c>
      <c r="BH57" s="71">
        <f>'TuitionData-2Yr'!V58*($U$3/$BH$3)</f>
        <v>4259.0449585333909</v>
      </c>
      <c r="BI57" s="71">
        <f>'TuitionData-2Yr'!W58*($U$3/$BI$3)</f>
        <v>4177</v>
      </c>
      <c r="BJ57" s="282"/>
      <c r="BT57" s="4">
        <f>'TuitionData-2Yr'!AJ58*($U$3/$BT$3)</f>
        <v>9879.8986272439288</v>
      </c>
      <c r="BY57" s="4">
        <f>'TuitionData-2Yr'!AO58*($U$3/$BY$3)</f>
        <v>9349.422469823583</v>
      </c>
      <c r="BZ57" s="71">
        <f>'TuitionData-2Yr'!AP58*($U$3/$BZ$3)</f>
        <v>9375.0752293577989</v>
      </c>
      <c r="CA57" s="71">
        <f>'TuitionData-2Yr'!AQ58*($U$3/$CA$3)</f>
        <v>9482.5675077467895</v>
      </c>
      <c r="CB57" s="71">
        <f>'TuitionData-2Yr'!AR58*($U$3/$CB$3)</f>
        <v>9423.5320820602356</v>
      </c>
      <c r="CC57" s="71">
        <f>'TuitionData-2Yr'!AS58*($U$3/$CC$3)</f>
        <v>9242</v>
      </c>
      <c r="CD57" s="289"/>
      <c r="CS57" s="71">
        <f>'TuitionData-2Yr'!BK58*($U$3/$CS$3)</f>
        <v>0</v>
      </c>
      <c r="CT57" s="71">
        <f>'TuitionData-2Yr'!BL58*($U$3/$CT$3)</f>
        <v>0</v>
      </c>
      <c r="CU57" s="71">
        <f>'TuitionData-2Yr'!BM58*($U$3/$CU$3)</f>
        <v>0</v>
      </c>
      <c r="CV57" s="71">
        <f>'TuitionData-2Yr'!BN58*($U$3/$CV$3)</f>
        <v>0</v>
      </c>
      <c r="CW57" s="71">
        <f>'TuitionData-2Yr'!BO58*($U$3/$CW$3)</f>
        <v>0</v>
      </c>
    </row>
    <row r="58" spans="1:101">
      <c r="A58" s="248" t="s">
        <v>145</v>
      </c>
      <c r="L58" s="71">
        <f>'TuitionData-4Yr'!P59*($U$3/$L$3)</f>
        <v>8336.3379091869065</v>
      </c>
      <c r="Q58" s="71">
        <f>'TuitionData-4Yr'!U59*($U$3/$Q$3)</f>
        <v>10122.666666666666</v>
      </c>
      <c r="R58" s="71">
        <f>'TuitionData-4Yr'!V59*($U$3/$R$3)</f>
        <v>10865.614678899083</v>
      </c>
      <c r="S58" s="71">
        <f>'TuitionData-4Yr'!W59*($U$3/$S$3)</f>
        <v>12202.213368747232</v>
      </c>
      <c r="T58" s="71">
        <f>'TuitionData-4Yr'!X59*($U$3/$T$3)</f>
        <v>13026.947184635528</v>
      </c>
      <c r="U58" s="71">
        <f>'TuitionData-4Yr'!Y59*($U$3/$U$3)</f>
        <v>12776</v>
      </c>
      <c r="V58" s="282"/>
      <c r="AF58" s="4">
        <f>'TuitionData-4Yr'!AM59*($U$3/$AF$3)</f>
        <v>16279.231256599789</v>
      </c>
      <c r="AK58" s="4">
        <f>'TuitionData-4Yr'!AR59*($U$3/$AK$3)</f>
        <v>18982.982358402969</v>
      </c>
      <c r="AL58" s="4">
        <f>'TuitionData-4Yr'!AS59*($U$3/$AL$3)</f>
        <v>19620.256880733945</v>
      </c>
      <c r="AM58" s="4">
        <f>'TuitionData-4Yr'!AT59*($U$3/$AM$3)</f>
        <v>19916.494023904379</v>
      </c>
      <c r="AN58" s="4">
        <f>'TuitionData-4Yr'!AU59*($U$3/$AN$3)</f>
        <v>20062.4775207333</v>
      </c>
      <c r="AO58" s="4">
        <f>'TuitionData-4Yr'!AV59*($U$3/$AO$3)</f>
        <v>20161</v>
      </c>
      <c r="AP58" s="282"/>
      <c r="AZ58" s="4">
        <f>'TuitionData-2Yr'!N59*($U$3/$AZ$3)</f>
        <v>6567.6874340021122</v>
      </c>
      <c r="BE58" s="71">
        <f>'TuitionData-2Yr'!S59*($U$3/$BE$3)</f>
        <v>6654.4549675023209</v>
      </c>
      <c r="BF58" s="71">
        <f>'TuitionData-2Yr'!T59*($U$3/$BF$3)</f>
        <v>6986.5688073394504</v>
      </c>
      <c r="BG58" s="71">
        <f>'TuitionData-2Yr'!U59*($U$3/$BG$3)</f>
        <v>7246.8738379814067</v>
      </c>
      <c r="BH58" s="71">
        <f>'TuitionData-2Yr'!V59*($U$3/$BH$3)</f>
        <v>7308.7944129201214</v>
      </c>
      <c r="BI58" s="71">
        <f>'TuitionData-2Yr'!W59*($U$3/$BI$3)</f>
        <v>7200</v>
      </c>
      <c r="BJ58" s="282"/>
      <c r="BT58" s="4">
        <f>'TuitionData-2Yr'!AJ59*($U$3/$BT$3)</f>
        <v>14662.285110876452</v>
      </c>
      <c r="BY58" s="4">
        <f>'TuitionData-2Yr'!AO59*($U$3/$BY$3)</f>
        <v>14809.849582172701</v>
      </c>
      <c r="BZ58" s="71">
        <f>'TuitionData-2Yr'!AP59*($U$3/$BZ$3)</f>
        <v>15559.045871559634</v>
      </c>
      <c r="CA58" s="71">
        <f>'TuitionData-2Yr'!AQ59*($U$3/$CA$3)</f>
        <v>16115.194333776006</v>
      </c>
      <c r="CB58" s="71">
        <f>'TuitionData-2Yr'!AR59*($U$3/$CB$3)</f>
        <v>16053.244871235267</v>
      </c>
      <c r="CC58" s="71">
        <f>'TuitionData-2Yr'!AS59*($U$3/$CC$3)</f>
        <v>15776</v>
      </c>
      <c r="CD58" s="289"/>
      <c r="CS58" s="71">
        <f>'TuitionData-2Yr'!BK59*($U$3/$CS$3)</f>
        <v>0</v>
      </c>
      <c r="CT58" s="71">
        <f>'TuitionData-2Yr'!BL59*($U$3/$CT$3)</f>
        <v>0</v>
      </c>
      <c r="CU58" s="71">
        <f>'TuitionData-2Yr'!BM59*($U$3/$CU$3)</f>
        <v>0</v>
      </c>
      <c r="CV58" s="71">
        <f>'TuitionData-2Yr'!BN59*($U$3/$CV$3)</f>
        <v>0</v>
      </c>
      <c r="CW58" s="71">
        <f>'TuitionData-2Yr'!BO59*($U$3/$CW$3)</f>
        <v>0</v>
      </c>
    </row>
    <row r="59" spans="1:101">
      <c r="A59" s="248" t="s">
        <v>146</v>
      </c>
      <c r="L59" s="71">
        <f>'TuitionData-4Yr'!P60*($U$3/$L$3)</f>
        <v>9898.3991552270327</v>
      </c>
      <c r="Q59" s="71">
        <f>'TuitionData-4Yr'!U60*($U$3/$Q$3)</f>
        <v>12024.869080779945</v>
      </c>
      <c r="R59" s="71">
        <f>'TuitionData-4Yr'!V60*($U$3/$R$3)</f>
        <v>12511.530275229359</v>
      </c>
      <c r="S59" s="71">
        <f>'TuitionData-4Yr'!W60*($U$3/$S$3)</f>
        <v>12428.67817618415</v>
      </c>
      <c r="T59" s="71">
        <f>'TuitionData-4Yr'!X60*($U$3/$T$3)</f>
        <v>12623.168921868179</v>
      </c>
      <c r="U59" s="71">
        <f>'TuitionData-4Yr'!Y60*($U$3/$U$3)</f>
        <v>12380</v>
      </c>
      <c r="V59" s="282"/>
      <c r="AF59" s="4">
        <f>'TuitionData-4Yr'!AM60*($U$3/$AF$3)</f>
        <v>15616.295670538542</v>
      </c>
      <c r="AK59" s="4">
        <f>'TuitionData-4Yr'!AR60*($U$3/$AK$3)</f>
        <v>19854.915506035282</v>
      </c>
      <c r="AL59" s="4">
        <f>'TuitionData-4Yr'!AS60*($U$3/$AL$3)</f>
        <v>20396.066055045874</v>
      </c>
      <c r="AM59" s="4">
        <f>'TuitionData-4Yr'!AT60*($U$3/$AM$3)</f>
        <v>20267.049136786187</v>
      </c>
      <c r="AN59" s="4">
        <f>'TuitionData-4Yr'!AU60*($U$3/$AN$3)</f>
        <v>20531.512876473153</v>
      </c>
      <c r="AO59" s="4">
        <f>'TuitionData-4Yr'!AV60*($U$3/$AO$3)</f>
        <v>20196</v>
      </c>
      <c r="AP59" s="282"/>
      <c r="AZ59" s="4">
        <f>'TuitionData-2Yr'!N60*($U$3/$AZ$3)</f>
        <v>4927.3072861668425</v>
      </c>
      <c r="BE59" s="71">
        <f>'TuitionData-2Yr'!S60*($U$3/$BE$3)</f>
        <v>5914.8300835654591</v>
      </c>
      <c r="BF59" s="71">
        <f>'TuitionData-2Yr'!T60*($U$3/$BF$3)</f>
        <v>3873.6880733944954</v>
      </c>
      <c r="BG59" s="71">
        <f>'TuitionData-2Yr'!U60*($U$3/$BG$3)</f>
        <v>3738.2204515272242</v>
      </c>
      <c r="BH59" s="71">
        <f>'TuitionData-2Yr'!V60*($U$3/$BH$3)</f>
        <v>3844.0506329113919</v>
      </c>
      <c r="BI59" s="71">
        <f>'TuitionData-2Yr'!W60*($U$3/$BI$3)</f>
        <v>3995</v>
      </c>
      <c r="BJ59" s="282"/>
      <c r="BT59" s="4">
        <f>'TuitionData-2Yr'!AJ60*($U$3/$BT$3)</f>
        <v>5772.1647307286166</v>
      </c>
      <c r="BY59" s="4">
        <f>'TuitionData-2Yr'!AO60*($U$3/$BY$3)</f>
        <v>6826.8895078922933</v>
      </c>
      <c r="BZ59" s="71">
        <f>'TuitionData-2Yr'!AP60*($U$3/$BZ$3)</f>
        <v>6545.0862385321107</v>
      </c>
      <c r="CA59" s="71">
        <f>'TuitionData-2Yr'!AQ60*($U$3/$CA$3)</f>
        <v>6725.6945551128811</v>
      </c>
      <c r="CB59" s="71">
        <f>'TuitionData-2Yr'!AR60*($U$3/$CB$3)</f>
        <v>6680.6948930597982</v>
      </c>
      <c r="CC59" s="71">
        <f>'TuitionData-2Yr'!AS60*($U$3/$CC$3)</f>
        <v>6809</v>
      </c>
      <c r="CD59" s="289"/>
      <c r="CS59" s="71">
        <f>'TuitionData-2Yr'!BK60*($U$3/$CS$3)</f>
        <v>0</v>
      </c>
      <c r="CT59" s="71">
        <f>'TuitionData-2Yr'!BL60*($U$3/$CT$3)</f>
        <v>0</v>
      </c>
      <c r="CU59" s="71">
        <f>'TuitionData-2Yr'!BM60*($U$3/$CU$3)</f>
        <v>0</v>
      </c>
      <c r="CV59" s="71">
        <f>'TuitionData-2Yr'!BN60*($U$3/$CV$3)</f>
        <v>0</v>
      </c>
      <c r="CW59" s="71">
        <f>'TuitionData-2Yr'!BO60*($U$3/$CW$3)</f>
        <v>0</v>
      </c>
    </row>
    <row r="60" spans="1:101">
      <c r="A60" s="248" t="s">
        <v>147</v>
      </c>
      <c r="L60" s="71">
        <f>'TuitionData-4Yr'!P61*($U$3/$L$3)</f>
        <v>6456.0675818373811</v>
      </c>
      <c r="Q60" s="71">
        <f>'TuitionData-4Yr'!U61*($U$3/$Q$3)</f>
        <v>6599.6880222841228</v>
      </c>
      <c r="R60" s="71">
        <f>'TuitionData-4Yr'!V61*($U$3/$R$3)</f>
        <v>6529.012844036698</v>
      </c>
      <c r="S60" s="71">
        <f>'TuitionData-4Yr'!W61*($U$3/$S$3)</f>
        <v>6715.3536963258075</v>
      </c>
      <c r="T60" s="71">
        <f>'TuitionData-4Yr'!X61*($U$3/$T$3)</f>
        <v>6958.5473592317758</v>
      </c>
      <c r="U60" s="71">
        <f>'TuitionData-4Yr'!Y61*($U$3/$U$3)</f>
        <v>7086.5</v>
      </c>
      <c r="V60" s="282"/>
      <c r="AF60" s="4">
        <f>'TuitionData-4Yr'!AM61*($U$3/$AF$3)</f>
        <v>13416.582893347413</v>
      </c>
      <c r="AK60" s="4">
        <f>'TuitionData-4Yr'!AR61*($U$3/$AK$3)</f>
        <v>15094.529247910863</v>
      </c>
      <c r="AL60" s="4">
        <f>'TuitionData-4Yr'!AS61*($U$3/$AL$3)</f>
        <v>15497.966972477065</v>
      </c>
      <c r="AM60" s="4">
        <f>'TuitionData-4Yr'!AT61*($U$3/$AM$3)</f>
        <v>15873.218238158475</v>
      </c>
      <c r="AN60" s="4">
        <f>'TuitionData-4Yr'!AU61*($U$3/$AN$3)</f>
        <v>16325.48930597992</v>
      </c>
      <c r="AO60" s="4">
        <f>'TuitionData-4Yr'!AV61*($U$3/$AO$3)</f>
        <v>16432.5</v>
      </c>
      <c r="AP60" s="282"/>
      <c r="AZ60" s="4">
        <f>'TuitionData-2Yr'!N61*($U$3/$AZ$3)</f>
        <v>3798.7750791974659</v>
      </c>
      <c r="BE60" s="71">
        <f>'TuitionData-2Yr'!S61*($U$3/$BE$3)</f>
        <v>4060.3454038997215</v>
      </c>
      <c r="BF60" s="71">
        <f>'TuitionData-2Yr'!T61*($U$3/$BF$3)</f>
        <v>4188.7266055045875</v>
      </c>
      <c r="BG60" s="71">
        <f>'TuitionData-2Yr'!U61*($U$3/$BG$3)</f>
        <v>4223.2067286409911</v>
      </c>
      <c r="BH60" s="71">
        <f>'TuitionData-2Yr'!V61*($U$3/$BH$3)</f>
        <v>4338.0672195547795</v>
      </c>
      <c r="BI60" s="71">
        <f>'TuitionData-2Yr'!W61*($U$3/$BI$3)</f>
        <v>4554</v>
      </c>
      <c r="BJ60" s="282"/>
      <c r="BT60" s="4">
        <f>'TuitionData-2Yr'!AJ61*($U$3/$BT$3)</f>
        <v>6970.9989440337913</v>
      </c>
      <c r="BY60" s="4">
        <f>'TuitionData-2Yr'!AO61*($U$3/$BY$3)</f>
        <v>7590.9155060352832</v>
      </c>
      <c r="BZ60" s="71">
        <f>'TuitionData-2Yr'!AP61*($U$3/$BZ$3)</f>
        <v>7814.8844036697255</v>
      </c>
      <c r="CA60" s="71">
        <f>'TuitionData-2Yr'!AQ61*($U$3/$CA$3)</f>
        <v>7840.43913235945</v>
      </c>
      <c r="CB60" s="71">
        <f>'TuitionData-2Yr'!AR61*($U$3/$CB$3)</f>
        <v>8174.9803579223035</v>
      </c>
      <c r="CC60" s="71">
        <f>'TuitionData-2Yr'!AS61*($U$3/$CC$3)</f>
        <v>8554</v>
      </c>
      <c r="CD60" s="289"/>
      <c r="CS60" s="71">
        <f>'TuitionData-2Yr'!BK61*($U$3/$CS$3)</f>
        <v>0</v>
      </c>
      <c r="CT60" s="71">
        <f>'TuitionData-2Yr'!BL61*($U$3/$CT$3)</f>
        <v>0</v>
      </c>
      <c r="CU60" s="71">
        <f>'TuitionData-2Yr'!BM61*($U$3/$CU$3)</f>
        <v>0</v>
      </c>
      <c r="CV60" s="71">
        <f>'TuitionData-2Yr'!BN61*($U$3/$CV$3)</f>
        <v>0</v>
      </c>
      <c r="CW60" s="71">
        <f>'TuitionData-2Yr'!BO61*($U$3/$CW$3)</f>
        <v>0</v>
      </c>
    </row>
    <row r="61" spans="1:101">
      <c r="A61" s="250" t="s">
        <v>148</v>
      </c>
      <c r="L61" s="71">
        <f>'TuitionData-4Yr'!P62*($U$3/$L$3)</f>
        <v>11845.271383315734</v>
      </c>
      <c r="Q61" s="71">
        <f>'TuitionData-4Yr'!U62*($U$3/$Q$3)</f>
        <v>12805.704735376044</v>
      </c>
      <c r="R61" s="71">
        <f>'TuitionData-4Yr'!V62*($U$3/$R$3)</f>
        <v>13457.717431192661</v>
      </c>
      <c r="S61" s="71">
        <f>'TuitionData-4Yr'!W62*($U$3/$S$3)</f>
        <v>13436.911907923859</v>
      </c>
      <c r="T61" s="71">
        <f>'TuitionData-4Yr'!X62*($U$3/$T$3)</f>
        <v>13498.021824530771</v>
      </c>
      <c r="U61" s="71">
        <f>'TuitionData-4Yr'!Y62*($U$3/$U$3)</f>
        <v>13129</v>
      </c>
      <c r="V61" s="282"/>
      <c r="AF61" s="4">
        <f>'TuitionData-4Yr'!AM62*($U$3/$AF$3)</f>
        <v>17851.776135163676</v>
      </c>
      <c r="AK61" s="4">
        <f>'TuitionData-4Yr'!AR62*($U$3/$AK$3)</f>
        <v>19681.396471680593</v>
      </c>
      <c r="AL61" s="4">
        <f>'TuitionData-4Yr'!AS62*($U$3/$AL$3)</f>
        <v>18087.926605504588</v>
      </c>
      <c r="AM61" s="4">
        <f>'TuitionData-4Yr'!AT62*($U$3/$AM$3)</f>
        <v>20096.424966799466</v>
      </c>
      <c r="AN61" s="4">
        <f>'TuitionData-4Yr'!AU62*($U$3/$AN$3)</f>
        <v>20188.913138367523</v>
      </c>
      <c r="AO61" s="4">
        <f>'TuitionData-4Yr'!AV62*($U$3/$AO$3)</f>
        <v>20044</v>
      </c>
      <c r="AP61" s="282"/>
      <c r="AZ61" s="4">
        <f>'TuitionData-2Yr'!N62*($U$3/$AZ$3)</f>
        <v>6105.1742344244985</v>
      </c>
      <c r="BE61" s="71">
        <f>'TuitionData-2Yr'!S62*($U$3/$BE$3)</f>
        <v>7092.590529247911</v>
      </c>
      <c r="BF61" s="71">
        <f>'TuitionData-2Yr'!T62*($U$3/$BF$3)</f>
        <v>3691.5229357798166</v>
      </c>
      <c r="BG61" s="71">
        <f>'TuitionData-2Yr'!U62*($U$3/$BG$3)</f>
        <v>4018.4577246569274</v>
      </c>
      <c r="BH61" s="71">
        <f>'TuitionData-2Yr'!V62*($U$3/$BH$3)</f>
        <v>3986.8005237887382</v>
      </c>
      <c r="BI61" s="71">
        <f>'TuitionData-2Yr'!W62*($U$3/$BI$3)</f>
        <v>4785</v>
      </c>
      <c r="BJ61" s="282"/>
      <c r="BT61" s="4">
        <f>'TuitionData-2Yr'!AJ62*($U$3/$BT$3)</f>
        <v>8972.756071805703</v>
      </c>
      <c r="BY61" s="4">
        <f>'TuitionData-2Yr'!AO62*($U$3/$BY$3)</f>
        <v>10492.479108635098</v>
      </c>
      <c r="BZ61" s="71">
        <f>'TuitionData-2Yr'!AP62*($U$3/$BZ$3)</f>
        <v>12271.500917431193</v>
      </c>
      <c r="CA61" s="71">
        <f>'TuitionData-2Yr'!AQ62*($U$3/$CA$3)</f>
        <v>10246.756972111552</v>
      </c>
      <c r="CB61" s="71">
        <f>'TuitionData-2Yr'!AR62*($U$3/$CB$3)</f>
        <v>10385.05456132693</v>
      </c>
      <c r="CC61" s="71">
        <f>'TuitionData-2Yr'!AS62*($U$3/$CC$3)</f>
        <v>12240</v>
      </c>
      <c r="CD61" s="289"/>
      <c r="CS61" s="71">
        <f>'TuitionData-2Yr'!BK62*($U$3/$CS$3)</f>
        <v>0</v>
      </c>
      <c r="CT61" s="71">
        <f>'TuitionData-2Yr'!BL62*($U$3/$CT$3)</f>
        <v>0</v>
      </c>
      <c r="CU61" s="71">
        <f>'TuitionData-2Yr'!BM62*($U$3/$CU$3)</f>
        <v>0</v>
      </c>
      <c r="CV61" s="71">
        <f>'TuitionData-2Yr'!BN62*($U$3/$CV$3)</f>
        <v>0</v>
      </c>
      <c r="CW61" s="71">
        <f>'TuitionData-2Yr'!BO62*($U$3/$CW$3)</f>
        <v>0</v>
      </c>
    </row>
    <row r="62" spans="1:101">
      <c r="A62" s="250" t="s">
        <v>149</v>
      </c>
      <c r="L62" s="71">
        <f>'TuitionData-4Yr'!P63*($U$3/$L$3)</f>
        <v>6840.2618796198522</v>
      </c>
      <c r="Q62" s="71">
        <f>'TuitionData-4Yr'!U63*($U$3/$Q$3)</f>
        <v>8641.2479108635089</v>
      </c>
      <c r="R62" s="71">
        <f>'TuitionData-4Yr'!V63*($U$3/$R$3)</f>
        <v>9355.787155963304</v>
      </c>
      <c r="S62" s="71">
        <f>'TuitionData-4Yr'!W63*($U$3/$S$3)</f>
        <v>9634.5781319167763</v>
      </c>
      <c r="T62" s="71">
        <f>'TuitionData-4Yr'!X63*($U$3/$T$3)</f>
        <v>10220.892186817982</v>
      </c>
      <c r="U62" s="71">
        <f>'TuitionData-4Yr'!Y63*($U$3/$U$3)</f>
        <v>10026</v>
      </c>
      <c r="V62" s="282"/>
      <c r="AF62" s="4">
        <f>'TuitionData-4Yr'!AM63*($U$3/$AF$3)</f>
        <v>18160.118268215418</v>
      </c>
      <c r="AK62" s="4">
        <f>'TuitionData-4Yr'!AR63*($U$3/$AK$3)</f>
        <v>22510.84122562674</v>
      </c>
      <c r="AL62" s="4">
        <f>'TuitionData-4Yr'!AS63*($U$3/$AL$3)</f>
        <v>23606.458715596331</v>
      </c>
      <c r="AM62" s="4">
        <f>'TuitionData-4Yr'!AT63*($U$3/$AM$3)</f>
        <v>23271.068614431162</v>
      </c>
      <c r="AN62" s="4">
        <f>'TuitionData-4Yr'!AU63*($U$3/$AN$3)</f>
        <v>23610.83195111305</v>
      </c>
      <c r="AO62" s="4">
        <f>'TuitionData-4Yr'!AV63*($U$3/$AO$3)</f>
        <v>23158</v>
      </c>
      <c r="AP62" s="282"/>
      <c r="AZ62" s="4">
        <f>'TuitionData-2Yr'!N63*($U$3/$AZ$3)</f>
        <v>2849.0813093980992</v>
      </c>
      <c r="BE62" s="71">
        <f>'TuitionData-2Yr'!S63*($U$3/$BE$3)</f>
        <v>3661.251624883937</v>
      </c>
      <c r="BF62" s="71">
        <f>'TuitionData-2Yr'!T63*($U$3/$BF$3)</f>
        <v>3913.3357798165139</v>
      </c>
      <c r="BG62" s="71">
        <f>'TuitionData-2Yr'!U63*($U$3/$BG$3)</f>
        <v>3801.299690128375</v>
      </c>
      <c r="BH62" s="71">
        <f>'TuitionData-2Yr'!V63*($U$3/$BH$3)</f>
        <v>4027.5862068965512</v>
      </c>
      <c r="BI62" s="71">
        <f>'TuitionData-2Yr'!W63*($U$3/$BI$3)</f>
        <v>3944</v>
      </c>
      <c r="BJ62" s="282"/>
      <c r="BT62" s="4">
        <f>'TuitionData-2Yr'!AJ63*($U$3/$BT$3)</f>
        <v>7723.3537486800424</v>
      </c>
      <c r="BY62" s="4">
        <f>'TuitionData-2Yr'!AO63*($U$3/$BY$3)</f>
        <v>9769.1216341689869</v>
      </c>
      <c r="BZ62" s="71">
        <f>'TuitionData-2Yr'!AP63*($U$3/$BZ$3)</f>
        <v>10492.711926605505</v>
      </c>
      <c r="CA62" s="71">
        <f>'TuitionData-2Yr'!AQ63*($U$3/$CA$3)</f>
        <v>10150.586985391765</v>
      </c>
      <c r="CB62" s="71">
        <f>'TuitionData-2Yr'!AR63*($U$3/$CB$3)</f>
        <v>10789.852466171977</v>
      </c>
      <c r="CC62" s="71">
        <f>'TuitionData-2Yr'!AS63*($U$3/$CC$3)</f>
        <v>10576</v>
      </c>
      <c r="CD62" s="289"/>
      <c r="CS62" s="71">
        <f>'TuitionData-2Yr'!BK63*($U$3/$CS$3)</f>
        <v>0</v>
      </c>
      <c r="CT62" s="71">
        <f>'TuitionData-2Yr'!BL63*($U$3/$CT$3)</f>
        <v>0</v>
      </c>
      <c r="CU62" s="71">
        <f>'TuitionData-2Yr'!BM63*($U$3/$CU$3)</f>
        <v>0</v>
      </c>
      <c r="CV62" s="71">
        <f>'TuitionData-2Yr'!BN63*($U$3/$CV$3)</f>
        <v>0</v>
      </c>
      <c r="CW62" s="71">
        <f>'TuitionData-2Yr'!BO63*($U$3/$CW$3)</f>
        <v>0</v>
      </c>
    </row>
    <row r="63" spans="1:101">
      <c r="A63" s="251" t="s">
        <v>150</v>
      </c>
      <c r="B63" s="52"/>
      <c r="C63" s="52"/>
      <c r="D63" s="52"/>
      <c r="E63" s="52"/>
      <c r="F63" s="52"/>
      <c r="G63" s="52"/>
      <c r="H63" s="52"/>
      <c r="I63" s="52"/>
      <c r="J63" s="52"/>
      <c r="K63" s="52"/>
      <c r="L63" s="284">
        <f>'TuitionData-4Yr'!P64*($U$3/$L$3)</f>
        <v>7580.2829989440343</v>
      </c>
      <c r="M63" s="52"/>
      <c r="N63" s="52"/>
      <c r="O63" s="52"/>
      <c r="P63" s="52"/>
      <c r="Q63" s="284">
        <f>'TuitionData-4Yr'!U64*($U$3/$Q$3)</f>
        <v>9565.2367688022277</v>
      </c>
      <c r="R63" s="284">
        <f>'TuitionData-4Yr'!V64*($U$3/$R$3)</f>
        <v>9746.90642201835</v>
      </c>
      <c r="S63" s="284">
        <f>'TuitionData-4Yr'!W64*($U$3/$S$3)</f>
        <v>9790.7250996015919</v>
      </c>
      <c r="T63" s="284">
        <f>'TuitionData-4Yr'!X64*($U$3/$T$3)</f>
        <v>10057.749454386729</v>
      </c>
      <c r="U63" s="284">
        <f>'TuitionData-4Yr'!Y64*($U$3/$U$3)</f>
        <v>10286</v>
      </c>
      <c r="V63" s="206"/>
      <c r="W63" s="52"/>
      <c r="X63" s="52"/>
      <c r="Y63" s="52"/>
      <c r="Z63" s="52"/>
      <c r="AA63" s="52"/>
      <c r="AB63" s="52"/>
      <c r="AC63" s="52"/>
      <c r="AD63" s="52"/>
      <c r="AE63" s="52"/>
      <c r="AF63" s="52">
        <f>'TuitionData-4Yr'!AM64*($U$3/$AF$3)</f>
        <v>16139.860612460401</v>
      </c>
      <c r="AG63" s="52"/>
      <c r="AH63" s="52"/>
      <c r="AI63" s="52"/>
      <c r="AJ63" s="52"/>
      <c r="AK63" s="52">
        <f>'TuitionData-4Yr'!AR64*($U$3/$AK$3)</f>
        <v>19585.961002785516</v>
      </c>
      <c r="AL63" s="52">
        <f>'TuitionData-4Yr'!AS64*($U$3/$AL$3)</f>
        <v>20632.344954128443</v>
      </c>
      <c r="AM63" s="52">
        <f>'TuitionData-4Yr'!AT64*($U$3/$AM$3)</f>
        <v>21728.212483399733</v>
      </c>
      <c r="AN63" s="52">
        <f>'TuitionData-4Yr'!AU64*($U$3/$AN$3)</f>
        <v>22562.63989524225</v>
      </c>
      <c r="AO63" s="52">
        <f>'TuitionData-4Yr'!AV64*($U$3/$AO$3)</f>
        <v>22982</v>
      </c>
      <c r="AP63" s="206"/>
      <c r="AQ63" s="52"/>
      <c r="AR63" s="52"/>
      <c r="AS63" s="52"/>
      <c r="AT63" s="52"/>
      <c r="AU63" s="52"/>
      <c r="AV63" s="52"/>
      <c r="AW63" s="52"/>
      <c r="AX63" s="52"/>
      <c r="AY63" s="52"/>
      <c r="AZ63" s="52">
        <f>'TuitionData-2Yr'!N64*($U$3/$AZ$3)</f>
        <v>4681.8669482576561</v>
      </c>
      <c r="BA63" s="52"/>
      <c r="BB63" s="52"/>
      <c r="BC63" s="52"/>
      <c r="BD63" s="52"/>
      <c r="BE63" s="284">
        <f>'TuitionData-2Yr'!S64*($U$3/$BE$3)</f>
        <v>8437.3630454967497</v>
      </c>
      <c r="BF63" s="284">
        <f>'TuitionData-2Yr'!T64*($U$3/$BF$3)</f>
        <v>5379.2293577981654</v>
      </c>
      <c r="BG63" s="284">
        <f>'TuitionData-2Yr'!U64*($U$3/$BG$3)</f>
        <v>5414.4736609119072</v>
      </c>
      <c r="BH63" s="284">
        <f>'TuitionData-2Yr'!V64*($U$3/$BH$3)</f>
        <v>5559.0886075949365</v>
      </c>
      <c r="BI63" s="284">
        <f>'TuitionData-2Yr'!W64*($U$3/$BI$3)</f>
        <v>9081</v>
      </c>
      <c r="BJ63" s="206"/>
      <c r="BK63" s="52"/>
      <c r="BL63" s="52"/>
      <c r="BM63" s="52"/>
      <c r="BN63" s="52"/>
      <c r="BO63" s="52"/>
      <c r="BP63" s="52"/>
      <c r="BQ63" s="52"/>
      <c r="BR63" s="52"/>
      <c r="BS63" s="52"/>
      <c r="BT63" s="52">
        <f>'TuitionData-2Yr'!AJ64*($U$3/$BT$3)</f>
        <v>9240.3970432946153</v>
      </c>
      <c r="BU63" s="52"/>
      <c r="BV63" s="52"/>
      <c r="BW63" s="52"/>
      <c r="BX63" s="52"/>
      <c r="BY63" s="52">
        <f>'TuitionData-2Yr'!AO64*($U$3/$BY$3)</f>
        <v>15933.385329619312</v>
      </c>
      <c r="BZ63" s="284">
        <f>'TuitionData-2Yr'!AP64*($U$3/$BZ$3)</f>
        <v>16223.948623853212</v>
      </c>
      <c r="CA63" s="284">
        <f>'TuitionData-2Yr'!AQ64*($U$3/$CA$3)</f>
        <v>10725.538733953075</v>
      </c>
      <c r="CB63" s="284">
        <f>'TuitionData-2Yr'!AR64*($U$3/$CB$3)</f>
        <v>11016.21300742034</v>
      </c>
      <c r="CC63" s="284">
        <f>'TuitionData-2Yr'!AS64*($U$3/$CC$3)</f>
        <v>17121</v>
      </c>
      <c r="CD63" s="291"/>
      <c r="CE63" s="52"/>
      <c r="CF63" s="52"/>
      <c r="CG63" s="52"/>
      <c r="CH63" s="52"/>
      <c r="CI63" s="52"/>
      <c r="CJ63" s="52"/>
      <c r="CK63" s="52"/>
      <c r="CL63" s="52"/>
      <c r="CM63" s="52"/>
      <c r="CN63" s="52"/>
      <c r="CO63" s="52"/>
      <c r="CP63" s="52"/>
      <c r="CQ63" s="52"/>
      <c r="CR63" s="52"/>
      <c r="CS63" s="284">
        <f>'TuitionData-2Yr'!BK64*($U$3/$CS$3)</f>
        <v>0</v>
      </c>
      <c r="CT63" s="284">
        <f>'TuitionData-2Yr'!BL64*($U$3/$CT$3)</f>
        <v>0</v>
      </c>
      <c r="CU63" s="284">
        <f>'TuitionData-2Yr'!BM64*($U$3/$CU$3)</f>
        <v>0</v>
      </c>
      <c r="CV63" s="284">
        <f>'TuitionData-2Yr'!BN64*($U$3/$CV$3)</f>
        <v>0</v>
      </c>
      <c r="CW63" s="284">
        <f>'TuitionData-2Yr'!BO64*($U$3/$CW$3)</f>
        <v>0</v>
      </c>
    </row>
    <row r="64" spans="1:101">
      <c r="A64" s="251" t="s">
        <v>151</v>
      </c>
      <c r="B64" s="52"/>
      <c r="C64" s="52"/>
      <c r="D64" s="52"/>
      <c r="E64" s="52"/>
      <c r="F64" s="52"/>
      <c r="G64" s="52"/>
      <c r="H64" s="52"/>
      <c r="I64" s="52"/>
      <c r="J64" s="52"/>
      <c r="K64" s="52"/>
      <c r="L64" s="284">
        <f>'TuitionData-4Yr'!P65*($U$3/$L$3)</f>
        <v>2553.0728616684269</v>
      </c>
      <c r="M64" s="52"/>
      <c r="N64" s="52"/>
      <c r="O64" s="52"/>
      <c r="P64" s="52"/>
      <c r="Q64" s="284">
        <f>'TuitionData-4Yr'!U65*($U$3/$Q$3)</f>
        <v>5823.7325905292482</v>
      </c>
      <c r="R64" s="284">
        <f>'TuitionData-4Yr'!V65*($U$3/$R$3)</f>
        <v>7500.9174311926608</v>
      </c>
      <c r="S64" s="284">
        <f>'TuitionData-4Yr'!W65*($U$3/$S$3)</f>
        <v>7238.6011509517475</v>
      </c>
      <c r="T64" s="284">
        <f>'TuitionData-4Yr'!X65*($U$3/$T$3)</f>
        <v>7386.2872108249667</v>
      </c>
      <c r="U64" s="284">
        <f>'TuitionData-4Yr'!Y65*($U$3/$U$3)</f>
        <v>7255</v>
      </c>
      <c r="V64" s="206"/>
      <c r="W64" s="52"/>
      <c r="X64" s="52"/>
      <c r="Y64" s="52"/>
      <c r="Z64" s="52"/>
      <c r="AA64" s="52"/>
      <c r="AB64" s="52"/>
      <c r="AC64" s="52"/>
      <c r="AD64" s="52"/>
      <c r="AE64" s="52"/>
      <c r="AF64" s="52">
        <f>'TuitionData-4Yr'!AM65*($U$3/$AF$3)</f>
        <v>5809.1657866948262</v>
      </c>
      <c r="AG64" s="52"/>
      <c r="AH64" s="52"/>
      <c r="AI64" s="52"/>
      <c r="AJ64" s="52"/>
      <c r="AK64" s="52">
        <f>'TuitionData-4Yr'!AR65*($U$3/$AK$3)</f>
        <v>13339.275766016714</v>
      </c>
      <c r="AL64" s="52">
        <f>'TuitionData-4Yr'!AS65*($U$3/$AL$3)</f>
        <v>15001.834862385322</v>
      </c>
      <c r="AM64" s="52">
        <f>'TuitionData-4Yr'!AT65*($U$3/$AM$3)</f>
        <v>14477.202301903495</v>
      </c>
      <c r="AN64" s="52">
        <f>'TuitionData-4Yr'!AU65*($U$3/$AN$3)</f>
        <v>14825.59580969009</v>
      </c>
      <c r="AO64" s="52">
        <f>'TuitionData-4Yr'!AV65*($U$3/$AO$3)</f>
        <v>14535</v>
      </c>
      <c r="AP64" s="206"/>
      <c r="AQ64" s="52"/>
      <c r="AR64" s="52"/>
      <c r="AS64" s="52"/>
      <c r="AT64" s="52"/>
      <c r="AU64" s="52"/>
      <c r="AV64" s="52"/>
      <c r="AW64" s="52"/>
      <c r="AX64" s="52"/>
      <c r="AY64" s="52"/>
      <c r="AZ64" s="52">
        <f>'TuitionData-2Yr'!N65*($U$3/$AZ$3)</f>
        <v>0</v>
      </c>
      <c r="BA64" s="52"/>
      <c r="BB64" s="52"/>
      <c r="BC64" s="52"/>
      <c r="BD64" s="52"/>
      <c r="BE64" s="284">
        <f>'TuitionData-2Yr'!S65*($U$3/$BE$3)</f>
        <v>0</v>
      </c>
      <c r="BF64" s="284">
        <f>'TuitionData-2Yr'!T65*($U$3/$BF$3)</f>
        <v>0</v>
      </c>
      <c r="BG64" s="284">
        <f>'TuitionData-2Yr'!U65*($U$3/$BG$3)</f>
        <v>0</v>
      </c>
      <c r="BH64" s="284">
        <f>'TuitionData-2Yr'!V65*($U$3/$BH$3)</f>
        <v>0</v>
      </c>
      <c r="BI64" s="284">
        <f>'TuitionData-2Yr'!W65*($U$3/$BI$3)</f>
        <v>0</v>
      </c>
      <c r="BJ64" s="206"/>
      <c r="BK64" s="52"/>
      <c r="BL64" s="52"/>
      <c r="BM64" s="52"/>
      <c r="BN64" s="52"/>
      <c r="BO64" s="52"/>
      <c r="BP64" s="52"/>
      <c r="BQ64" s="52"/>
      <c r="BR64" s="52"/>
      <c r="BS64" s="52"/>
      <c r="BT64" s="52">
        <f>'TuitionData-2Yr'!AJ65*($U$3/$BT$3)</f>
        <v>0</v>
      </c>
      <c r="BU64" s="52"/>
      <c r="BV64" s="52"/>
      <c r="BW64" s="52"/>
      <c r="BX64" s="52"/>
      <c r="BY64" s="52">
        <f>'TuitionData-2Yr'!AO65*($U$3/$BY$3)</f>
        <v>0</v>
      </c>
      <c r="BZ64" s="284">
        <f>'TuitionData-2Yr'!AP65*($U$3/$BZ$3)</f>
        <v>0</v>
      </c>
      <c r="CA64" s="284">
        <f>'TuitionData-2Yr'!AQ65*($U$3/$CA$3)</f>
        <v>0</v>
      </c>
      <c r="CB64" s="284">
        <f>'TuitionData-2Yr'!AR65*($U$3/$CB$3)</f>
        <v>0</v>
      </c>
      <c r="CC64" s="284">
        <f>'TuitionData-2Yr'!AS65*($U$3/$CC$3)</f>
        <v>0</v>
      </c>
      <c r="CD64" s="291"/>
      <c r="CE64" s="52"/>
      <c r="CF64" s="52"/>
      <c r="CG64" s="52"/>
      <c r="CH64" s="52"/>
      <c r="CI64" s="52"/>
      <c r="CJ64" s="52"/>
      <c r="CK64" s="52"/>
      <c r="CL64" s="52"/>
      <c r="CM64" s="52"/>
      <c r="CN64" s="52"/>
      <c r="CO64" s="52"/>
      <c r="CP64" s="52"/>
      <c r="CQ64" s="52"/>
      <c r="CR64" s="52"/>
      <c r="CS64" s="284">
        <f>'TuitionData-2Yr'!BK65*($U$3/$CS$3)</f>
        <v>0</v>
      </c>
      <c r="CT64" s="284">
        <f>'TuitionData-2Yr'!BL65*($U$3/$CT$3)</f>
        <v>0</v>
      </c>
      <c r="CU64" s="284">
        <f>'TuitionData-2Yr'!BM65*($U$3/$CU$3)</f>
        <v>0</v>
      </c>
      <c r="CV64" s="284">
        <f>'TuitionData-2Yr'!BN65*($U$3/$CV$3)</f>
        <v>0</v>
      </c>
      <c r="CW64" s="284">
        <f>'TuitionData-2Yr'!BO65*($U$3/$CW$3)</f>
        <v>0</v>
      </c>
    </row>
    <row r="68" spans="1:1">
      <c r="A68" s="4" t="s">
        <v>35</v>
      </c>
    </row>
    <row r="70" spans="1:1">
      <c r="A70" s="139" t="s">
        <v>36</v>
      </c>
    </row>
  </sheetData>
  <mergeCells count="1">
    <mergeCell ref="A3:A4"/>
  </mergeCells>
  <phoneticPr fontId="0" type="noConversion"/>
  <pageMargins left="0.5" right="0.4" top="0.5" bottom="0.3" header="0.5" footer="0.5"/>
  <pageSetup scale="81"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theme="9"/>
  </sheetPr>
  <dimension ref="A1:AJ64"/>
  <sheetViews>
    <sheetView showZeros="0" topLeftCell="Y1" workbookViewId="0">
      <selection activeCell="AH17" sqref="AH17"/>
    </sheetView>
  </sheetViews>
  <sheetFormatPr defaultColWidth="9.140625" defaultRowHeight="12.75"/>
  <cols>
    <col min="1" max="1" width="18" style="515" customWidth="1"/>
    <col min="2" max="9" width="9.140625" style="498" customWidth="1"/>
    <col min="10" max="16384" width="9.140625" style="499"/>
  </cols>
  <sheetData>
    <row r="1" spans="1:36" s="468" customFormat="1">
      <c r="A1" s="465" t="s">
        <v>179</v>
      </c>
      <c r="B1" s="465"/>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7"/>
      <c r="AH1" s="467"/>
      <c r="AI1" s="467"/>
      <c r="AJ1" s="467"/>
    </row>
    <row r="2" spans="1:36" ht="18.75" customHeight="1">
      <c r="A2" s="500"/>
      <c r="B2" s="501">
        <f>'[1]CPS-Median Household Income'!B3</f>
        <v>1984</v>
      </c>
      <c r="C2" s="501">
        <f>'[1]CPS-Median Household Income'!C3</f>
        <v>1985</v>
      </c>
      <c r="D2" s="501">
        <f>'[1]CPS-Median Household Income'!D3</f>
        <v>1986</v>
      </c>
      <c r="E2" s="501">
        <f>'[1]CPS-Median Household Income'!E3</f>
        <v>1987</v>
      </c>
      <c r="F2" s="501">
        <f>'[1]CPS-Median Household Income'!F3</f>
        <v>1988</v>
      </c>
      <c r="G2" s="501">
        <f>'[1]CPS-Median Household Income'!G3</f>
        <v>1989</v>
      </c>
      <c r="H2" s="501">
        <f>'[1]CPS-Median Household Income'!H3</f>
        <v>1990</v>
      </c>
      <c r="I2" s="501">
        <f>'[1]CPS-Median Household Income'!I3</f>
        <v>1991</v>
      </c>
      <c r="J2" s="501">
        <f>'[1]CPS-Median Household Income'!J3</f>
        <v>1992</v>
      </c>
      <c r="K2" s="501">
        <f>'[1]CPS-Median Household Income'!K3</f>
        <v>1993</v>
      </c>
      <c r="L2" s="501">
        <f>'[1]CPS-Median Household Income'!L3</f>
        <v>1994</v>
      </c>
      <c r="M2" s="501">
        <f>'[1]CPS-Median Household Income'!M3</f>
        <v>1995</v>
      </c>
      <c r="N2" s="501">
        <f>'[1]CPS-Median Household Income'!N3</f>
        <v>1996</v>
      </c>
      <c r="O2" s="501">
        <f>'[1]CPS-Median Household Income'!O3</f>
        <v>1997</v>
      </c>
      <c r="P2" s="501">
        <f>'[1]CPS-Median Household Income'!P3</f>
        <v>1998</v>
      </c>
      <c r="Q2" s="501">
        <f>'[1]CPS-Median Household Income'!Q3</f>
        <v>1999</v>
      </c>
      <c r="R2" s="501">
        <f>'[1]CPS-Median Household Income'!R3</f>
        <v>2000</v>
      </c>
      <c r="S2" s="501">
        <f>'[1]CPS-Median Household Income'!S3</f>
        <v>2001</v>
      </c>
      <c r="T2" s="501">
        <f>'[1]CPS-Median Household Income'!T3</f>
        <v>2002</v>
      </c>
      <c r="U2" s="501">
        <f>'[1]CPS-Median Household Income'!U3</f>
        <v>2003</v>
      </c>
      <c r="V2" s="501">
        <f>'[1]CPS-Median Household Income'!V3</f>
        <v>2004</v>
      </c>
      <c r="W2" s="501">
        <f>'[1]CPS-Median Household Income'!W3</f>
        <v>2005</v>
      </c>
      <c r="X2" s="501">
        <f>'[1]CPS-Median Household Income'!X3</f>
        <v>2006</v>
      </c>
      <c r="Y2" s="501">
        <f>'[1]CPS-Median Household Income'!Y3</f>
        <v>2007</v>
      </c>
      <c r="Z2" s="500">
        <f>'[1]CPS-Median Household Income'!Z3</f>
        <v>2008</v>
      </c>
      <c r="AA2" s="500">
        <f>'[1]CPS-Median Household Income'!AA3</f>
        <v>2009</v>
      </c>
      <c r="AB2" s="500">
        <f>'[1]CPS-Median Household Income'!AB3</f>
        <v>2010</v>
      </c>
      <c r="AC2" s="500">
        <f>'[1]CPS-Median Household Income'!AC3</f>
        <v>2011</v>
      </c>
      <c r="AD2" s="500">
        <f>'[1]CPS-Median Household Income'!AD3</f>
        <v>2012</v>
      </c>
      <c r="AE2" s="500">
        <f>'[1]CPS-Median Household Income'!AE3</f>
        <v>2013</v>
      </c>
    </row>
    <row r="3" spans="1:36" s="504" customFormat="1">
      <c r="A3" s="502" t="s">
        <v>154</v>
      </c>
      <c r="B3" s="503">
        <f>'[1]CPS-Median Household Income'!B4</f>
        <v>22415</v>
      </c>
      <c r="C3" s="503">
        <f>'[1]CPS-Median Household Income'!C4</f>
        <v>23618</v>
      </c>
      <c r="D3" s="503">
        <f>'[1]CPS-Median Household Income'!D4</f>
        <v>24897</v>
      </c>
      <c r="E3" s="503">
        <f>'[1]CPS-Median Household Income'!E4</f>
        <v>26061</v>
      </c>
      <c r="F3" s="503">
        <f>'[1]CPS-Median Household Income'!F4</f>
        <v>27225</v>
      </c>
      <c r="G3" s="503">
        <f>'[1]CPS-Median Household Income'!G4</f>
        <v>28906</v>
      </c>
      <c r="H3" s="503">
        <f>'[1]CPS-Median Household Income'!H4</f>
        <v>29943</v>
      </c>
      <c r="I3" s="503">
        <f>'[1]CPS-Median Household Income'!I4</f>
        <v>30126</v>
      </c>
      <c r="J3" s="503">
        <f>'[1]CPS-Median Household Income'!J4</f>
        <v>30636</v>
      </c>
      <c r="K3" s="503">
        <f>'[1]CPS-Median Household Income'!K4</f>
        <v>31241</v>
      </c>
      <c r="L3" s="503">
        <f>'[1]CPS-Median Household Income'!L4</f>
        <v>32264</v>
      </c>
      <c r="M3" s="503">
        <f>'[1]CPS-Median Household Income'!M4</f>
        <v>34076</v>
      </c>
      <c r="N3" s="503">
        <f>'[1]CPS-Median Household Income'!N4</f>
        <v>35492</v>
      </c>
      <c r="O3" s="503">
        <f>'[1]CPS-Median Household Income'!O4</f>
        <v>37005</v>
      </c>
      <c r="P3" s="503">
        <f>'[1]CPS-Median Household Income'!P4</f>
        <v>38885</v>
      </c>
      <c r="Q3" s="503">
        <f>'[1]CPS-Median Household Income'!Q4</f>
        <v>40696</v>
      </c>
      <c r="R3" s="503">
        <f>'[1]CPS-Median Household Income'!R4</f>
        <v>41990</v>
      </c>
      <c r="S3" s="503">
        <f>'[1]CPS-Median Household Income'!S4</f>
        <v>42228</v>
      </c>
      <c r="T3" s="503">
        <f>'[1]CPS-Median Household Income'!T4</f>
        <v>42409</v>
      </c>
      <c r="U3" s="503">
        <f>'[1]CPS-Median Household Income'!U4</f>
        <v>43318</v>
      </c>
      <c r="V3" s="503">
        <f>'[1]CPS-Median Household Income'!V4</f>
        <v>44334</v>
      </c>
      <c r="W3" s="503">
        <f>'[1]CPS-Median Household Income'!W4</f>
        <v>46326</v>
      </c>
      <c r="X3" s="503">
        <f>'[1]CPS-Median Household Income'!X4</f>
        <v>48201</v>
      </c>
      <c r="Y3" s="503">
        <f>'[1]CPS-Median Household Income'!Y4</f>
        <v>50233</v>
      </c>
      <c r="Z3" s="503">
        <f>'[1]CPS-Median Household Income'!Z4</f>
        <v>50303</v>
      </c>
      <c r="AA3" s="503">
        <f>'[1]CPS-Median Household Income'!AA4</f>
        <v>49777</v>
      </c>
      <c r="AB3" s="503">
        <f>'[1]CPS-Median Household Income'!AB4</f>
        <v>49277</v>
      </c>
      <c r="AC3" s="503">
        <f>'[1]CPS-Median Household Income'!AC4</f>
        <v>50054</v>
      </c>
      <c r="AD3" s="503">
        <f>'[1]CPS-Median Household Income'!AD4</f>
        <v>51017.223905250008</v>
      </c>
      <c r="AE3" s="503">
        <f>'[1]CPS-Median Household Income'!AE4</f>
        <v>51939</v>
      </c>
    </row>
    <row r="4" spans="1:36">
      <c r="A4" s="505" t="s">
        <v>175</v>
      </c>
      <c r="B4" s="506">
        <f>'[1]CPS-Median Household Income'!B5</f>
        <v>19884.5</v>
      </c>
      <c r="C4" s="506">
        <f>'[1]CPS-Median Household Income'!C5</f>
        <v>21114</v>
      </c>
      <c r="D4" s="506">
        <f>'[1]CPS-Median Household Income'!D5</f>
        <v>21404.5</v>
      </c>
      <c r="E4" s="506">
        <f>'[1]CPS-Median Household Income'!E5</f>
        <v>22225.5</v>
      </c>
      <c r="F4" s="506">
        <f>'[1]CPS-Median Household Income'!F5</f>
        <v>24041</v>
      </c>
      <c r="G4" s="506">
        <f>'[1]CPS-Median Household Income'!G5</f>
        <v>23732.5</v>
      </c>
      <c r="H4" s="506">
        <f>'[1]CPS-Median Household Income'!H5</f>
        <v>25554.5</v>
      </c>
      <c r="I4" s="506">
        <f>'[1]CPS-Median Household Income'!I5</f>
        <v>26157.5</v>
      </c>
      <c r="J4" s="506">
        <f>'[1]CPS-Median Household Income'!J5</f>
        <v>26578.5</v>
      </c>
      <c r="K4" s="506">
        <f>'[1]CPS-Median Household Income'!K5</f>
        <v>26286</v>
      </c>
      <c r="L4" s="506">
        <f>'[1]CPS-Median Household Income'!L5</f>
        <v>28966.5</v>
      </c>
      <c r="M4" s="506">
        <f>'[1]CPS-Median Household Income'!M5</f>
        <v>29408</v>
      </c>
      <c r="N4" s="506">
        <f>'[1]CPS-Median Household Income'!N5</f>
        <v>31601.5</v>
      </c>
      <c r="O4" s="506">
        <f>'[1]CPS-Median Household Income'!O5</f>
        <v>33356</v>
      </c>
      <c r="P4" s="506">
        <f>'[1]CPS-Median Household Income'!P5</f>
        <v>35346</v>
      </c>
      <c r="Q4" s="506">
        <f>'[1]CPS-Median Household Income'!Q5</f>
        <v>36356.5</v>
      </c>
      <c r="R4" s="506">
        <f>'[1]CPS-Median Household Income'!R5</f>
        <v>36917.5</v>
      </c>
      <c r="S4" s="506">
        <f>'[1]CPS-Median Household Income'!S5</f>
        <v>37078.5</v>
      </c>
      <c r="T4" s="506">
        <f>'[1]CPS-Median Household Income'!T5</f>
        <v>37316.5</v>
      </c>
      <c r="U4" s="506">
        <f>'[1]CPS-Median Household Income'!U5</f>
        <v>37401</v>
      </c>
      <c r="V4" s="506">
        <f>'[1]CPS-Median Household Income'!V5</f>
        <v>39152.5</v>
      </c>
      <c r="W4" s="506">
        <f>'[1]CPS-Median Household Income'!W5</f>
        <v>44993</v>
      </c>
      <c r="X4" s="506">
        <f>'[1]CPS-Median Household Income'!X5</f>
        <v>39707</v>
      </c>
      <c r="Y4" s="506">
        <f>'[1]CPS-Median Household Income'!Y5</f>
        <v>43364.5</v>
      </c>
      <c r="Z4" s="506">
        <f>'[1]CPS-Median Household Income'!Z5</f>
        <v>43703</v>
      </c>
      <c r="AA4" s="506">
        <f>'[1]CPS-Median Household Income'!AA5</f>
        <v>43002</v>
      </c>
      <c r="AB4" s="506">
        <f>'[1]CPS-Median Household Income'!AB5</f>
        <v>42940</v>
      </c>
      <c r="AC4" s="506">
        <f>'[1]CPS-Median Household Income'!AC5</f>
        <v>43847.5</v>
      </c>
      <c r="AD4" s="506">
        <f>'[1]CPS-Median Household Income'!AD5</f>
        <v>43977.092794897682</v>
      </c>
      <c r="AE4" s="506">
        <f>'[1]CPS-Median Household Income'!AE5</f>
        <v>43124</v>
      </c>
    </row>
    <row r="5" spans="1:36">
      <c r="A5" s="483"/>
      <c r="B5" s="507"/>
      <c r="C5" s="507"/>
      <c r="D5" s="507"/>
      <c r="E5" s="507"/>
      <c r="F5" s="507"/>
      <c r="G5" s="507"/>
      <c r="H5" s="507"/>
      <c r="I5" s="507"/>
      <c r="J5" s="507"/>
      <c r="K5" s="507"/>
      <c r="L5" s="507"/>
      <c r="M5" s="507"/>
      <c r="N5" s="507"/>
      <c r="O5" s="507"/>
      <c r="P5" s="507"/>
      <c r="Q5" s="508"/>
      <c r="R5" s="508"/>
      <c r="S5" s="508"/>
      <c r="T5" s="508"/>
      <c r="U5" s="508"/>
      <c r="V5" s="508"/>
      <c r="W5" s="508"/>
      <c r="X5" s="508"/>
      <c r="Y5" s="508"/>
      <c r="Z5" s="508"/>
      <c r="AA5" s="508"/>
      <c r="AB5" s="508"/>
      <c r="AC5" s="508"/>
      <c r="AD5" s="508"/>
      <c r="AE5" s="508"/>
    </row>
    <row r="6" spans="1:36">
      <c r="A6" s="509" t="s">
        <v>19</v>
      </c>
      <c r="B6" s="487">
        <f>'[1]CPS-Median Household Income'!B10</f>
        <v>17310</v>
      </c>
      <c r="C6" s="487">
        <f>'[1]CPS-Median Household Income'!C10</f>
        <v>18333</v>
      </c>
      <c r="D6" s="487">
        <f>'[1]CPS-Median Household Income'!D10</f>
        <v>19132</v>
      </c>
      <c r="E6" s="487">
        <f>'[1]CPS-Median Household Income'!E10</f>
        <v>19734</v>
      </c>
      <c r="F6" s="487">
        <f>'[1]CPS-Median Household Income'!F10</f>
        <v>19948</v>
      </c>
      <c r="G6" s="487">
        <f>'[1]CPS-Median Household Income'!G10</f>
        <v>21284</v>
      </c>
      <c r="H6" s="487">
        <f>'[1]CPS-Median Household Income'!H10</f>
        <v>23357</v>
      </c>
      <c r="I6" s="487">
        <f>'[1]CPS-Median Household Income'!I10</f>
        <v>24346</v>
      </c>
      <c r="J6" s="487">
        <f>'[1]CPS-Median Household Income'!J10</f>
        <v>25808</v>
      </c>
      <c r="K6" s="487">
        <f>'[1]CPS-Median Household Income'!K10</f>
        <v>25082</v>
      </c>
      <c r="L6" s="487">
        <f>'[1]CPS-Median Household Income'!L10</f>
        <v>27196</v>
      </c>
      <c r="M6" s="487">
        <f>'[1]CPS-Median Household Income'!M10</f>
        <v>25991</v>
      </c>
      <c r="N6" s="487">
        <f>'[1]CPS-Median Household Income'!N10</f>
        <v>30302</v>
      </c>
      <c r="O6" s="487">
        <f>'[1]CPS-Median Household Income'!O10</f>
        <v>31939</v>
      </c>
      <c r="P6" s="487">
        <f>'[1]CPS-Median Household Income'!P10</f>
        <v>36266</v>
      </c>
      <c r="Q6" s="487">
        <f>'[1]CPS-Median Household Income'!Q10</f>
        <v>36251</v>
      </c>
      <c r="R6" s="487">
        <f>'[1]CPS-Median Household Income'!R10</f>
        <v>35424</v>
      </c>
      <c r="S6" s="487">
        <f>'[1]CPS-Median Household Income'!S10</f>
        <v>35160</v>
      </c>
      <c r="T6" s="487">
        <f>'[1]CPS-Median Household Income'!T10</f>
        <v>37603</v>
      </c>
      <c r="U6" s="487">
        <f>'[1]CPS-Median Household Income'!U10</f>
        <v>37255</v>
      </c>
      <c r="V6" s="487">
        <f>'[1]CPS-Median Household Income'!V10</f>
        <v>36629</v>
      </c>
      <c r="W6" s="487">
        <f>'[1]CPS-Median Household Income'!W10</f>
        <v>37150</v>
      </c>
      <c r="X6" s="487">
        <f>'[1]CPS-Median Household Income'!X10</f>
        <v>37952</v>
      </c>
      <c r="Y6" s="487">
        <f>'[1]CPS-Median Household Income'!Y10</f>
        <v>42212</v>
      </c>
      <c r="Z6" s="509">
        <f>'[1]CPS-Median Household Income'!Z10</f>
        <v>44476</v>
      </c>
      <c r="AA6" s="509">
        <f>'[1]CPS-Median Household Income'!AA10</f>
        <v>39980</v>
      </c>
      <c r="AB6" s="509">
        <f>'[1]CPS-Median Household Income'!AB10</f>
        <v>40933</v>
      </c>
      <c r="AC6" s="509">
        <f>'[1]CPS-Median Household Income'!AC10</f>
        <v>42590</v>
      </c>
      <c r="AD6" s="509">
        <f>'[1]CPS-Median Household Income'!AD10</f>
        <v>43464.213796362958</v>
      </c>
      <c r="AE6" s="509">
        <f>'[1]CPS-Median Household Income'!AE10</f>
        <v>41381</v>
      </c>
    </row>
    <row r="7" spans="1:36">
      <c r="A7" s="509" t="s">
        <v>20</v>
      </c>
      <c r="B7" s="487">
        <f>'[1]CPS-Median Household Income'!B11</f>
        <v>15674</v>
      </c>
      <c r="C7" s="487">
        <f>'[1]CPS-Median Household Income'!C11</f>
        <v>17451</v>
      </c>
      <c r="D7" s="487">
        <f>'[1]CPS-Median Household Income'!D11</f>
        <v>18730</v>
      </c>
      <c r="E7" s="487">
        <f>'[1]CPS-Median Household Income'!E11</f>
        <v>18827</v>
      </c>
      <c r="F7" s="487">
        <f>'[1]CPS-Median Household Income'!F11</f>
        <v>20172</v>
      </c>
      <c r="G7" s="487">
        <f>'[1]CPS-Median Household Income'!G11</f>
        <v>21433</v>
      </c>
      <c r="H7" s="487">
        <f>'[1]CPS-Median Household Income'!H11</f>
        <v>22786</v>
      </c>
      <c r="I7" s="487">
        <f>'[1]CPS-Median Household Income'!I11</f>
        <v>23435</v>
      </c>
      <c r="J7" s="487">
        <f>'[1]CPS-Median Household Income'!J11</f>
        <v>23882</v>
      </c>
      <c r="K7" s="487">
        <f>'[1]CPS-Median Household Income'!K11</f>
        <v>23039</v>
      </c>
      <c r="L7" s="487">
        <f>'[1]CPS-Median Household Income'!L11</f>
        <v>25565</v>
      </c>
      <c r="M7" s="487">
        <f>'[1]CPS-Median Household Income'!M11</f>
        <v>25814</v>
      </c>
      <c r="N7" s="487">
        <f>'[1]CPS-Median Household Income'!N11</f>
        <v>27123</v>
      </c>
      <c r="O7" s="487">
        <f>'[1]CPS-Median Household Income'!O11</f>
        <v>26162</v>
      </c>
      <c r="P7" s="487">
        <f>'[1]CPS-Median Household Income'!P11</f>
        <v>27665</v>
      </c>
      <c r="Q7" s="487">
        <f>'[1]CPS-Median Household Income'!Q11</f>
        <v>29682</v>
      </c>
      <c r="R7" s="487">
        <f>'[1]CPS-Median Household Income'!R11</f>
        <v>29697</v>
      </c>
      <c r="S7" s="487">
        <f>'[1]CPS-Median Household Income'!S11</f>
        <v>33339</v>
      </c>
      <c r="T7" s="487">
        <f>'[1]CPS-Median Household Income'!T11</f>
        <v>32387</v>
      </c>
      <c r="U7" s="487">
        <f>'[1]CPS-Median Household Income'!U11</f>
        <v>32002</v>
      </c>
      <c r="V7" s="487">
        <f>'[1]CPS-Median Household Income'!V11</f>
        <v>34984</v>
      </c>
      <c r="W7" s="487">
        <f>'[1]CPS-Median Household Income'!W11</f>
        <v>36658</v>
      </c>
      <c r="X7" s="487">
        <f>'[1]CPS-Median Household Income'!X11</f>
        <v>37057</v>
      </c>
      <c r="Y7" s="487">
        <f>'[1]CPS-Median Household Income'!Y11</f>
        <v>40795</v>
      </c>
      <c r="Z7" s="509">
        <f>'[1]CPS-Median Household Income'!Z11</f>
        <v>39586</v>
      </c>
      <c r="AA7" s="509">
        <f>'[1]CPS-Median Household Income'!AA11</f>
        <v>36538</v>
      </c>
      <c r="AB7" s="509">
        <f>'[1]CPS-Median Household Income'!AB11</f>
        <v>38587</v>
      </c>
      <c r="AC7" s="509">
        <f>'[1]CPS-Median Household Income'!AC11</f>
        <v>41302</v>
      </c>
      <c r="AD7" s="509">
        <f>'[1]CPS-Median Household Income'!AD11</f>
        <v>39018.207243712</v>
      </c>
      <c r="AE7" s="509">
        <f>'[1]CPS-Median Household Income'!AE11</f>
        <v>39919</v>
      </c>
    </row>
    <row r="8" spans="1:36">
      <c r="A8" s="509" t="s">
        <v>38</v>
      </c>
      <c r="B8" s="487">
        <f>'[1]CPS-Median Household Income'!B12</f>
        <v>25819</v>
      </c>
      <c r="C8" s="487">
        <f>'[1]CPS-Median Household Income'!C12</f>
        <v>22980</v>
      </c>
      <c r="D8" s="487">
        <f>'[1]CPS-Median Household Income'!D12</f>
        <v>25626</v>
      </c>
      <c r="E8" s="487">
        <f>'[1]CPS-Median Household Income'!E12</f>
        <v>29244</v>
      </c>
      <c r="F8" s="487">
        <f>'[1]CPS-Median Household Income'!F12</f>
        <v>30505</v>
      </c>
      <c r="G8" s="487">
        <f>'[1]CPS-Median Household Income'!G12</f>
        <v>32068</v>
      </c>
      <c r="H8" s="487">
        <f>'[1]CPS-Median Household Income'!H12</f>
        <v>30804</v>
      </c>
      <c r="I8" s="487">
        <f>'[1]CPS-Median Household Income'!I12</f>
        <v>32585</v>
      </c>
      <c r="J8" s="487">
        <f>'[1]CPS-Median Household Income'!J12</f>
        <v>35678</v>
      </c>
      <c r="K8" s="487">
        <f>'[1]CPS-Median Household Income'!K12</f>
        <v>36064</v>
      </c>
      <c r="L8" s="487">
        <f>'[1]CPS-Median Household Income'!L12</f>
        <v>35873</v>
      </c>
      <c r="M8" s="487">
        <f>'[1]CPS-Median Household Income'!M12</f>
        <v>34928</v>
      </c>
      <c r="N8" s="487">
        <f>'[1]CPS-Median Household Income'!N12</f>
        <v>39309</v>
      </c>
      <c r="O8" s="487">
        <f>'[1]CPS-Median Household Income'!O12</f>
        <v>43033</v>
      </c>
      <c r="P8" s="487">
        <f>'[1]CPS-Median Household Income'!P12</f>
        <v>41458</v>
      </c>
      <c r="Q8" s="487">
        <f>'[1]CPS-Median Household Income'!Q12</f>
        <v>46628</v>
      </c>
      <c r="R8" s="487">
        <f>'[1]CPS-Median Household Income'!R12</f>
        <v>50365</v>
      </c>
      <c r="S8" s="487">
        <f>'[1]CPS-Median Household Income'!S12</f>
        <v>49602</v>
      </c>
      <c r="T8" s="487">
        <f>'[1]CPS-Median Household Income'!T12</f>
        <v>49650</v>
      </c>
      <c r="U8" s="487">
        <f>'[1]CPS-Median Household Income'!U12</f>
        <v>49019</v>
      </c>
      <c r="V8" s="487">
        <f>'[1]CPS-Median Household Income'!V12</f>
        <v>48049</v>
      </c>
      <c r="W8" s="487">
        <f>'[1]CPS-Median Household Income'!W12</f>
        <v>51235</v>
      </c>
      <c r="X8" s="487">
        <f>'[1]CPS-Median Household Income'!X12</f>
        <v>52438</v>
      </c>
      <c r="Y8" s="487">
        <f>'[1]CPS-Median Household Income'!Y12</f>
        <v>54589</v>
      </c>
      <c r="Z8" s="509">
        <f>'[1]CPS-Median Household Income'!Z12</f>
        <v>50702</v>
      </c>
      <c r="AA8" s="509">
        <f>'[1]CPS-Median Household Income'!AA12</f>
        <v>52114</v>
      </c>
      <c r="AB8" s="509">
        <f>'[1]CPS-Median Household Income'!AB12</f>
        <v>55214</v>
      </c>
      <c r="AC8" s="509">
        <f>'[1]CPS-Median Household Income'!AC12</f>
        <v>54660</v>
      </c>
      <c r="AD8" s="509">
        <f>'[1]CPS-Median Household Income'!AD12</f>
        <v>48971.892922469386</v>
      </c>
      <c r="AE8" s="509">
        <f>'[1]CPS-Median Household Income'!AE12</f>
        <v>52219</v>
      </c>
    </row>
    <row r="9" spans="1:36">
      <c r="A9" s="509" t="s">
        <v>21</v>
      </c>
      <c r="B9" s="487">
        <f>'[1]CPS-Median Household Income'!B13</f>
        <v>19785</v>
      </c>
      <c r="C9" s="487">
        <f>'[1]CPS-Median Household Income'!C13</f>
        <v>21343</v>
      </c>
      <c r="D9" s="487">
        <f>'[1]CPS-Median Household Income'!D13</f>
        <v>22849</v>
      </c>
      <c r="E9" s="487">
        <f>'[1]CPS-Median Household Income'!E13</f>
        <v>24489</v>
      </c>
      <c r="F9" s="487">
        <f>'[1]CPS-Median Household Income'!F13</f>
        <v>25406</v>
      </c>
      <c r="G9" s="487">
        <f>'[1]CPS-Median Household Income'!G13</f>
        <v>26085</v>
      </c>
      <c r="H9" s="487">
        <f>'[1]CPS-Median Household Income'!H13</f>
        <v>26685</v>
      </c>
      <c r="I9" s="487">
        <f>'[1]CPS-Median Household Income'!I13</f>
        <v>27252</v>
      </c>
      <c r="J9" s="487">
        <f>'[1]CPS-Median Household Income'!J13</f>
        <v>27349</v>
      </c>
      <c r="K9" s="487">
        <f>'[1]CPS-Median Household Income'!K13</f>
        <v>28550</v>
      </c>
      <c r="L9" s="487">
        <f>'[1]CPS-Median Household Income'!L13</f>
        <v>29294</v>
      </c>
      <c r="M9" s="487">
        <f>'[1]CPS-Median Household Income'!M13</f>
        <v>29745</v>
      </c>
      <c r="N9" s="487">
        <f>'[1]CPS-Median Household Income'!N13</f>
        <v>30641</v>
      </c>
      <c r="O9" s="487">
        <f>'[1]CPS-Median Household Income'!O13</f>
        <v>32455</v>
      </c>
      <c r="P9" s="487">
        <f>'[1]CPS-Median Household Income'!P13</f>
        <v>34909</v>
      </c>
      <c r="Q9" s="487">
        <f>'[1]CPS-Median Household Income'!Q13</f>
        <v>35831</v>
      </c>
      <c r="R9" s="487">
        <f>'[1]CPS-Median Household Income'!R13</f>
        <v>38856</v>
      </c>
      <c r="S9" s="487">
        <f>'[1]CPS-Median Household Income'!S13</f>
        <v>36421</v>
      </c>
      <c r="T9" s="487">
        <f>'[1]CPS-Median Household Income'!T13</f>
        <v>38024</v>
      </c>
      <c r="U9" s="487">
        <f>'[1]CPS-Median Household Income'!U13</f>
        <v>38972</v>
      </c>
      <c r="V9" s="487">
        <f>'[1]CPS-Median Household Income'!V13</f>
        <v>40535</v>
      </c>
      <c r="W9" s="487">
        <f>'[1]CPS-Median Household Income'!W13</f>
        <v>42990</v>
      </c>
      <c r="X9" s="487">
        <f>'[1]CPS-Median Household Income'!X13</f>
        <v>45676</v>
      </c>
      <c r="Y9" s="487">
        <f>'[1]CPS-Median Household Income'!Y13</f>
        <v>45794</v>
      </c>
      <c r="Z9" s="509">
        <f>'[1]CPS-Median Household Income'!Z13</f>
        <v>44857</v>
      </c>
      <c r="AA9" s="509">
        <f>'[1]CPS-Median Household Income'!AA13</f>
        <v>45631</v>
      </c>
      <c r="AB9" s="509">
        <f>'[1]CPS-Median Household Income'!AB13</f>
        <v>44066</v>
      </c>
      <c r="AC9" s="509">
        <f>'[1]CPS-Median Household Income'!AC13</f>
        <v>45105</v>
      </c>
      <c r="AD9" s="509">
        <f>'[1]CPS-Median Household Income'!AD13</f>
        <v>46071.019121208548</v>
      </c>
      <c r="AE9" s="509">
        <f>'[1]CPS-Median Household Income'!AE13</f>
        <v>47886</v>
      </c>
    </row>
    <row r="10" spans="1:36">
      <c r="A10" s="509" t="s">
        <v>22</v>
      </c>
      <c r="B10" s="487">
        <f>'[1]CPS-Median Household Income'!B14</f>
        <v>19984</v>
      </c>
      <c r="C10" s="487">
        <f>'[1]CPS-Median Household Income'!C14</f>
        <v>21049</v>
      </c>
      <c r="D10" s="487">
        <f>'[1]CPS-Median Household Income'!D14</f>
        <v>24370</v>
      </c>
      <c r="E10" s="487">
        <f>'[1]CPS-Median Household Income'!E14</f>
        <v>26714</v>
      </c>
      <c r="F10" s="487">
        <f>'[1]CPS-Median Household Income'!F14</f>
        <v>26566</v>
      </c>
      <c r="G10" s="487">
        <f>'[1]CPS-Median Household Income'!G14</f>
        <v>27542</v>
      </c>
      <c r="H10" s="487">
        <f>'[1]CPS-Median Household Income'!H14</f>
        <v>27561</v>
      </c>
      <c r="I10" s="487">
        <f>'[1]CPS-Median Household Income'!I14</f>
        <v>27212</v>
      </c>
      <c r="J10" s="487">
        <f>'[1]CPS-Median Household Income'!J14</f>
        <v>28797</v>
      </c>
      <c r="K10" s="487">
        <f>'[1]CPS-Median Household Income'!K14</f>
        <v>31663</v>
      </c>
      <c r="L10" s="487">
        <f>'[1]CPS-Median Household Income'!L14</f>
        <v>31467</v>
      </c>
      <c r="M10" s="487">
        <f>'[1]CPS-Median Household Income'!M14</f>
        <v>34099</v>
      </c>
      <c r="N10" s="487">
        <f>'[1]CPS-Median Household Income'!N14</f>
        <v>32496</v>
      </c>
      <c r="O10" s="487">
        <f>'[1]CPS-Median Household Income'!O14</f>
        <v>36663</v>
      </c>
      <c r="P10" s="487">
        <f>'[1]CPS-Median Household Income'!P14</f>
        <v>38665</v>
      </c>
      <c r="Q10" s="487">
        <f>'[1]CPS-Median Household Income'!Q14</f>
        <v>39425</v>
      </c>
      <c r="R10" s="487">
        <f>'[1]CPS-Median Household Income'!R14</f>
        <v>41901</v>
      </c>
      <c r="S10" s="487">
        <f>'[1]CPS-Median Household Income'!S14</f>
        <v>42576</v>
      </c>
      <c r="T10" s="487">
        <f>'[1]CPS-Median Household Income'!T14</f>
        <v>42939</v>
      </c>
      <c r="U10" s="487">
        <f>'[1]CPS-Median Household Income'!U14</f>
        <v>42438</v>
      </c>
      <c r="V10" s="487">
        <f>'[1]CPS-Median Household Income'!V14</f>
        <v>40984</v>
      </c>
      <c r="W10" s="487">
        <f>'[1]CPS-Median Household Income'!W14</f>
        <v>45926</v>
      </c>
      <c r="X10" s="487">
        <f>'[1]CPS-Median Household Income'!X14</f>
        <v>49344</v>
      </c>
      <c r="Y10" s="487">
        <f>'[1]CPS-Median Household Income'!Y14</f>
        <v>48641</v>
      </c>
      <c r="Z10" s="509">
        <f>'[1]CPS-Median Household Income'!Z14</f>
        <v>46227</v>
      </c>
      <c r="AA10" s="509">
        <f>'[1]CPS-Median Household Income'!AA14</f>
        <v>43340</v>
      </c>
      <c r="AB10" s="509">
        <f>'[1]CPS-Median Household Income'!AB14</f>
        <v>44117</v>
      </c>
      <c r="AC10" s="509">
        <f>'[1]CPS-Median Household Income'!AC14</f>
        <v>45973</v>
      </c>
      <c r="AD10" s="509">
        <f>'[1]CPS-Median Household Income'!AD14</f>
        <v>48120.925167220128</v>
      </c>
      <c r="AE10" s="509">
        <f>'[1]CPS-Median Household Income'!AE14</f>
        <v>47439</v>
      </c>
    </row>
    <row r="11" spans="1:36">
      <c r="A11" s="509" t="s">
        <v>23</v>
      </c>
      <c r="B11" s="487">
        <f>'[1]CPS-Median Household Income'!B15</f>
        <v>17680</v>
      </c>
      <c r="C11" s="487">
        <f>'[1]CPS-Median Household Income'!C15</f>
        <v>17361</v>
      </c>
      <c r="D11" s="487">
        <f>'[1]CPS-Median Household Income'!D15</f>
        <v>19874</v>
      </c>
      <c r="E11" s="487">
        <f>'[1]CPS-Median Household Income'!E15</f>
        <v>20673</v>
      </c>
      <c r="F11" s="487">
        <f>'[1]CPS-Median Household Income'!F15</f>
        <v>19907</v>
      </c>
      <c r="G11" s="487">
        <f>'[1]CPS-Median Household Income'!G15</f>
        <v>23283</v>
      </c>
      <c r="H11" s="487">
        <f>'[1]CPS-Median Household Income'!H15</f>
        <v>24780</v>
      </c>
      <c r="I11" s="487">
        <f>'[1]CPS-Median Household Income'!I15</f>
        <v>23764</v>
      </c>
      <c r="J11" s="487">
        <f>'[1]CPS-Median Household Income'!J15</f>
        <v>23485</v>
      </c>
      <c r="K11" s="487">
        <f>'[1]CPS-Median Household Income'!K15</f>
        <v>24376</v>
      </c>
      <c r="L11" s="487">
        <f>'[1]CPS-Median Household Income'!L15</f>
        <v>26595</v>
      </c>
      <c r="M11" s="487">
        <f>'[1]CPS-Median Household Income'!M15</f>
        <v>29810</v>
      </c>
      <c r="N11" s="487">
        <f>'[1]CPS-Median Household Income'!N15</f>
        <v>32413</v>
      </c>
      <c r="O11" s="487">
        <f>'[1]CPS-Median Household Income'!O15</f>
        <v>33452</v>
      </c>
      <c r="P11" s="487">
        <f>'[1]CPS-Median Household Income'!P15</f>
        <v>36252</v>
      </c>
      <c r="Q11" s="487">
        <f>'[1]CPS-Median Household Income'!Q15</f>
        <v>33738</v>
      </c>
      <c r="R11" s="487">
        <f>'[1]CPS-Median Household Income'!R15</f>
        <v>36265</v>
      </c>
      <c r="S11" s="487">
        <f>'[1]CPS-Median Household Income'!S15</f>
        <v>38437</v>
      </c>
      <c r="T11" s="487">
        <f>'[1]CPS-Median Household Income'!T15</f>
        <v>36762</v>
      </c>
      <c r="U11" s="487">
        <f>'[1]CPS-Median Household Income'!U15</f>
        <v>36936</v>
      </c>
      <c r="V11" s="487">
        <f>'[1]CPS-Median Household Income'!V15</f>
        <v>35610</v>
      </c>
      <c r="W11" s="487">
        <f>'[1]CPS-Median Household Income'!W15</f>
        <v>36699</v>
      </c>
      <c r="X11" s="487">
        <f>'[1]CPS-Median Household Income'!X15</f>
        <v>39485</v>
      </c>
      <c r="Y11" s="487">
        <f>'[1]CPS-Median Household Income'!Y15</f>
        <v>39452</v>
      </c>
      <c r="Z11" s="509">
        <f>'[1]CPS-Median Household Income'!Z15</f>
        <v>41148</v>
      </c>
      <c r="AA11" s="509">
        <f>'[1]CPS-Median Household Income'!AA15</f>
        <v>42664</v>
      </c>
      <c r="AB11" s="509">
        <f>'[1]CPS-Median Household Income'!AB15</f>
        <v>41104</v>
      </c>
      <c r="AC11" s="509">
        <f>'[1]CPS-Median Household Income'!AC15</f>
        <v>39856</v>
      </c>
      <c r="AD11" s="509">
        <f>'[1]CPS-Median Household Income'!AD15</f>
        <v>41086.490054055379</v>
      </c>
      <c r="AE11" s="509">
        <f>'[1]CPS-Median Household Income'!AE15</f>
        <v>42158</v>
      </c>
    </row>
    <row r="12" spans="1:36">
      <c r="A12" s="509" t="s">
        <v>24</v>
      </c>
      <c r="B12" s="487">
        <f>'[1]CPS-Median Household Income'!B16</f>
        <v>18949</v>
      </c>
      <c r="C12" s="487">
        <f>'[1]CPS-Median Household Income'!C16</f>
        <v>21179</v>
      </c>
      <c r="D12" s="487">
        <f>'[1]CPS-Median Household Income'!D16</f>
        <v>20890</v>
      </c>
      <c r="E12" s="487">
        <f>'[1]CPS-Median Household Income'!E16</f>
        <v>21349</v>
      </c>
      <c r="F12" s="487">
        <f>'[1]CPS-Median Household Income'!F16</f>
        <v>20497</v>
      </c>
      <c r="G12" s="487">
        <f>'[1]CPS-Median Household Income'!G16</f>
        <v>22861</v>
      </c>
      <c r="H12" s="487">
        <f>'[1]CPS-Median Household Income'!H16</f>
        <v>22405</v>
      </c>
      <c r="I12" s="487">
        <f>'[1]CPS-Median Household Income'!I16</f>
        <v>25299</v>
      </c>
      <c r="J12" s="487">
        <f>'[1]CPS-Median Household Income'!J16</f>
        <v>25439</v>
      </c>
      <c r="K12" s="487">
        <f>'[1]CPS-Median Household Income'!K16</f>
        <v>26312</v>
      </c>
      <c r="L12" s="487">
        <f>'[1]CPS-Median Household Income'!L16</f>
        <v>25676</v>
      </c>
      <c r="M12" s="487">
        <f>'[1]CPS-Median Household Income'!M16</f>
        <v>27949</v>
      </c>
      <c r="N12" s="487">
        <f>'[1]CPS-Median Household Income'!N16</f>
        <v>30262</v>
      </c>
      <c r="O12" s="487">
        <f>'[1]CPS-Median Household Income'!O16</f>
        <v>33260</v>
      </c>
      <c r="P12" s="487">
        <f>'[1]CPS-Median Household Income'!P16</f>
        <v>31735</v>
      </c>
      <c r="Q12" s="487">
        <f>'[1]CPS-Median Household Income'!Q16</f>
        <v>32654</v>
      </c>
      <c r="R12" s="487">
        <f>'[1]CPS-Median Household Income'!R16</f>
        <v>30718</v>
      </c>
      <c r="S12" s="487">
        <f>'[1]CPS-Median Household Income'!S16</f>
        <v>33322</v>
      </c>
      <c r="T12" s="487">
        <f>'[1]CPS-Median Household Income'!T16</f>
        <v>34008</v>
      </c>
      <c r="U12" s="487">
        <f>'[1]CPS-Median Household Income'!U16</f>
        <v>33507</v>
      </c>
      <c r="V12" s="487">
        <f>'[1]CPS-Median Household Income'!V16</f>
        <v>36429</v>
      </c>
      <c r="W12" s="487">
        <f>'[1]CPS-Median Household Income'!W16</f>
        <v>37236</v>
      </c>
      <c r="X12" s="487">
        <f>'[1]CPS-Median Household Income'!X16</f>
        <v>36488</v>
      </c>
      <c r="Y12" s="487">
        <f>'[1]CPS-Median Household Income'!Y16</f>
        <v>41313</v>
      </c>
      <c r="Z12" s="509">
        <f>'[1]CPS-Median Household Income'!Z16</f>
        <v>39563</v>
      </c>
      <c r="AA12" s="509">
        <f>'[1]CPS-Median Household Income'!AA16</f>
        <v>45433</v>
      </c>
      <c r="AB12" s="509">
        <f>'[1]CPS-Median Household Income'!AB16</f>
        <v>39300</v>
      </c>
      <c r="AC12" s="509">
        <f>'[1]CPS-Median Household Income'!AC16</f>
        <v>40658</v>
      </c>
      <c r="AD12" s="509">
        <f>'[1]CPS-Median Household Income'!AD16</f>
        <v>39084.677498007295</v>
      </c>
      <c r="AE12" s="509">
        <f>'[1]CPS-Median Household Income'!AE16</f>
        <v>39622</v>
      </c>
    </row>
    <row r="13" spans="1:36">
      <c r="A13" s="509" t="s">
        <v>25</v>
      </c>
      <c r="B13" s="487">
        <f>'[1]CPS-Median Household Income'!B17</f>
        <v>29708</v>
      </c>
      <c r="C13" s="487">
        <f>'[1]CPS-Median Household Income'!C17</f>
        <v>30136</v>
      </c>
      <c r="D13" s="487">
        <f>'[1]CPS-Median Household Income'!D17</f>
        <v>30604</v>
      </c>
      <c r="E13" s="487">
        <f>'[1]CPS-Median Household Income'!E17</f>
        <v>34970</v>
      </c>
      <c r="F13" s="487">
        <f>'[1]CPS-Median Household Income'!F17</f>
        <v>36552</v>
      </c>
      <c r="G13" s="487">
        <f>'[1]CPS-Median Household Income'!G17</f>
        <v>36016</v>
      </c>
      <c r="H13" s="487">
        <f>'[1]CPS-Median Household Income'!H17</f>
        <v>38857</v>
      </c>
      <c r="I13" s="487">
        <f>'[1]CPS-Median Household Income'!I17</f>
        <v>36952</v>
      </c>
      <c r="J13" s="487">
        <f>'[1]CPS-Median Household Income'!J17</f>
        <v>37203</v>
      </c>
      <c r="K13" s="487">
        <f>'[1]CPS-Median Household Income'!K17</f>
        <v>39939</v>
      </c>
      <c r="L13" s="487">
        <f>'[1]CPS-Median Household Income'!L17</f>
        <v>39198</v>
      </c>
      <c r="M13" s="487">
        <f>'[1]CPS-Median Household Income'!M17</f>
        <v>41041</v>
      </c>
      <c r="N13" s="487">
        <f>'[1]CPS-Median Household Income'!N17</f>
        <v>43993</v>
      </c>
      <c r="O13" s="487">
        <f>'[1]CPS-Median Household Income'!O17</f>
        <v>46685</v>
      </c>
      <c r="P13" s="487">
        <f>'[1]CPS-Median Household Income'!P17</f>
        <v>50016</v>
      </c>
      <c r="Q13" s="487">
        <f>'[1]CPS-Median Household Income'!Q17</f>
        <v>52205</v>
      </c>
      <c r="R13" s="487">
        <f>'[1]CPS-Median Household Income'!R17</f>
        <v>54535</v>
      </c>
      <c r="S13" s="487">
        <f>'[1]CPS-Median Household Income'!S17</f>
        <v>53530</v>
      </c>
      <c r="T13" s="487">
        <f>'[1]CPS-Median Household Income'!T17</f>
        <v>56407</v>
      </c>
      <c r="U13" s="487">
        <f>'[1]CPS-Median Household Income'!U17</f>
        <v>52314</v>
      </c>
      <c r="V13" s="487">
        <f>'[1]CPS-Median Household Income'!V17</f>
        <v>57103</v>
      </c>
      <c r="W13" s="487">
        <f>'[1]CPS-Median Household Income'!W17</f>
        <v>60512</v>
      </c>
      <c r="X13" s="487">
        <f>'[1]CPS-Median Household Income'!X17</f>
        <v>63668</v>
      </c>
      <c r="Y13" s="487">
        <f>'[1]CPS-Median Household Income'!Y17</f>
        <v>65630</v>
      </c>
      <c r="Z13" s="509">
        <f>'[1]CPS-Median Household Income'!Z17</f>
        <v>63711</v>
      </c>
      <c r="AA13" s="509">
        <f>'[1]CPS-Median Household Income'!AA17</f>
        <v>64186</v>
      </c>
      <c r="AB13" s="509">
        <f>'[1]CPS-Median Household Income'!AB17</f>
        <v>64201</v>
      </c>
      <c r="AC13" s="509">
        <f>'[1]CPS-Median Household Income'!AC17</f>
        <v>68876</v>
      </c>
      <c r="AD13" s="509">
        <f>'[1]CPS-Median Household Income'!AD17</f>
        <v>71835.585388519001</v>
      </c>
      <c r="AE13" s="509">
        <f>'[1]CPS-Median Household Income'!AE17</f>
        <v>65262</v>
      </c>
    </row>
    <row r="14" spans="1:36">
      <c r="A14" s="509" t="s">
        <v>26</v>
      </c>
      <c r="B14" s="487">
        <f>'[1]CPS-Median Household Income'!B18</f>
        <v>15430</v>
      </c>
      <c r="C14" s="487">
        <f>'[1]CPS-Median Household Income'!C18</f>
        <v>16413</v>
      </c>
      <c r="D14" s="487">
        <f>'[1]CPS-Median Household Income'!D18</f>
        <v>16513</v>
      </c>
      <c r="E14" s="487">
        <f>'[1]CPS-Median Household Income'!E18</f>
        <v>18513</v>
      </c>
      <c r="F14" s="487">
        <f>'[1]CPS-Median Household Income'!F18</f>
        <v>18166</v>
      </c>
      <c r="G14" s="487">
        <f>'[1]CPS-Median Household Income'!G18</f>
        <v>19917</v>
      </c>
      <c r="H14" s="487">
        <f>'[1]CPS-Median Household Income'!H18</f>
        <v>20178</v>
      </c>
      <c r="I14" s="487">
        <f>'[1]CPS-Median Household Income'!I18</f>
        <v>19475</v>
      </c>
      <c r="J14" s="487">
        <f>'[1]CPS-Median Household Income'!J18</f>
        <v>20570</v>
      </c>
      <c r="K14" s="487">
        <f>'[1]CPS-Median Household Income'!K18</f>
        <v>22191</v>
      </c>
      <c r="L14" s="487">
        <f>'[1]CPS-Median Household Income'!L18</f>
        <v>25400</v>
      </c>
      <c r="M14" s="487">
        <f>'[1]CPS-Median Household Income'!M18</f>
        <v>26538</v>
      </c>
      <c r="N14" s="487">
        <f>'[1]CPS-Median Household Income'!N18</f>
        <v>26677</v>
      </c>
      <c r="O14" s="487">
        <f>'[1]CPS-Median Household Income'!O18</f>
        <v>28499</v>
      </c>
      <c r="P14" s="487">
        <f>'[1]CPS-Median Household Income'!P18</f>
        <v>29120</v>
      </c>
      <c r="Q14" s="487">
        <f>'[1]CPS-Median Household Income'!Q18</f>
        <v>32478</v>
      </c>
      <c r="R14" s="487">
        <f>'[1]CPS-Median Household Income'!R18</f>
        <v>34299</v>
      </c>
      <c r="S14" s="487">
        <f>'[1]CPS-Median Household Income'!S18</f>
        <v>30161</v>
      </c>
      <c r="T14" s="487">
        <f>'[1]CPS-Median Household Income'!T18</f>
        <v>30882</v>
      </c>
      <c r="U14" s="487">
        <f>'[1]CPS-Median Household Income'!U18</f>
        <v>32728</v>
      </c>
      <c r="V14" s="487">
        <f>'[1]CPS-Median Household Income'!V18</f>
        <v>34755</v>
      </c>
      <c r="W14" s="487">
        <f>'[1]CPS-Median Household Income'!W18</f>
        <v>32875</v>
      </c>
      <c r="X14" s="487">
        <f>'[1]CPS-Median Household Income'!X18</f>
        <v>34733</v>
      </c>
      <c r="Y14" s="487">
        <f>'[1]CPS-Median Household Income'!Y18</f>
        <v>37279</v>
      </c>
      <c r="Z14" s="509">
        <f>'[1]CPS-Median Household Income'!Z18</f>
        <v>36446</v>
      </c>
      <c r="AA14" s="509">
        <f>'[1]CPS-Median Household Income'!AA18</f>
        <v>35078</v>
      </c>
      <c r="AB14" s="509">
        <f>'[1]CPS-Median Household Income'!AB18</f>
        <v>38159</v>
      </c>
      <c r="AC14" s="509">
        <f>'[1]CPS-Median Household Income'!AC18</f>
        <v>41090</v>
      </c>
      <c r="AD14" s="509">
        <f>'[1]CPS-Median Household Income'!AD18</f>
        <v>36641.299630744557</v>
      </c>
      <c r="AE14" s="509">
        <f>'[1]CPS-Median Household Income'!AE18</f>
        <v>40850</v>
      </c>
    </row>
    <row r="15" spans="1:36">
      <c r="A15" s="509" t="s">
        <v>27</v>
      </c>
      <c r="B15" s="487">
        <f>'[1]CPS-Median Household Income'!B19</f>
        <v>20569</v>
      </c>
      <c r="C15" s="487">
        <f>'[1]CPS-Median Household Income'!C19</f>
        <v>21451</v>
      </c>
      <c r="D15" s="487">
        <f>'[1]CPS-Median Household Income'!D19</f>
        <v>21861</v>
      </c>
      <c r="E15" s="487">
        <f>'[1]CPS-Median Household Income'!E19</f>
        <v>22760</v>
      </c>
      <c r="F15" s="487">
        <f>'[1]CPS-Median Household Income'!F19</f>
        <v>24415</v>
      </c>
      <c r="G15" s="487">
        <f>'[1]CPS-Median Household Income'!G19</f>
        <v>26406</v>
      </c>
      <c r="H15" s="487">
        <f>'[1]CPS-Median Household Income'!H19</f>
        <v>26329</v>
      </c>
      <c r="I15" s="487">
        <f>'[1]CPS-Median Household Income'!I19</f>
        <v>26853</v>
      </c>
      <c r="J15" s="487">
        <f>'[1]CPS-Median Household Income'!J19</f>
        <v>27771</v>
      </c>
      <c r="K15" s="487">
        <f>'[1]CPS-Median Household Income'!K19</f>
        <v>28820</v>
      </c>
      <c r="L15" s="487">
        <f>'[1]CPS-Median Household Income'!L19</f>
        <v>30114</v>
      </c>
      <c r="M15" s="487">
        <f>'[1]CPS-Median Household Income'!M19</f>
        <v>31979</v>
      </c>
      <c r="N15" s="487">
        <f>'[1]CPS-Median Household Income'!N19</f>
        <v>35601</v>
      </c>
      <c r="O15" s="487">
        <f>'[1]CPS-Median Household Income'!O19</f>
        <v>35840</v>
      </c>
      <c r="P15" s="487">
        <f>'[1]CPS-Median Household Income'!P19</f>
        <v>35838</v>
      </c>
      <c r="Q15" s="487">
        <f>'[1]CPS-Median Household Income'!Q19</f>
        <v>37254</v>
      </c>
      <c r="R15" s="487">
        <f>'[1]CPS-Median Household Income'!R19</f>
        <v>38317</v>
      </c>
      <c r="S15" s="487">
        <f>'[1]CPS-Median Household Income'!S19</f>
        <v>38162</v>
      </c>
      <c r="T15" s="487">
        <f>'[1]CPS-Median Household Income'!T19</f>
        <v>36515</v>
      </c>
      <c r="U15" s="487">
        <f>'[1]CPS-Median Household Income'!U19</f>
        <v>37279</v>
      </c>
      <c r="V15" s="487">
        <f>'[1]CPS-Median Household Income'!V19</f>
        <v>40238</v>
      </c>
      <c r="W15" s="487">
        <f>'[1]CPS-Median Household Income'!W19</f>
        <v>42056</v>
      </c>
      <c r="X15" s="487">
        <f>'[1]CPS-Median Household Income'!X19</f>
        <v>39797</v>
      </c>
      <c r="Y15" s="487">
        <f>'[1]CPS-Median Household Income'!Y19</f>
        <v>43513</v>
      </c>
      <c r="Z15" s="509">
        <f>'[1]CPS-Median Household Income'!Z19</f>
        <v>42930</v>
      </c>
      <c r="AA15" s="509">
        <f>'[1]CPS-Median Household Income'!AA19</f>
        <v>41906</v>
      </c>
      <c r="AB15" s="509">
        <f>'[1]CPS-Median Household Income'!AB19</f>
        <v>43830</v>
      </c>
      <c r="AC15" s="509">
        <f>'[1]CPS-Median Household Income'!AC19</f>
        <v>45206</v>
      </c>
      <c r="AD15" s="509">
        <f>'[1]CPS-Median Household Income'!AD19</f>
        <v>41553.373711401036</v>
      </c>
      <c r="AE15" s="509">
        <f>'[1]CPS-Median Household Income'!AE19</f>
        <v>41208</v>
      </c>
    </row>
    <row r="16" spans="1:36">
      <c r="A16" s="509" t="s">
        <v>28</v>
      </c>
      <c r="B16" s="487">
        <f>'[1]CPS-Median Household Income'!B20</f>
        <v>21148</v>
      </c>
      <c r="C16" s="487">
        <f>'[1]CPS-Median Household Income'!C20</f>
        <v>21205</v>
      </c>
      <c r="D16" s="487">
        <f>'[1]CPS-Median Household Income'!D20</f>
        <v>20948</v>
      </c>
      <c r="E16" s="487">
        <f>'[1]CPS-Median Household Income'!E20</f>
        <v>21691</v>
      </c>
      <c r="F16" s="487">
        <f>'[1]CPS-Median Household Income'!F20</f>
        <v>23667</v>
      </c>
      <c r="G16" s="487">
        <f>'[1]CPS-Median Household Income'!G20</f>
        <v>23667</v>
      </c>
      <c r="H16" s="487">
        <f>'[1]CPS-Median Household Income'!H20</f>
        <v>24384</v>
      </c>
      <c r="I16" s="487">
        <f>'[1]CPS-Median Household Income'!I20</f>
        <v>25462</v>
      </c>
      <c r="J16" s="487">
        <f>'[1]CPS-Median Household Income'!J20</f>
        <v>25284</v>
      </c>
      <c r="K16" s="487">
        <f>'[1]CPS-Median Household Income'!K20</f>
        <v>26260</v>
      </c>
      <c r="L16" s="487">
        <f>'[1]CPS-Median Household Income'!L20</f>
        <v>26991</v>
      </c>
      <c r="M16" s="487">
        <f>'[1]CPS-Median Household Income'!M20</f>
        <v>26311</v>
      </c>
      <c r="N16" s="487">
        <f>'[1]CPS-Median Household Income'!N20</f>
        <v>27437</v>
      </c>
      <c r="O16" s="487">
        <f>'[1]CPS-Median Household Income'!O20</f>
        <v>31351</v>
      </c>
      <c r="P16" s="487">
        <f>'[1]CPS-Median Household Income'!P20</f>
        <v>33727</v>
      </c>
      <c r="Q16" s="487">
        <f>'[1]CPS-Median Household Income'!Q20</f>
        <v>32683</v>
      </c>
      <c r="R16" s="487">
        <f>'[1]CPS-Median Household Income'!R20</f>
        <v>32432</v>
      </c>
      <c r="S16" s="487">
        <f>'[1]CPS-Median Household Income'!S20</f>
        <v>35609</v>
      </c>
      <c r="T16" s="487">
        <f>'[1]CPS-Median Household Income'!T20</f>
        <v>36458</v>
      </c>
      <c r="U16" s="487">
        <f>'[1]CPS-Median Household Income'!U20</f>
        <v>35902</v>
      </c>
      <c r="V16" s="487">
        <f>'[1]CPS-Median Household Income'!V20</f>
        <v>39614</v>
      </c>
      <c r="W16" s="487">
        <f>'[1]CPS-Median Household Income'!W20</f>
        <v>37645</v>
      </c>
      <c r="X16" s="487">
        <f>'[1]CPS-Median Household Income'!X20</f>
        <v>38838</v>
      </c>
      <c r="Y16" s="487">
        <f>'[1]CPS-Median Household Income'!Y20</f>
        <v>43216</v>
      </c>
      <c r="Z16" s="509">
        <f>'[1]CPS-Median Household Income'!Z20</f>
        <v>46111</v>
      </c>
      <c r="AA16" s="509">
        <f>'[1]CPS-Median Household Income'!AA20</f>
        <v>45878</v>
      </c>
      <c r="AB16" s="509">
        <f>'[1]CPS-Median Household Income'!AB20</f>
        <v>43103</v>
      </c>
      <c r="AC16" s="509">
        <f>'[1]CPS-Median Household Income'!AC20</f>
        <v>48455</v>
      </c>
      <c r="AD16" s="509">
        <f>'[1]CPS-Median Household Income'!AD20</f>
        <v>48406.856070027221</v>
      </c>
      <c r="AE16" s="509">
        <f>'[1]CPS-Median Household Income'!AE20</f>
        <v>43777</v>
      </c>
    </row>
    <row r="17" spans="1:31">
      <c r="A17" s="509" t="s">
        <v>29</v>
      </c>
      <c r="B17" s="487">
        <f>'[1]CPS-Median Household Income'!B21</f>
        <v>20309</v>
      </c>
      <c r="C17" s="487">
        <f>'[1]CPS-Median Household Income'!C21</f>
        <v>20036</v>
      </c>
      <c r="D17" s="487">
        <f>'[1]CPS-Median Household Income'!D21</f>
        <v>21968</v>
      </c>
      <c r="E17" s="487">
        <f>'[1]CPS-Median Household Income'!E21</f>
        <v>25049</v>
      </c>
      <c r="F17" s="487">
        <f>'[1]CPS-Median Household Income'!F21</f>
        <v>25533</v>
      </c>
      <c r="G17" s="487">
        <f>'[1]CPS-Median Household Income'!G21</f>
        <v>23798</v>
      </c>
      <c r="H17" s="487">
        <f>'[1]CPS-Median Household Income'!H21</f>
        <v>28735</v>
      </c>
      <c r="I17" s="487">
        <f>'[1]CPS-Median Household Income'!I21</f>
        <v>27463</v>
      </c>
      <c r="J17" s="487">
        <f>'[1]CPS-Median Household Income'!J21</f>
        <v>27578</v>
      </c>
      <c r="K17" s="487">
        <f>'[1]CPS-Median Household Income'!K21</f>
        <v>26053</v>
      </c>
      <c r="L17" s="487">
        <f>'[1]CPS-Median Household Income'!L21</f>
        <v>29846</v>
      </c>
      <c r="M17" s="487">
        <f>'[1]CPS-Median Household Income'!M21</f>
        <v>29071</v>
      </c>
      <c r="N17" s="487">
        <f>'[1]CPS-Median Household Income'!N21</f>
        <v>34665</v>
      </c>
      <c r="O17" s="487">
        <f>'[1]CPS-Median Household Income'!O21</f>
        <v>34262</v>
      </c>
      <c r="P17" s="487">
        <f>'[1]CPS-Median Household Income'!P21</f>
        <v>33267</v>
      </c>
      <c r="Q17" s="487">
        <f>'[1]CPS-Median Household Income'!Q21</f>
        <v>36462</v>
      </c>
      <c r="R17" s="487">
        <f>'[1]CPS-Median Household Income'!R21</f>
        <v>37570</v>
      </c>
      <c r="S17" s="487">
        <f>'[1]CPS-Median Household Income'!S21</f>
        <v>37736</v>
      </c>
      <c r="T17" s="487">
        <f>'[1]CPS-Median Household Income'!T21</f>
        <v>37812</v>
      </c>
      <c r="U17" s="487">
        <f>'[1]CPS-Median Household Income'!U21</f>
        <v>38479</v>
      </c>
      <c r="V17" s="487">
        <f>'[1]CPS-Median Household Income'!V21</f>
        <v>38691</v>
      </c>
      <c r="W17" s="487">
        <f>'[1]CPS-Median Household Income'!W21</f>
        <v>40230</v>
      </c>
      <c r="X17" s="487">
        <f>'[1]CPS-Median Household Income'!X21</f>
        <v>39617</v>
      </c>
      <c r="Y17" s="487">
        <f>'[1]CPS-Median Household Income'!Y21</f>
        <v>44213</v>
      </c>
      <c r="Z17" s="509">
        <f>'[1]CPS-Median Household Income'!Z21</f>
        <v>42155</v>
      </c>
      <c r="AA17" s="509">
        <f>'[1]CPS-Median Household Income'!AA21</f>
        <v>41101</v>
      </c>
      <c r="AB17" s="509">
        <f>'[1]CPS-Median Household Income'!AB21</f>
        <v>41699</v>
      </c>
      <c r="AC17" s="509">
        <f>'[1]CPS-Median Household Income'!AC21</f>
        <v>40084</v>
      </c>
      <c r="AD17" s="509">
        <f>'[1]CPS-Median Household Income'!AD21</f>
        <v>44401.061436609431</v>
      </c>
      <c r="AE17" s="509">
        <f>'[1]CPS-Median Household Income'!AE21</f>
        <v>43749</v>
      </c>
    </row>
    <row r="18" spans="1:31">
      <c r="A18" s="509" t="s">
        <v>30</v>
      </c>
      <c r="B18" s="487">
        <f>'[1]CPS-Median Household Income'!B22</f>
        <v>16782</v>
      </c>
      <c r="C18" s="487">
        <f>'[1]CPS-Median Household Income'!C22</f>
        <v>17778</v>
      </c>
      <c r="D18" s="487">
        <f>'[1]CPS-Median Household Income'!D22</f>
        <v>18256</v>
      </c>
      <c r="E18" s="487">
        <f>'[1]CPS-Median Household Income'!E22</f>
        <v>21179</v>
      </c>
      <c r="F18" s="487">
        <f>'[1]CPS-Median Household Income'!F22</f>
        <v>20856</v>
      </c>
      <c r="G18" s="487">
        <f>'[1]CPS-Median Household Income'!G22</f>
        <v>22611</v>
      </c>
      <c r="H18" s="487">
        <f>'[1]CPS-Median Household Income'!H22</f>
        <v>22592</v>
      </c>
      <c r="I18" s="487">
        <f>'[1]CPS-Median Household Income'!I22</f>
        <v>24453</v>
      </c>
      <c r="J18" s="487">
        <f>'[1]CPS-Median Household Income'!J22</f>
        <v>24318</v>
      </c>
      <c r="K18" s="487">
        <f>'[1]CPS-Median Household Income'!K22</f>
        <v>25102</v>
      </c>
      <c r="L18" s="487">
        <f>'[1]CPS-Median Household Income'!L22</f>
        <v>28639</v>
      </c>
      <c r="M18" s="487">
        <f>'[1]CPS-Median Household Income'!M22</f>
        <v>29015</v>
      </c>
      <c r="N18" s="487">
        <f>'[1]CPS-Median Household Income'!N22</f>
        <v>30790</v>
      </c>
      <c r="O18" s="487">
        <f>'[1]CPS-Median Household Income'!O22</f>
        <v>30636</v>
      </c>
      <c r="P18" s="487">
        <f>'[1]CPS-Median Household Income'!P22</f>
        <v>34091</v>
      </c>
      <c r="Q18" s="487">
        <f>'[1]CPS-Median Household Income'!Q22</f>
        <v>36522</v>
      </c>
      <c r="R18" s="487">
        <f>'[1]CPS-Median Household Income'!R22</f>
        <v>34096</v>
      </c>
      <c r="S18" s="487">
        <f>'[1]CPS-Median Household Income'!S22</f>
        <v>35783</v>
      </c>
      <c r="T18" s="487">
        <f>'[1]CPS-Median Household Income'!T22</f>
        <v>37030</v>
      </c>
      <c r="U18" s="487">
        <f>'[1]CPS-Median Household Income'!U22</f>
        <v>37523</v>
      </c>
      <c r="V18" s="487">
        <f>'[1]CPS-Median Household Income'!V22</f>
        <v>38072</v>
      </c>
      <c r="W18" s="487">
        <f>'[1]CPS-Median Household Income'!W22</f>
        <v>39406</v>
      </c>
      <c r="X18" s="487">
        <f>'[1]CPS-Median Household Income'!X22</f>
        <v>40693</v>
      </c>
      <c r="Y18" s="487">
        <f>'[1]CPS-Median Household Income'!Y22</f>
        <v>41195</v>
      </c>
      <c r="Z18" s="509">
        <f>'[1]CPS-Median Household Income'!Z22</f>
        <v>39702</v>
      </c>
      <c r="AA18" s="509">
        <f>'[1]CPS-Median Household Income'!AA22</f>
        <v>40517</v>
      </c>
      <c r="AB18" s="509">
        <f>'[1]CPS-Median Household Income'!AB22</f>
        <v>38592</v>
      </c>
      <c r="AC18" s="509">
        <f>'[1]CPS-Median Household Income'!AC22</f>
        <v>42279</v>
      </c>
      <c r="AD18" s="509">
        <f>'[1]CPS-Median Household Income'!AD22</f>
        <v>42995.044949567469</v>
      </c>
      <c r="AE18" s="509">
        <f>'[1]CPS-Median Household Income'!AE22</f>
        <v>42499</v>
      </c>
    </row>
    <row r="19" spans="1:31">
      <c r="A19" s="509" t="s">
        <v>32</v>
      </c>
      <c r="B19" s="487">
        <f>'[1]CPS-Median Household Income'!B23</f>
        <v>23024</v>
      </c>
      <c r="C19" s="487">
        <f>'[1]CPS-Median Household Income'!C23</f>
        <v>23743</v>
      </c>
      <c r="D19" s="487">
        <f>'[1]CPS-Median Household Income'!D23</f>
        <v>24162</v>
      </c>
      <c r="E19" s="487">
        <f>'[1]CPS-Median Household Income'!E23</f>
        <v>24721</v>
      </c>
      <c r="F19" s="487">
        <f>'[1]CPS-Median Household Income'!F23</f>
        <v>24963</v>
      </c>
      <c r="G19" s="487">
        <f>'[1]CPS-Median Household Income'!G23</f>
        <v>25886</v>
      </c>
      <c r="H19" s="487">
        <f>'[1]CPS-Median Household Income'!H23</f>
        <v>28228</v>
      </c>
      <c r="I19" s="487">
        <f>'[1]CPS-Median Household Income'!I23</f>
        <v>27733</v>
      </c>
      <c r="J19" s="487">
        <f>'[1]CPS-Median Household Income'!J23</f>
        <v>27953</v>
      </c>
      <c r="K19" s="487">
        <f>'[1]CPS-Median Household Income'!K23</f>
        <v>28727</v>
      </c>
      <c r="L19" s="487">
        <f>'[1]CPS-Median Household Income'!L23</f>
        <v>30755</v>
      </c>
      <c r="M19" s="487">
        <f>'[1]CPS-Median Household Income'!M23</f>
        <v>32039</v>
      </c>
      <c r="N19" s="487">
        <f>'[1]CPS-Median Household Income'!N23</f>
        <v>33072</v>
      </c>
      <c r="O19" s="487">
        <f>'[1]CPS-Median Household Income'!O23</f>
        <v>35075</v>
      </c>
      <c r="P19" s="487">
        <f>'[1]CPS-Median Household Income'!P23</f>
        <v>35783</v>
      </c>
      <c r="Q19" s="487">
        <f>'[1]CPS-Median Household Income'!Q23</f>
        <v>38688</v>
      </c>
      <c r="R19" s="487">
        <f>'[1]CPS-Median Household Income'!R23</f>
        <v>38609</v>
      </c>
      <c r="S19" s="487">
        <f>'[1]CPS-Median Household Income'!S23</f>
        <v>40860</v>
      </c>
      <c r="T19" s="487">
        <f>'[1]CPS-Median Household Income'!T23</f>
        <v>40149</v>
      </c>
      <c r="U19" s="487">
        <f>'[1]CPS-Median Household Income'!U23</f>
        <v>39271</v>
      </c>
      <c r="V19" s="487">
        <f>'[1]CPS-Median Household Income'!V23</f>
        <v>41397</v>
      </c>
      <c r="W19" s="487">
        <f>'[1]CPS-Median Household Income'!W23</f>
        <v>41422</v>
      </c>
      <c r="X19" s="487">
        <f>'[1]CPS-Median Household Income'!X23</f>
        <v>43307</v>
      </c>
      <c r="Y19" s="487">
        <f>'[1]CPS-Median Household Income'!Y23</f>
        <v>46053</v>
      </c>
      <c r="Z19" s="509">
        <f>'[1]CPS-Median Household Income'!Z23</f>
        <v>46490</v>
      </c>
      <c r="AA19" s="509">
        <f>'[1]CPS-Median Household Income'!AA23</f>
        <v>47475</v>
      </c>
      <c r="AB19" s="509">
        <f>'[1]CPS-Median Household Income'!AB23</f>
        <v>47266</v>
      </c>
      <c r="AC19" s="509">
        <f>'[1]CPS-Median Household Income'!AC23</f>
        <v>49047</v>
      </c>
      <c r="AD19" s="509">
        <f>'[1]CPS-Median Household Income'!AD23</f>
        <v>51926.140987412437</v>
      </c>
      <c r="AE19" s="509">
        <f>'[1]CPS-Median Household Income'!AE23</f>
        <v>53027</v>
      </c>
    </row>
    <row r="20" spans="1:31">
      <c r="A20" s="509" t="s">
        <v>33</v>
      </c>
      <c r="B20" s="487">
        <f>'[1]CPS-Median Household Income'!B24</f>
        <v>26525</v>
      </c>
      <c r="C20" s="487">
        <f>'[1]CPS-Median Household Income'!C24</f>
        <v>28429</v>
      </c>
      <c r="D20" s="487">
        <f>'[1]CPS-Median Household Income'!D24</f>
        <v>29715</v>
      </c>
      <c r="E20" s="487">
        <f>'[1]CPS-Median Household Income'!E24</f>
        <v>29996</v>
      </c>
      <c r="F20" s="487">
        <f>'[1]CPS-Median Household Income'!F24</f>
        <v>32648</v>
      </c>
      <c r="G20" s="487">
        <f>'[1]CPS-Median Household Income'!G24</f>
        <v>34118</v>
      </c>
      <c r="H20" s="487">
        <f>'[1]CPS-Median Household Income'!H24</f>
        <v>35073</v>
      </c>
      <c r="I20" s="487">
        <f>'[1]CPS-Median Household Income'!I24</f>
        <v>36137</v>
      </c>
      <c r="J20" s="487">
        <f>'[1]CPS-Median Household Income'!J24</f>
        <v>38198</v>
      </c>
      <c r="K20" s="487">
        <f>'[1]CPS-Median Household Income'!K24</f>
        <v>36433</v>
      </c>
      <c r="L20" s="487">
        <f>'[1]CPS-Median Household Income'!L24</f>
        <v>37647</v>
      </c>
      <c r="M20" s="487">
        <f>'[1]CPS-Median Household Income'!M24</f>
        <v>36222</v>
      </c>
      <c r="N20" s="487">
        <f>'[1]CPS-Median Household Income'!N24</f>
        <v>39211</v>
      </c>
      <c r="O20" s="487">
        <f>'[1]CPS-Median Household Income'!O24</f>
        <v>42957</v>
      </c>
      <c r="P20" s="487">
        <f>'[1]CPS-Median Household Income'!P24</f>
        <v>43354</v>
      </c>
      <c r="Q20" s="487">
        <f>'[1]CPS-Median Household Income'!Q24</f>
        <v>45693</v>
      </c>
      <c r="R20" s="487">
        <f>'[1]CPS-Median Household Income'!R24</f>
        <v>47163</v>
      </c>
      <c r="S20" s="487">
        <f>'[1]CPS-Median Household Income'!S24</f>
        <v>50241</v>
      </c>
      <c r="T20" s="487">
        <f>'[1]CPS-Median Household Income'!T24</f>
        <v>49631</v>
      </c>
      <c r="U20" s="487">
        <f>'[1]CPS-Median Household Income'!U24</f>
        <v>54783</v>
      </c>
      <c r="V20" s="487">
        <f>'[1]CPS-Median Household Income'!V24</f>
        <v>51141</v>
      </c>
      <c r="W20" s="487">
        <f>'[1]CPS-Median Household Income'!W24</f>
        <v>51914</v>
      </c>
      <c r="X20" s="487">
        <f>'[1]CPS-Median Household Income'!X24</f>
        <v>57119</v>
      </c>
      <c r="Y20" s="487">
        <f>'[1]CPS-Median Household Income'!Y24</f>
        <v>59161</v>
      </c>
      <c r="Z20" s="509">
        <f>'[1]CPS-Median Household Income'!Z24</f>
        <v>61985</v>
      </c>
      <c r="AA20" s="509">
        <f>'[1]CPS-Median Household Income'!AA24</f>
        <v>60501</v>
      </c>
      <c r="AB20" s="509">
        <f>'[1]CPS-Median Household Income'!AB24</f>
        <v>60367</v>
      </c>
      <c r="AC20" s="509">
        <f>'[1]CPS-Median Household Income'!AC24</f>
        <v>62616</v>
      </c>
      <c r="AD20" s="509">
        <f>'[1]CPS-Median Household Income'!AD24</f>
        <v>64631.517699225114</v>
      </c>
      <c r="AE20" s="509">
        <f>'[1]CPS-Median Household Income'!AE24</f>
        <v>67620</v>
      </c>
    </row>
    <row r="21" spans="1:31">
      <c r="A21" s="469" t="s">
        <v>34</v>
      </c>
      <c r="B21" s="471">
        <f>'[1]CPS-Median Household Income'!B25</f>
        <v>16843</v>
      </c>
      <c r="C21" s="471">
        <f>'[1]CPS-Median Household Income'!C25</f>
        <v>15983</v>
      </c>
      <c r="D21" s="471">
        <f>'[1]CPS-Median Household Income'!D25</f>
        <v>16464</v>
      </c>
      <c r="E21" s="471">
        <f>'[1]CPS-Median Household Income'!E25</f>
        <v>17207</v>
      </c>
      <c r="F21" s="471">
        <f>'[1]CPS-Median Household Income'!F25</f>
        <v>19353</v>
      </c>
      <c r="G21" s="471">
        <f>'[1]CPS-Median Household Income'!G25</f>
        <v>21677</v>
      </c>
      <c r="H21" s="471">
        <f>'[1]CPS-Median Household Income'!H25</f>
        <v>22137</v>
      </c>
      <c r="I21" s="471">
        <f>'[1]CPS-Median Household Income'!I25</f>
        <v>23147</v>
      </c>
      <c r="J21" s="471">
        <f>'[1]CPS-Median Household Income'!J25</f>
        <v>20271</v>
      </c>
      <c r="K21" s="471">
        <f>'[1]CPS-Median Household Income'!K25</f>
        <v>22421</v>
      </c>
      <c r="L21" s="471">
        <f>'[1]CPS-Median Household Income'!L25</f>
        <v>23564</v>
      </c>
      <c r="M21" s="471">
        <f>'[1]CPS-Median Household Income'!M25</f>
        <v>24880</v>
      </c>
      <c r="N21" s="471">
        <f>'[1]CPS-Median Household Income'!N25</f>
        <v>25247</v>
      </c>
      <c r="O21" s="471">
        <f>'[1]CPS-Median Household Income'!O25</f>
        <v>27488</v>
      </c>
      <c r="P21" s="471">
        <f>'[1]CPS-Median Household Income'!P25</f>
        <v>26704</v>
      </c>
      <c r="Q21" s="471">
        <f>'[1]CPS-Median Household Income'!Q25</f>
        <v>29297</v>
      </c>
      <c r="R21" s="471">
        <f>'[1]CPS-Median Household Income'!R25</f>
        <v>29411</v>
      </c>
      <c r="S21" s="471">
        <f>'[1]CPS-Median Household Income'!S25</f>
        <v>29673</v>
      </c>
      <c r="T21" s="471">
        <f>'[1]CPS-Median Household Income'!T25</f>
        <v>29359</v>
      </c>
      <c r="U21" s="471">
        <f>'[1]CPS-Median Household Income'!U25</f>
        <v>32763</v>
      </c>
      <c r="V21" s="471">
        <f>'[1]CPS-Median Household Income'!V25</f>
        <v>33373</v>
      </c>
      <c r="W21" s="471">
        <f>'[1]CPS-Median Household Income'!W25</f>
        <v>36445</v>
      </c>
      <c r="X21" s="471">
        <f>'[1]CPS-Median Household Income'!X25</f>
        <v>38419</v>
      </c>
      <c r="Y21" s="471">
        <f>'[1]CPS-Median Household Income'!Y25</f>
        <v>42091</v>
      </c>
      <c r="Z21" s="469">
        <f>'[1]CPS-Median Household Income'!Z25</f>
        <v>37994</v>
      </c>
      <c r="AA21" s="469">
        <f>'[1]CPS-Median Household Income'!AA25</f>
        <v>40490</v>
      </c>
      <c r="AB21" s="469">
        <f>'[1]CPS-Median Household Income'!AB25</f>
        <v>42777</v>
      </c>
      <c r="AC21" s="469">
        <f>'[1]CPS-Median Household Income'!AC25</f>
        <v>41821</v>
      </c>
      <c r="AD21" s="469">
        <f>'[1]CPS-Median Household Income'!AD25</f>
        <v>43553.124153185934</v>
      </c>
      <c r="AE21" s="469">
        <f>'[1]CPS-Median Household Income'!AE25</f>
        <v>40241</v>
      </c>
    </row>
    <row r="22" spans="1:31">
      <c r="A22" s="483" t="s">
        <v>176</v>
      </c>
      <c r="B22" s="506">
        <f>'[1]CPS-Median Household Income'!B6</f>
        <v>23816</v>
      </c>
      <c r="C22" s="506">
        <f>'[1]CPS-Median Household Income'!C6</f>
        <v>23877</v>
      </c>
      <c r="D22" s="506">
        <f>'[1]CPS-Median Household Income'!D6</f>
        <v>26217</v>
      </c>
      <c r="E22" s="506">
        <f>'[1]CPS-Median Household Income'!E6</f>
        <v>26749</v>
      </c>
      <c r="F22" s="506">
        <f>'[1]CPS-Median Household Income'!F6</f>
        <v>26435</v>
      </c>
      <c r="G22" s="506">
        <f>'[1]CPS-Median Household Income'!G6</f>
        <v>29340</v>
      </c>
      <c r="H22" s="506">
        <f>'[1]CPS-Median Household Income'!H6</f>
        <v>30142</v>
      </c>
      <c r="I22" s="506">
        <f>'[1]CPS-Median Household Income'!I6</f>
        <v>30737</v>
      </c>
      <c r="J22" s="506">
        <f>'[1]CPS-Median Household Income'!J6</f>
        <v>31927</v>
      </c>
      <c r="K22" s="506">
        <f>'[1]CPS-Median Household Income'!K6</f>
        <v>34073</v>
      </c>
      <c r="L22" s="506">
        <f>'[1]CPS-Median Household Income'!L6</f>
        <v>33533</v>
      </c>
      <c r="M22" s="506">
        <f>'[1]CPS-Median Household Income'!M6</f>
        <v>36084</v>
      </c>
      <c r="N22" s="506">
        <f>'[1]CPS-Median Household Income'!N6</f>
        <v>36676</v>
      </c>
      <c r="O22" s="506">
        <f>'[1]CPS-Median Household Income'!O6</f>
        <v>38854</v>
      </c>
      <c r="P22" s="506">
        <f>'[1]CPS-Median Household Income'!P6</f>
        <v>39756</v>
      </c>
      <c r="Q22" s="506">
        <f>'[1]CPS-Median Household Income'!Q6</f>
        <v>41461</v>
      </c>
      <c r="R22" s="506">
        <f>'[1]CPS-Median Household Income'!R6</f>
        <v>42525</v>
      </c>
      <c r="S22" s="506">
        <f>'[1]CPS-Median Household Income'!S6</f>
        <v>42704</v>
      </c>
      <c r="T22" s="506">
        <f>'[1]CPS-Median Household Income'!T6</f>
        <v>44958</v>
      </c>
      <c r="U22" s="506">
        <f>'[1]CPS-Median Household Income'!U6</f>
        <v>45184</v>
      </c>
      <c r="V22" s="506">
        <f>'[1]CPS-Median Household Income'!V6</f>
        <v>47204</v>
      </c>
      <c r="W22" s="506">
        <f>'[1]CPS-Median Household Income'!W6</f>
        <v>48209</v>
      </c>
      <c r="X22" s="506">
        <f>'[1]CPS-Median Household Income'!X6</f>
        <v>52282</v>
      </c>
      <c r="Y22" s="506">
        <f>'[1]CPS-Median Household Income'!Y6</f>
        <v>53529</v>
      </c>
      <c r="Z22" s="506">
        <f>'[1]CPS-Median Household Income'!Z6</f>
        <v>54744</v>
      </c>
      <c r="AA22" s="506">
        <f>'[1]CPS-Median Household Income'!AA6</f>
        <v>52470</v>
      </c>
      <c r="AB22" s="506">
        <f>'[1]CPS-Median Household Income'!AB6</f>
        <v>52200</v>
      </c>
      <c r="AC22" s="506">
        <f>'[1]CPS-Median Household Income'!AC6</f>
        <v>53367</v>
      </c>
      <c r="AD22" s="506">
        <f>'[1]CPS-Median Household Income'!AD6</f>
        <v>56262.527037207386</v>
      </c>
      <c r="AE22" s="506">
        <f>'[1]CPS-Median Household Income'!AE6</f>
        <v>56307</v>
      </c>
    </row>
    <row r="23" spans="1:31">
      <c r="A23" s="483"/>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row>
    <row r="24" spans="1:31">
      <c r="A24" s="510" t="s">
        <v>115</v>
      </c>
      <c r="B24" s="487">
        <f>'[1]CPS-Median Household Income'!B27</f>
        <v>32356</v>
      </c>
      <c r="C24" s="487">
        <f>'[1]CPS-Median Household Income'!C27</f>
        <v>34782</v>
      </c>
      <c r="D24" s="487">
        <f>'[1]CPS-Median Household Income'!D27</f>
        <v>31356</v>
      </c>
      <c r="E24" s="487">
        <f>'[1]CPS-Median Household Income'!E27</f>
        <v>33233</v>
      </c>
      <c r="F24" s="487">
        <f>'[1]CPS-Median Household Income'!F27</f>
        <v>33103</v>
      </c>
      <c r="G24" s="487">
        <f>'[1]CPS-Median Household Income'!G27</f>
        <v>36006</v>
      </c>
      <c r="H24" s="487">
        <f>'[1]CPS-Median Household Income'!H27</f>
        <v>39298</v>
      </c>
      <c r="I24" s="487">
        <f>'[1]CPS-Median Household Income'!I27</f>
        <v>40612</v>
      </c>
      <c r="J24" s="487">
        <f>'[1]CPS-Median Household Income'!J27</f>
        <v>41802</v>
      </c>
      <c r="K24" s="487">
        <f>'[1]CPS-Median Household Income'!K27</f>
        <v>42931</v>
      </c>
      <c r="L24" s="487">
        <f>'[1]CPS-Median Household Income'!L27</f>
        <v>45367</v>
      </c>
      <c r="M24" s="487">
        <f>'[1]CPS-Median Household Income'!M27</f>
        <v>47954</v>
      </c>
      <c r="N24" s="487">
        <f>'[1]CPS-Median Household Income'!N27</f>
        <v>52779</v>
      </c>
      <c r="O24" s="487">
        <f>'[1]CPS-Median Household Income'!O27</f>
        <v>47994</v>
      </c>
      <c r="P24" s="487">
        <f>'[1]CPS-Median Household Income'!P27</f>
        <v>50692</v>
      </c>
      <c r="Q24" s="487">
        <f>'[1]CPS-Median Household Income'!Q27</f>
        <v>51396</v>
      </c>
      <c r="R24" s="487">
        <f>'[1]CPS-Median Household Income'!R27</f>
        <v>52847</v>
      </c>
      <c r="S24" s="487">
        <f>'[1]CPS-Median Household Income'!S27</f>
        <v>57363</v>
      </c>
      <c r="T24" s="487">
        <f>'[1]CPS-Median Household Income'!T27</f>
        <v>52774</v>
      </c>
      <c r="U24" s="487">
        <f>'[1]CPS-Median Household Income'!U27</f>
        <v>51837</v>
      </c>
      <c r="V24" s="487">
        <f>'[1]CPS-Median Household Income'!V27</f>
        <v>55063</v>
      </c>
      <c r="W24" s="487">
        <f>'[1]CPS-Median Household Income'!W27</f>
        <v>55891</v>
      </c>
      <c r="X24" s="487">
        <f>'[1]CPS-Median Household Income'!X27</f>
        <v>56418</v>
      </c>
      <c r="Y24" s="487">
        <f>'[1]CPS-Median Household Income'!Y27</f>
        <v>62993</v>
      </c>
      <c r="Z24" s="509">
        <f>'[1]CPS-Median Household Income'!Z27</f>
        <v>63989</v>
      </c>
      <c r="AA24" s="509">
        <f>'[1]CPS-Median Household Income'!AA27</f>
        <v>61604</v>
      </c>
      <c r="AB24" s="509">
        <f>'[1]CPS-Median Household Income'!AB27</f>
        <v>57847</v>
      </c>
      <c r="AC24" s="509">
        <f>'[1]CPS-Median Household Income'!AC27</f>
        <v>57431</v>
      </c>
      <c r="AD24" s="509">
        <f>'[1]CPS-Median Household Income'!AD27</f>
        <v>63647.970002527043</v>
      </c>
      <c r="AE24" s="509">
        <f>'[1]CPS-Median Household Income'!AE27</f>
        <v>61137</v>
      </c>
    </row>
    <row r="25" spans="1:31">
      <c r="A25" s="510" t="s">
        <v>116</v>
      </c>
      <c r="B25" s="487">
        <f>'[1]CPS-Median Household Income'!B28</f>
        <v>21425</v>
      </c>
      <c r="C25" s="487">
        <f>'[1]CPS-Median Household Income'!C28</f>
        <v>23877</v>
      </c>
      <c r="D25" s="487">
        <f>'[1]CPS-Median Household Income'!D28</f>
        <v>25500</v>
      </c>
      <c r="E25" s="487">
        <f>'[1]CPS-Median Household Income'!E28</f>
        <v>26749</v>
      </c>
      <c r="F25" s="487">
        <f>'[1]CPS-Median Household Income'!F28</f>
        <v>26435</v>
      </c>
      <c r="G25" s="487">
        <f>'[1]CPS-Median Household Income'!G28</f>
        <v>28552</v>
      </c>
      <c r="H25" s="487">
        <f>'[1]CPS-Median Household Income'!H28</f>
        <v>29224</v>
      </c>
      <c r="I25" s="487">
        <f>'[1]CPS-Median Household Income'!I28</f>
        <v>30737</v>
      </c>
      <c r="J25" s="487">
        <f>'[1]CPS-Median Household Income'!J28</f>
        <v>29358</v>
      </c>
      <c r="K25" s="487">
        <f>'[1]CPS-Median Household Income'!K28</f>
        <v>30510</v>
      </c>
      <c r="L25" s="487">
        <f>'[1]CPS-Median Household Income'!L28</f>
        <v>31293</v>
      </c>
      <c r="M25" s="487">
        <f>'[1]CPS-Median Household Income'!M28</f>
        <v>30863</v>
      </c>
      <c r="N25" s="487">
        <f>'[1]CPS-Median Household Income'!N28</f>
        <v>31637</v>
      </c>
      <c r="O25" s="487">
        <f>'[1]CPS-Median Household Income'!O28</f>
        <v>32740</v>
      </c>
      <c r="P25" s="487">
        <f>'[1]CPS-Median Household Income'!P28</f>
        <v>37090</v>
      </c>
      <c r="Q25" s="487">
        <f>'[1]CPS-Median Household Income'!Q28</f>
        <v>36995</v>
      </c>
      <c r="R25" s="487">
        <f>'[1]CPS-Median Household Income'!R28</f>
        <v>39783</v>
      </c>
      <c r="S25" s="487">
        <f>'[1]CPS-Median Household Income'!S28</f>
        <v>42704</v>
      </c>
      <c r="T25" s="487">
        <f>'[1]CPS-Median Household Income'!T28</f>
        <v>39734</v>
      </c>
      <c r="U25" s="487">
        <f>'[1]CPS-Median Household Income'!U28</f>
        <v>41166</v>
      </c>
      <c r="V25" s="487">
        <f>'[1]CPS-Median Household Income'!V28</f>
        <v>43846</v>
      </c>
      <c r="W25" s="487">
        <f>'[1]CPS-Median Household Income'!W28</f>
        <v>45245</v>
      </c>
      <c r="X25" s="487">
        <f>'[1]CPS-Median Household Income'!X28</f>
        <v>46657</v>
      </c>
      <c r="Y25" s="487">
        <f>'[1]CPS-Median Household Income'!Y28</f>
        <v>47215</v>
      </c>
      <c r="Z25" s="509">
        <f>'[1]CPS-Median Household Income'!Z28</f>
        <v>46914</v>
      </c>
      <c r="AA25" s="509">
        <f>'[1]CPS-Median Household Income'!AA28</f>
        <v>45739</v>
      </c>
      <c r="AB25" s="509">
        <f>'[1]CPS-Median Household Income'!AB28</f>
        <v>46896</v>
      </c>
      <c r="AC25" s="509">
        <f>'[1]CPS-Median Household Income'!AC28</f>
        <v>48621</v>
      </c>
      <c r="AD25" s="509">
        <f>'[1]CPS-Median Household Income'!AD28</f>
        <v>47043.730351641541</v>
      </c>
      <c r="AE25" s="509">
        <f>'[1]CPS-Median Household Income'!AE28</f>
        <v>50602</v>
      </c>
    </row>
    <row r="26" spans="1:31">
      <c r="A26" s="510" t="s">
        <v>117</v>
      </c>
      <c r="B26" s="487">
        <f>'[1]CPS-Median Household Income'!B29</f>
        <v>25287</v>
      </c>
      <c r="C26" s="487">
        <f>'[1]CPS-Median Household Income'!C29</f>
        <v>26981</v>
      </c>
      <c r="D26" s="487">
        <f>'[1]CPS-Median Household Income'!D29</f>
        <v>29010</v>
      </c>
      <c r="E26" s="487">
        <f>'[1]CPS-Median Household Income'!E29</f>
        <v>30146</v>
      </c>
      <c r="F26" s="487">
        <f>'[1]CPS-Median Household Income'!F29</f>
        <v>30287</v>
      </c>
      <c r="G26" s="487">
        <f>'[1]CPS-Median Household Income'!G29</f>
        <v>33009</v>
      </c>
      <c r="H26" s="487">
        <f>'[1]CPS-Median Household Income'!H29</f>
        <v>33290</v>
      </c>
      <c r="I26" s="487">
        <f>'[1]CPS-Median Household Income'!I29</f>
        <v>33664</v>
      </c>
      <c r="J26" s="487">
        <f>'[1]CPS-Median Household Income'!J29</f>
        <v>34903</v>
      </c>
      <c r="K26" s="487">
        <f>'[1]CPS-Median Household Income'!K29</f>
        <v>34073</v>
      </c>
      <c r="L26" s="487">
        <f>'[1]CPS-Median Household Income'!L29</f>
        <v>35331</v>
      </c>
      <c r="M26" s="487">
        <f>'[1]CPS-Median Household Income'!M29</f>
        <v>37009</v>
      </c>
      <c r="N26" s="487">
        <f>'[1]CPS-Median Household Income'!N29</f>
        <v>38812</v>
      </c>
      <c r="O26" s="487">
        <f>'[1]CPS-Median Household Income'!O29</f>
        <v>39694</v>
      </c>
      <c r="P26" s="487">
        <f>'[1]CPS-Median Household Income'!P29</f>
        <v>40934</v>
      </c>
      <c r="Q26" s="487">
        <f>'[1]CPS-Median Household Income'!Q29</f>
        <v>43629</v>
      </c>
      <c r="R26" s="487">
        <f>'[1]CPS-Median Household Income'!R29</f>
        <v>46816</v>
      </c>
      <c r="S26" s="487">
        <f>'[1]CPS-Median Household Income'!S29</f>
        <v>47262</v>
      </c>
      <c r="T26" s="487">
        <f>'[1]CPS-Median Household Income'!T29</f>
        <v>47437</v>
      </c>
      <c r="U26" s="487">
        <f>'[1]CPS-Median Household Income'!U29</f>
        <v>49300</v>
      </c>
      <c r="V26" s="487">
        <f>'[1]CPS-Median Household Income'!V29</f>
        <v>49222</v>
      </c>
      <c r="W26" s="487">
        <f>'[1]CPS-Median Household Income'!W29</f>
        <v>51755</v>
      </c>
      <c r="X26" s="487">
        <f>'[1]CPS-Median Household Income'!X29</f>
        <v>55319</v>
      </c>
      <c r="Y26" s="487">
        <f>'[1]CPS-Median Household Income'!Y29</f>
        <v>55734</v>
      </c>
      <c r="Z26" s="509">
        <f>'[1]CPS-Median Household Income'!Z29</f>
        <v>57014</v>
      </c>
      <c r="AA26" s="509">
        <f>'[1]CPS-Median Household Income'!AA29</f>
        <v>56134</v>
      </c>
      <c r="AB26" s="509">
        <f>'[1]CPS-Median Household Income'!AB29</f>
        <v>54283</v>
      </c>
      <c r="AC26" s="509">
        <f>'[1]CPS-Median Household Income'!AC29</f>
        <v>53367</v>
      </c>
      <c r="AD26" s="509">
        <f>'[1]CPS-Median Household Income'!AD29</f>
        <v>57019.52251805937</v>
      </c>
      <c r="AE26" s="509">
        <f>'[1]CPS-Median Household Income'!AE29</f>
        <v>57528</v>
      </c>
    </row>
    <row r="27" spans="1:31">
      <c r="A27" s="510" t="s">
        <v>118</v>
      </c>
      <c r="B27" s="487">
        <f>'[1]CPS-Median Household Income'!B30</f>
        <v>25801</v>
      </c>
      <c r="C27" s="487">
        <f>'[1]CPS-Median Household Income'!C30</f>
        <v>28182</v>
      </c>
      <c r="D27" s="487">
        <f>'[1]CPS-Median Household Income'!D30</f>
        <v>27192</v>
      </c>
      <c r="E27" s="487">
        <f>'[1]CPS-Median Household Income'!E30</f>
        <v>26476</v>
      </c>
      <c r="F27" s="487">
        <f>'[1]CPS-Median Household Income'!F30</f>
        <v>26214</v>
      </c>
      <c r="G27" s="487">
        <f>'[1]CPS-Median Household Income'!G30</f>
        <v>26806</v>
      </c>
      <c r="H27" s="487">
        <f>'[1]CPS-Median Household Income'!H30</f>
        <v>30733</v>
      </c>
      <c r="I27" s="487">
        <f>'[1]CPS-Median Household Income'!I30</f>
        <v>31499</v>
      </c>
      <c r="J27" s="487">
        <f>'[1]CPS-Median Household Income'!J30</f>
        <v>32484</v>
      </c>
      <c r="K27" s="487">
        <f>'[1]CPS-Median Household Income'!K30</f>
        <v>34488</v>
      </c>
      <c r="L27" s="487">
        <f>'[1]CPS-Median Household Income'!L30</f>
        <v>37833</v>
      </c>
      <c r="M27" s="487">
        <f>'[1]CPS-Median Household Income'!M30</f>
        <v>40706</v>
      </c>
      <c r="N27" s="487">
        <f>'[1]CPS-Median Household Income'!N30</f>
        <v>40950</v>
      </c>
      <c r="O27" s="487">
        <f>'[1]CPS-Median Household Income'!O30</f>
        <v>43233</v>
      </c>
      <c r="P27" s="487">
        <f>'[1]CPS-Median Household Income'!P30</f>
        <v>46599</v>
      </c>
      <c r="Q27" s="487">
        <f>'[1]CPS-Median Household Income'!Q30</f>
        <v>48177</v>
      </c>
      <c r="R27" s="487">
        <f>'[1]CPS-Median Household Income'!R30</f>
        <v>48240</v>
      </c>
      <c r="S27" s="487">
        <f>'[1]CPS-Median Household Income'!S30</f>
        <v>49397</v>
      </c>
      <c r="T27" s="487">
        <f>'[1]CPS-Median Household Income'!T30</f>
        <v>48294</v>
      </c>
      <c r="U27" s="487">
        <f>'[1]CPS-Median Household Income'!U30</f>
        <v>49940</v>
      </c>
      <c r="V27" s="487">
        <f>'[1]CPS-Median Household Income'!V30</f>
        <v>50886</v>
      </c>
      <c r="W27" s="487">
        <f>'[1]CPS-Median Household Income'!W30</f>
        <v>50449</v>
      </c>
      <c r="X27" s="487">
        <f>'[1]CPS-Median Household Income'!X30</f>
        <v>55697</v>
      </c>
      <c r="Y27" s="487">
        <f>'[1]CPS-Median Household Income'!Y30</f>
        <v>61141</v>
      </c>
      <c r="Z27" s="509">
        <f>'[1]CPS-Median Household Income'!Z30</f>
        <v>60943</v>
      </c>
      <c r="AA27" s="509">
        <f>'[1]CPS-Median Household Income'!AA30</f>
        <v>55930</v>
      </c>
      <c r="AB27" s="509">
        <f>'[1]CPS-Median Household Income'!AB30</f>
        <v>60233</v>
      </c>
      <c r="AC27" s="509">
        <f>'[1]CPS-Median Household Income'!AC30</f>
        <v>58629</v>
      </c>
      <c r="AD27" s="509">
        <f>'[1]CPS-Median Household Income'!AD30</f>
        <v>57254.883867801924</v>
      </c>
      <c r="AE27" s="509">
        <f>'[1]CPS-Median Household Income'!AE30</f>
        <v>63371</v>
      </c>
    </row>
    <row r="28" spans="1:31">
      <c r="A28" s="510" t="s">
        <v>119</v>
      </c>
      <c r="B28" s="487">
        <f>'[1]CPS-Median Household Income'!B31</f>
        <v>28877</v>
      </c>
      <c r="C28" s="487">
        <f>'[1]CPS-Median Household Income'!C31</f>
        <v>28961</v>
      </c>
      <c r="D28" s="487">
        <f>'[1]CPS-Median Household Income'!D31</f>
        <v>29003</v>
      </c>
      <c r="E28" s="487">
        <f>'[1]CPS-Median Household Income'!E31</f>
        <v>35022</v>
      </c>
      <c r="F28" s="487">
        <f>'[1]CPS-Median Household Income'!F31</f>
        <v>33024</v>
      </c>
      <c r="G28" s="487">
        <f>'[1]CPS-Median Household Income'!G31</f>
        <v>35035</v>
      </c>
      <c r="H28" s="487">
        <f>'[1]CPS-Median Household Income'!H31</f>
        <v>38921</v>
      </c>
      <c r="I28" s="487">
        <f>'[1]CPS-Median Household Income'!I31</f>
        <v>37246</v>
      </c>
      <c r="J28" s="487">
        <f>'[1]CPS-Median Household Income'!J31</f>
        <v>42113</v>
      </c>
      <c r="K28" s="487">
        <f>'[1]CPS-Median Household Income'!K31</f>
        <v>42662</v>
      </c>
      <c r="L28" s="487">
        <f>'[1]CPS-Median Household Income'!L31</f>
        <v>42255</v>
      </c>
      <c r="M28" s="487">
        <f>'[1]CPS-Median Household Income'!M31</f>
        <v>42851</v>
      </c>
      <c r="N28" s="487">
        <f>'[1]CPS-Median Household Income'!N31</f>
        <v>41772</v>
      </c>
      <c r="O28" s="487">
        <f>'[1]CPS-Median Household Income'!O31</f>
        <v>40934</v>
      </c>
      <c r="P28" s="487">
        <f>'[1]CPS-Median Household Income'!P31</f>
        <v>40827</v>
      </c>
      <c r="Q28" s="487">
        <f>'[1]CPS-Median Household Income'!Q31</f>
        <v>44504</v>
      </c>
      <c r="R28" s="487">
        <f>'[1]CPS-Median Household Income'!R31</f>
        <v>51546</v>
      </c>
      <c r="S28" s="487">
        <f>'[1]CPS-Median Household Income'!S31</f>
        <v>47439</v>
      </c>
      <c r="T28" s="487">
        <f>'[1]CPS-Median Household Income'!T31</f>
        <v>47303</v>
      </c>
      <c r="U28" s="487">
        <f>'[1]CPS-Median Household Income'!U31</f>
        <v>51834</v>
      </c>
      <c r="V28" s="487">
        <f>'[1]CPS-Median Household Income'!V31</f>
        <v>56242</v>
      </c>
      <c r="W28" s="487">
        <f>'[1]CPS-Median Household Income'!W31</f>
        <v>59586</v>
      </c>
      <c r="X28" s="487">
        <f>'[1]CPS-Median Household Income'!X31</f>
        <v>60470</v>
      </c>
      <c r="Y28" s="487">
        <f>'[1]CPS-Median Household Income'!Y31</f>
        <v>64022</v>
      </c>
      <c r="Z28" s="509">
        <f>'[1]CPS-Median Household Income'!Z31</f>
        <v>61521</v>
      </c>
      <c r="AA28" s="509">
        <f>'[1]CPS-Median Household Income'!AA31</f>
        <v>55649</v>
      </c>
      <c r="AB28" s="509">
        <f>'[1]CPS-Median Household Income'!AB31</f>
        <v>59539</v>
      </c>
      <c r="AC28" s="509">
        <f>'[1]CPS-Median Household Income'!AC31</f>
        <v>59047</v>
      </c>
      <c r="AD28" s="509">
        <f>'[1]CPS-Median Household Income'!AD31</f>
        <v>56262.527037207386</v>
      </c>
      <c r="AE28" s="509">
        <f>'[1]CPS-Median Household Income'!AE31</f>
        <v>61408</v>
      </c>
    </row>
    <row r="29" spans="1:31">
      <c r="A29" s="510" t="s">
        <v>120</v>
      </c>
      <c r="B29" s="487">
        <f>'[1]CPS-Median Household Income'!B32</f>
        <v>21092</v>
      </c>
      <c r="C29" s="487">
        <f>'[1]CPS-Median Household Income'!C32</f>
        <v>20761</v>
      </c>
      <c r="D29" s="487">
        <f>'[1]CPS-Median Household Income'!D32</f>
        <v>20749</v>
      </c>
      <c r="E29" s="487">
        <f>'[1]CPS-Median Household Income'!E32</f>
        <v>20755</v>
      </c>
      <c r="F29" s="487">
        <f>'[1]CPS-Median Household Income'!F32</f>
        <v>23450</v>
      </c>
      <c r="G29" s="487">
        <f>'[1]CPS-Median Household Income'!G32</f>
        <v>24654</v>
      </c>
      <c r="H29" s="487">
        <f>'[1]CPS-Median Household Income'!H32</f>
        <v>25305</v>
      </c>
      <c r="I29" s="487">
        <f>'[1]CPS-Median Household Income'!I32</f>
        <v>26116</v>
      </c>
      <c r="J29" s="487">
        <f>'[1]CPS-Median Household Income'!J32</f>
        <v>27704</v>
      </c>
      <c r="K29" s="487">
        <f>'[1]CPS-Median Household Income'!K32</f>
        <v>31010</v>
      </c>
      <c r="L29" s="487">
        <f>'[1]CPS-Median Household Income'!L32</f>
        <v>31536</v>
      </c>
      <c r="M29" s="487">
        <f>'[1]CPS-Median Household Income'!M32</f>
        <v>32676</v>
      </c>
      <c r="N29" s="487">
        <f>'[1]CPS-Median Household Income'!N32</f>
        <v>34709</v>
      </c>
      <c r="O29" s="487">
        <f>'[1]CPS-Median Household Income'!O32</f>
        <v>33404</v>
      </c>
      <c r="P29" s="487">
        <f>'[1]CPS-Median Household Income'!P32</f>
        <v>36680</v>
      </c>
      <c r="Q29" s="487">
        <f>'[1]CPS-Median Household Income'!Q32</f>
        <v>35800</v>
      </c>
      <c r="R29" s="487">
        <f>'[1]CPS-Median Household Income'!R32</f>
        <v>37611</v>
      </c>
      <c r="S29" s="487">
        <f>'[1]CPS-Median Household Income'!S32</f>
        <v>38241</v>
      </c>
      <c r="T29" s="487">
        <f>'[1]CPS-Median Household Income'!T32</f>
        <v>37715</v>
      </c>
      <c r="U29" s="487">
        <f>'[1]CPS-Median Household Income'!U32</f>
        <v>42372</v>
      </c>
      <c r="V29" s="487">
        <f>'[1]CPS-Median Household Income'!V32</f>
        <v>44358</v>
      </c>
      <c r="W29" s="487">
        <f>'[1]CPS-Median Household Income'!W32</f>
        <v>44176</v>
      </c>
      <c r="X29" s="487">
        <f>'[1]CPS-Median Household Income'!X32</f>
        <v>46213</v>
      </c>
      <c r="Y29" s="487">
        <f>'[1]CPS-Median Household Income'!Y32</f>
        <v>49184</v>
      </c>
      <c r="Z29" s="509">
        <f>'[1]CPS-Median Household Income'!Z32</f>
        <v>47420</v>
      </c>
      <c r="AA29" s="509">
        <f>'[1]CPS-Median Household Income'!AA32</f>
        <v>46778</v>
      </c>
      <c r="AB29" s="509">
        <f>'[1]CPS-Median Household Income'!AB32</f>
        <v>47051</v>
      </c>
      <c r="AC29" s="509">
        <f>'[1]CPS-Median Household Income'!AC32</f>
        <v>47459</v>
      </c>
      <c r="AD29" s="509">
        <f>'[1]CPS-Median Household Income'!AD32</f>
        <v>47921.740356330658</v>
      </c>
      <c r="AE29" s="509">
        <f>'[1]CPS-Median Household Income'!AE32</f>
        <v>51767</v>
      </c>
    </row>
    <row r="30" spans="1:31">
      <c r="A30" s="510" t="s">
        <v>121</v>
      </c>
      <c r="B30" s="487">
        <f>'[1]CPS-Median Household Income'!B33</f>
        <v>19536</v>
      </c>
      <c r="C30" s="487">
        <f>'[1]CPS-Median Household Income'!C33</f>
        <v>20236</v>
      </c>
      <c r="D30" s="487">
        <f>'[1]CPS-Median Household Income'!D33</f>
        <v>20328</v>
      </c>
      <c r="E30" s="487">
        <f>'[1]CPS-Median Household Income'!E33</f>
        <v>20474</v>
      </c>
      <c r="F30" s="487">
        <f>'[1]CPS-Median Household Income'!F33</f>
        <v>22231</v>
      </c>
      <c r="G30" s="487">
        <f>'[1]CPS-Median Household Income'!G33</f>
        <v>23692</v>
      </c>
      <c r="H30" s="487">
        <f>'[1]CPS-Median Household Income'!H33</f>
        <v>23375</v>
      </c>
      <c r="I30" s="487">
        <f>'[1]CPS-Median Household Income'!I33</f>
        <v>24827</v>
      </c>
      <c r="J30" s="487">
        <f>'[1]CPS-Median Household Income'!J33</f>
        <v>26525</v>
      </c>
      <c r="K30" s="487">
        <f>'[1]CPS-Median Household Income'!K33</f>
        <v>26470</v>
      </c>
      <c r="L30" s="487">
        <f>'[1]CPS-Median Household Income'!L33</f>
        <v>27631</v>
      </c>
      <c r="M30" s="487">
        <f>'[1]CPS-Median Household Income'!M33</f>
        <v>27757</v>
      </c>
      <c r="N30" s="487">
        <f>'[1]CPS-Median Household Income'!N33</f>
        <v>28684</v>
      </c>
      <c r="O30" s="487">
        <f>'[1]CPS-Median Household Income'!O33</f>
        <v>29212</v>
      </c>
      <c r="P30" s="487">
        <f>'[1]CPS-Median Household Income'!P33</f>
        <v>31577</v>
      </c>
      <c r="Q30" s="487">
        <f>'[1]CPS-Median Household Income'!Q33</f>
        <v>31038</v>
      </c>
      <c r="R30" s="487">
        <f>'[1]CPS-Median Household Income'!R33</f>
        <v>32777</v>
      </c>
      <c r="S30" s="487">
        <f>'[1]CPS-Median Household Income'!S33</f>
        <v>32126</v>
      </c>
      <c r="T30" s="487">
        <f>'[1]CPS-Median Household Income'!T33</f>
        <v>34835</v>
      </c>
      <c r="U30" s="487">
        <f>'[1]CPS-Median Household Income'!U33</f>
        <v>34108</v>
      </c>
      <c r="V30" s="487">
        <f>'[1]CPS-Median Household Income'!V33</f>
        <v>33956</v>
      </c>
      <c r="W30" s="487">
        <f>'[1]CPS-Median Household Income'!W33</f>
        <v>37313</v>
      </c>
      <c r="X30" s="487">
        <f>'[1]CPS-Median Household Income'!X33</f>
        <v>41105</v>
      </c>
      <c r="Y30" s="487">
        <f>'[1]CPS-Median Household Income'!Y33</f>
        <v>43655</v>
      </c>
      <c r="Z30" s="509">
        <f>'[1]CPS-Median Household Income'!Z33</f>
        <v>42900</v>
      </c>
      <c r="AA30" s="509">
        <f>'[1]CPS-Median Household Income'!AA33</f>
        <v>40437</v>
      </c>
      <c r="AB30" s="509">
        <f>'[1]CPS-Median Household Income'!AB33</f>
        <v>41280</v>
      </c>
      <c r="AC30" s="509">
        <f>'[1]CPS-Median Household Income'!AC33</f>
        <v>40277</v>
      </c>
      <c r="AD30" s="509">
        <f>'[1]CPS-Median Household Income'!AD33</f>
        <v>45088.433541098799</v>
      </c>
      <c r="AE30" s="509">
        <f>'[1]CPS-Median Household Income'!AE33</f>
        <v>44132</v>
      </c>
    </row>
    <row r="31" spans="1:31">
      <c r="A31" s="510" t="s">
        <v>122</v>
      </c>
      <c r="B31" s="487">
        <f>'[1]CPS-Median Household Income'!B34</f>
        <v>25776</v>
      </c>
      <c r="C31" s="487">
        <f>'[1]CPS-Median Household Income'!C34</f>
        <v>23274</v>
      </c>
      <c r="D31" s="487">
        <f>'[1]CPS-Median Household Income'!D34</f>
        <v>26217</v>
      </c>
      <c r="E31" s="487">
        <f>'[1]CPS-Median Household Income'!E34</f>
        <v>26878</v>
      </c>
      <c r="F31" s="487">
        <f>'[1]CPS-Median Household Income'!F34</f>
        <v>27983</v>
      </c>
      <c r="G31" s="487">
        <f>'[1]CPS-Median Household Income'!G34</f>
        <v>29340</v>
      </c>
      <c r="H31" s="487">
        <f>'[1]CPS-Median Household Income'!H34</f>
        <v>32023</v>
      </c>
      <c r="I31" s="487">
        <f>'[1]CPS-Median Household Income'!I34</f>
        <v>32937</v>
      </c>
      <c r="J31" s="487">
        <f>'[1]CPS-Median Household Income'!J34</f>
        <v>31908</v>
      </c>
      <c r="K31" s="487">
        <f>'[1]CPS-Median Household Income'!K34</f>
        <v>35814</v>
      </c>
      <c r="L31" s="487">
        <f>'[1]CPS-Median Household Income'!L34</f>
        <v>35871</v>
      </c>
      <c r="M31" s="487">
        <f>'[1]CPS-Median Household Income'!M34</f>
        <v>36084</v>
      </c>
      <c r="N31" s="487">
        <f>'[1]CPS-Median Household Income'!N34</f>
        <v>38540</v>
      </c>
      <c r="O31" s="487">
        <f>'[1]CPS-Median Household Income'!O34</f>
        <v>38854</v>
      </c>
      <c r="P31" s="487">
        <f>'[1]CPS-Median Household Income'!P34</f>
        <v>39756</v>
      </c>
      <c r="Q31" s="487">
        <f>'[1]CPS-Median Household Income'!Q34</f>
        <v>41461</v>
      </c>
      <c r="R31" s="487">
        <f>'[1]CPS-Median Household Income'!R34</f>
        <v>45758</v>
      </c>
      <c r="S31" s="487">
        <f>'[1]CPS-Median Household Income'!S34</f>
        <v>45403</v>
      </c>
      <c r="T31" s="487">
        <f>'[1]CPS-Median Household Income'!T34</f>
        <v>44958</v>
      </c>
      <c r="U31" s="487">
        <f>'[1]CPS-Median Household Income'!U34</f>
        <v>45184</v>
      </c>
      <c r="V31" s="487">
        <f>'[1]CPS-Median Household Income'!V34</f>
        <v>47204</v>
      </c>
      <c r="W31" s="487">
        <f>'[1]CPS-Median Household Income'!W34</f>
        <v>48209</v>
      </c>
      <c r="X31" s="487">
        <f>'[1]CPS-Median Household Income'!X34</f>
        <v>52282</v>
      </c>
      <c r="Y31" s="487">
        <f>'[1]CPS-Median Household Income'!Y34</f>
        <v>54058</v>
      </c>
      <c r="Z31" s="509">
        <f>'[1]CPS-Median Household Income'!Z34</f>
        <v>54744</v>
      </c>
      <c r="AA31" s="509">
        <f>'[1]CPS-Median Household Income'!AA34</f>
        <v>51434</v>
      </c>
      <c r="AB31" s="509">
        <f>'[1]CPS-Median Household Income'!AB34</f>
        <v>51200</v>
      </c>
      <c r="AC31" s="509">
        <f>'[1]CPS-Median Household Income'!AC34</f>
        <v>47043</v>
      </c>
      <c r="AD31" s="509">
        <f>'[1]CPS-Median Household Income'!AD34</f>
        <v>47333.251422657573</v>
      </c>
      <c r="AE31" s="509">
        <f>'[1]CPS-Median Household Income'!AE34</f>
        <v>45369</v>
      </c>
    </row>
    <row r="32" spans="1:31">
      <c r="A32" s="510" t="s">
        <v>123</v>
      </c>
      <c r="B32" s="487">
        <f>'[1]CPS-Median Household Income'!B35</f>
        <v>20630</v>
      </c>
      <c r="C32" s="487">
        <f>'[1]CPS-Median Household Income'!C35</f>
        <v>20423</v>
      </c>
      <c r="D32" s="487">
        <f>'[1]CPS-Median Household Income'!D35</f>
        <v>19845</v>
      </c>
      <c r="E32" s="487">
        <f>'[1]CPS-Median Household Income'!E35</f>
        <v>20758</v>
      </c>
      <c r="F32" s="487">
        <f>'[1]CPS-Median Household Income'!F35</f>
        <v>19296</v>
      </c>
      <c r="G32" s="487">
        <f>'[1]CPS-Median Household Income'!G35</f>
        <v>22602</v>
      </c>
      <c r="H32" s="487">
        <f>'[1]CPS-Median Household Income'!H35</f>
        <v>25039</v>
      </c>
      <c r="I32" s="487">
        <f>'[1]CPS-Median Household Income'!I35</f>
        <v>26540</v>
      </c>
      <c r="J32" s="487">
        <f>'[1]CPS-Median Household Income'!J35</f>
        <v>25860</v>
      </c>
      <c r="K32" s="487">
        <f>'[1]CPS-Median Household Income'!K35</f>
        <v>26758</v>
      </c>
      <c r="L32" s="487">
        <f>'[1]CPS-Median Household Income'!L35</f>
        <v>26905</v>
      </c>
      <c r="M32" s="487">
        <f>'[1]CPS-Median Household Income'!M35</f>
        <v>25991</v>
      </c>
      <c r="N32" s="487">
        <f>'[1]CPS-Median Household Income'!N35</f>
        <v>25086</v>
      </c>
      <c r="O32" s="487">
        <f>'[1]CPS-Median Household Income'!O35</f>
        <v>30086</v>
      </c>
      <c r="P32" s="487">
        <f>'[1]CPS-Median Household Income'!P35</f>
        <v>31543</v>
      </c>
      <c r="Q32" s="487">
        <f>'[1]CPS-Median Household Income'!Q35</f>
        <v>32574</v>
      </c>
      <c r="R32" s="487">
        <f>'[1]CPS-Median Household Income'!R35</f>
        <v>35093</v>
      </c>
      <c r="S32" s="487">
        <f>'[1]CPS-Median Household Income'!S35</f>
        <v>33124</v>
      </c>
      <c r="T32" s="487">
        <f>'[1]CPS-Median Household Income'!T35</f>
        <v>35457</v>
      </c>
      <c r="U32" s="487">
        <f>'[1]CPS-Median Household Income'!U35</f>
        <v>35105</v>
      </c>
      <c r="V32" s="487">
        <f>'[1]CPS-Median Household Income'!V35</f>
        <v>39562</v>
      </c>
      <c r="W32" s="487">
        <f>'[1]CPS-Median Household Income'!W35</f>
        <v>38947</v>
      </c>
      <c r="X32" s="487">
        <f>'[1]CPS-Median Household Income'!X35</f>
        <v>40028</v>
      </c>
      <c r="Y32" s="487">
        <f>'[1]CPS-Median Household Income'!Y35</f>
        <v>44356</v>
      </c>
      <c r="Z32" s="509">
        <f>'[1]CPS-Median Household Income'!Z35</f>
        <v>42102</v>
      </c>
      <c r="AA32" s="509">
        <f>'[1]CPS-Median Household Income'!AA35</f>
        <v>43542</v>
      </c>
      <c r="AB32" s="509">
        <f>'[1]CPS-Median Household Income'!AB35</f>
        <v>45134</v>
      </c>
      <c r="AC32" s="509">
        <f>'[1]CPS-Median Household Income'!AC35</f>
        <v>41982</v>
      </c>
      <c r="AD32" s="509">
        <f>'[1]CPS-Median Household Income'!AD35</f>
        <v>43424.18192170719</v>
      </c>
      <c r="AE32" s="509">
        <f>'[1]CPS-Median Household Income'!AE35</f>
        <v>42127</v>
      </c>
    </row>
    <row r="33" spans="1:31">
      <c r="A33" s="510" t="s">
        <v>124</v>
      </c>
      <c r="B33" s="487">
        <f>'[1]CPS-Median Household Income'!B36</f>
        <v>21399</v>
      </c>
      <c r="C33" s="487">
        <f>'[1]CPS-Median Household Income'!C36</f>
        <v>21894</v>
      </c>
      <c r="D33" s="487">
        <f>'[1]CPS-Median Household Income'!D36</f>
        <v>24773</v>
      </c>
      <c r="E33" s="487">
        <f>'[1]CPS-Median Household Income'!E36</f>
        <v>25038</v>
      </c>
      <c r="F33" s="487">
        <f>'[1]CPS-Median Household Income'!F36</f>
        <v>27748</v>
      </c>
      <c r="G33" s="487">
        <f>'[1]CPS-Median Household Income'!G36</f>
        <v>28529</v>
      </c>
      <c r="H33" s="487">
        <f>'[1]CPS-Median Household Income'!H36</f>
        <v>29281</v>
      </c>
      <c r="I33" s="487">
        <f>'[1]CPS-Median Household Income'!I36</f>
        <v>30190</v>
      </c>
      <c r="J33" s="487">
        <f>'[1]CPS-Median Household Income'!J36</f>
        <v>31927</v>
      </c>
      <c r="K33" s="487">
        <f>'[1]CPS-Median Household Income'!K36</f>
        <v>33138</v>
      </c>
      <c r="L33" s="487">
        <f>'[1]CPS-Median Household Income'!L36</f>
        <v>31456</v>
      </c>
      <c r="M33" s="487">
        <f>'[1]CPS-Median Household Income'!M36</f>
        <v>36374</v>
      </c>
      <c r="N33" s="487">
        <f>'[1]CPS-Median Household Income'!N36</f>
        <v>35492</v>
      </c>
      <c r="O33" s="487">
        <f>'[1]CPS-Median Household Income'!O36</f>
        <v>37247</v>
      </c>
      <c r="P33" s="487">
        <f>'[1]CPS-Median Household Income'!P36</f>
        <v>39067</v>
      </c>
      <c r="Q33" s="487">
        <f>'[1]CPS-Median Household Income'!Q36</f>
        <v>40619</v>
      </c>
      <c r="R33" s="487">
        <f>'[1]CPS-Median Household Income'!R36</f>
        <v>42499</v>
      </c>
      <c r="S33" s="487">
        <f>'[1]CPS-Median Household Income'!S36</f>
        <v>41273</v>
      </c>
      <c r="T33" s="487">
        <f>'[1]CPS-Median Household Income'!T36</f>
        <v>41802</v>
      </c>
      <c r="U33" s="487">
        <f>'[1]CPS-Median Household Income'!U36</f>
        <v>41638</v>
      </c>
      <c r="V33" s="487">
        <f>'[1]CPS-Median Household Income'!V36</f>
        <v>40994</v>
      </c>
      <c r="W33" s="487">
        <f>'[1]CPS-Median Household Income'!W36</f>
        <v>44159</v>
      </c>
      <c r="X33" s="487">
        <f>'[1]CPS-Median Household Income'!X36</f>
        <v>47091</v>
      </c>
      <c r="Y33" s="487">
        <f>'[1]CPS-Median Household Income'!Y36</f>
        <v>50236</v>
      </c>
      <c r="Z33" s="509">
        <f>'[1]CPS-Median Household Income'!Z36</f>
        <v>51727</v>
      </c>
      <c r="AA33" s="509">
        <f>'[1]CPS-Median Household Income'!AA36</f>
        <v>49098</v>
      </c>
      <c r="AB33" s="509">
        <f>'[1]CPS-Median Household Income'!AB36</f>
        <v>50602</v>
      </c>
      <c r="AC33" s="509">
        <f>'[1]CPS-Median Household Income'!AC36</f>
        <v>51526</v>
      </c>
      <c r="AD33" s="509">
        <f>'[1]CPS-Median Household Income'!AD36</f>
        <v>51775.45884134098</v>
      </c>
      <c r="AE33" s="509">
        <f>'[1]CPS-Median Household Income'!AE36</f>
        <v>56307</v>
      </c>
    </row>
    <row r="34" spans="1:31">
      <c r="A34" s="510" t="s">
        <v>125</v>
      </c>
      <c r="B34" s="487">
        <f>'[1]CPS-Median Household Income'!B37</f>
        <v>23057</v>
      </c>
      <c r="C34" s="487">
        <f>'[1]CPS-Median Household Income'!C37</f>
        <v>25238</v>
      </c>
      <c r="D34" s="487">
        <f>'[1]CPS-Median Household Income'!D37</f>
        <v>26281</v>
      </c>
      <c r="E34" s="487">
        <f>'[1]CPS-Median Household Income'!E37</f>
        <v>26529</v>
      </c>
      <c r="F34" s="487">
        <f>'[1]CPS-Median Household Income'!F37</f>
        <v>26313</v>
      </c>
      <c r="G34" s="487">
        <f>'[1]CPS-Median Household Income'!G37</f>
        <v>30717</v>
      </c>
      <c r="H34" s="487">
        <f>'[1]CPS-Median Household Income'!H37</f>
        <v>30142</v>
      </c>
      <c r="I34" s="487">
        <f>'[1]CPS-Median Household Income'!I37</f>
        <v>28016</v>
      </c>
      <c r="J34" s="487">
        <f>'[1]CPS-Median Household Income'!J37</f>
        <v>34251</v>
      </c>
      <c r="K34" s="487">
        <f>'[1]CPS-Median Household Income'!K37</f>
        <v>35786</v>
      </c>
      <c r="L34" s="487">
        <f>'[1]CPS-Median Household Income'!L37</f>
        <v>35716</v>
      </c>
      <c r="M34" s="487">
        <f>'[1]CPS-Median Household Income'!M37</f>
        <v>36480</v>
      </c>
      <c r="N34" s="487">
        <f>'[1]CPS-Median Household Income'!N37</f>
        <v>37038</v>
      </c>
      <c r="O34" s="487">
        <f>'[1]CPS-Median Household Income'!O37</f>
        <v>42775</v>
      </c>
      <c r="P34" s="487">
        <f>'[1]CPS-Median Household Income'!P37</f>
        <v>44299</v>
      </c>
      <c r="Q34" s="487">
        <f>'[1]CPS-Median Household Income'!Q37</f>
        <v>46050</v>
      </c>
      <c r="R34" s="487">
        <f>'[1]CPS-Median Household Income'!R37</f>
        <v>47550</v>
      </c>
      <c r="S34" s="487">
        <f>'[1]CPS-Median Household Income'!S37</f>
        <v>47342</v>
      </c>
      <c r="T34" s="487">
        <f>'[1]CPS-Median Household Income'!T37</f>
        <v>47861</v>
      </c>
      <c r="U34" s="487">
        <f>'[1]CPS-Median Household Income'!U37</f>
        <v>49275</v>
      </c>
      <c r="V34" s="487">
        <f>'[1]CPS-Median Household Income'!V37</f>
        <v>50871</v>
      </c>
      <c r="W34" s="487">
        <f>'[1]CPS-Median Household Income'!W37</f>
        <v>54813</v>
      </c>
      <c r="X34" s="487">
        <f>'[1]CPS-Median Household Income'!X37</f>
        <v>54628</v>
      </c>
      <c r="Y34" s="487">
        <f>'[1]CPS-Median Household Income'!Y37</f>
        <v>53529</v>
      </c>
      <c r="Z34" s="509">
        <f>'[1]CPS-Median Household Income'!Z37</f>
        <v>62537</v>
      </c>
      <c r="AA34" s="509">
        <f>'[1]CPS-Median Household Income'!AA37</f>
        <v>58491</v>
      </c>
      <c r="AB34" s="509">
        <f>'[1]CPS-Median Household Income'!AB37</f>
        <v>56701</v>
      </c>
      <c r="AC34" s="509">
        <f>'[1]CPS-Median Household Income'!AC37</f>
        <v>55493</v>
      </c>
      <c r="AD34" s="509">
        <f>'[1]CPS-Median Household Income'!AD37</f>
        <v>58341.014548129671</v>
      </c>
      <c r="AE34" s="509">
        <f>'[1]CPS-Median Household Income'!AE37</f>
        <v>62967</v>
      </c>
    </row>
    <row r="35" spans="1:31">
      <c r="A35" s="510" t="s">
        <v>126</v>
      </c>
      <c r="B35" s="487">
        <f>'[1]CPS-Median Household Income'!B38</f>
        <v>25017</v>
      </c>
      <c r="C35" s="487">
        <f>'[1]CPS-Median Household Income'!C38</f>
        <v>24000</v>
      </c>
      <c r="D35" s="487">
        <f>'[1]CPS-Median Household Income'!D38</f>
        <v>26881</v>
      </c>
      <c r="E35" s="487">
        <f>'[1]CPS-Median Household Income'!E38</f>
        <v>27319</v>
      </c>
      <c r="F35" s="487">
        <f>'[1]CPS-Median Household Income'!F38</f>
        <v>32327</v>
      </c>
      <c r="G35" s="487">
        <f>'[1]CPS-Median Household Income'!G38</f>
        <v>31961</v>
      </c>
      <c r="H35" s="487">
        <f>'[1]CPS-Median Household Income'!H38</f>
        <v>32112</v>
      </c>
      <c r="I35" s="487">
        <f>'[1]CPS-Median Household Income'!I38</f>
        <v>33970</v>
      </c>
      <c r="J35" s="487">
        <f>'[1]CPS-Median Household Income'!J38</f>
        <v>33900</v>
      </c>
      <c r="K35" s="487">
        <f>'[1]CPS-Median Household Income'!K38</f>
        <v>35655</v>
      </c>
      <c r="L35" s="487">
        <f>'[1]CPS-Median Household Income'!L38</f>
        <v>33533</v>
      </c>
      <c r="M35" s="487">
        <f>'[1]CPS-Median Household Income'!M38</f>
        <v>35568</v>
      </c>
      <c r="N35" s="487">
        <f>'[1]CPS-Median Household Income'!N38</f>
        <v>36676</v>
      </c>
      <c r="O35" s="487">
        <f>'[1]CPS-Median Household Income'!O38</f>
        <v>44562</v>
      </c>
      <c r="P35" s="487">
        <f>'[1]CPS-Median Household Income'!P38</f>
        <v>47421</v>
      </c>
      <c r="Q35" s="487">
        <f>'[1]CPS-Median Household Income'!Q38</f>
        <v>45473</v>
      </c>
      <c r="R35" s="487">
        <f>'[1]CPS-Median Household Income'!R38</f>
        <v>42525</v>
      </c>
      <c r="S35" s="487">
        <f>'[1]CPS-Median Household Income'!S38</f>
        <v>42490</v>
      </c>
      <c r="T35" s="487">
        <f>'[1]CPS-Median Household Income'!T38</f>
        <v>45183</v>
      </c>
      <c r="U35" s="487">
        <f>'[1]CPS-Median Household Income'!U38</f>
        <v>47508</v>
      </c>
      <c r="V35" s="487">
        <f>'[1]CPS-Median Household Income'!V38</f>
        <v>49922</v>
      </c>
      <c r="W35" s="487">
        <f>'[1]CPS-Median Household Income'!W38</f>
        <v>50646</v>
      </c>
      <c r="X35" s="487">
        <f>'[1]CPS-Median Household Income'!X38</f>
        <v>54723</v>
      </c>
      <c r="Y35" s="487">
        <f>'[1]CPS-Median Household Income'!Y38</f>
        <v>58080</v>
      </c>
      <c r="Z35" s="509">
        <f>'[1]CPS-Median Household Income'!Z38</f>
        <v>56631</v>
      </c>
      <c r="AA35" s="509">
        <f>'[1]CPS-Median Household Income'!AA38</f>
        <v>60392</v>
      </c>
      <c r="AB35" s="509">
        <f>'[1]CPS-Median Household Income'!AB38</f>
        <v>56162</v>
      </c>
      <c r="AC35" s="509">
        <f>'[1]CPS-Median Household Income'!AC38</f>
        <v>56850</v>
      </c>
      <c r="AD35" s="509">
        <f>'[1]CPS-Median Household Income'!AD38</f>
        <v>62186.634090030901</v>
      </c>
      <c r="AE35" s="509">
        <f>'[1]CPS-Median Household Income'!AE38</f>
        <v>60106</v>
      </c>
    </row>
    <row r="36" spans="1:31">
      <c r="A36" s="511" t="s">
        <v>127</v>
      </c>
      <c r="B36" s="471">
        <f>'[1]CPS-Median Household Income'!B39</f>
        <v>23816</v>
      </c>
      <c r="C36" s="471">
        <f>'[1]CPS-Median Household Income'!C39</f>
        <v>22081</v>
      </c>
      <c r="D36" s="471">
        <f>'[1]CPS-Median Household Income'!D39</f>
        <v>23559</v>
      </c>
      <c r="E36" s="471">
        <f>'[1]CPS-Median Household Income'!E39</f>
        <v>27590</v>
      </c>
      <c r="F36" s="471">
        <f>'[1]CPS-Median Household Income'!F39</f>
        <v>26419</v>
      </c>
      <c r="G36" s="471">
        <f>'[1]CPS-Median Household Income'!G39</f>
        <v>29521</v>
      </c>
      <c r="H36" s="471">
        <f>'[1]CPS-Median Household Income'!H39</f>
        <v>29460</v>
      </c>
      <c r="I36" s="471">
        <f>'[1]CPS-Median Household Income'!I39</f>
        <v>29050</v>
      </c>
      <c r="J36" s="471">
        <f>'[1]CPS-Median Household Income'!J39</f>
        <v>30209</v>
      </c>
      <c r="K36" s="471">
        <f>'[1]CPS-Median Household Income'!K39</f>
        <v>29442</v>
      </c>
      <c r="L36" s="471">
        <f>'[1]CPS-Median Household Income'!L39</f>
        <v>33140</v>
      </c>
      <c r="M36" s="471">
        <f>'[1]CPS-Median Household Income'!M39</f>
        <v>31529</v>
      </c>
      <c r="N36" s="471">
        <f>'[1]CPS-Median Household Income'!N39</f>
        <v>30953</v>
      </c>
      <c r="O36" s="471">
        <f>'[1]CPS-Median Household Income'!O39</f>
        <v>33423</v>
      </c>
      <c r="P36" s="471">
        <f>'[1]CPS-Median Household Income'!P39</f>
        <v>35250</v>
      </c>
      <c r="Q36" s="471">
        <f>'[1]CPS-Median Household Income'!Q39</f>
        <v>37248</v>
      </c>
      <c r="R36" s="471">
        <f>'[1]CPS-Median Household Income'!R39</f>
        <v>39629</v>
      </c>
      <c r="S36" s="471">
        <f>'[1]CPS-Median Household Income'!S39</f>
        <v>39719</v>
      </c>
      <c r="T36" s="471">
        <f>'[1]CPS-Median Household Income'!T39</f>
        <v>39763</v>
      </c>
      <c r="U36" s="471">
        <f>'[1]CPS-Median Household Income'!U39</f>
        <v>42555</v>
      </c>
      <c r="V36" s="471">
        <f>'[1]CPS-Median Household Income'!V39</f>
        <v>45397</v>
      </c>
      <c r="W36" s="471">
        <f>'[1]CPS-Median Household Income'!W39</f>
        <v>44718</v>
      </c>
      <c r="X36" s="471">
        <f>'[1]CPS-Median Household Income'!X39</f>
        <v>47041</v>
      </c>
      <c r="Y36" s="471">
        <f>'[1]CPS-Median Household Income'!Y39</f>
        <v>48744</v>
      </c>
      <c r="Z36" s="469">
        <f>'[1]CPS-Median Household Income'!Z39</f>
        <v>53337</v>
      </c>
      <c r="AA36" s="469">
        <f>'[1]CPS-Median Household Income'!AA39</f>
        <v>52470</v>
      </c>
      <c r="AB36" s="469">
        <f>'[1]CPS-Median Household Income'!AB39</f>
        <v>52200</v>
      </c>
      <c r="AC36" s="469">
        <f>'[1]CPS-Median Household Income'!AC39</f>
        <v>54509</v>
      </c>
      <c r="AD36" s="469">
        <f>'[1]CPS-Median Household Income'!AD39</f>
        <v>57512.158688412412</v>
      </c>
      <c r="AE36" s="469">
        <f>'[1]CPS-Median Household Income'!AE39</f>
        <v>55700</v>
      </c>
    </row>
    <row r="37" spans="1:31">
      <c r="A37" s="483" t="s">
        <v>177</v>
      </c>
      <c r="B37" s="464">
        <f>'[1]CPS-Median Household Income'!B7</f>
        <v>22083.5</v>
      </c>
      <c r="C37" s="464">
        <f>'[1]CPS-Median Household Income'!C7</f>
        <v>22731.5</v>
      </c>
      <c r="D37" s="464">
        <f>'[1]CPS-Median Household Income'!D7</f>
        <v>23327</v>
      </c>
      <c r="E37" s="464">
        <f>'[1]CPS-Median Household Income'!E7</f>
        <v>24651.5</v>
      </c>
      <c r="F37" s="464">
        <f>'[1]CPS-Median Household Income'!F7</f>
        <v>25929.5</v>
      </c>
      <c r="G37" s="464">
        <f>'[1]CPS-Median Household Income'!G7</f>
        <v>26679.5</v>
      </c>
      <c r="H37" s="464">
        <f>'[1]CPS-Median Household Income'!H7</f>
        <v>28699.5</v>
      </c>
      <c r="I37" s="464">
        <f>'[1]CPS-Median Household Income'!I7</f>
        <v>29387</v>
      </c>
      <c r="J37" s="464">
        <f>'[1]CPS-Median Household Income'!J7</f>
        <v>30197</v>
      </c>
      <c r="K37" s="464">
        <f>'[1]CPS-Median Household Income'!K7</f>
        <v>30389</v>
      </c>
      <c r="L37" s="464">
        <f>'[1]CPS-Median Household Income'!L7</f>
        <v>31824.5</v>
      </c>
      <c r="M37" s="464">
        <f>'[1]CPS-Median Household Income'!M7</f>
        <v>34883</v>
      </c>
      <c r="N37" s="464">
        <f>'[1]CPS-Median Household Income'!N7</f>
        <v>34167.5</v>
      </c>
      <c r="O37" s="464">
        <f>'[1]CPS-Median Household Income'!O7</f>
        <v>36512</v>
      </c>
      <c r="P37" s="464">
        <f>'[1]CPS-Median Household Income'!P7</f>
        <v>39328</v>
      </c>
      <c r="Q37" s="464">
        <f>'[1]CPS-Median Household Income'!Q7</f>
        <v>40968</v>
      </c>
      <c r="R37" s="464">
        <f>'[1]CPS-Median Household Income'!R7</f>
        <v>42356</v>
      </c>
      <c r="S37" s="464">
        <f>'[1]CPS-Median Household Income'!S7</f>
        <v>41600</v>
      </c>
      <c r="T37" s="464">
        <f>'[1]CPS-Median Household Income'!T7</f>
        <v>42697</v>
      </c>
      <c r="U37" s="464">
        <f>'[1]CPS-Median Household Income'!U7</f>
        <v>43868</v>
      </c>
      <c r="V37" s="464">
        <f>'[1]CPS-Median Household Income'!V7</f>
        <v>42692</v>
      </c>
      <c r="W37" s="464">
        <f>'[1]CPS-Median Household Income'!W7</f>
        <v>44426.5</v>
      </c>
      <c r="X37" s="464">
        <f>'[1]CPS-Median Household Income'!X7</f>
        <v>47013</v>
      </c>
      <c r="Y37" s="464">
        <f>'[1]CPS-Median Household Income'!Y7</f>
        <v>49003.5</v>
      </c>
      <c r="Z37" s="464">
        <f>'[1]CPS-Median Household Income'!Z7</f>
        <v>49965</v>
      </c>
      <c r="AA37" s="464">
        <f>'[1]CPS-Median Household Income'!AA7</f>
        <v>49182</v>
      </c>
      <c r="AB37" s="464">
        <f>'[1]CPS-Median Household Income'!AB7</f>
        <v>47646</v>
      </c>
      <c r="AC37" s="464">
        <f>'[1]CPS-Median Household Income'!AC7</f>
        <v>49549</v>
      </c>
      <c r="AD37" s="464">
        <f>'[1]CPS-Median Household Income'!AD7</f>
        <v>50876.173533886235</v>
      </c>
      <c r="AE37" s="464">
        <f>'[1]CPS-Median Household Income'!AE7</f>
        <v>53331</v>
      </c>
    </row>
    <row r="38" spans="1:31">
      <c r="A38" s="483"/>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row>
    <row r="39" spans="1:31">
      <c r="A39" s="510" t="s">
        <v>129</v>
      </c>
      <c r="B39" s="487">
        <f>'[1]CPS-Median Household Income'!B41</f>
        <v>23752</v>
      </c>
      <c r="C39" s="487">
        <f>'[1]CPS-Median Household Income'!C41</f>
        <v>24870</v>
      </c>
      <c r="D39" s="487">
        <f>'[1]CPS-Median Household Income'!D41</f>
        <v>26511</v>
      </c>
      <c r="E39" s="487">
        <f>'[1]CPS-Median Household Income'!E41</f>
        <v>27084</v>
      </c>
      <c r="F39" s="487">
        <f>'[1]CPS-Median Household Income'!F41</f>
        <v>29524</v>
      </c>
      <c r="G39" s="487">
        <f>'[1]CPS-Median Household Income'!G41</f>
        <v>31300</v>
      </c>
      <c r="H39" s="487">
        <f>'[1]CPS-Median Household Income'!H41</f>
        <v>32542</v>
      </c>
      <c r="I39" s="487">
        <f>'[1]CPS-Median Household Income'!I41</f>
        <v>31884</v>
      </c>
      <c r="J39" s="487">
        <f>'[1]CPS-Median Household Income'!J41</f>
        <v>31551</v>
      </c>
      <c r="K39" s="487">
        <f>'[1]CPS-Median Household Income'!K41</f>
        <v>32857</v>
      </c>
      <c r="L39" s="487">
        <f>'[1]CPS-Median Household Income'!L41</f>
        <v>35081</v>
      </c>
      <c r="M39" s="487">
        <f>'[1]CPS-Median Household Income'!M41</f>
        <v>38071</v>
      </c>
      <c r="N39" s="487">
        <f>'[1]CPS-Median Household Income'!N41</f>
        <v>39554</v>
      </c>
      <c r="O39" s="487">
        <f>'[1]CPS-Median Household Income'!O41</f>
        <v>41283</v>
      </c>
      <c r="P39" s="487">
        <f>'[1]CPS-Median Household Income'!P41</f>
        <v>43178</v>
      </c>
      <c r="Q39" s="487">
        <f>'[1]CPS-Median Household Income'!Q41</f>
        <v>46330</v>
      </c>
      <c r="R39" s="487">
        <f>'[1]CPS-Median Household Income'!R41</f>
        <v>46064</v>
      </c>
      <c r="S39" s="487">
        <f>'[1]CPS-Median Household Income'!S41</f>
        <v>46171</v>
      </c>
      <c r="T39" s="487">
        <f>'[1]CPS-Median Household Income'!T41</f>
        <v>42710</v>
      </c>
      <c r="U39" s="487">
        <f>'[1]CPS-Median Household Income'!U41</f>
        <v>45153</v>
      </c>
      <c r="V39" s="487">
        <f>'[1]CPS-Median Household Income'!V41</f>
        <v>46077</v>
      </c>
      <c r="W39" s="487">
        <f>'[1]CPS-Median Household Income'!W41</f>
        <v>48398</v>
      </c>
      <c r="X39" s="487">
        <f>'[1]CPS-Median Household Income'!X41</f>
        <v>48671</v>
      </c>
      <c r="Y39" s="487">
        <f>'[1]CPS-Median Household Income'!Y41</f>
        <v>52506</v>
      </c>
      <c r="Z39" s="509">
        <f>'[1]CPS-Median Household Income'!Z41</f>
        <v>53254</v>
      </c>
      <c r="AA39" s="509">
        <f>'[1]CPS-Median Household Income'!AA41</f>
        <v>52870</v>
      </c>
      <c r="AB39" s="509">
        <f>'[1]CPS-Median Household Income'!AB41</f>
        <v>50728</v>
      </c>
      <c r="AC39" s="509">
        <f>'[1]CPS-Median Household Income'!AC41</f>
        <v>50637</v>
      </c>
      <c r="AD39" s="509">
        <f>'[1]CPS-Median Household Income'!AD41</f>
        <v>51737.543434969644</v>
      </c>
      <c r="AE39" s="509">
        <f>'[1]CPS-Median Household Income'!AE41</f>
        <v>57196</v>
      </c>
    </row>
    <row r="40" spans="1:31">
      <c r="A40" s="510" t="s">
        <v>130</v>
      </c>
      <c r="B40" s="487">
        <f>'[1]CPS-Median Household Income'!B42</f>
        <v>22770</v>
      </c>
      <c r="C40" s="487">
        <f>'[1]CPS-Median Household Income'!C42</f>
        <v>22675</v>
      </c>
      <c r="D40" s="487">
        <f>'[1]CPS-Median Household Income'!D42</f>
        <v>22728</v>
      </c>
      <c r="E40" s="487">
        <f>'[1]CPS-Median Household Income'!E42</f>
        <v>22519</v>
      </c>
      <c r="F40" s="487">
        <f>'[1]CPS-Median Household Income'!F42</f>
        <v>26293</v>
      </c>
      <c r="G40" s="487">
        <f>'[1]CPS-Median Household Income'!G42</f>
        <v>25898</v>
      </c>
      <c r="H40" s="487">
        <f>'[1]CPS-Median Household Income'!H42</f>
        <v>26928</v>
      </c>
      <c r="I40" s="487">
        <f>'[1]CPS-Median Household Income'!I42</f>
        <v>27089</v>
      </c>
      <c r="J40" s="487">
        <f>'[1]CPS-Median Household Income'!J42</f>
        <v>28530</v>
      </c>
      <c r="K40" s="487">
        <f>'[1]CPS-Median Household Income'!K42</f>
        <v>29475</v>
      </c>
      <c r="L40" s="487">
        <f>'[1]CPS-Median Household Income'!L42</f>
        <v>27858</v>
      </c>
      <c r="M40" s="487">
        <f>'[1]CPS-Median Household Income'!M42</f>
        <v>33385</v>
      </c>
      <c r="N40" s="487">
        <f>'[1]CPS-Median Household Income'!N42</f>
        <v>35147</v>
      </c>
      <c r="O40" s="487">
        <f>'[1]CPS-Median Household Income'!O42</f>
        <v>38889</v>
      </c>
      <c r="P40" s="487">
        <f>'[1]CPS-Median Household Income'!P42</f>
        <v>39731</v>
      </c>
      <c r="Q40" s="487">
        <f>'[1]CPS-Median Household Income'!Q42</f>
        <v>40838</v>
      </c>
      <c r="R40" s="487">
        <f>'[1]CPS-Median Household Income'!R42</f>
        <v>40865</v>
      </c>
      <c r="S40" s="487">
        <f>'[1]CPS-Median Household Income'!S42</f>
        <v>40379</v>
      </c>
      <c r="T40" s="487">
        <f>'[1]CPS-Median Household Income'!T42</f>
        <v>41047</v>
      </c>
      <c r="U40" s="487">
        <f>'[1]CPS-Median Household Income'!U42</f>
        <v>42425</v>
      </c>
      <c r="V40" s="487">
        <f>'[1]CPS-Median Household Income'!V42</f>
        <v>42329</v>
      </c>
      <c r="W40" s="487">
        <f>'[1]CPS-Median Household Income'!W42</f>
        <v>42437</v>
      </c>
      <c r="X40" s="487">
        <f>'[1]CPS-Median Household Income'!X42</f>
        <v>45407</v>
      </c>
      <c r="Y40" s="487">
        <f>'[1]CPS-Median Household Income'!Y42</f>
        <v>47453</v>
      </c>
      <c r="Z40" s="509">
        <f>'[1]CPS-Median Household Income'!Z42</f>
        <v>46520</v>
      </c>
      <c r="AA40" s="509">
        <f>'[1]CPS-Median Household Income'!AA42</f>
        <v>44305</v>
      </c>
      <c r="AB40" s="509">
        <f>'[1]CPS-Median Household Income'!AB42</f>
        <v>46140</v>
      </c>
      <c r="AC40" s="509">
        <f>'[1]CPS-Median Household Income'!AC42</f>
        <v>44445</v>
      </c>
      <c r="AD40" s="509">
        <f>'[1]CPS-Median Household Income'!AD42</f>
        <v>46158.025716154771</v>
      </c>
      <c r="AE40" s="509">
        <f>'[1]CPS-Median Household Income'!AE42</f>
        <v>50553</v>
      </c>
    </row>
    <row r="41" spans="1:31">
      <c r="A41" s="510" t="s">
        <v>131</v>
      </c>
      <c r="B41" s="487">
        <f>'[1]CPS-Median Household Income'!B43</f>
        <v>19863</v>
      </c>
      <c r="C41" s="487">
        <f>'[1]CPS-Median Household Income'!C43</f>
        <v>20927</v>
      </c>
      <c r="D41" s="487">
        <f>'[1]CPS-Median Household Income'!D43</f>
        <v>22459</v>
      </c>
      <c r="E41" s="487">
        <f>'[1]CPS-Median Household Income'!E43</f>
        <v>22190</v>
      </c>
      <c r="F41" s="487">
        <f>'[1]CPS-Median Household Income'!F43</f>
        <v>24305</v>
      </c>
      <c r="G41" s="487">
        <f>'[1]CPS-Median Household Income'!G43</f>
        <v>26265</v>
      </c>
      <c r="H41" s="487">
        <f>'[1]CPS-Median Household Income'!H43</f>
        <v>27288</v>
      </c>
      <c r="I41" s="487">
        <f>'[1]CPS-Median Household Income'!I43</f>
        <v>28553</v>
      </c>
      <c r="J41" s="487">
        <f>'[1]CPS-Median Household Income'!J43</f>
        <v>28743</v>
      </c>
      <c r="K41" s="487">
        <f>'[1]CPS-Median Household Income'!K43</f>
        <v>28663</v>
      </c>
      <c r="L41" s="487">
        <f>'[1]CPS-Median Household Income'!L43</f>
        <v>33079</v>
      </c>
      <c r="M41" s="487">
        <f>'[1]CPS-Median Household Income'!M43</f>
        <v>35519</v>
      </c>
      <c r="N41" s="487">
        <f>'[1]CPS-Median Household Income'!N43</f>
        <v>33209</v>
      </c>
      <c r="O41" s="487">
        <f>'[1]CPS-Median Household Income'!O43</f>
        <v>33783</v>
      </c>
      <c r="P41" s="487">
        <f>'[1]CPS-Median Household Income'!P43</f>
        <v>37019</v>
      </c>
      <c r="Q41" s="487">
        <f>'[1]CPS-Median Household Income'!Q43</f>
        <v>41098</v>
      </c>
      <c r="R41" s="487">
        <f>'[1]CPS-Median Household Income'!R43</f>
        <v>40991</v>
      </c>
      <c r="S41" s="487">
        <f>'[1]CPS-Median Household Income'!S43</f>
        <v>40976</v>
      </c>
      <c r="T41" s="487">
        <f>'[1]CPS-Median Household Income'!T43</f>
        <v>41049</v>
      </c>
      <c r="U41" s="487">
        <f>'[1]CPS-Median Household Income'!U43</f>
        <v>41384</v>
      </c>
      <c r="V41" s="487">
        <f>'[1]CPS-Median Household Income'!V43</f>
        <v>43391</v>
      </c>
      <c r="W41" s="487">
        <f>'[1]CPS-Median Household Income'!W43</f>
        <v>46500</v>
      </c>
      <c r="X41" s="487">
        <f>'[1]CPS-Median Household Income'!X43</f>
        <v>48126</v>
      </c>
      <c r="Y41" s="487">
        <f>'[1]CPS-Median Household Income'!Y43</f>
        <v>48908</v>
      </c>
      <c r="Z41" s="509">
        <f>'[1]CPS-Median Household Income'!Z43</f>
        <v>50142</v>
      </c>
      <c r="AA41" s="509">
        <f>'[1]CPS-Median Household Income'!AA43</f>
        <v>50721</v>
      </c>
      <c r="AB41" s="509">
        <f>'[1]CPS-Median Household Income'!AB43</f>
        <v>49016</v>
      </c>
      <c r="AC41" s="509">
        <f>'[1]CPS-Median Household Income'!AC43</f>
        <v>50219</v>
      </c>
      <c r="AD41" s="509">
        <f>'[1]CPS-Median Household Income'!AD43</f>
        <v>53442.415041373875</v>
      </c>
      <c r="AE41" s="509">
        <f>'[1]CPS-Median Household Income'!AE43</f>
        <v>54855</v>
      </c>
    </row>
    <row r="42" spans="1:31">
      <c r="A42" s="510" t="s">
        <v>132</v>
      </c>
      <c r="B42" s="487">
        <f>'[1]CPS-Median Household Income'!B44</f>
        <v>24629</v>
      </c>
      <c r="C42" s="487">
        <f>'[1]CPS-Median Household Income'!C44</f>
        <v>22788</v>
      </c>
      <c r="D42" s="487">
        <f>'[1]CPS-Median Household Income'!D44</f>
        <v>23926</v>
      </c>
      <c r="E42" s="487">
        <f>'[1]CPS-Median Household Income'!E44</f>
        <v>25583</v>
      </c>
      <c r="F42" s="487">
        <f>'[1]CPS-Median Household Income'!F44</f>
        <v>25566</v>
      </c>
      <c r="G42" s="487">
        <f>'[1]CPS-Median Household Income'!G44</f>
        <v>26862</v>
      </c>
      <c r="H42" s="487">
        <f>'[1]CPS-Median Household Income'!H44</f>
        <v>29917</v>
      </c>
      <c r="I42" s="487">
        <f>'[1]CPS-Median Household Income'!I44</f>
        <v>29295</v>
      </c>
      <c r="J42" s="487">
        <f>'[1]CPS-Median Household Income'!J44</f>
        <v>30346</v>
      </c>
      <c r="K42" s="487">
        <f>'[1]CPS-Median Household Income'!K44</f>
        <v>29770</v>
      </c>
      <c r="L42" s="487">
        <f>'[1]CPS-Median Household Income'!L44</f>
        <v>28322</v>
      </c>
      <c r="M42" s="487">
        <f>'[1]CPS-Median Household Income'!M44</f>
        <v>30341</v>
      </c>
      <c r="N42" s="487">
        <f>'[1]CPS-Median Household Income'!N44</f>
        <v>32585</v>
      </c>
      <c r="O42" s="487">
        <f>'[1]CPS-Median Household Income'!O44</f>
        <v>36471</v>
      </c>
      <c r="P42" s="487">
        <f>'[1]CPS-Median Household Income'!P44</f>
        <v>36711</v>
      </c>
      <c r="Q42" s="487">
        <f>'[1]CPS-Median Household Income'!Q44</f>
        <v>37348</v>
      </c>
      <c r="R42" s="487">
        <f>'[1]CPS-Median Household Income'!R44</f>
        <v>41059</v>
      </c>
      <c r="S42" s="487">
        <f>'[1]CPS-Median Household Income'!S44</f>
        <v>41415</v>
      </c>
      <c r="T42" s="487">
        <f>'[1]CPS-Median Household Income'!T44</f>
        <v>42619</v>
      </c>
      <c r="U42" s="487">
        <f>'[1]CPS-Median Household Income'!U44</f>
        <v>44232</v>
      </c>
      <c r="V42" s="487">
        <f>'[1]CPS-Median Household Income'!V44</f>
        <v>41066</v>
      </c>
      <c r="W42" s="487">
        <f>'[1]CPS-Median Household Income'!W44</f>
        <v>42027</v>
      </c>
      <c r="X42" s="487">
        <f>'[1]CPS-Median Household Income'!X44</f>
        <v>45552</v>
      </c>
      <c r="Y42" s="487">
        <f>'[1]CPS-Median Household Income'!Y44</f>
        <v>48497</v>
      </c>
      <c r="Z42" s="509">
        <f>'[1]CPS-Median Household Income'!Z44</f>
        <v>47877</v>
      </c>
      <c r="AA42" s="509">
        <f>'[1]CPS-Median Household Income'!AA44</f>
        <v>44717</v>
      </c>
      <c r="AB42" s="509">
        <f>'[1]CPS-Median Household Income'!AB44</f>
        <v>46053</v>
      </c>
      <c r="AC42" s="509">
        <f>'[1]CPS-Median Household Income'!AC44</f>
        <v>46147</v>
      </c>
      <c r="AD42" s="509">
        <f>'[1]CPS-Median Household Income'!AD44</f>
        <v>50002.501362937066</v>
      </c>
      <c r="AE42" s="509">
        <f>'[1]CPS-Median Household Income'!AE44</f>
        <v>51485</v>
      </c>
    </row>
    <row r="43" spans="1:31">
      <c r="A43" s="510" t="s">
        <v>133</v>
      </c>
      <c r="B43" s="487">
        <f>'[1]CPS-Median Household Income'!B45</f>
        <v>22965</v>
      </c>
      <c r="C43" s="487">
        <f>'[1]CPS-Median Household Income'!C45</f>
        <v>24242</v>
      </c>
      <c r="D43" s="487">
        <f>'[1]CPS-Median Household Income'!D45</f>
        <v>26605</v>
      </c>
      <c r="E43" s="487">
        <f>'[1]CPS-Median Household Income'!E45</f>
        <v>27702</v>
      </c>
      <c r="F43" s="487">
        <f>'[1]CPS-Median Household Income'!F45</f>
        <v>29472</v>
      </c>
      <c r="G43" s="487">
        <f>'[1]CPS-Median Household Income'!G45</f>
        <v>30775</v>
      </c>
      <c r="H43" s="487">
        <f>'[1]CPS-Median Household Income'!H45</f>
        <v>29937</v>
      </c>
      <c r="I43" s="487">
        <f>'[1]CPS-Median Household Income'!I45</f>
        <v>32117</v>
      </c>
      <c r="J43" s="487">
        <f>'[1]CPS-Median Household Income'!J45</f>
        <v>32267</v>
      </c>
      <c r="K43" s="487">
        <f>'[1]CPS-Median Household Income'!K45</f>
        <v>32662</v>
      </c>
      <c r="L43" s="487">
        <f>'[1]CPS-Median Household Income'!L45</f>
        <v>35284</v>
      </c>
      <c r="M43" s="487">
        <f>'[1]CPS-Median Household Income'!M45</f>
        <v>36426</v>
      </c>
      <c r="N43" s="487">
        <f>'[1]CPS-Median Household Income'!N45</f>
        <v>39225</v>
      </c>
      <c r="O43" s="487">
        <f>'[1]CPS-Median Household Income'!O45</f>
        <v>38742</v>
      </c>
      <c r="P43" s="487">
        <f>'[1]CPS-Median Household Income'!P45</f>
        <v>41821</v>
      </c>
      <c r="Q43" s="487">
        <f>'[1]CPS-Median Household Income'!Q45</f>
        <v>46089</v>
      </c>
      <c r="R43" s="487">
        <f>'[1]CPS-Median Household Income'!R45</f>
        <v>45512</v>
      </c>
      <c r="S43" s="487">
        <f>'[1]CPS-Median Household Income'!S45</f>
        <v>45047</v>
      </c>
      <c r="T43" s="487">
        <f>'[1]CPS-Median Household Income'!T45</f>
        <v>42715</v>
      </c>
      <c r="U43" s="487">
        <f>'[1]CPS-Median Household Income'!U45</f>
        <v>45022</v>
      </c>
      <c r="V43" s="487">
        <f>'[1]CPS-Median Household Income'!V45</f>
        <v>42256</v>
      </c>
      <c r="W43" s="487">
        <f>'[1]CPS-Median Household Income'!W45</f>
        <v>45933</v>
      </c>
      <c r="X43" s="487">
        <f>'[1]CPS-Median Household Income'!X45</f>
        <v>48647</v>
      </c>
      <c r="Y43" s="487">
        <f>'[1]CPS-Median Household Income'!Y45</f>
        <v>49370</v>
      </c>
      <c r="Z43" s="509">
        <f>'[1]CPS-Median Household Income'!Z45</f>
        <v>49788</v>
      </c>
      <c r="AA43" s="509">
        <f>'[1]CPS-Median Household Income'!AA45</f>
        <v>45994</v>
      </c>
      <c r="AB43" s="509">
        <f>'[1]CPS-Median Household Income'!AB45</f>
        <v>46276</v>
      </c>
      <c r="AC43" s="509">
        <f>'[1]CPS-Median Household Income'!AC45</f>
        <v>48879</v>
      </c>
      <c r="AD43" s="509">
        <f>'[1]CPS-Median Household Income'!AD45</f>
        <v>50014.803632802817</v>
      </c>
      <c r="AE43" s="509">
        <f>'[1]CPS-Median Household Income'!AE45</f>
        <v>48801</v>
      </c>
    </row>
    <row r="44" spans="1:31">
      <c r="A44" s="510" t="s">
        <v>134</v>
      </c>
      <c r="B44" s="487">
        <f>'[1]CPS-Median Household Income'!B46</f>
        <v>24436</v>
      </c>
      <c r="C44" s="487">
        <f>'[1]CPS-Median Household Income'!C46</f>
        <v>23856</v>
      </c>
      <c r="D44" s="487">
        <f>'[1]CPS-Median Household Income'!D46</f>
        <v>26443</v>
      </c>
      <c r="E44" s="487">
        <f>'[1]CPS-Median Household Income'!E46</f>
        <v>28082</v>
      </c>
      <c r="F44" s="487">
        <f>'[1]CPS-Median Household Income'!F46</f>
        <v>29087</v>
      </c>
      <c r="G44" s="487">
        <f>'[1]CPS-Median Household Income'!G46</f>
        <v>30185</v>
      </c>
      <c r="H44" s="487">
        <f>'[1]CPS-Median Household Income'!H46</f>
        <v>31465</v>
      </c>
      <c r="I44" s="487">
        <f>'[1]CPS-Median Household Income'!I46</f>
        <v>29479</v>
      </c>
      <c r="J44" s="487">
        <f>'[1]CPS-Median Household Income'!J46</f>
        <v>30981</v>
      </c>
      <c r="K44" s="487">
        <f>'[1]CPS-Median Household Income'!K46</f>
        <v>33682</v>
      </c>
      <c r="L44" s="487">
        <f>'[1]CPS-Median Household Income'!L46</f>
        <v>33644</v>
      </c>
      <c r="M44" s="487">
        <f>'[1]CPS-Median Household Income'!M46</f>
        <v>37933</v>
      </c>
      <c r="N44" s="487">
        <f>'[1]CPS-Median Household Income'!N46</f>
        <v>40991</v>
      </c>
      <c r="O44" s="487">
        <f>'[1]CPS-Median Household Income'!O46</f>
        <v>42564</v>
      </c>
      <c r="P44" s="487">
        <f>'[1]CPS-Median Household Income'!P46</f>
        <v>47926</v>
      </c>
      <c r="Q44" s="487">
        <f>'[1]CPS-Median Household Income'!Q46</f>
        <v>47038</v>
      </c>
      <c r="R44" s="487">
        <f>'[1]CPS-Median Household Income'!R46</f>
        <v>54251</v>
      </c>
      <c r="S44" s="487">
        <f>'[1]CPS-Median Household Income'!S46</f>
        <v>52681</v>
      </c>
      <c r="T44" s="487">
        <f>'[1]CPS-Median Household Income'!T46</f>
        <v>54622</v>
      </c>
      <c r="U44" s="487">
        <f>'[1]CPS-Median Household Income'!U46</f>
        <v>52823</v>
      </c>
      <c r="V44" s="487">
        <f>'[1]CPS-Median Household Income'!V46</f>
        <v>56104</v>
      </c>
      <c r="W44" s="487">
        <f>'[1]CPS-Median Household Income'!W46</f>
        <v>54215</v>
      </c>
      <c r="X44" s="487">
        <f>'[1]CPS-Median Household Income'!X46</f>
        <v>56211</v>
      </c>
      <c r="Y44" s="487">
        <f>'[1]CPS-Median Household Income'!Y46</f>
        <v>58058</v>
      </c>
      <c r="Z44" s="509">
        <f>'[1]CPS-Median Household Income'!Z46</f>
        <v>54925</v>
      </c>
      <c r="AA44" s="509">
        <f>'[1]CPS-Median Household Income'!AA46</f>
        <v>56090</v>
      </c>
      <c r="AB44" s="509">
        <f>'[1]CPS-Median Household Income'!AB46</f>
        <v>52322</v>
      </c>
      <c r="AC44" s="509">
        <f>'[1]CPS-Median Household Income'!AC46</f>
        <v>57820</v>
      </c>
      <c r="AD44" s="509">
        <f>'[1]CPS-Median Household Income'!AD46</f>
        <v>61794.916262512932</v>
      </c>
      <c r="AE44" s="509">
        <f>'[1]CPS-Median Household Income'!AE46</f>
        <v>60907</v>
      </c>
    </row>
    <row r="45" spans="1:31" s="498" customFormat="1">
      <c r="A45" s="510" t="s">
        <v>135</v>
      </c>
      <c r="B45" s="487">
        <f>'[1]CPS-Median Household Income'!B47</f>
        <v>20775</v>
      </c>
      <c r="C45" s="487">
        <f>'[1]CPS-Median Household Income'!C47</f>
        <v>21939</v>
      </c>
      <c r="D45" s="487">
        <f>'[1]CPS-Median Household Income'!D47</f>
        <v>21925</v>
      </c>
      <c r="E45" s="487">
        <f>'[1]CPS-Median Household Income'!E47</f>
        <v>23720</v>
      </c>
      <c r="F45" s="487">
        <f>'[1]CPS-Median Household Income'!F47</f>
        <v>23443</v>
      </c>
      <c r="G45" s="487">
        <f>'[1]CPS-Median Household Income'!G47</f>
        <v>26497</v>
      </c>
      <c r="H45" s="487">
        <f>'[1]CPS-Median Household Income'!H47</f>
        <v>27332</v>
      </c>
      <c r="I45" s="487">
        <f>'[1]CPS-Median Household Income'!I47</f>
        <v>27926</v>
      </c>
      <c r="J45" s="487">
        <f>'[1]CPS-Median Household Income'!J47</f>
        <v>27361</v>
      </c>
      <c r="K45" s="487">
        <f>'[1]CPS-Median Household Income'!K47</f>
        <v>28682</v>
      </c>
      <c r="L45" s="487">
        <f>'[1]CPS-Median Household Income'!L47</f>
        <v>30190</v>
      </c>
      <c r="M45" s="487">
        <f>'[1]CPS-Median Household Income'!M47</f>
        <v>34825</v>
      </c>
      <c r="N45" s="487">
        <f>'[1]CPS-Median Household Income'!N47</f>
        <v>34265</v>
      </c>
      <c r="O45" s="487">
        <f>'[1]CPS-Median Household Income'!O47</f>
        <v>36553</v>
      </c>
      <c r="P45" s="487">
        <f>'[1]CPS-Median Household Income'!P47</f>
        <v>40201</v>
      </c>
      <c r="Q45" s="487">
        <f>'[1]CPS-Median Household Income'!Q47</f>
        <v>41383</v>
      </c>
      <c r="R45" s="487">
        <f>'[1]CPS-Median Household Income'!R47</f>
        <v>45097</v>
      </c>
      <c r="S45" s="487">
        <f>'[1]CPS-Median Household Income'!S47</f>
        <v>41339</v>
      </c>
      <c r="T45" s="487">
        <f>'[1]CPS-Median Household Income'!T47</f>
        <v>42776</v>
      </c>
      <c r="U45" s="487">
        <f>'[1]CPS-Median Household Income'!U47</f>
        <v>43762</v>
      </c>
      <c r="V45" s="487">
        <f>'[1]CPS-Median Household Income'!V47</f>
        <v>42137</v>
      </c>
      <c r="W45" s="487">
        <f>'[1]CPS-Median Household Income'!W47</f>
        <v>42986</v>
      </c>
      <c r="X45" s="487">
        <f>'[1]CPS-Median Household Income'!X47</f>
        <v>44579</v>
      </c>
      <c r="Y45" s="487">
        <f>'[1]CPS-Median Household Income'!Y47</f>
        <v>46005</v>
      </c>
      <c r="Z45" s="509">
        <f>'[1]CPS-Median Household Income'!Z47</f>
        <v>46038</v>
      </c>
      <c r="AA45" s="509">
        <f>'[1]CPS-Median Household Income'!AA47</f>
        <v>48769</v>
      </c>
      <c r="AB45" s="509">
        <f>'[1]CPS-Median Household Income'!AB47</f>
        <v>45817</v>
      </c>
      <c r="AC45" s="509">
        <f>'[1]CPS-Median Household Income'!AC47</f>
        <v>45774</v>
      </c>
      <c r="AD45" s="509">
        <f>'[1]CPS-Median Household Income'!AD47</f>
        <v>49764.262455751792</v>
      </c>
      <c r="AE45" s="509">
        <f>'[1]CPS-Median Household Income'!AE47</f>
        <v>50311</v>
      </c>
    </row>
    <row r="46" spans="1:31">
      <c r="A46" s="510" t="s">
        <v>136</v>
      </c>
      <c r="B46" s="487">
        <f>'[1]CPS-Median Household Income'!B48</f>
        <v>21397</v>
      </c>
      <c r="C46" s="487">
        <f>'[1]CPS-Median Household Income'!C48</f>
        <v>21799</v>
      </c>
      <c r="D46" s="487">
        <f>'[1]CPS-Median Household Income'!D48</f>
        <v>21772</v>
      </c>
      <c r="E46" s="487">
        <f>'[1]CPS-Median Household Income'!E48</f>
        <v>23268</v>
      </c>
      <c r="F46" s="487">
        <f>'[1]CPS-Median Household Income'!F48</f>
        <v>25159</v>
      </c>
      <c r="G46" s="487">
        <f>'[1]CPS-Median Household Income'!G48</f>
        <v>26319</v>
      </c>
      <c r="H46" s="487">
        <f>'[1]CPS-Median Household Income'!H48</f>
        <v>27482</v>
      </c>
      <c r="I46" s="487">
        <f>'[1]CPS-Median Household Income'!I48</f>
        <v>29549</v>
      </c>
      <c r="J46" s="487">
        <f>'[1]CPS-Median Household Income'!J48</f>
        <v>30048</v>
      </c>
      <c r="K46" s="487">
        <f>'[1]CPS-Median Household Income'!K48</f>
        <v>31008</v>
      </c>
      <c r="L46" s="487">
        <f>'[1]CPS-Median Household Income'!L48</f>
        <v>31794</v>
      </c>
      <c r="M46" s="487">
        <f>'[1]CPS-Median Household Income'!M48</f>
        <v>32929</v>
      </c>
      <c r="N46" s="487">
        <f>'[1]CPS-Median Household Income'!N48</f>
        <v>34014</v>
      </c>
      <c r="O46" s="487">
        <f>'[1]CPS-Median Household Income'!O48</f>
        <v>34692</v>
      </c>
      <c r="P46" s="487">
        <f>'[1]CPS-Median Household Income'!P48</f>
        <v>36413</v>
      </c>
      <c r="Q46" s="487">
        <f>'[1]CPS-Median Household Income'!Q48</f>
        <v>38626</v>
      </c>
      <c r="R46" s="487">
        <f>'[1]CPS-Median Household Income'!R48</f>
        <v>41750</v>
      </c>
      <c r="S46" s="487">
        <f>'[1]CPS-Median Household Income'!S48</f>
        <v>43611</v>
      </c>
      <c r="T46" s="487">
        <f>'[1]CPS-Median Household Income'!T48</f>
        <v>42796</v>
      </c>
      <c r="U46" s="487">
        <f>'[1]CPS-Median Household Income'!U48</f>
        <v>43974</v>
      </c>
      <c r="V46" s="487">
        <f>'[1]CPS-Median Household Income'!V48</f>
        <v>43786</v>
      </c>
      <c r="W46" s="487">
        <f>'[1]CPS-Median Household Income'!W48</f>
        <v>47923</v>
      </c>
      <c r="X46" s="487">
        <f>'[1]CPS-Median Household Income'!X48</f>
        <v>48145</v>
      </c>
      <c r="Y46" s="487">
        <f>'[1]CPS-Median Household Income'!Y48</f>
        <v>49174</v>
      </c>
      <c r="Z46" s="509">
        <f>'[1]CPS-Median Household Income'!Z48</f>
        <v>50728</v>
      </c>
      <c r="AA46" s="509">
        <f>'[1]CPS-Median Household Income'!AA48</f>
        <v>49595</v>
      </c>
      <c r="AB46" s="509">
        <f>'[1]CPS-Median Household Income'!AB48</f>
        <v>52504</v>
      </c>
      <c r="AC46" s="509">
        <f>'[1]CPS-Median Household Income'!AC48</f>
        <v>55616</v>
      </c>
      <c r="AD46" s="509">
        <f>'[1]CPS-Median Household Income'!AD48</f>
        <v>52196.223667223479</v>
      </c>
      <c r="AE46" s="509">
        <f>'[1]CPS-Median Household Income'!AE48</f>
        <v>53774</v>
      </c>
    </row>
    <row r="47" spans="1:31">
      <c r="A47" s="510" t="s">
        <v>137</v>
      </c>
      <c r="B47" s="487">
        <f>'[1]CPS-Median Household Income'!B49</f>
        <v>20771</v>
      </c>
      <c r="C47" s="487">
        <f>'[1]CPS-Median Household Income'!C49</f>
        <v>21205</v>
      </c>
      <c r="D47" s="487">
        <f>'[1]CPS-Median Household Income'!D49</f>
        <v>21508</v>
      </c>
      <c r="E47" s="487">
        <f>'[1]CPS-Median Household Income'!E49</f>
        <v>22576</v>
      </c>
      <c r="F47" s="487">
        <f>'[1]CPS-Median Household Income'!F49</f>
        <v>24092</v>
      </c>
      <c r="G47" s="487">
        <f>'[1]CPS-Median Household Income'!G49</f>
        <v>25229</v>
      </c>
      <c r="H47" s="487">
        <f>'[1]CPS-Median Household Income'!H49</f>
        <v>25264</v>
      </c>
      <c r="I47" s="487">
        <f>'[1]CPS-Median Household Income'!I49</f>
        <v>25892</v>
      </c>
      <c r="J47" s="487">
        <f>'[1]CPS-Median Household Income'!J49</f>
        <v>26959</v>
      </c>
      <c r="K47" s="487">
        <f>'[1]CPS-Median Household Income'!K49</f>
        <v>28118</v>
      </c>
      <c r="L47" s="487">
        <f>'[1]CPS-Median Household Income'!L49</f>
        <v>28278</v>
      </c>
      <c r="M47" s="487">
        <f>'[1]CPS-Median Household Income'!M49</f>
        <v>29089</v>
      </c>
      <c r="N47" s="487">
        <f>'[1]CPS-Median Household Income'!N49</f>
        <v>31470</v>
      </c>
      <c r="O47" s="487">
        <f>'[1]CPS-Median Household Income'!O49</f>
        <v>31661</v>
      </c>
      <c r="P47" s="487">
        <f>'[1]CPS-Median Household Income'!P49</f>
        <v>30304</v>
      </c>
      <c r="Q47" s="487">
        <f>'[1]CPS-Median Household Income'!Q49</f>
        <v>32663</v>
      </c>
      <c r="R47" s="487">
        <f>'[1]CPS-Median Household Income'!R49</f>
        <v>35996</v>
      </c>
      <c r="S47" s="487">
        <f>'[1]CPS-Median Household Income'!S49</f>
        <v>35793</v>
      </c>
      <c r="T47" s="487">
        <f>'[1]CPS-Median Household Income'!T49</f>
        <v>36200</v>
      </c>
      <c r="U47" s="487">
        <f>'[1]CPS-Median Household Income'!U49</f>
        <v>40410</v>
      </c>
      <c r="V47" s="487">
        <f>'[1]CPS-Median Household Income'!V49</f>
        <v>39220</v>
      </c>
      <c r="W47" s="487">
        <f>'[1]CPS-Median Household Income'!W49</f>
        <v>42192</v>
      </c>
      <c r="X47" s="487">
        <f>'[1]CPS-Median Household Income'!X49</f>
        <v>41047</v>
      </c>
      <c r="Y47" s="487">
        <f>'[1]CPS-Median Household Income'!Y49</f>
        <v>47205</v>
      </c>
      <c r="Z47" s="509">
        <f>'[1]CPS-Median Household Income'!Z49</f>
        <v>49631</v>
      </c>
      <c r="AA47" s="509">
        <f>'[1]CPS-Median Household Income'!AA49</f>
        <v>50075</v>
      </c>
      <c r="AB47" s="509">
        <f>'[1]CPS-Median Household Income'!AB49</f>
        <v>51005</v>
      </c>
      <c r="AC47" s="509">
        <f>'[1]CPS-Median Household Income'!AC49</f>
        <v>56361</v>
      </c>
      <c r="AD47" s="509">
        <f>'[1]CPS-Median Household Income'!AD49</f>
        <v>55765.907051028153</v>
      </c>
      <c r="AE47" s="509">
        <f>'[1]CPS-Median Household Income'!AE49</f>
        <v>52888</v>
      </c>
    </row>
    <row r="48" spans="1:31">
      <c r="A48" s="510" t="s">
        <v>138</v>
      </c>
      <c r="B48" s="487">
        <f>'[1]CPS-Median Household Income'!B50</f>
        <v>23123</v>
      </c>
      <c r="C48" s="487">
        <f>'[1]CPS-Median Household Income'!C50</f>
        <v>25174</v>
      </c>
      <c r="D48" s="487">
        <f>'[1]CPS-Median Household Income'!D50</f>
        <v>25115</v>
      </c>
      <c r="E48" s="487">
        <f>'[1]CPS-Median Household Income'!E50</f>
        <v>25773</v>
      </c>
      <c r="F48" s="487">
        <f>'[1]CPS-Median Household Income'!F50</f>
        <v>27740</v>
      </c>
      <c r="G48" s="487">
        <f>'[1]CPS-Median Household Income'!G50</f>
        <v>29021</v>
      </c>
      <c r="H48" s="487">
        <f>'[1]CPS-Median Household Income'!H50</f>
        <v>30013</v>
      </c>
      <c r="I48" s="487">
        <f>'[1]CPS-Median Household Income'!I50</f>
        <v>29790</v>
      </c>
      <c r="J48" s="487">
        <f>'[1]CPS-Median Household Income'!J50</f>
        <v>31404</v>
      </c>
      <c r="K48" s="487">
        <f>'[1]CPS-Median Household Income'!K50</f>
        <v>31285</v>
      </c>
      <c r="L48" s="487">
        <f>'[1]CPS-Median Household Income'!L50</f>
        <v>31855</v>
      </c>
      <c r="M48" s="487">
        <f>'[1]CPS-Median Household Income'!M50</f>
        <v>34941</v>
      </c>
      <c r="N48" s="487">
        <f>'[1]CPS-Median Household Income'!N50</f>
        <v>34070</v>
      </c>
      <c r="O48" s="487">
        <f>'[1]CPS-Median Household Income'!O50</f>
        <v>36134</v>
      </c>
      <c r="P48" s="487">
        <f>'[1]CPS-Median Household Income'!P50</f>
        <v>38925</v>
      </c>
      <c r="Q48" s="487">
        <f>'[1]CPS-Median Household Income'!Q50</f>
        <v>39489</v>
      </c>
      <c r="R48" s="487">
        <f>'[1]CPS-Median Household Income'!R50</f>
        <v>42962</v>
      </c>
      <c r="S48" s="487">
        <f>'[1]CPS-Median Household Income'!S50</f>
        <v>41785</v>
      </c>
      <c r="T48" s="487">
        <f>'[1]CPS-Median Household Income'!T50</f>
        <v>42684</v>
      </c>
      <c r="U48" s="487">
        <f>'[1]CPS-Median Household Income'!U50</f>
        <v>43520</v>
      </c>
      <c r="V48" s="487">
        <f>'[1]CPS-Median Household Income'!V50</f>
        <v>43055</v>
      </c>
      <c r="W48" s="487">
        <f>'[1]CPS-Median Household Income'!W50</f>
        <v>44203</v>
      </c>
      <c r="X48" s="487">
        <f>'[1]CPS-Median Household Income'!X50</f>
        <v>45900</v>
      </c>
      <c r="Y48" s="487">
        <f>'[1]CPS-Median Household Income'!Y50</f>
        <v>49099</v>
      </c>
      <c r="Z48" s="509">
        <f>'[1]CPS-Median Household Income'!Z50</f>
        <v>46934</v>
      </c>
      <c r="AA48" s="509">
        <f>'[1]CPS-Median Household Income'!AA50</f>
        <v>45879</v>
      </c>
      <c r="AB48" s="509">
        <f>'[1]CPS-Median Household Income'!AB50</f>
        <v>45886</v>
      </c>
      <c r="AC48" s="509">
        <f>'[1]CPS-Median Household Income'!AC50</f>
        <v>44648</v>
      </c>
      <c r="AD48" s="509">
        <f>'[1]CPS-Median Household Income'!AD50</f>
        <v>44375.109538157245</v>
      </c>
      <c r="AE48" s="509">
        <f>'[1]CPS-Median Household Income'!AE50</f>
        <v>46398</v>
      </c>
    </row>
    <row r="49" spans="1:31">
      <c r="A49" s="510" t="s">
        <v>139</v>
      </c>
      <c r="B49" s="487">
        <f>'[1]CPS-Median Household Income'!B51</f>
        <v>19409</v>
      </c>
      <c r="C49" s="487">
        <f>'[1]CPS-Median Household Income'!C51</f>
        <v>18142</v>
      </c>
      <c r="D49" s="487">
        <f>'[1]CPS-Median Household Income'!D51</f>
        <v>19898</v>
      </c>
      <c r="E49" s="487">
        <f>'[1]CPS-Median Household Income'!E51</f>
        <v>21151</v>
      </c>
      <c r="F49" s="487">
        <f>'[1]CPS-Median Household Income'!F51</f>
        <v>22294</v>
      </c>
      <c r="G49" s="487">
        <f>'[1]CPS-Median Household Income'!G51</f>
        <v>24108</v>
      </c>
      <c r="H49" s="487">
        <f>'[1]CPS-Median Household Income'!H51</f>
        <v>24571</v>
      </c>
      <c r="I49" s="487">
        <f>'[1]CPS-Median Household Income'!I51</f>
        <v>24639</v>
      </c>
      <c r="J49" s="487">
        <f>'[1]CPS-Median Household Income'!J51</f>
        <v>26259</v>
      </c>
      <c r="K49" s="487">
        <f>'[1]CPS-Median Household Income'!K51</f>
        <v>27737</v>
      </c>
      <c r="L49" s="487">
        <f>'[1]CPS-Median Household Income'!L51</f>
        <v>29733</v>
      </c>
      <c r="M49" s="487">
        <f>'[1]CPS-Median Household Income'!M51</f>
        <v>29578</v>
      </c>
      <c r="N49" s="487">
        <f>'[1]CPS-Median Household Income'!N51</f>
        <v>29526</v>
      </c>
      <c r="O49" s="487">
        <f>'[1]CPS-Median Household Income'!O51</f>
        <v>29694</v>
      </c>
      <c r="P49" s="487">
        <f>'[1]CPS-Median Household Income'!P51</f>
        <v>32786</v>
      </c>
      <c r="Q49" s="487">
        <f>'[1]CPS-Median Household Income'!Q51</f>
        <v>35828</v>
      </c>
      <c r="R49" s="487">
        <f>'[1]CPS-Median Household Income'!R51</f>
        <v>36475</v>
      </c>
      <c r="S49" s="487">
        <f>'[1]CPS-Median Household Income'!S51</f>
        <v>39671</v>
      </c>
      <c r="T49" s="487">
        <f>'[1]CPS-Median Household Income'!T51</f>
        <v>37873</v>
      </c>
      <c r="U49" s="487">
        <f>'[1]CPS-Median Household Income'!U51</f>
        <v>39522</v>
      </c>
      <c r="V49" s="487">
        <f>'[1]CPS-Median Household Income'!V51</f>
        <v>41107</v>
      </c>
      <c r="W49" s="487">
        <f>'[1]CPS-Median Household Income'!W51</f>
        <v>43151</v>
      </c>
      <c r="X49" s="487">
        <f>'[1]CPS-Median Household Income'!X51</f>
        <v>45427</v>
      </c>
      <c r="Y49" s="487">
        <f>'[1]CPS-Median Household Income'!Y51</f>
        <v>46418</v>
      </c>
      <c r="Z49" s="509">
        <f>'[1]CPS-Median Household Income'!Z51</f>
        <v>51600</v>
      </c>
      <c r="AA49" s="509">
        <f>'[1]CPS-Median Household Income'!AA51</f>
        <v>45826</v>
      </c>
      <c r="AB49" s="509">
        <f>'[1]CPS-Median Household Income'!AB51</f>
        <v>45352</v>
      </c>
      <c r="AC49" s="509">
        <f>'[1]CPS-Median Household Income'!AC51</f>
        <v>47223</v>
      </c>
      <c r="AD49" s="509">
        <f>'[1]CPS-Median Household Income'!AD51</f>
        <v>49414.797866132809</v>
      </c>
      <c r="AE49" s="509">
        <f>'[1]CPS-Median Household Income'!AE51</f>
        <v>54453</v>
      </c>
    </row>
    <row r="50" spans="1:31">
      <c r="A50" s="511" t="s">
        <v>140</v>
      </c>
      <c r="B50" s="471">
        <f>'[1]CPS-Median Household Income'!B52</f>
        <v>20743</v>
      </c>
      <c r="C50" s="471">
        <f>'[1]CPS-Median Household Income'!C52</f>
        <v>23246</v>
      </c>
      <c r="D50" s="471">
        <f>'[1]CPS-Median Household Income'!D52</f>
        <v>26430</v>
      </c>
      <c r="E50" s="471">
        <f>'[1]CPS-Median Household Income'!E52</f>
        <v>26369</v>
      </c>
      <c r="F50" s="471">
        <f>'[1]CPS-Median Household Income'!F52</f>
        <v>29575</v>
      </c>
      <c r="G50" s="471">
        <f>'[1]CPS-Median Household Income'!G52</f>
        <v>29123</v>
      </c>
      <c r="H50" s="471">
        <f>'[1]CPS-Median Household Income'!H52</f>
        <v>30711</v>
      </c>
      <c r="I50" s="471">
        <f>'[1]CPS-Median Household Income'!I52</f>
        <v>31133</v>
      </c>
      <c r="J50" s="471">
        <f>'[1]CPS-Median Household Income'!J52</f>
        <v>33308</v>
      </c>
      <c r="K50" s="471">
        <f>'[1]CPS-Median Household Income'!K52</f>
        <v>31766</v>
      </c>
      <c r="L50" s="471">
        <f>'[1]CPS-Median Household Income'!L52</f>
        <v>35388</v>
      </c>
      <c r="M50" s="471">
        <f>'[1]CPS-Median Household Income'!M52</f>
        <v>40955</v>
      </c>
      <c r="N50" s="471">
        <f>'[1]CPS-Median Household Income'!N52</f>
        <v>40001</v>
      </c>
      <c r="O50" s="471">
        <f>'[1]CPS-Median Household Income'!O52</f>
        <v>39595</v>
      </c>
      <c r="P50" s="471">
        <f>'[1]CPS-Median Household Income'!P52</f>
        <v>41327</v>
      </c>
      <c r="Q50" s="471">
        <f>'[1]CPS-Median Household Income'!Q52</f>
        <v>45667</v>
      </c>
      <c r="R50" s="471">
        <f>'[1]CPS-Median Household Income'!R52</f>
        <v>45088</v>
      </c>
      <c r="S50" s="471">
        <f>'[1]CPS-Median Household Income'!S52</f>
        <v>45346</v>
      </c>
      <c r="T50" s="471">
        <f>'[1]CPS-Median Household Income'!T52</f>
        <v>45903</v>
      </c>
      <c r="U50" s="471">
        <f>'[1]CPS-Median Household Income'!U52</f>
        <v>46269</v>
      </c>
      <c r="V50" s="471">
        <f>'[1]CPS-Median Household Income'!V52</f>
        <v>45732</v>
      </c>
      <c r="W50" s="471">
        <f>'[1]CPS-Median Household Income'!W52</f>
        <v>44650</v>
      </c>
      <c r="X50" s="471">
        <f>'[1]CPS-Median Household Income'!X52</f>
        <v>51692</v>
      </c>
      <c r="Y50" s="471">
        <f>'[1]CPS-Median Household Income'!Y52</f>
        <v>51277</v>
      </c>
      <c r="Z50" s="469">
        <f>'[1]CPS-Median Household Income'!Z52</f>
        <v>51200</v>
      </c>
      <c r="AA50" s="469">
        <f>'[1]CPS-Median Household Income'!AA52</f>
        <v>51237</v>
      </c>
      <c r="AB50" s="469">
        <f>'[1]CPS-Median Household Income'!AB52</f>
        <v>50351</v>
      </c>
      <c r="AC50" s="469">
        <f>'[1]CPS-Median Household Income'!AC52</f>
        <v>52058</v>
      </c>
      <c r="AD50" s="469">
        <f>'[1]CPS-Median Household Income'!AD52</f>
        <v>53079.006440359903</v>
      </c>
      <c r="AE50" s="469">
        <f>'[1]CPS-Median Household Income'!AE52</f>
        <v>55258</v>
      </c>
    </row>
    <row r="51" spans="1:31">
      <c r="A51" s="483" t="s">
        <v>178</v>
      </c>
      <c r="B51" s="464">
        <f>'[1]CPS-Median Household Income'!B8</f>
        <v>22578</v>
      </c>
      <c r="C51" s="464">
        <f>'[1]CPS-Median Household Income'!C8</f>
        <v>26000</v>
      </c>
      <c r="D51" s="464">
        <f>'[1]CPS-Median Household Income'!D8</f>
        <v>26540</v>
      </c>
      <c r="E51" s="464">
        <f>'[1]CPS-Median Household Income'!E8</f>
        <v>28292</v>
      </c>
      <c r="F51" s="464">
        <f>'[1]CPS-Median Household Income'!F8</f>
        <v>29842</v>
      </c>
      <c r="G51" s="464">
        <f>'[1]CPS-Median Household Income'!G8</f>
        <v>31496</v>
      </c>
      <c r="H51" s="464">
        <f>'[1]CPS-Median Household Income'!H8</f>
        <v>31968</v>
      </c>
      <c r="I51" s="464">
        <f>'[1]CPS-Median Household Income'!I8</f>
        <v>31794</v>
      </c>
      <c r="J51" s="464">
        <f>'[1]CPS-Median Household Income'!J8</f>
        <v>32755</v>
      </c>
      <c r="K51" s="464">
        <f>'[1]CPS-Median Household Income'!K8</f>
        <v>33509</v>
      </c>
      <c r="L51" s="464">
        <f>'[1]CPS-Median Household Income'!L8</f>
        <v>35245</v>
      </c>
      <c r="M51" s="464">
        <f>'[1]CPS-Median Household Income'!M8</f>
        <v>35359</v>
      </c>
      <c r="N51" s="464">
        <f>'[1]CPS-Median Household Income'!N8</f>
        <v>36986</v>
      </c>
      <c r="O51" s="464">
        <f>'[1]CPS-Median Household Income'!O8</f>
        <v>37517</v>
      </c>
      <c r="P51" s="464">
        <f>'[1]CPS-Median Household Income'!P8</f>
        <v>40686</v>
      </c>
      <c r="Q51" s="464">
        <f>'[1]CPS-Median Household Income'!Q8</f>
        <v>42719</v>
      </c>
      <c r="R51" s="464">
        <f>'[1]CPS-Median Household Income'!R8</f>
        <v>42197</v>
      </c>
      <c r="S51" s="464">
        <f>'[1]CPS-Median Household Income'!S8</f>
        <v>45723</v>
      </c>
      <c r="T51" s="464">
        <f>'[1]CPS-Median Household Income'!T8</f>
        <v>42999</v>
      </c>
      <c r="U51" s="464">
        <f>'[1]CPS-Median Household Income'!U8</f>
        <v>44711</v>
      </c>
      <c r="V51" s="464">
        <f>'[1]CPS-Median Household Income'!V8</f>
        <v>47935</v>
      </c>
      <c r="W51" s="464">
        <f>'[1]CPS-Median Household Income'!W8</f>
        <v>50704</v>
      </c>
      <c r="X51" s="464">
        <f>'[1]CPS-Median Household Income'!X8</f>
        <v>53736</v>
      </c>
      <c r="Y51" s="464">
        <f>'[1]CPS-Median Household Income'!Y8</f>
        <v>54210</v>
      </c>
      <c r="Z51" s="464">
        <f>'[1]CPS-Median Household Income'!Z8</f>
        <v>53241</v>
      </c>
      <c r="AA51" s="464">
        <f>'[1]CPS-Median Household Income'!AA8</f>
        <v>52318</v>
      </c>
      <c r="AB51" s="464">
        <f>'[1]CPS-Median Household Income'!AB8</f>
        <v>55928</v>
      </c>
      <c r="AC51" s="464">
        <f>'[1]CPS-Median Household Income'!AC8</f>
        <v>51862</v>
      </c>
      <c r="AD51" s="464">
        <f>'[1]CPS-Median Household Income'!AD8</f>
        <v>56065.313883437644</v>
      </c>
      <c r="AE51" s="464">
        <f>'[1]CPS-Median Household Income'!AE8</f>
        <v>57812</v>
      </c>
    </row>
    <row r="52" spans="1:31">
      <c r="A52" s="483"/>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row>
    <row r="53" spans="1:31">
      <c r="A53" s="510" t="s">
        <v>142</v>
      </c>
      <c r="B53" s="487">
        <f>'[1]CPS-Median Household Income'!B54</f>
        <v>29951</v>
      </c>
      <c r="C53" s="487">
        <f>'[1]CPS-Median Household Income'!C54</f>
        <v>31090</v>
      </c>
      <c r="D53" s="487">
        <f>'[1]CPS-Median Household Income'!D54</f>
        <v>32721</v>
      </c>
      <c r="E53" s="487">
        <f>'[1]CPS-Median Household Income'!E54</f>
        <v>32862</v>
      </c>
      <c r="F53" s="487">
        <f>'[1]CPS-Median Household Income'!F54</f>
        <v>36213</v>
      </c>
      <c r="G53" s="487">
        <f>'[1]CPS-Median Household Income'!G54</f>
        <v>42321</v>
      </c>
      <c r="H53" s="487">
        <f>'[1]CPS-Median Household Income'!H54</f>
        <v>38870</v>
      </c>
      <c r="I53" s="487">
        <f>'[1]CPS-Median Household Income'!I54</f>
        <v>42154</v>
      </c>
      <c r="J53" s="487">
        <f>'[1]CPS-Median Household Income'!J54</f>
        <v>40841</v>
      </c>
      <c r="K53" s="487">
        <f>'[1]CPS-Median Household Income'!K54</f>
        <v>39516</v>
      </c>
      <c r="L53" s="487">
        <f>'[1]CPS-Median Household Income'!L54</f>
        <v>41097</v>
      </c>
      <c r="M53" s="487">
        <f>'[1]CPS-Median Household Income'!M54</f>
        <v>40243</v>
      </c>
      <c r="N53" s="487">
        <f>'[1]CPS-Median Household Income'!N54</f>
        <v>42119</v>
      </c>
      <c r="O53" s="487">
        <f>'[1]CPS-Median Household Income'!O54</f>
        <v>43985</v>
      </c>
      <c r="P53" s="487">
        <f>'[1]CPS-Median Household Income'!P54</f>
        <v>46508</v>
      </c>
      <c r="Q53" s="487">
        <f>'[1]CPS-Median Household Income'!Q54</f>
        <v>50593</v>
      </c>
      <c r="R53" s="487">
        <f>'[1]CPS-Median Household Income'!R54</f>
        <v>50172</v>
      </c>
      <c r="S53" s="487">
        <f>'[1]CPS-Median Household Income'!S54</f>
        <v>53347</v>
      </c>
      <c r="T53" s="487">
        <f>'[1]CPS-Median Household Income'!T54</f>
        <v>53387</v>
      </c>
      <c r="U53" s="487">
        <f>'[1]CPS-Median Household Income'!U54</f>
        <v>54965</v>
      </c>
      <c r="V53" s="487">
        <f>'[1]CPS-Median Household Income'!V54</f>
        <v>55100</v>
      </c>
      <c r="W53" s="487">
        <f>'[1]CPS-Median Household Income'!W54</f>
        <v>56835</v>
      </c>
      <c r="X53" s="487">
        <f>'[1]CPS-Median Household Income'!X54</f>
        <v>62404</v>
      </c>
      <c r="Y53" s="487">
        <f>'[1]CPS-Median Household Income'!Y54</f>
        <v>64141</v>
      </c>
      <c r="Z53" s="509">
        <f>'[1]CPS-Median Household Income'!Z54</f>
        <v>64682</v>
      </c>
      <c r="AA53" s="509">
        <f>'[1]CPS-Median Household Income'!AA54</f>
        <v>64851</v>
      </c>
      <c r="AB53" s="509">
        <f>'[1]CPS-Median Household Income'!AB54</f>
        <v>65998</v>
      </c>
      <c r="AC53" s="509">
        <f>'[1]CPS-Median Household Income'!AC54</f>
        <v>65415</v>
      </c>
      <c r="AD53" s="509">
        <f>'[1]CPS-Median Household Income'!AD54</f>
        <v>64247.280660311095</v>
      </c>
      <c r="AE53" s="509">
        <f>'[1]CPS-Median Household Income'!AE54</f>
        <v>67781</v>
      </c>
    </row>
    <row r="54" spans="1:31">
      <c r="A54" s="510" t="s">
        <v>143</v>
      </c>
      <c r="B54" s="487">
        <f>'[1]CPS-Median Household Income'!B55</f>
        <v>20648</v>
      </c>
      <c r="C54" s="487">
        <f>'[1]CPS-Median Household Income'!C55</f>
        <v>20519</v>
      </c>
      <c r="D54" s="487">
        <f>'[1]CPS-Median Household Income'!D55</f>
        <v>23424</v>
      </c>
      <c r="E54" s="487">
        <f>'[1]CPS-Median Household Income'!E55</f>
        <v>23600</v>
      </c>
      <c r="F54" s="487">
        <f>'[1]CPS-Median Household Income'!F55</f>
        <v>26402</v>
      </c>
      <c r="G54" s="487">
        <f>'[1]CPS-Median Household Income'!G55</f>
        <v>28221</v>
      </c>
      <c r="H54" s="487">
        <f>'[1]CPS-Median Household Income'!H55</f>
        <v>27464</v>
      </c>
      <c r="I54" s="487">
        <f>'[1]CPS-Median Household Income'!I55</f>
        <v>27868</v>
      </c>
      <c r="J54" s="487">
        <f>'[1]CPS-Median Household Income'!J55</f>
        <v>29617</v>
      </c>
      <c r="K54" s="487">
        <f>'[1]CPS-Median Household Income'!K55</f>
        <v>27438</v>
      </c>
      <c r="L54" s="487">
        <f>'[1]CPS-Median Household Income'!L55</f>
        <v>30316</v>
      </c>
      <c r="M54" s="487">
        <f>'[1]CPS-Median Household Income'!M55</f>
        <v>33858</v>
      </c>
      <c r="N54" s="487">
        <f>'[1]CPS-Median Household Income'!N55</f>
        <v>34696</v>
      </c>
      <c r="O54" s="487">
        <f>'[1]CPS-Median Household Income'!O55</f>
        <v>32772</v>
      </c>
      <c r="P54" s="487">
        <f>'[1]CPS-Median Household Income'!P55</f>
        <v>35640</v>
      </c>
      <c r="Q54" s="487">
        <f>'[1]CPS-Median Household Income'!Q55</f>
        <v>38862</v>
      </c>
      <c r="R54" s="487">
        <f>'[1]CPS-Median Household Income'!R55</f>
        <v>37266</v>
      </c>
      <c r="S54" s="487">
        <f>'[1]CPS-Median Household Income'!S55</f>
        <v>36612</v>
      </c>
      <c r="T54" s="487">
        <f>'[1]CPS-Median Household Income'!T55</f>
        <v>36853</v>
      </c>
      <c r="U54" s="487">
        <f>'[1]CPS-Median Household Income'!U55</f>
        <v>37113</v>
      </c>
      <c r="V54" s="487">
        <f>'[1]CPS-Median Household Income'!V55</f>
        <v>41329</v>
      </c>
      <c r="W54" s="487">
        <f>'[1]CPS-Median Household Income'!W55</f>
        <v>43923</v>
      </c>
      <c r="X54" s="487">
        <f>'[1]CPS-Median Household Income'!X55</f>
        <v>45642</v>
      </c>
      <c r="Y54" s="487">
        <f>'[1]CPS-Median Household Income'!Y55</f>
        <v>47894</v>
      </c>
      <c r="Z54" s="509">
        <f>'[1]CPS-Median Household Income'!Z55</f>
        <v>47228</v>
      </c>
      <c r="AA54" s="509">
        <f>'[1]CPS-Median Household Income'!AA55</f>
        <v>47502</v>
      </c>
      <c r="AB54" s="509">
        <f>'[1]CPS-Median Household Income'!AB55</f>
        <v>47930</v>
      </c>
      <c r="AC54" s="509">
        <f>'[1]CPS-Median Household Income'!AC55</f>
        <v>49693</v>
      </c>
      <c r="AD54" s="509">
        <f>'[1]CPS-Median Household Income'!AD55</f>
        <v>49157.958539987354</v>
      </c>
      <c r="AE54" s="509">
        <f>'[1]CPS-Median Household Income'!AE55</f>
        <v>50121</v>
      </c>
    </row>
    <row r="55" spans="1:31">
      <c r="A55" s="510" t="s">
        <v>144</v>
      </c>
      <c r="B55" s="487">
        <f>'[1]CPS-Median Household Income'!B56</f>
        <v>26959</v>
      </c>
      <c r="C55" s="487">
        <f>'[1]CPS-Median Household Income'!C56</f>
        <v>28207</v>
      </c>
      <c r="D55" s="487">
        <f>'[1]CPS-Median Household Income'!D56</f>
        <v>30339</v>
      </c>
      <c r="E55" s="487">
        <f>'[1]CPS-Median Household Income'!E56</f>
        <v>32241</v>
      </c>
      <c r="F55" s="487">
        <f>'[1]CPS-Median Household Income'!F56</f>
        <v>33213</v>
      </c>
      <c r="G55" s="487">
        <f>'[1]CPS-Median Household Income'!G56</f>
        <v>36086</v>
      </c>
      <c r="H55" s="487">
        <f>'[1]CPS-Median Household Income'!H56</f>
        <v>36247</v>
      </c>
      <c r="I55" s="487">
        <f>'[1]CPS-Median Household Income'!I56</f>
        <v>35714</v>
      </c>
      <c r="J55" s="487">
        <f>'[1]CPS-Median Household Income'!J56</f>
        <v>36359</v>
      </c>
      <c r="K55" s="487">
        <f>'[1]CPS-Median Household Income'!K56</f>
        <v>37064</v>
      </c>
      <c r="L55" s="487">
        <f>'[1]CPS-Median Household Income'!L56</f>
        <v>40500</v>
      </c>
      <c r="M55" s="487">
        <f>'[1]CPS-Median Household Income'!M56</f>
        <v>38574</v>
      </c>
      <c r="N55" s="487">
        <f>'[1]CPS-Median Household Income'!N56</f>
        <v>39494</v>
      </c>
      <c r="O55" s="487">
        <f>'[1]CPS-Median Household Income'!O56</f>
        <v>42023</v>
      </c>
      <c r="P55" s="487">
        <f>'[1]CPS-Median Household Income'!P56</f>
        <v>42345</v>
      </c>
      <c r="Q55" s="487">
        <f>'[1]CPS-Median Household Income'!Q56</f>
        <v>44005</v>
      </c>
      <c r="R55" s="487">
        <f>'[1]CPS-Median Household Income'!R56</f>
        <v>46753</v>
      </c>
      <c r="S55" s="487">
        <f>'[1]CPS-Median Household Income'!S56</f>
        <v>52253</v>
      </c>
      <c r="T55" s="487">
        <f>'[1]CPS-Median Household Income'!T56</f>
        <v>49855</v>
      </c>
      <c r="U55" s="487">
        <f>'[1]CPS-Median Household Income'!U56</f>
        <v>50955</v>
      </c>
      <c r="V55" s="487">
        <f>'[1]CPS-Median Household Income'!V56</f>
        <v>52019</v>
      </c>
      <c r="W55" s="487">
        <f>'[1]CPS-Median Household Income'!W56</f>
        <v>56017</v>
      </c>
      <c r="X55" s="487">
        <f>'[1]CPS-Median Household Income'!X56</f>
        <v>55330</v>
      </c>
      <c r="Y55" s="487">
        <f>'[1]CPS-Median Household Income'!Y56</f>
        <v>58463</v>
      </c>
      <c r="Z55" s="509">
        <f>'[1]CPS-Median Household Income'!Z56</f>
        <v>60320</v>
      </c>
      <c r="AA55" s="509">
        <f>'[1]CPS-Median Household Income'!AA56</f>
        <v>59373</v>
      </c>
      <c r="AB55" s="509">
        <f>'[1]CPS-Median Household Income'!AB56</f>
        <v>60934</v>
      </c>
      <c r="AC55" s="509">
        <f>'[1]CPS-Median Household Income'!AC56</f>
        <v>63313</v>
      </c>
      <c r="AD55" s="509">
        <f>'[1]CPS-Median Household Income'!AD56</f>
        <v>63655.897167099407</v>
      </c>
      <c r="AE55" s="509">
        <f>'[1]CPS-Median Household Income'!AE56</f>
        <v>62963</v>
      </c>
    </row>
    <row r="56" spans="1:31">
      <c r="A56" s="510" t="s">
        <v>145</v>
      </c>
      <c r="B56" s="487">
        <f>'[1]CPS-Median Household Income'!B57</f>
        <v>25914</v>
      </c>
      <c r="C56" s="487">
        <f>'[1]CPS-Median Household Income'!C57</f>
        <v>26403</v>
      </c>
      <c r="D56" s="487">
        <f>'[1]CPS-Median Household Income'!D57</f>
        <v>30548</v>
      </c>
      <c r="E56" s="487">
        <f>'[1]CPS-Median Household Income'!E57</f>
        <v>32338</v>
      </c>
      <c r="F56" s="487">
        <f>'[1]CPS-Median Household Income'!F57</f>
        <v>34625</v>
      </c>
      <c r="G56" s="487">
        <f>'[1]CPS-Median Household Income'!G57</f>
        <v>37532</v>
      </c>
      <c r="H56" s="487">
        <f>'[1]CPS-Median Household Income'!H57</f>
        <v>40805</v>
      </c>
      <c r="I56" s="487">
        <f>'[1]CPS-Median Household Income'!I57</f>
        <v>36032</v>
      </c>
      <c r="J56" s="487">
        <f>'[1]CPS-Median Household Income'!J57</f>
        <v>39436</v>
      </c>
      <c r="K56" s="487">
        <f>'[1]CPS-Median Household Income'!K57</f>
        <v>37964</v>
      </c>
      <c r="L56" s="487">
        <f>'[1]CPS-Median Household Income'!L57</f>
        <v>35245</v>
      </c>
      <c r="M56" s="487">
        <f>'[1]CPS-Median Household Income'!M57</f>
        <v>39171</v>
      </c>
      <c r="N56" s="487">
        <f>'[1]CPS-Median Household Income'!N57</f>
        <v>39407</v>
      </c>
      <c r="O56" s="487">
        <f>'[1]CPS-Median Household Income'!O57</f>
        <v>40998</v>
      </c>
      <c r="P56" s="487">
        <f>'[1]CPS-Median Household Income'!P57</f>
        <v>44958</v>
      </c>
      <c r="Q56" s="487">
        <f>'[1]CPS-Median Household Income'!Q57</f>
        <v>46055</v>
      </c>
      <c r="R56" s="487">
        <f>'[1]CPS-Median Household Income'!R57</f>
        <v>50926</v>
      </c>
      <c r="S56" s="487">
        <f>'[1]CPS-Median Household Income'!S57</f>
        <v>51331</v>
      </c>
      <c r="T56" s="487">
        <f>'[1]CPS-Median Household Income'!T57</f>
        <v>55321</v>
      </c>
      <c r="U56" s="487">
        <f>'[1]CPS-Median Household Income'!U57</f>
        <v>55567</v>
      </c>
      <c r="V56" s="487">
        <f>'[1]CPS-Median Household Income'!V57</f>
        <v>56815</v>
      </c>
      <c r="W56" s="487">
        <f>'[1]CPS-Median Household Income'!W57</f>
        <v>56984</v>
      </c>
      <c r="X56" s="487">
        <f>'[1]CPS-Median Household Income'!X57</f>
        <v>61970</v>
      </c>
      <c r="Y56" s="487">
        <f>'[1]CPS-Median Household Income'!Y57</f>
        <v>67576</v>
      </c>
      <c r="Z56" s="509">
        <f>'[1]CPS-Median Household Income'!Z57</f>
        <v>66176</v>
      </c>
      <c r="AA56" s="509">
        <f>'[1]CPS-Median Household Income'!AA57</f>
        <v>64131</v>
      </c>
      <c r="AB56" s="509">
        <f>'[1]CPS-Median Household Income'!AB57</f>
        <v>66633</v>
      </c>
      <c r="AC56" s="509">
        <f>'[1]CPS-Median Household Income'!AC57</f>
        <v>65880</v>
      </c>
      <c r="AD56" s="509">
        <f>'[1]CPS-Median Household Income'!AD57</f>
        <v>67818.752379380006</v>
      </c>
      <c r="AE56" s="509">
        <f>'[1]CPS-Median Household Income'!AE57</f>
        <v>71322</v>
      </c>
    </row>
    <row r="57" spans="1:31">
      <c r="A57" s="510" t="s">
        <v>146</v>
      </c>
      <c r="B57" s="487">
        <f>'[1]CPS-Median Household Income'!B58</f>
        <v>27776</v>
      </c>
      <c r="C57" s="487">
        <f>'[1]CPS-Median Household Income'!C58</f>
        <v>30980</v>
      </c>
      <c r="D57" s="487">
        <f>'[1]CPS-Median Household Income'!D58</f>
        <v>31715</v>
      </c>
      <c r="E57" s="487">
        <f>'[1]CPS-Median Household Income'!E58</f>
        <v>34241</v>
      </c>
      <c r="F57" s="487">
        <f>'[1]CPS-Median Household Income'!F58</f>
        <v>36287</v>
      </c>
      <c r="G57" s="487">
        <f>'[1]CPS-Median Household Income'!G58</f>
        <v>39120</v>
      </c>
      <c r="H57" s="487">
        <f>'[1]CPS-Median Household Income'!H58</f>
        <v>38734</v>
      </c>
      <c r="I57" s="487">
        <f>'[1]CPS-Median Household Income'!I58</f>
        <v>40049</v>
      </c>
      <c r="J57" s="487">
        <f>'[1]CPS-Median Household Income'!J58</f>
        <v>39000</v>
      </c>
      <c r="K57" s="487">
        <f>'[1]CPS-Median Household Income'!K58</f>
        <v>40500</v>
      </c>
      <c r="L57" s="487">
        <f>'[1]CPS-Median Household Income'!L58</f>
        <v>42280</v>
      </c>
      <c r="M57" s="487">
        <f>'[1]CPS-Median Household Income'!M58</f>
        <v>43924</v>
      </c>
      <c r="N57" s="487">
        <f>'[1]CPS-Median Household Income'!N58</f>
        <v>47468</v>
      </c>
      <c r="O57" s="487">
        <f>'[1]CPS-Median Household Income'!O58</f>
        <v>48021</v>
      </c>
      <c r="P57" s="487">
        <f>'[1]CPS-Median Household Income'!P58</f>
        <v>49826</v>
      </c>
      <c r="Q57" s="487">
        <f>'[1]CPS-Median Household Income'!Q58</f>
        <v>49734</v>
      </c>
      <c r="R57" s="487">
        <f>'[1]CPS-Median Household Income'!R58</f>
        <v>50405</v>
      </c>
      <c r="S57" s="487">
        <f>'[1]CPS-Median Household Income'!S58</f>
        <v>51771</v>
      </c>
      <c r="T57" s="487">
        <f>'[1]CPS-Median Household Income'!T58</f>
        <v>54568</v>
      </c>
      <c r="U57" s="487">
        <f>'[1]CPS-Median Household Income'!U58</f>
        <v>56045</v>
      </c>
      <c r="V57" s="487">
        <f>'[1]CPS-Median Household Income'!V58</f>
        <v>55275</v>
      </c>
      <c r="W57" s="487">
        <f>'[1]CPS-Median Household Income'!W58</f>
        <v>63368</v>
      </c>
      <c r="X57" s="487">
        <f>'[1]CPS-Median Household Income'!X58</f>
        <v>68059</v>
      </c>
      <c r="Y57" s="487">
        <f>'[1]CPS-Median Household Income'!Y58</f>
        <v>60508</v>
      </c>
      <c r="Z57" s="509">
        <f>'[1]CPS-Median Household Income'!Z58</f>
        <v>65306</v>
      </c>
      <c r="AA57" s="509">
        <f>'[1]CPS-Median Household Income'!AA58</f>
        <v>64777</v>
      </c>
      <c r="AB57" s="509">
        <f>'[1]CPS-Median Household Income'!AB58</f>
        <v>62968</v>
      </c>
      <c r="AC57" s="509">
        <f>'[1]CPS-Median Household Income'!AC58</f>
        <v>62338</v>
      </c>
      <c r="AD57" s="509">
        <f>'[1]CPS-Median Household Income'!AD58</f>
        <v>66692.485315596103</v>
      </c>
      <c r="AE57" s="509">
        <f>'[1]CPS-Median Household Income'!AE58</f>
        <v>61782</v>
      </c>
    </row>
    <row r="58" spans="1:31">
      <c r="A58" s="510" t="s">
        <v>147</v>
      </c>
      <c r="B58" s="487">
        <f>'[1]CPS-Median Household Income'!B59</f>
        <v>22027</v>
      </c>
      <c r="C58" s="487">
        <f>'[1]CPS-Median Household Income'!C59</f>
        <v>23639</v>
      </c>
      <c r="D58" s="487">
        <f>'[1]CPS-Median Household Income'!D59</f>
        <v>25025</v>
      </c>
      <c r="E58" s="487">
        <f>'[1]CPS-Median Household Income'!E59</f>
        <v>26384</v>
      </c>
      <c r="F58" s="487">
        <f>'[1]CPS-Median Household Income'!F59</f>
        <v>28915</v>
      </c>
      <c r="G58" s="487">
        <f>'[1]CPS-Median Household Income'!G59</f>
        <v>31496</v>
      </c>
      <c r="H58" s="487">
        <f>'[1]CPS-Median Household Income'!H59</f>
        <v>31591</v>
      </c>
      <c r="I58" s="487">
        <f>'[1]CPS-Median Household Income'!I59</f>
        <v>31794</v>
      </c>
      <c r="J58" s="487">
        <f>'[1]CPS-Median Household Income'!J59</f>
        <v>31051</v>
      </c>
      <c r="K58" s="487">
        <f>'[1]CPS-Median Household Income'!K59</f>
        <v>31697</v>
      </c>
      <c r="L58" s="487">
        <f>'[1]CPS-Median Household Income'!L59</f>
        <v>31899</v>
      </c>
      <c r="M58" s="487">
        <f>'[1]CPS-Median Household Income'!M59</f>
        <v>33028</v>
      </c>
      <c r="N58" s="487">
        <f>'[1]CPS-Median Household Income'!N59</f>
        <v>35410</v>
      </c>
      <c r="O58" s="487">
        <f>'[1]CPS-Median Household Income'!O59</f>
        <v>35798</v>
      </c>
      <c r="P58" s="487">
        <f>'[1]CPS-Median Household Income'!P59</f>
        <v>37394</v>
      </c>
      <c r="Q58" s="487">
        <f>'[1]CPS-Median Household Income'!Q59</f>
        <v>39989</v>
      </c>
      <c r="R58" s="487">
        <f>'[1]CPS-Median Household Income'!R59</f>
        <v>40744</v>
      </c>
      <c r="S58" s="487">
        <f>'[1]CPS-Median Household Income'!S59</f>
        <v>42114</v>
      </c>
      <c r="T58" s="487">
        <f>'[1]CPS-Median Household Income'!T59</f>
        <v>41966</v>
      </c>
      <c r="U58" s="487">
        <f>'[1]CPS-Median Household Income'!U59</f>
        <v>42788</v>
      </c>
      <c r="V58" s="487">
        <f>'[1]CPS-Median Household Income'!V59</f>
        <v>44649</v>
      </c>
      <c r="W58" s="487">
        <f>'[1]CPS-Median Household Income'!W59</f>
        <v>47176</v>
      </c>
      <c r="X58" s="487">
        <f>'[1]CPS-Median Household Income'!X59</f>
        <v>48222</v>
      </c>
      <c r="Y58" s="487">
        <f>'[1]CPS-Median Household Income'!Y59</f>
        <v>48944</v>
      </c>
      <c r="Z58" s="509">
        <f>'[1]CPS-Median Household Income'!Z59</f>
        <v>50461</v>
      </c>
      <c r="AA58" s="509">
        <f>'[1]CPS-Median Household Income'!AA59</f>
        <v>50216</v>
      </c>
      <c r="AB58" s="509">
        <f>'[1]CPS-Median Household Income'!AB59</f>
        <v>49781</v>
      </c>
      <c r="AC58" s="509">
        <f>'[1]CPS-Median Household Income'!AC59</f>
        <v>50636</v>
      </c>
      <c r="AD58" s="509">
        <f>'[1]CPS-Median Household Income'!AD59</f>
        <v>47680.251231079856</v>
      </c>
      <c r="AE58" s="509">
        <f>'[1]CPS-Median Household Income'!AE59</f>
        <v>53843</v>
      </c>
    </row>
    <row r="59" spans="1:31">
      <c r="A59" s="510" t="s">
        <v>148</v>
      </c>
      <c r="B59" s="487">
        <f>'[1]CPS-Median Household Income'!B60</f>
        <v>20346</v>
      </c>
      <c r="C59" s="487">
        <f>'[1]CPS-Median Household Income'!C60</f>
        <v>22877</v>
      </c>
      <c r="D59" s="487">
        <f>'[1]CPS-Median Household Income'!D60</f>
        <v>23807</v>
      </c>
      <c r="E59" s="487">
        <f>'[1]CPS-Median Household Income'!E60</f>
        <v>25424</v>
      </c>
      <c r="F59" s="487">
        <f>'[1]CPS-Median Household Income'!F60</f>
        <v>26742</v>
      </c>
      <c r="G59" s="487">
        <f>'[1]CPS-Median Household Income'!G60</f>
        <v>28690</v>
      </c>
      <c r="H59" s="487">
        <f>'[1]CPS-Median Household Income'!H60</f>
        <v>29005</v>
      </c>
      <c r="I59" s="487">
        <f>'[1]CPS-Median Household Income'!I60</f>
        <v>30367</v>
      </c>
      <c r="J59" s="487">
        <f>'[1]CPS-Median Household Income'!J60</f>
        <v>29882</v>
      </c>
      <c r="K59" s="487">
        <f>'[1]CPS-Median Household Income'!K60</f>
        <v>30995</v>
      </c>
      <c r="L59" s="487">
        <f>'[1]CPS-Median Household Income'!L60</f>
        <v>32066</v>
      </c>
      <c r="M59" s="487">
        <f>'[1]CPS-Median Household Income'!M60</f>
        <v>34524</v>
      </c>
      <c r="N59" s="487">
        <f>'[1]CPS-Median Household Income'!N60</f>
        <v>34899</v>
      </c>
      <c r="O59" s="487">
        <f>'[1]CPS-Median Household Income'!O60</f>
        <v>37517</v>
      </c>
      <c r="P59" s="487">
        <f>'[1]CPS-Median Household Income'!P60</f>
        <v>39015</v>
      </c>
      <c r="Q59" s="487">
        <f>'[1]CPS-Median Household Income'!Q60</f>
        <v>37758</v>
      </c>
      <c r="R59" s="487">
        <f>'[1]CPS-Median Household Income'!R60</f>
        <v>42176</v>
      </c>
      <c r="S59" s="487">
        <f>'[1]CPS-Median Household Income'!S60</f>
        <v>43499</v>
      </c>
      <c r="T59" s="487">
        <f>'[1]CPS-Median Household Income'!T60</f>
        <v>42498</v>
      </c>
      <c r="U59" s="487">
        <f>'[1]CPS-Median Household Income'!U60</f>
        <v>42933</v>
      </c>
      <c r="V59" s="487">
        <f>'[1]CPS-Median Household Income'!V60</f>
        <v>44106</v>
      </c>
      <c r="W59" s="487">
        <f>'[1]CPS-Median Household Income'!W60</f>
        <v>46300</v>
      </c>
      <c r="X59" s="487">
        <f>'[1]CPS-Median Household Income'!X60</f>
        <v>48477</v>
      </c>
      <c r="Y59" s="487">
        <f>'[1]CPS-Median Household Income'!Y60</f>
        <v>48437</v>
      </c>
      <c r="Z59" s="509">
        <f>'[1]CPS-Median Household Income'!Z60</f>
        <v>51402</v>
      </c>
      <c r="AA59" s="509">
        <f>'[1]CPS-Median Household Income'!AA60</f>
        <v>48172</v>
      </c>
      <c r="AB59" s="509">
        <f>'[1]CPS-Median Household Income'!AB60</f>
        <v>48314</v>
      </c>
      <c r="AC59" s="509">
        <f>'[1]CPS-Median Household Income'!AC60</f>
        <v>49910</v>
      </c>
      <c r="AD59" s="509">
        <f>'[1]CPS-Median Household Income'!AD60</f>
        <v>51904.073128287222</v>
      </c>
      <c r="AE59" s="509">
        <f>'[1]CPS-Median Household Income'!AE60</f>
        <v>53952</v>
      </c>
    </row>
    <row r="60" spans="1:31">
      <c r="A60" s="510" t="s">
        <v>149</v>
      </c>
      <c r="B60" s="487">
        <f>'[1]CPS-Median Household Income'!B61</f>
        <v>21612</v>
      </c>
      <c r="C60" s="487">
        <f>'[1]CPS-Median Household Income'!C61</f>
        <v>24625</v>
      </c>
      <c r="D60" s="487">
        <f>'[1]CPS-Median Household Income'!D61</f>
        <v>26540</v>
      </c>
      <c r="E60" s="487">
        <f>'[1]CPS-Median Household Income'!E61</f>
        <v>28292</v>
      </c>
      <c r="F60" s="487">
        <f>'[1]CPS-Median Household Income'!F61</f>
        <v>29842</v>
      </c>
      <c r="G60" s="487">
        <f>'[1]CPS-Median Household Income'!G61</f>
        <v>30124</v>
      </c>
      <c r="H60" s="487">
        <f>'[1]CPS-Median Household Income'!H61</f>
        <v>31968</v>
      </c>
      <c r="I60" s="487">
        <f>'[1]CPS-Median Household Income'!I61</f>
        <v>30836</v>
      </c>
      <c r="J60" s="487">
        <f>'[1]CPS-Median Household Income'!J61</f>
        <v>30432</v>
      </c>
      <c r="K60" s="487">
        <f>'[1]CPS-Median Household Income'!K61</f>
        <v>33509</v>
      </c>
      <c r="L60" s="487">
        <f>'[1]CPS-Median Household Income'!L61</f>
        <v>31928</v>
      </c>
      <c r="M60" s="487">
        <f>'[1]CPS-Median Household Income'!M61</f>
        <v>35359</v>
      </c>
      <c r="N60" s="487">
        <f>'[1]CPS-Median Household Income'!N61</f>
        <v>36986</v>
      </c>
      <c r="O60" s="487">
        <f>'[1]CPS-Median Household Income'!O61</f>
        <v>34797</v>
      </c>
      <c r="P60" s="487">
        <f>'[1]CPS-Median Household Income'!P61</f>
        <v>40686</v>
      </c>
      <c r="Q60" s="487">
        <f>'[1]CPS-Median Household Income'!Q61</f>
        <v>42719</v>
      </c>
      <c r="R60" s="487">
        <f>'[1]CPS-Median Household Income'!R61</f>
        <v>42197</v>
      </c>
      <c r="S60" s="487">
        <f>'[1]CPS-Median Household Income'!S61</f>
        <v>45723</v>
      </c>
      <c r="T60" s="487">
        <f>'[1]CPS-Median Household Income'!T61</f>
        <v>42417</v>
      </c>
      <c r="U60" s="487">
        <f>'[1]CPS-Median Household Income'!U61</f>
        <v>44711</v>
      </c>
      <c r="V60" s="487">
        <f>'[1]CPS-Median Household Income'!V61</f>
        <v>47935</v>
      </c>
      <c r="W60" s="487">
        <f>'[1]CPS-Median Household Income'!W61</f>
        <v>49484</v>
      </c>
      <c r="X60" s="487">
        <f>'[1]CPS-Median Household Income'!X61</f>
        <v>53736</v>
      </c>
      <c r="Y60" s="487">
        <f>'[1]CPS-Median Household Income'!Y61</f>
        <v>54210</v>
      </c>
      <c r="Z60" s="509">
        <f>'[1]CPS-Median Household Income'!Z61</f>
        <v>53241</v>
      </c>
      <c r="AA60" s="509">
        <f>'[1]CPS-Median Household Income'!AA61</f>
        <v>51634</v>
      </c>
      <c r="AB60" s="509">
        <f>'[1]CPS-Median Household Income'!AB61</f>
        <v>51624</v>
      </c>
      <c r="AC60" s="509">
        <f>'[1]CPS-Median Household Income'!AC61</f>
        <v>49033</v>
      </c>
      <c r="AD60" s="509">
        <f>'[1]CPS-Median Household Income'!AD61</f>
        <v>56065.313883437644</v>
      </c>
      <c r="AE60" s="509">
        <f>'[1]CPS-Median Household Income'!AE61</f>
        <v>57812</v>
      </c>
    </row>
    <row r="61" spans="1:31">
      <c r="A61" s="511" t="s">
        <v>150</v>
      </c>
      <c r="B61" s="471">
        <f>'[1]CPS-Median Household Income'!B62</f>
        <v>22578</v>
      </c>
      <c r="C61" s="471">
        <f>'[1]CPS-Median Household Income'!C62</f>
        <v>26000</v>
      </c>
      <c r="D61" s="471">
        <f>'[1]CPS-Median Household Income'!D62</f>
        <v>24599</v>
      </c>
      <c r="E61" s="471">
        <f>'[1]CPS-Median Household Income'!E62</f>
        <v>25415</v>
      </c>
      <c r="F61" s="471">
        <f>'[1]CPS-Median Household Income'!F62</f>
        <v>28988</v>
      </c>
      <c r="G61" s="471">
        <f>'[1]CPS-Median Household Income'!G62</f>
        <v>31295</v>
      </c>
      <c r="H61" s="471">
        <f>'[1]CPS-Median Household Income'!H62</f>
        <v>31098</v>
      </c>
      <c r="I61" s="471">
        <f>'[1]CPS-Median Household Income'!I62</f>
        <v>29155</v>
      </c>
      <c r="J61" s="471">
        <f>'[1]CPS-Median Household Income'!J62</f>
        <v>32755</v>
      </c>
      <c r="K61" s="471">
        <f>'[1]CPS-Median Household Income'!K62</f>
        <v>31065</v>
      </c>
      <c r="L61" s="471">
        <f>'[1]CPS-Median Household Income'!L62</f>
        <v>35802</v>
      </c>
      <c r="M61" s="471">
        <f>'[1]CPS-Median Household Income'!M62</f>
        <v>33824</v>
      </c>
      <c r="N61" s="471">
        <f>'[1]CPS-Median Household Income'!N62</f>
        <v>32358</v>
      </c>
      <c r="O61" s="471">
        <f>'[1]CPS-Median Household Income'!O62</f>
        <v>35053</v>
      </c>
      <c r="P61" s="471">
        <f>'[1]CPS-Median Household Income'!P62</f>
        <v>39372</v>
      </c>
      <c r="Q61" s="471">
        <f>'[1]CPS-Median Household Income'!Q62</f>
        <v>41584</v>
      </c>
      <c r="R61" s="471">
        <f>'[1]CPS-Median Household Income'!R62</f>
        <v>39594</v>
      </c>
      <c r="S61" s="471">
        <f>'[1]CPS-Median Household Income'!S62</f>
        <v>40794</v>
      </c>
      <c r="T61" s="471">
        <f>'[1]CPS-Median Household Income'!T62</f>
        <v>42999</v>
      </c>
      <c r="U61" s="471">
        <f>'[1]CPS-Median Household Income'!U62</f>
        <v>43261</v>
      </c>
      <c r="V61" s="471">
        <f>'[1]CPS-Median Household Income'!V62</f>
        <v>47329</v>
      </c>
      <c r="W61" s="471">
        <f>'[1]CPS-Median Household Income'!W62</f>
        <v>50704</v>
      </c>
      <c r="X61" s="471">
        <f>'[1]CPS-Median Household Income'!X62</f>
        <v>51981</v>
      </c>
      <c r="Y61" s="471">
        <f>'[1]CPS-Median Household Income'!Y62</f>
        <v>47390</v>
      </c>
      <c r="Z61" s="469">
        <f>'[1]CPS-Median Household Income'!Z62</f>
        <v>50706</v>
      </c>
      <c r="AA61" s="469">
        <f>'[1]CPS-Median Household Income'!AA62</f>
        <v>52318</v>
      </c>
      <c r="AB61" s="469">
        <f>'[1]CPS-Median Household Income'!AB62</f>
        <v>55928</v>
      </c>
      <c r="AC61" s="469">
        <f>'[1]CPS-Median Household Income'!AC62</f>
        <v>51862</v>
      </c>
      <c r="AD61" s="469">
        <f>'[1]CPS-Median Household Income'!AD62</f>
        <v>55581.825993897495</v>
      </c>
      <c r="AE61" s="469">
        <f>'[1]CPS-Median Household Income'!AE62</f>
        <v>54842</v>
      </c>
    </row>
    <row r="62" spans="1:31">
      <c r="A62" s="512" t="s">
        <v>151</v>
      </c>
      <c r="B62" s="513">
        <f>'[1]CPS-Median Household Income'!B63</f>
        <v>20408</v>
      </c>
      <c r="C62" s="513">
        <f>'[1]CPS-Median Household Income'!C63</f>
        <v>21076</v>
      </c>
      <c r="D62" s="513">
        <f>'[1]CPS-Median Household Income'!D63</f>
        <v>24322</v>
      </c>
      <c r="E62" s="513">
        <f>'[1]CPS-Median Household Income'!E63</f>
        <v>27455</v>
      </c>
      <c r="F62" s="513">
        <f>'[1]CPS-Median Household Income'!F63</f>
        <v>26741</v>
      </c>
      <c r="G62" s="513">
        <f>'[1]CPS-Median Household Income'!G63</f>
        <v>26752</v>
      </c>
      <c r="H62" s="513">
        <f>'[1]CPS-Median Household Income'!H63</f>
        <v>27392</v>
      </c>
      <c r="I62" s="513">
        <f>'[1]CPS-Median Household Income'!I63</f>
        <v>29885</v>
      </c>
      <c r="J62" s="513">
        <f>'[1]CPS-Median Household Income'!J63</f>
        <v>30247</v>
      </c>
      <c r="K62" s="513">
        <f>'[1]CPS-Median Household Income'!K63</f>
        <v>27304</v>
      </c>
      <c r="L62" s="513">
        <f>'[1]CPS-Median Household Income'!L63</f>
        <v>30116</v>
      </c>
      <c r="M62" s="513">
        <f>'[1]CPS-Median Household Income'!M63</f>
        <v>30748</v>
      </c>
      <c r="N62" s="513">
        <f>'[1]CPS-Median Household Income'!N63</f>
        <v>31966</v>
      </c>
      <c r="O62" s="513">
        <f>'[1]CPS-Median Household Income'!O63</f>
        <v>31860</v>
      </c>
      <c r="P62" s="513">
        <f>'[1]CPS-Median Household Income'!P63</f>
        <v>33433</v>
      </c>
      <c r="Q62" s="513">
        <f>'[1]CPS-Median Household Income'!Q63</f>
        <v>38670</v>
      </c>
      <c r="R62" s="513">
        <f>'[1]CPS-Median Household Income'!R63</f>
        <v>41222</v>
      </c>
      <c r="S62" s="513">
        <f>'[1]CPS-Median Household Income'!S63</f>
        <v>41169</v>
      </c>
      <c r="T62" s="513">
        <f>'[1]CPS-Median Household Income'!T63</f>
        <v>39070</v>
      </c>
      <c r="U62" s="513">
        <f>'[1]CPS-Median Household Income'!U63</f>
        <v>45044</v>
      </c>
      <c r="V62" s="513">
        <f>'[1]CPS-Median Household Income'!V63</f>
        <v>43451</v>
      </c>
      <c r="W62" s="513">
        <f>'[1]CPS-Median Household Income'!W63</f>
        <v>44993</v>
      </c>
      <c r="X62" s="513">
        <f>'[1]CPS-Median Household Income'!X63</f>
        <v>48477</v>
      </c>
      <c r="Y62" s="513">
        <f>'[1]CPS-Median Household Income'!Y63</f>
        <v>50783</v>
      </c>
      <c r="Z62" s="514">
        <f>'[1]CPS-Median Household Income'!Z63</f>
        <v>55590</v>
      </c>
      <c r="AA62" s="514">
        <f>'[1]CPS-Median Household Income'!AA63</f>
        <v>53141</v>
      </c>
      <c r="AB62" s="514">
        <f>'[1]CPS-Median Household Income'!AB63</f>
        <v>53141</v>
      </c>
      <c r="AC62" s="514">
        <f>'[1]CPS-Median Household Income'!AC63</f>
        <v>55251</v>
      </c>
      <c r="AD62" s="514">
        <f>'[1]CPS-Median Household Income'!AD63</f>
        <v>65246.199983535618</v>
      </c>
      <c r="AE62" s="514">
        <f>'[1]CPS-Median Household Income'!AE63</f>
        <v>60675</v>
      </c>
    </row>
    <row r="64" spans="1:31">
      <c r="B64" s="516"/>
    </row>
  </sheetData>
  <phoneticPr fontId="0" type="noConversion"/>
  <pageMargins left="0.5" right="0.4" top="0.5" bottom="0.3" header="0.5" footer="0.5"/>
  <pageSetup orientation="portrait"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BD82"/>
  <sheetViews>
    <sheetView showGridLines="0" showZeros="0" zoomScale="80" zoomScaleNormal="80" workbookViewId="0">
      <pane xSplit="1" ySplit="4" topLeftCell="AE20" activePane="bottomRight" state="frozen"/>
      <selection pane="topRight" activeCell="B1" sqref="B1"/>
      <selection pane="bottomLeft" activeCell="A5" sqref="A5"/>
      <selection pane="bottomRight" activeCell="AZ2" sqref="AZ2"/>
    </sheetView>
  </sheetViews>
  <sheetFormatPr defaultColWidth="8.85546875" defaultRowHeight="12.75"/>
  <cols>
    <col min="1" max="1" width="23.42578125" style="489" customWidth="1"/>
    <col min="2" max="2" width="8.42578125" style="495" customWidth="1"/>
    <col min="3" max="4" width="8.28515625" style="495" customWidth="1"/>
    <col min="5" max="5" width="8.42578125" style="495" customWidth="1"/>
    <col min="6" max="6" width="10.28515625" style="495" customWidth="1"/>
    <col min="7" max="7" width="8.42578125" style="496" customWidth="1"/>
    <col min="8" max="8" width="8.140625" style="468" customWidth="1"/>
    <col min="9" max="9" width="8.5703125" style="468" customWidth="1"/>
    <col min="10" max="10" width="8.28515625" style="468" customWidth="1"/>
    <col min="11" max="11" width="10" style="468" customWidth="1"/>
    <col min="12" max="12" width="10.5703125" style="496" customWidth="1"/>
    <col min="13" max="13" width="9.28515625" style="468" customWidth="1"/>
    <col min="14" max="14" width="8.5703125" style="468" customWidth="1"/>
    <col min="15" max="15" width="8.28515625" style="468" customWidth="1"/>
    <col min="16" max="16" width="10" style="468" customWidth="1"/>
    <col min="17" max="17" width="10" style="496" customWidth="1"/>
    <col min="18" max="18" width="9.28515625" style="468" customWidth="1"/>
    <col min="19" max="19" width="8.5703125" style="468" customWidth="1"/>
    <col min="20" max="20" width="8.28515625" style="468" customWidth="1"/>
    <col min="21" max="21" width="10" style="468" customWidth="1"/>
    <col min="22" max="22" width="8.42578125" style="496" customWidth="1"/>
    <col min="23" max="23" width="9.28515625" style="468" customWidth="1"/>
    <col min="24" max="24" width="8.5703125" style="468" customWidth="1"/>
    <col min="25" max="25" width="9.85546875" style="468" customWidth="1"/>
    <col min="26" max="26" width="10" style="468" customWidth="1"/>
    <col min="27" max="27" width="8.42578125" style="497" customWidth="1"/>
    <col min="28" max="28" width="9.28515625" style="478" customWidth="1"/>
    <col min="29" max="29" width="8.5703125" style="478" customWidth="1"/>
    <col min="30" max="30" width="10.140625" style="478" customWidth="1"/>
    <col min="31" max="31" width="10" style="478" customWidth="1"/>
    <col min="32" max="34" width="8.85546875" style="468"/>
    <col min="35" max="36" width="9.5703125" style="468" bestFit="1" customWidth="1"/>
    <col min="37" max="39" width="8.85546875" style="468"/>
    <col min="40" max="40" width="10.28515625" style="468" customWidth="1"/>
    <col min="41" max="41" width="10.7109375" style="468" customWidth="1"/>
    <col min="42" max="44" width="8.85546875" style="468"/>
    <col min="45" max="46" width="9.7109375" style="468" customWidth="1"/>
    <col min="47" max="49" width="8.85546875" style="468"/>
    <col min="50" max="51" width="9.5703125" style="468" bestFit="1" customWidth="1"/>
    <col min="52" max="54" width="8.85546875" style="468"/>
    <col min="55" max="56" width="9.5703125" style="468" bestFit="1" customWidth="1"/>
    <col min="57" max="252" width="8.85546875" style="468"/>
    <col min="253" max="253" width="23.42578125" style="468" customWidth="1"/>
    <col min="254" max="254" width="8.42578125" style="468" customWidth="1"/>
    <col min="255" max="256" width="8.28515625" style="468" customWidth="1"/>
    <col min="257" max="257" width="8.42578125" style="468" customWidth="1"/>
    <col min="258" max="258" width="10.28515625" style="468" customWidth="1"/>
    <col min="259" max="259" width="8.42578125" style="468" customWidth="1"/>
    <col min="260" max="260" width="8.140625" style="468" customWidth="1"/>
    <col min="261" max="261" width="8.5703125" style="468" customWidth="1"/>
    <col min="262" max="262" width="8.28515625" style="468" customWidth="1"/>
    <col min="263" max="263" width="10" style="468" customWidth="1"/>
    <col min="264" max="264" width="8.42578125" style="468" customWidth="1"/>
    <col min="265" max="265" width="9.28515625" style="468" customWidth="1"/>
    <col min="266" max="266" width="8.5703125" style="468" customWidth="1"/>
    <col min="267" max="267" width="8.28515625" style="468" customWidth="1"/>
    <col min="268" max="268" width="10" style="468" customWidth="1"/>
    <col min="269" max="269" width="8.42578125" style="468" customWidth="1"/>
    <col min="270" max="270" width="9.28515625" style="468" customWidth="1"/>
    <col min="271" max="271" width="8.5703125" style="468" customWidth="1"/>
    <col min="272" max="272" width="8.28515625" style="468" customWidth="1"/>
    <col min="273" max="273" width="10" style="468" customWidth="1"/>
    <col min="274" max="274" width="8.42578125" style="468" customWidth="1"/>
    <col min="275" max="275" width="9.28515625" style="468" customWidth="1"/>
    <col min="276" max="276" width="8.5703125" style="468" customWidth="1"/>
    <col min="277" max="277" width="9.85546875" style="468" customWidth="1"/>
    <col min="278" max="278" width="10" style="468" customWidth="1"/>
    <col min="279" max="279" width="8.42578125" style="468" customWidth="1"/>
    <col min="280" max="280" width="9.28515625" style="468" customWidth="1"/>
    <col min="281" max="281" width="8.5703125" style="468" customWidth="1"/>
    <col min="282" max="282" width="10.140625" style="468" customWidth="1"/>
    <col min="283" max="283" width="10" style="468" customWidth="1"/>
    <col min="284" max="286" width="8.85546875" style="468"/>
    <col min="287" max="288" width="9.5703125" style="468" bestFit="1" customWidth="1"/>
    <col min="289" max="508" width="8.85546875" style="468"/>
    <col min="509" max="509" width="23.42578125" style="468" customWidth="1"/>
    <col min="510" max="510" width="8.42578125" style="468" customWidth="1"/>
    <col min="511" max="512" width="8.28515625" style="468" customWidth="1"/>
    <col min="513" max="513" width="8.42578125" style="468" customWidth="1"/>
    <col min="514" max="514" width="10.28515625" style="468" customWidth="1"/>
    <col min="515" max="515" width="8.42578125" style="468" customWidth="1"/>
    <col min="516" max="516" width="8.140625" style="468" customWidth="1"/>
    <col min="517" max="517" width="8.5703125" style="468" customWidth="1"/>
    <col min="518" max="518" width="8.28515625" style="468" customWidth="1"/>
    <col min="519" max="519" width="10" style="468" customWidth="1"/>
    <col min="520" max="520" width="8.42578125" style="468" customWidth="1"/>
    <col min="521" max="521" width="9.28515625" style="468" customWidth="1"/>
    <col min="522" max="522" width="8.5703125" style="468" customWidth="1"/>
    <col min="523" max="523" width="8.28515625" style="468" customWidth="1"/>
    <col min="524" max="524" width="10" style="468" customWidth="1"/>
    <col min="525" max="525" width="8.42578125" style="468" customWidth="1"/>
    <col min="526" max="526" width="9.28515625" style="468" customWidth="1"/>
    <col min="527" max="527" width="8.5703125" style="468" customWidth="1"/>
    <col min="528" max="528" width="8.28515625" style="468" customWidth="1"/>
    <col min="529" max="529" width="10" style="468" customWidth="1"/>
    <col min="530" max="530" width="8.42578125" style="468" customWidth="1"/>
    <col min="531" max="531" width="9.28515625" style="468" customWidth="1"/>
    <col min="532" max="532" width="8.5703125" style="468" customWidth="1"/>
    <col min="533" max="533" width="9.85546875" style="468" customWidth="1"/>
    <col min="534" max="534" width="10" style="468" customWidth="1"/>
    <col min="535" max="535" width="8.42578125" style="468" customWidth="1"/>
    <col min="536" max="536" width="9.28515625" style="468" customWidth="1"/>
    <col min="537" max="537" width="8.5703125" style="468" customWidth="1"/>
    <col min="538" max="538" width="10.140625" style="468" customWidth="1"/>
    <col min="539" max="539" width="10" style="468" customWidth="1"/>
    <col min="540" max="542" width="8.85546875" style="468"/>
    <col min="543" max="544" width="9.5703125" style="468" bestFit="1" customWidth="1"/>
    <col min="545" max="764" width="8.85546875" style="468"/>
    <col min="765" max="765" width="23.42578125" style="468" customWidth="1"/>
    <col min="766" max="766" width="8.42578125" style="468" customWidth="1"/>
    <col min="767" max="768" width="8.28515625" style="468" customWidth="1"/>
    <col min="769" max="769" width="8.42578125" style="468" customWidth="1"/>
    <col min="770" max="770" width="10.28515625" style="468" customWidth="1"/>
    <col min="771" max="771" width="8.42578125" style="468" customWidth="1"/>
    <col min="772" max="772" width="8.140625" style="468" customWidth="1"/>
    <col min="773" max="773" width="8.5703125" style="468" customWidth="1"/>
    <col min="774" max="774" width="8.28515625" style="468" customWidth="1"/>
    <col min="775" max="775" width="10" style="468" customWidth="1"/>
    <col min="776" max="776" width="8.42578125" style="468" customWidth="1"/>
    <col min="777" max="777" width="9.28515625" style="468" customWidth="1"/>
    <col min="778" max="778" width="8.5703125" style="468" customWidth="1"/>
    <col min="779" max="779" width="8.28515625" style="468" customWidth="1"/>
    <col min="780" max="780" width="10" style="468" customWidth="1"/>
    <col min="781" max="781" width="8.42578125" style="468" customWidth="1"/>
    <col min="782" max="782" width="9.28515625" style="468" customWidth="1"/>
    <col min="783" max="783" width="8.5703125" style="468" customWidth="1"/>
    <col min="784" max="784" width="8.28515625" style="468" customWidth="1"/>
    <col min="785" max="785" width="10" style="468" customWidth="1"/>
    <col min="786" max="786" width="8.42578125" style="468" customWidth="1"/>
    <col min="787" max="787" width="9.28515625" style="468" customWidth="1"/>
    <col min="788" max="788" width="8.5703125" style="468" customWidth="1"/>
    <col min="789" max="789" width="9.85546875" style="468" customWidth="1"/>
    <col min="790" max="790" width="10" style="468" customWidth="1"/>
    <col min="791" max="791" width="8.42578125" style="468" customWidth="1"/>
    <col min="792" max="792" width="9.28515625" style="468" customWidth="1"/>
    <col min="793" max="793" width="8.5703125" style="468" customWidth="1"/>
    <col min="794" max="794" width="10.140625" style="468" customWidth="1"/>
    <col min="795" max="795" width="10" style="468" customWidth="1"/>
    <col min="796" max="798" width="8.85546875" style="468"/>
    <col min="799" max="800" width="9.5703125" style="468" bestFit="1" customWidth="1"/>
    <col min="801" max="1020" width="8.85546875" style="468"/>
    <col min="1021" max="1021" width="23.42578125" style="468" customWidth="1"/>
    <col min="1022" max="1022" width="8.42578125" style="468" customWidth="1"/>
    <col min="1023" max="1024" width="8.28515625" style="468" customWidth="1"/>
    <col min="1025" max="1025" width="8.42578125" style="468" customWidth="1"/>
    <col min="1026" max="1026" width="10.28515625" style="468" customWidth="1"/>
    <col min="1027" max="1027" width="8.42578125" style="468" customWidth="1"/>
    <col min="1028" max="1028" width="8.140625" style="468" customWidth="1"/>
    <col min="1029" max="1029" width="8.5703125" style="468" customWidth="1"/>
    <col min="1030" max="1030" width="8.28515625" style="468" customWidth="1"/>
    <col min="1031" max="1031" width="10" style="468" customWidth="1"/>
    <col min="1032" max="1032" width="8.42578125" style="468" customWidth="1"/>
    <col min="1033" max="1033" width="9.28515625" style="468" customWidth="1"/>
    <col min="1034" max="1034" width="8.5703125" style="468" customWidth="1"/>
    <col min="1035" max="1035" width="8.28515625" style="468" customWidth="1"/>
    <col min="1036" max="1036" width="10" style="468" customWidth="1"/>
    <col min="1037" max="1037" width="8.42578125" style="468" customWidth="1"/>
    <col min="1038" max="1038" width="9.28515625" style="468" customWidth="1"/>
    <col min="1039" max="1039" width="8.5703125" style="468" customWidth="1"/>
    <col min="1040" max="1040" width="8.28515625" style="468" customWidth="1"/>
    <col min="1041" max="1041" width="10" style="468" customWidth="1"/>
    <col min="1042" max="1042" width="8.42578125" style="468" customWidth="1"/>
    <col min="1043" max="1043" width="9.28515625" style="468" customWidth="1"/>
    <col min="1044" max="1044" width="8.5703125" style="468" customWidth="1"/>
    <col min="1045" max="1045" width="9.85546875" style="468" customWidth="1"/>
    <col min="1046" max="1046" width="10" style="468" customWidth="1"/>
    <col min="1047" max="1047" width="8.42578125" style="468" customWidth="1"/>
    <col min="1048" max="1048" width="9.28515625" style="468" customWidth="1"/>
    <col min="1049" max="1049" width="8.5703125" style="468" customWidth="1"/>
    <col min="1050" max="1050" width="10.140625" style="468" customWidth="1"/>
    <col min="1051" max="1051" width="10" style="468" customWidth="1"/>
    <col min="1052" max="1054" width="8.85546875" style="468"/>
    <col min="1055" max="1056" width="9.5703125" style="468" bestFit="1" customWidth="1"/>
    <col min="1057" max="1276" width="8.85546875" style="468"/>
    <col min="1277" max="1277" width="23.42578125" style="468" customWidth="1"/>
    <col min="1278" max="1278" width="8.42578125" style="468" customWidth="1"/>
    <col min="1279" max="1280" width="8.28515625" style="468" customWidth="1"/>
    <col min="1281" max="1281" width="8.42578125" style="468" customWidth="1"/>
    <col min="1282" max="1282" width="10.28515625" style="468" customWidth="1"/>
    <col min="1283" max="1283" width="8.42578125" style="468" customWidth="1"/>
    <col min="1284" max="1284" width="8.140625" style="468" customWidth="1"/>
    <col min="1285" max="1285" width="8.5703125" style="468" customWidth="1"/>
    <col min="1286" max="1286" width="8.28515625" style="468" customWidth="1"/>
    <col min="1287" max="1287" width="10" style="468" customWidth="1"/>
    <col min="1288" max="1288" width="8.42578125" style="468" customWidth="1"/>
    <col min="1289" max="1289" width="9.28515625" style="468" customWidth="1"/>
    <col min="1290" max="1290" width="8.5703125" style="468" customWidth="1"/>
    <col min="1291" max="1291" width="8.28515625" style="468" customWidth="1"/>
    <col min="1292" max="1292" width="10" style="468" customWidth="1"/>
    <col min="1293" max="1293" width="8.42578125" style="468" customWidth="1"/>
    <col min="1294" max="1294" width="9.28515625" style="468" customWidth="1"/>
    <col min="1295" max="1295" width="8.5703125" style="468" customWidth="1"/>
    <col min="1296" max="1296" width="8.28515625" style="468" customWidth="1"/>
    <col min="1297" max="1297" width="10" style="468" customWidth="1"/>
    <col min="1298" max="1298" width="8.42578125" style="468" customWidth="1"/>
    <col min="1299" max="1299" width="9.28515625" style="468" customWidth="1"/>
    <col min="1300" max="1300" width="8.5703125" style="468" customWidth="1"/>
    <col min="1301" max="1301" width="9.85546875" style="468" customWidth="1"/>
    <col min="1302" max="1302" width="10" style="468" customWidth="1"/>
    <col min="1303" max="1303" width="8.42578125" style="468" customWidth="1"/>
    <col min="1304" max="1304" width="9.28515625" style="468" customWidth="1"/>
    <col min="1305" max="1305" width="8.5703125" style="468" customWidth="1"/>
    <col min="1306" max="1306" width="10.140625" style="468" customWidth="1"/>
    <col min="1307" max="1307" width="10" style="468" customWidth="1"/>
    <col min="1308" max="1310" width="8.85546875" style="468"/>
    <col min="1311" max="1312" width="9.5703125" style="468" bestFit="1" customWidth="1"/>
    <col min="1313" max="1532" width="8.85546875" style="468"/>
    <col min="1533" max="1533" width="23.42578125" style="468" customWidth="1"/>
    <col min="1534" max="1534" width="8.42578125" style="468" customWidth="1"/>
    <col min="1535" max="1536" width="8.28515625" style="468" customWidth="1"/>
    <col min="1537" max="1537" width="8.42578125" style="468" customWidth="1"/>
    <col min="1538" max="1538" width="10.28515625" style="468" customWidth="1"/>
    <col min="1539" max="1539" width="8.42578125" style="468" customWidth="1"/>
    <col min="1540" max="1540" width="8.140625" style="468" customWidth="1"/>
    <col min="1541" max="1541" width="8.5703125" style="468" customWidth="1"/>
    <col min="1542" max="1542" width="8.28515625" style="468" customWidth="1"/>
    <col min="1543" max="1543" width="10" style="468" customWidth="1"/>
    <col min="1544" max="1544" width="8.42578125" style="468" customWidth="1"/>
    <col min="1545" max="1545" width="9.28515625" style="468" customWidth="1"/>
    <col min="1546" max="1546" width="8.5703125" style="468" customWidth="1"/>
    <col min="1547" max="1547" width="8.28515625" style="468" customWidth="1"/>
    <col min="1548" max="1548" width="10" style="468" customWidth="1"/>
    <col min="1549" max="1549" width="8.42578125" style="468" customWidth="1"/>
    <col min="1550" max="1550" width="9.28515625" style="468" customWidth="1"/>
    <col min="1551" max="1551" width="8.5703125" style="468" customWidth="1"/>
    <col min="1552" max="1552" width="8.28515625" style="468" customWidth="1"/>
    <col min="1553" max="1553" width="10" style="468" customWidth="1"/>
    <col min="1554" max="1554" width="8.42578125" style="468" customWidth="1"/>
    <col min="1555" max="1555" width="9.28515625" style="468" customWidth="1"/>
    <col min="1556" max="1556" width="8.5703125" style="468" customWidth="1"/>
    <col min="1557" max="1557" width="9.85546875" style="468" customWidth="1"/>
    <col min="1558" max="1558" width="10" style="468" customWidth="1"/>
    <col min="1559" max="1559" width="8.42578125" style="468" customWidth="1"/>
    <col min="1560" max="1560" width="9.28515625" style="468" customWidth="1"/>
    <col min="1561" max="1561" width="8.5703125" style="468" customWidth="1"/>
    <col min="1562" max="1562" width="10.140625" style="468" customWidth="1"/>
    <col min="1563" max="1563" width="10" style="468" customWidth="1"/>
    <col min="1564" max="1566" width="8.85546875" style="468"/>
    <col min="1567" max="1568" width="9.5703125" style="468" bestFit="1" customWidth="1"/>
    <col min="1569" max="1788" width="8.85546875" style="468"/>
    <col min="1789" max="1789" width="23.42578125" style="468" customWidth="1"/>
    <col min="1790" max="1790" width="8.42578125" style="468" customWidth="1"/>
    <col min="1791" max="1792" width="8.28515625" style="468" customWidth="1"/>
    <col min="1793" max="1793" width="8.42578125" style="468" customWidth="1"/>
    <col min="1794" max="1794" width="10.28515625" style="468" customWidth="1"/>
    <col min="1795" max="1795" width="8.42578125" style="468" customWidth="1"/>
    <col min="1796" max="1796" width="8.140625" style="468" customWidth="1"/>
    <col min="1797" max="1797" width="8.5703125" style="468" customWidth="1"/>
    <col min="1798" max="1798" width="8.28515625" style="468" customWidth="1"/>
    <col min="1799" max="1799" width="10" style="468" customWidth="1"/>
    <col min="1800" max="1800" width="8.42578125" style="468" customWidth="1"/>
    <col min="1801" max="1801" width="9.28515625" style="468" customWidth="1"/>
    <col min="1802" max="1802" width="8.5703125" style="468" customWidth="1"/>
    <col min="1803" max="1803" width="8.28515625" style="468" customWidth="1"/>
    <col min="1804" max="1804" width="10" style="468" customWidth="1"/>
    <col min="1805" max="1805" width="8.42578125" style="468" customWidth="1"/>
    <col min="1806" max="1806" width="9.28515625" style="468" customWidth="1"/>
    <col min="1807" max="1807" width="8.5703125" style="468" customWidth="1"/>
    <col min="1808" max="1808" width="8.28515625" style="468" customWidth="1"/>
    <col min="1809" max="1809" width="10" style="468" customWidth="1"/>
    <col min="1810" max="1810" width="8.42578125" style="468" customWidth="1"/>
    <col min="1811" max="1811" width="9.28515625" style="468" customWidth="1"/>
    <col min="1812" max="1812" width="8.5703125" style="468" customWidth="1"/>
    <col min="1813" max="1813" width="9.85546875" style="468" customWidth="1"/>
    <col min="1814" max="1814" width="10" style="468" customWidth="1"/>
    <col min="1815" max="1815" width="8.42578125" style="468" customWidth="1"/>
    <col min="1816" max="1816" width="9.28515625" style="468" customWidth="1"/>
    <col min="1817" max="1817" width="8.5703125" style="468" customWidth="1"/>
    <col min="1818" max="1818" width="10.140625" style="468" customWidth="1"/>
    <col min="1819" max="1819" width="10" style="468" customWidth="1"/>
    <col min="1820" max="1822" width="8.85546875" style="468"/>
    <col min="1823" max="1824" width="9.5703125" style="468" bestFit="1" customWidth="1"/>
    <col min="1825" max="2044" width="8.85546875" style="468"/>
    <col min="2045" max="2045" width="23.42578125" style="468" customWidth="1"/>
    <col min="2046" max="2046" width="8.42578125" style="468" customWidth="1"/>
    <col min="2047" max="2048" width="8.28515625" style="468" customWidth="1"/>
    <col min="2049" max="2049" width="8.42578125" style="468" customWidth="1"/>
    <col min="2050" max="2050" width="10.28515625" style="468" customWidth="1"/>
    <col min="2051" max="2051" width="8.42578125" style="468" customWidth="1"/>
    <col min="2052" max="2052" width="8.140625" style="468" customWidth="1"/>
    <col min="2053" max="2053" width="8.5703125" style="468" customWidth="1"/>
    <col min="2054" max="2054" width="8.28515625" style="468" customWidth="1"/>
    <col min="2055" max="2055" width="10" style="468" customWidth="1"/>
    <col min="2056" max="2056" width="8.42578125" style="468" customWidth="1"/>
    <col min="2057" max="2057" width="9.28515625" style="468" customWidth="1"/>
    <col min="2058" max="2058" width="8.5703125" style="468" customWidth="1"/>
    <col min="2059" max="2059" width="8.28515625" style="468" customWidth="1"/>
    <col min="2060" max="2060" width="10" style="468" customWidth="1"/>
    <col min="2061" max="2061" width="8.42578125" style="468" customWidth="1"/>
    <col min="2062" max="2062" width="9.28515625" style="468" customWidth="1"/>
    <col min="2063" max="2063" width="8.5703125" style="468" customWidth="1"/>
    <col min="2064" max="2064" width="8.28515625" style="468" customWidth="1"/>
    <col min="2065" max="2065" width="10" style="468" customWidth="1"/>
    <col min="2066" max="2066" width="8.42578125" style="468" customWidth="1"/>
    <col min="2067" max="2067" width="9.28515625" style="468" customWidth="1"/>
    <col min="2068" max="2068" width="8.5703125" style="468" customWidth="1"/>
    <col min="2069" max="2069" width="9.85546875" style="468" customWidth="1"/>
    <col min="2070" max="2070" width="10" style="468" customWidth="1"/>
    <col min="2071" max="2071" width="8.42578125" style="468" customWidth="1"/>
    <col min="2072" max="2072" width="9.28515625" style="468" customWidth="1"/>
    <col min="2073" max="2073" width="8.5703125" style="468" customWidth="1"/>
    <col min="2074" max="2074" width="10.140625" style="468" customWidth="1"/>
    <col min="2075" max="2075" width="10" style="468" customWidth="1"/>
    <col min="2076" max="2078" width="8.85546875" style="468"/>
    <col min="2079" max="2080" width="9.5703125" style="468" bestFit="1" customWidth="1"/>
    <col min="2081" max="2300" width="8.85546875" style="468"/>
    <col min="2301" max="2301" width="23.42578125" style="468" customWidth="1"/>
    <col min="2302" max="2302" width="8.42578125" style="468" customWidth="1"/>
    <col min="2303" max="2304" width="8.28515625" style="468" customWidth="1"/>
    <col min="2305" max="2305" width="8.42578125" style="468" customWidth="1"/>
    <col min="2306" max="2306" width="10.28515625" style="468" customWidth="1"/>
    <col min="2307" max="2307" width="8.42578125" style="468" customWidth="1"/>
    <col min="2308" max="2308" width="8.140625" style="468" customWidth="1"/>
    <col min="2309" max="2309" width="8.5703125" style="468" customWidth="1"/>
    <col min="2310" max="2310" width="8.28515625" style="468" customWidth="1"/>
    <col min="2311" max="2311" width="10" style="468" customWidth="1"/>
    <col min="2312" max="2312" width="8.42578125" style="468" customWidth="1"/>
    <col min="2313" max="2313" width="9.28515625" style="468" customWidth="1"/>
    <col min="2314" max="2314" width="8.5703125" style="468" customWidth="1"/>
    <col min="2315" max="2315" width="8.28515625" style="468" customWidth="1"/>
    <col min="2316" max="2316" width="10" style="468" customWidth="1"/>
    <col min="2317" max="2317" width="8.42578125" style="468" customWidth="1"/>
    <col min="2318" max="2318" width="9.28515625" style="468" customWidth="1"/>
    <col min="2319" max="2319" width="8.5703125" style="468" customWidth="1"/>
    <col min="2320" max="2320" width="8.28515625" style="468" customWidth="1"/>
    <col min="2321" max="2321" width="10" style="468" customWidth="1"/>
    <col min="2322" max="2322" width="8.42578125" style="468" customWidth="1"/>
    <col min="2323" max="2323" width="9.28515625" style="468" customWidth="1"/>
    <col min="2324" max="2324" width="8.5703125" style="468" customWidth="1"/>
    <col min="2325" max="2325" width="9.85546875" style="468" customWidth="1"/>
    <col min="2326" max="2326" width="10" style="468" customWidth="1"/>
    <col min="2327" max="2327" width="8.42578125" style="468" customWidth="1"/>
    <col min="2328" max="2328" width="9.28515625" style="468" customWidth="1"/>
    <col min="2329" max="2329" width="8.5703125" style="468" customWidth="1"/>
    <col min="2330" max="2330" width="10.140625" style="468" customWidth="1"/>
    <col min="2331" max="2331" width="10" style="468" customWidth="1"/>
    <col min="2332" max="2334" width="8.85546875" style="468"/>
    <col min="2335" max="2336" width="9.5703125" style="468" bestFit="1" customWidth="1"/>
    <col min="2337" max="2556" width="8.85546875" style="468"/>
    <col min="2557" max="2557" width="23.42578125" style="468" customWidth="1"/>
    <col min="2558" max="2558" width="8.42578125" style="468" customWidth="1"/>
    <col min="2559" max="2560" width="8.28515625" style="468" customWidth="1"/>
    <col min="2561" max="2561" width="8.42578125" style="468" customWidth="1"/>
    <col min="2562" max="2562" width="10.28515625" style="468" customWidth="1"/>
    <col min="2563" max="2563" width="8.42578125" style="468" customWidth="1"/>
    <col min="2564" max="2564" width="8.140625" style="468" customWidth="1"/>
    <col min="2565" max="2565" width="8.5703125" style="468" customWidth="1"/>
    <col min="2566" max="2566" width="8.28515625" style="468" customWidth="1"/>
    <col min="2567" max="2567" width="10" style="468" customWidth="1"/>
    <col min="2568" max="2568" width="8.42578125" style="468" customWidth="1"/>
    <col min="2569" max="2569" width="9.28515625" style="468" customWidth="1"/>
    <col min="2570" max="2570" width="8.5703125" style="468" customWidth="1"/>
    <col min="2571" max="2571" width="8.28515625" style="468" customWidth="1"/>
    <col min="2572" max="2572" width="10" style="468" customWidth="1"/>
    <col min="2573" max="2573" width="8.42578125" style="468" customWidth="1"/>
    <col min="2574" max="2574" width="9.28515625" style="468" customWidth="1"/>
    <col min="2575" max="2575" width="8.5703125" style="468" customWidth="1"/>
    <col min="2576" max="2576" width="8.28515625" style="468" customWidth="1"/>
    <col min="2577" max="2577" width="10" style="468" customWidth="1"/>
    <col min="2578" max="2578" width="8.42578125" style="468" customWidth="1"/>
    <col min="2579" max="2579" width="9.28515625" style="468" customWidth="1"/>
    <col min="2580" max="2580" width="8.5703125" style="468" customWidth="1"/>
    <col min="2581" max="2581" width="9.85546875" style="468" customWidth="1"/>
    <col min="2582" max="2582" width="10" style="468" customWidth="1"/>
    <col min="2583" max="2583" width="8.42578125" style="468" customWidth="1"/>
    <col min="2584" max="2584" width="9.28515625" style="468" customWidth="1"/>
    <col min="2585" max="2585" width="8.5703125" style="468" customWidth="1"/>
    <col min="2586" max="2586" width="10.140625" style="468" customWidth="1"/>
    <col min="2587" max="2587" width="10" style="468" customWidth="1"/>
    <col min="2588" max="2590" width="8.85546875" style="468"/>
    <col min="2591" max="2592" width="9.5703125" style="468" bestFit="1" customWidth="1"/>
    <col min="2593" max="2812" width="8.85546875" style="468"/>
    <col min="2813" max="2813" width="23.42578125" style="468" customWidth="1"/>
    <col min="2814" max="2814" width="8.42578125" style="468" customWidth="1"/>
    <col min="2815" max="2816" width="8.28515625" style="468" customWidth="1"/>
    <col min="2817" max="2817" width="8.42578125" style="468" customWidth="1"/>
    <col min="2818" max="2818" width="10.28515625" style="468" customWidth="1"/>
    <col min="2819" max="2819" width="8.42578125" style="468" customWidth="1"/>
    <col min="2820" max="2820" width="8.140625" style="468" customWidth="1"/>
    <col min="2821" max="2821" width="8.5703125" style="468" customWidth="1"/>
    <col min="2822" max="2822" width="8.28515625" style="468" customWidth="1"/>
    <col min="2823" max="2823" width="10" style="468" customWidth="1"/>
    <col min="2824" max="2824" width="8.42578125" style="468" customWidth="1"/>
    <col min="2825" max="2825" width="9.28515625" style="468" customWidth="1"/>
    <col min="2826" max="2826" width="8.5703125" style="468" customWidth="1"/>
    <col min="2827" max="2827" width="8.28515625" style="468" customWidth="1"/>
    <col min="2828" max="2828" width="10" style="468" customWidth="1"/>
    <col min="2829" max="2829" width="8.42578125" style="468" customWidth="1"/>
    <col min="2830" max="2830" width="9.28515625" style="468" customWidth="1"/>
    <col min="2831" max="2831" width="8.5703125" style="468" customWidth="1"/>
    <col min="2832" max="2832" width="8.28515625" style="468" customWidth="1"/>
    <col min="2833" max="2833" width="10" style="468" customWidth="1"/>
    <col min="2834" max="2834" width="8.42578125" style="468" customWidth="1"/>
    <col min="2835" max="2835" width="9.28515625" style="468" customWidth="1"/>
    <col min="2836" max="2836" width="8.5703125" style="468" customWidth="1"/>
    <col min="2837" max="2837" width="9.85546875" style="468" customWidth="1"/>
    <col min="2838" max="2838" width="10" style="468" customWidth="1"/>
    <col min="2839" max="2839" width="8.42578125" style="468" customWidth="1"/>
    <col min="2840" max="2840" width="9.28515625" style="468" customWidth="1"/>
    <col min="2841" max="2841" width="8.5703125" style="468" customWidth="1"/>
    <col min="2842" max="2842" width="10.140625" style="468" customWidth="1"/>
    <col min="2843" max="2843" width="10" style="468" customWidth="1"/>
    <col min="2844" max="2846" width="8.85546875" style="468"/>
    <col min="2847" max="2848" width="9.5703125" style="468" bestFit="1" customWidth="1"/>
    <col min="2849" max="3068" width="8.85546875" style="468"/>
    <col min="3069" max="3069" width="23.42578125" style="468" customWidth="1"/>
    <col min="3070" max="3070" width="8.42578125" style="468" customWidth="1"/>
    <col min="3071" max="3072" width="8.28515625" style="468" customWidth="1"/>
    <col min="3073" max="3073" width="8.42578125" style="468" customWidth="1"/>
    <col min="3074" max="3074" width="10.28515625" style="468" customWidth="1"/>
    <col min="3075" max="3075" width="8.42578125" style="468" customWidth="1"/>
    <col min="3076" max="3076" width="8.140625" style="468" customWidth="1"/>
    <col min="3077" max="3077" width="8.5703125" style="468" customWidth="1"/>
    <col min="3078" max="3078" width="8.28515625" style="468" customWidth="1"/>
    <col min="3079" max="3079" width="10" style="468" customWidth="1"/>
    <col min="3080" max="3080" width="8.42578125" style="468" customWidth="1"/>
    <col min="3081" max="3081" width="9.28515625" style="468" customWidth="1"/>
    <col min="3082" max="3082" width="8.5703125" style="468" customWidth="1"/>
    <col min="3083" max="3083" width="8.28515625" style="468" customWidth="1"/>
    <col min="3084" max="3084" width="10" style="468" customWidth="1"/>
    <col min="3085" max="3085" width="8.42578125" style="468" customWidth="1"/>
    <col min="3086" max="3086" width="9.28515625" style="468" customWidth="1"/>
    <col min="3087" max="3087" width="8.5703125" style="468" customWidth="1"/>
    <col min="3088" max="3088" width="8.28515625" style="468" customWidth="1"/>
    <col min="3089" max="3089" width="10" style="468" customWidth="1"/>
    <col min="3090" max="3090" width="8.42578125" style="468" customWidth="1"/>
    <col min="3091" max="3091" width="9.28515625" style="468" customWidth="1"/>
    <col min="3092" max="3092" width="8.5703125" style="468" customWidth="1"/>
    <col min="3093" max="3093" width="9.85546875" style="468" customWidth="1"/>
    <col min="3094" max="3094" width="10" style="468" customWidth="1"/>
    <col min="3095" max="3095" width="8.42578125" style="468" customWidth="1"/>
    <col min="3096" max="3096" width="9.28515625" style="468" customWidth="1"/>
    <col min="3097" max="3097" width="8.5703125" style="468" customWidth="1"/>
    <col min="3098" max="3098" width="10.140625" style="468" customWidth="1"/>
    <col min="3099" max="3099" width="10" style="468" customWidth="1"/>
    <col min="3100" max="3102" width="8.85546875" style="468"/>
    <col min="3103" max="3104" width="9.5703125" style="468" bestFit="1" customWidth="1"/>
    <col min="3105" max="3324" width="8.85546875" style="468"/>
    <col min="3325" max="3325" width="23.42578125" style="468" customWidth="1"/>
    <col min="3326" max="3326" width="8.42578125" style="468" customWidth="1"/>
    <col min="3327" max="3328" width="8.28515625" style="468" customWidth="1"/>
    <col min="3329" max="3329" width="8.42578125" style="468" customWidth="1"/>
    <col min="3330" max="3330" width="10.28515625" style="468" customWidth="1"/>
    <col min="3331" max="3331" width="8.42578125" style="468" customWidth="1"/>
    <col min="3332" max="3332" width="8.140625" style="468" customWidth="1"/>
    <col min="3333" max="3333" width="8.5703125" style="468" customWidth="1"/>
    <col min="3334" max="3334" width="8.28515625" style="468" customWidth="1"/>
    <col min="3335" max="3335" width="10" style="468" customWidth="1"/>
    <col min="3336" max="3336" width="8.42578125" style="468" customWidth="1"/>
    <col min="3337" max="3337" width="9.28515625" style="468" customWidth="1"/>
    <col min="3338" max="3338" width="8.5703125" style="468" customWidth="1"/>
    <col min="3339" max="3339" width="8.28515625" style="468" customWidth="1"/>
    <col min="3340" max="3340" width="10" style="468" customWidth="1"/>
    <col min="3341" max="3341" width="8.42578125" style="468" customWidth="1"/>
    <col min="3342" max="3342" width="9.28515625" style="468" customWidth="1"/>
    <col min="3343" max="3343" width="8.5703125" style="468" customWidth="1"/>
    <col min="3344" max="3344" width="8.28515625" style="468" customWidth="1"/>
    <col min="3345" max="3345" width="10" style="468" customWidth="1"/>
    <col min="3346" max="3346" width="8.42578125" style="468" customWidth="1"/>
    <col min="3347" max="3347" width="9.28515625" style="468" customWidth="1"/>
    <col min="3348" max="3348" width="8.5703125" style="468" customWidth="1"/>
    <col min="3349" max="3349" width="9.85546875" style="468" customWidth="1"/>
    <col min="3350" max="3350" width="10" style="468" customWidth="1"/>
    <col min="3351" max="3351" width="8.42578125" style="468" customWidth="1"/>
    <col min="3352" max="3352" width="9.28515625" style="468" customWidth="1"/>
    <col min="3353" max="3353" width="8.5703125" style="468" customWidth="1"/>
    <col min="3354" max="3354" width="10.140625" style="468" customWidth="1"/>
    <col min="3355" max="3355" width="10" style="468" customWidth="1"/>
    <col min="3356" max="3358" width="8.85546875" style="468"/>
    <col min="3359" max="3360" width="9.5703125" style="468" bestFit="1" customWidth="1"/>
    <col min="3361" max="3580" width="8.85546875" style="468"/>
    <col min="3581" max="3581" width="23.42578125" style="468" customWidth="1"/>
    <col min="3582" max="3582" width="8.42578125" style="468" customWidth="1"/>
    <col min="3583" max="3584" width="8.28515625" style="468" customWidth="1"/>
    <col min="3585" max="3585" width="8.42578125" style="468" customWidth="1"/>
    <col min="3586" max="3586" width="10.28515625" style="468" customWidth="1"/>
    <col min="3587" max="3587" width="8.42578125" style="468" customWidth="1"/>
    <col min="3588" max="3588" width="8.140625" style="468" customWidth="1"/>
    <col min="3589" max="3589" width="8.5703125" style="468" customWidth="1"/>
    <col min="3590" max="3590" width="8.28515625" style="468" customWidth="1"/>
    <col min="3591" max="3591" width="10" style="468" customWidth="1"/>
    <col min="3592" max="3592" width="8.42578125" style="468" customWidth="1"/>
    <col min="3593" max="3593" width="9.28515625" style="468" customWidth="1"/>
    <col min="3594" max="3594" width="8.5703125" style="468" customWidth="1"/>
    <col min="3595" max="3595" width="8.28515625" style="468" customWidth="1"/>
    <col min="3596" max="3596" width="10" style="468" customWidth="1"/>
    <col min="3597" max="3597" width="8.42578125" style="468" customWidth="1"/>
    <col min="3598" max="3598" width="9.28515625" style="468" customWidth="1"/>
    <col min="3599" max="3599" width="8.5703125" style="468" customWidth="1"/>
    <col min="3600" max="3600" width="8.28515625" style="468" customWidth="1"/>
    <col min="3601" max="3601" width="10" style="468" customWidth="1"/>
    <col min="3602" max="3602" width="8.42578125" style="468" customWidth="1"/>
    <col min="3603" max="3603" width="9.28515625" style="468" customWidth="1"/>
    <col min="3604" max="3604" width="8.5703125" style="468" customWidth="1"/>
    <col min="3605" max="3605" width="9.85546875" style="468" customWidth="1"/>
    <col min="3606" max="3606" width="10" style="468" customWidth="1"/>
    <col min="3607" max="3607" width="8.42578125" style="468" customWidth="1"/>
    <col min="3608" max="3608" width="9.28515625" style="468" customWidth="1"/>
    <col min="3609" max="3609" width="8.5703125" style="468" customWidth="1"/>
    <col min="3610" max="3610" width="10.140625" style="468" customWidth="1"/>
    <col min="3611" max="3611" width="10" style="468" customWidth="1"/>
    <col min="3612" max="3614" width="8.85546875" style="468"/>
    <col min="3615" max="3616" width="9.5703125" style="468" bestFit="1" customWidth="1"/>
    <col min="3617" max="3836" width="8.85546875" style="468"/>
    <col min="3837" max="3837" width="23.42578125" style="468" customWidth="1"/>
    <col min="3838" max="3838" width="8.42578125" style="468" customWidth="1"/>
    <col min="3839" max="3840" width="8.28515625" style="468" customWidth="1"/>
    <col min="3841" max="3841" width="8.42578125" style="468" customWidth="1"/>
    <col min="3842" max="3842" width="10.28515625" style="468" customWidth="1"/>
    <col min="3843" max="3843" width="8.42578125" style="468" customWidth="1"/>
    <col min="3844" max="3844" width="8.140625" style="468" customWidth="1"/>
    <col min="3845" max="3845" width="8.5703125" style="468" customWidth="1"/>
    <col min="3846" max="3846" width="8.28515625" style="468" customWidth="1"/>
    <col min="3847" max="3847" width="10" style="468" customWidth="1"/>
    <col min="3848" max="3848" width="8.42578125" style="468" customWidth="1"/>
    <col min="3849" max="3849" width="9.28515625" style="468" customWidth="1"/>
    <col min="3850" max="3850" width="8.5703125" style="468" customWidth="1"/>
    <col min="3851" max="3851" width="8.28515625" style="468" customWidth="1"/>
    <col min="3852" max="3852" width="10" style="468" customWidth="1"/>
    <col min="3853" max="3853" width="8.42578125" style="468" customWidth="1"/>
    <col min="3854" max="3854" width="9.28515625" style="468" customWidth="1"/>
    <col min="3855" max="3855" width="8.5703125" style="468" customWidth="1"/>
    <col min="3856" max="3856" width="8.28515625" style="468" customWidth="1"/>
    <col min="3857" max="3857" width="10" style="468" customWidth="1"/>
    <col min="3858" max="3858" width="8.42578125" style="468" customWidth="1"/>
    <col min="3859" max="3859" width="9.28515625" style="468" customWidth="1"/>
    <col min="3860" max="3860" width="8.5703125" style="468" customWidth="1"/>
    <col min="3861" max="3861" width="9.85546875" style="468" customWidth="1"/>
    <col min="3862" max="3862" width="10" style="468" customWidth="1"/>
    <col min="3863" max="3863" width="8.42578125" style="468" customWidth="1"/>
    <col min="3864" max="3864" width="9.28515625" style="468" customWidth="1"/>
    <col min="3865" max="3865" width="8.5703125" style="468" customWidth="1"/>
    <col min="3866" max="3866" width="10.140625" style="468" customWidth="1"/>
    <col min="3867" max="3867" width="10" style="468" customWidth="1"/>
    <col min="3868" max="3870" width="8.85546875" style="468"/>
    <col min="3871" max="3872" width="9.5703125" style="468" bestFit="1" customWidth="1"/>
    <col min="3873" max="4092" width="8.85546875" style="468"/>
    <col min="4093" max="4093" width="23.42578125" style="468" customWidth="1"/>
    <col min="4094" max="4094" width="8.42578125" style="468" customWidth="1"/>
    <col min="4095" max="4096" width="8.28515625" style="468" customWidth="1"/>
    <col min="4097" max="4097" width="8.42578125" style="468" customWidth="1"/>
    <col min="4098" max="4098" width="10.28515625" style="468" customWidth="1"/>
    <col min="4099" max="4099" width="8.42578125" style="468" customWidth="1"/>
    <col min="4100" max="4100" width="8.140625" style="468" customWidth="1"/>
    <col min="4101" max="4101" width="8.5703125" style="468" customWidth="1"/>
    <col min="4102" max="4102" width="8.28515625" style="468" customWidth="1"/>
    <col min="4103" max="4103" width="10" style="468" customWidth="1"/>
    <col min="4104" max="4104" width="8.42578125" style="468" customWidth="1"/>
    <col min="4105" max="4105" width="9.28515625" style="468" customWidth="1"/>
    <col min="4106" max="4106" width="8.5703125" style="468" customWidth="1"/>
    <col min="4107" max="4107" width="8.28515625" style="468" customWidth="1"/>
    <col min="4108" max="4108" width="10" style="468" customWidth="1"/>
    <col min="4109" max="4109" width="8.42578125" style="468" customWidth="1"/>
    <col min="4110" max="4110" width="9.28515625" style="468" customWidth="1"/>
    <col min="4111" max="4111" width="8.5703125" style="468" customWidth="1"/>
    <col min="4112" max="4112" width="8.28515625" style="468" customWidth="1"/>
    <col min="4113" max="4113" width="10" style="468" customWidth="1"/>
    <col min="4114" max="4114" width="8.42578125" style="468" customWidth="1"/>
    <col min="4115" max="4115" width="9.28515625" style="468" customWidth="1"/>
    <col min="4116" max="4116" width="8.5703125" style="468" customWidth="1"/>
    <col min="4117" max="4117" width="9.85546875" style="468" customWidth="1"/>
    <col min="4118" max="4118" width="10" style="468" customWidth="1"/>
    <col min="4119" max="4119" width="8.42578125" style="468" customWidth="1"/>
    <col min="4120" max="4120" width="9.28515625" style="468" customWidth="1"/>
    <col min="4121" max="4121" width="8.5703125" style="468" customWidth="1"/>
    <col min="4122" max="4122" width="10.140625" style="468" customWidth="1"/>
    <col min="4123" max="4123" width="10" style="468" customWidth="1"/>
    <col min="4124" max="4126" width="8.85546875" style="468"/>
    <col min="4127" max="4128" width="9.5703125" style="468" bestFit="1" customWidth="1"/>
    <col min="4129" max="4348" width="8.85546875" style="468"/>
    <col min="4349" max="4349" width="23.42578125" style="468" customWidth="1"/>
    <col min="4350" max="4350" width="8.42578125" style="468" customWidth="1"/>
    <col min="4351" max="4352" width="8.28515625" style="468" customWidth="1"/>
    <col min="4353" max="4353" width="8.42578125" style="468" customWidth="1"/>
    <col min="4354" max="4354" width="10.28515625" style="468" customWidth="1"/>
    <col min="4355" max="4355" width="8.42578125" style="468" customWidth="1"/>
    <col min="4356" max="4356" width="8.140625" style="468" customWidth="1"/>
    <col min="4357" max="4357" width="8.5703125" style="468" customWidth="1"/>
    <col min="4358" max="4358" width="8.28515625" style="468" customWidth="1"/>
    <col min="4359" max="4359" width="10" style="468" customWidth="1"/>
    <col min="4360" max="4360" width="8.42578125" style="468" customWidth="1"/>
    <col min="4361" max="4361" width="9.28515625" style="468" customWidth="1"/>
    <col min="4362" max="4362" width="8.5703125" style="468" customWidth="1"/>
    <col min="4363" max="4363" width="8.28515625" style="468" customWidth="1"/>
    <col min="4364" max="4364" width="10" style="468" customWidth="1"/>
    <col min="4365" max="4365" width="8.42578125" style="468" customWidth="1"/>
    <col min="4366" max="4366" width="9.28515625" style="468" customWidth="1"/>
    <col min="4367" max="4367" width="8.5703125" style="468" customWidth="1"/>
    <col min="4368" max="4368" width="8.28515625" style="468" customWidth="1"/>
    <col min="4369" max="4369" width="10" style="468" customWidth="1"/>
    <col min="4370" max="4370" width="8.42578125" style="468" customWidth="1"/>
    <col min="4371" max="4371" width="9.28515625" style="468" customWidth="1"/>
    <col min="4372" max="4372" width="8.5703125" style="468" customWidth="1"/>
    <col min="4373" max="4373" width="9.85546875" style="468" customWidth="1"/>
    <col min="4374" max="4374" width="10" style="468" customWidth="1"/>
    <col min="4375" max="4375" width="8.42578125" style="468" customWidth="1"/>
    <col min="4376" max="4376" width="9.28515625" style="468" customWidth="1"/>
    <col min="4377" max="4377" width="8.5703125" style="468" customWidth="1"/>
    <col min="4378" max="4378" width="10.140625" style="468" customWidth="1"/>
    <col min="4379" max="4379" width="10" style="468" customWidth="1"/>
    <col min="4380" max="4382" width="8.85546875" style="468"/>
    <col min="4383" max="4384" width="9.5703125" style="468" bestFit="1" customWidth="1"/>
    <col min="4385" max="4604" width="8.85546875" style="468"/>
    <col min="4605" max="4605" width="23.42578125" style="468" customWidth="1"/>
    <col min="4606" max="4606" width="8.42578125" style="468" customWidth="1"/>
    <col min="4607" max="4608" width="8.28515625" style="468" customWidth="1"/>
    <col min="4609" max="4609" width="8.42578125" style="468" customWidth="1"/>
    <col min="4610" max="4610" width="10.28515625" style="468" customWidth="1"/>
    <col min="4611" max="4611" width="8.42578125" style="468" customWidth="1"/>
    <col min="4612" max="4612" width="8.140625" style="468" customWidth="1"/>
    <col min="4613" max="4613" width="8.5703125" style="468" customWidth="1"/>
    <col min="4614" max="4614" width="8.28515625" style="468" customWidth="1"/>
    <col min="4615" max="4615" width="10" style="468" customWidth="1"/>
    <col min="4616" max="4616" width="8.42578125" style="468" customWidth="1"/>
    <col min="4617" max="4617" width="9.28515625" style="468" customWidth="1"/>
    <col min="4618" max="4618" width="8.5703125" style="468" customWidth="1"/>
    <col min="4619" max="4619" width="8.28515625" style="468" customWidth="1"/>
    <col min="4620" max="4620" width="10" style="468" customWidth="1"/>
    <col min="4621" max="4621" width="8.42578125" style="468" customWidth="1"/>
    <col min="4622" max="4622" width="9.28515625" style="468" customWidth="1"/>
    <col min="4623" max="4623" width="8.5703125" style="468" customWidth="1"/>
    <col min="4624" max="4624" width="8.28515625" style="468" customWidth="1"/>
    <col min="4625" max="4625" width="10" style="468" customWidth="1"/>
    <col min="4626" max="4626" width="8.42578125" style="468" customWidth="1"/>
    <col min="4627" max="4627" width="9.28515625" style="468" customWidth="1"/>
    <col min="4628" max="4628" width="8.5703125" style="468" customWidth="1"/>
    <col min="4629" max="4629" width="9.85546875" style="468" customWidth="1"/>
    <col min="4630" max="4630" width="10" style="468" customWidth="1"/>
    <col min="4631" max="4631" width="8.42578125" style="468" customWidth="1"/>
    <col min="4632" max="4632" width="9.28515625" style="468" customWidth="1"/>
    <col min="4633" max="4633" width="8.5703125" style="468" customWidth="1"/>
    <col min="4634" max="4634" width="10.140625" style="468" customWidth="1"/>
    <col min="4635" max="4635" width="10" style="468" customWidth="1"/>
    <col min="4636" max="4638" width="8.85546875" style="468"/>
    <col min="4639" max="4640" width="9.5703125" style="468" bestFit="1" customWidth="1"/>
    <col min="4641" max="4860" width="8.85546875" style="468"/>
    <col min="4861" max="4861" width="23.42578125" style="468" customWidth="1"/>
    <col min="4862" max="4862" width="8.42578125" style="468" customWidth="1"/>
    <col min="4863" max="4864" width="8.28515625" style="468" customWidth="1"/>
    <col min="4865" max="4865" width="8.42578125" style="468" customWidth="1"/>
    <col min="4866" max="4866" width="10.28515625" style="468" customWidth="1"/>
    <col min="4867" max="4867" width="8.42578125" style="468" customWidth="1"/>
    <col min="4868" max="4868" width="8.140625" style="468" customWidth="1"/>
    <col min="4869" max="4869" width="8.5703125" style="468" customWidth="1"/>
    <col min="4870" max="4870" width="8.28515625" style="468" customWidth="1"/>
    <col min="4871" max="4871" width="10" style="468" customWidth="1"/>
    <col min="4872" max="4872" width="8.42578125" style="468" customWidth="1"/>
    <col min="4873" max="4873" width="9.28515625" style="468" customWidth="1"/>
    <col min="4874" max="4874" width="8.5703125" style="468" customWidth="1"/>
    <col min="4875" max="4875" width="8.28515625" style="468" customWidth="1"/>
    <col min="4876" max="4876" width="10" style="468" customWidth="1"/>
    <col min="4877" max="4877" width="8.42578125" style="468" customWidth="1"/>
    <col min="4878" max="4878" width="9.28515625" style="468" customWidth="1"/>
    <col min="4879" max="4879" width="8.5703125" style="468" customWidth="1"/>
    <col min="4880" max="4880" width="8.28515625" style="468" customWidth="1"/>
    <col min="4881" max="4881" width="10" style="468" customWidth="1"/>
    <col min="4882" max="4882" width="8.42578125" style="468" customWidth="1"/>
    <col min="4883" max="4883" width="9.28515625" style="468" customWidth="1"/>
    <col min="4884" max="4884" width="8.5703125" style="468" customWidth="1"/>
    <col min="4885" max="4885" width="9.85546875" style="468" customWidth="1"/>
    <col min="4886" max="4886" width="10" style="468" customWidth="1"/>
    <col min="4887" max="4887" width="8.42578125" style="468" customWidth="1"/>
    <col min="4888" max="4888" width="9.28515625" style="468" customWidth="1"/>
    <col min="4889" max="4889" width="8.5703125" style="468" customWidth="1"/>
    <col min="4890" max="4890" width="10.140625" style="468" customWidth="1"/>
    <col min="4891" max="4891" width="10" style="468" customWidth="1"/>
    <col min="4892" max="4894" width="8.85546875" style="468"/>
    <col min="4895" max="4896" width="9.5703125" style="468" bestFit="1" customWidth="1"/>
    <col min="4897" max="5116" width="8.85546875" style="468"/>
    <col min="5117" max="5117" width="23.42578125" style="468" customWidth="1"/>
    <col min="5118" max="5118" width="8.42578125" style="468" customWidth="1"/>
    <col min="5119" max="5120" width="8.28515625" style="468" customWidth="1"/>
    <col min="5121" max="5121" width="8.42578125" style="468" customWidth="1"/>
    <col min="5122" max="5122" width="10.28515625" style="468" customWidth="1"/>
    <col min="5123" max="5123" width="8.42578125" style="468" customWidth="1"/>
    <col min="5124" max="5124" width="8.140625" style="468" customWidth="1"/>
    <col min="5125" max="5125" width="8.5703125" style="468" customWidth="1"/>
    <col min="5126" max="5126" width="8.28515625" style="468" customWidth="1"/>
    <col min="5127" max="5127" width="10" style="468" customWidth="1"/>
    <col min="5128" max="5128" width="8.42578125" style="468" customWidth="1"/>
    <col min="5129" max="5129" width="9.28515625" style="468" customWidth="1"/>
    <col min="5130" max="5130" width="8.5703125" style="468" customWidth="1"/>
    <col min="5131" max="5131" width="8.28515625" style="468" customWidth="1"/>
    <col min="5132" max="5132" width="10" style="468" customWidth="1"/>
    <col min="5133" max="5133" width="8.42578125" style="468" customWidth="1"/>
    <col min="5134" max="5134" width="9.28515625" style="468" customWidth="1"/>
    <col min="5135" max="5135" width="8.5703125" style="468" customWidth="1"/>
    <col min="5136" max="5136" width="8.28515625" style="468" customWidth="1"/>
    <col min="5137" max="5137" width="10" style="468" customWidth="1"/>
    <col min="5138" max="5138" width="8.42578125" style="468" customWidth="1"/>
    <col min="5139" max="5139" width="9.28515625" style="468" customWidth="1"/>
    <col min="5140" max="5140" width="8.5703125" style="468" customWidth="1"/>
    <col min="5141" max="5141" width="9.85546875" style="468" customWidth="1"/>
    <col min="5142" max="5142" width="10" style="468" customWidth="1"/>
    <col min="5143" max="5143" width="8.42578125" style="468" customWidth="1"/>
    <col min="5144" max="5144" width="9.28515625" style="468" customWidth="1"/>
    <col min="5145" max="5145" width="8.5703125" style="468" customWidth="1"/>
    <col min="5146" max="5146" width="10.140625" style="468" customWidth="1"/>
    <col min="5147" max="5147" width="10" style="468" customWidth="1"/>
    <col min="5148" max="5150" width="8.85546875" style="468"/>
    <col min="5151" max="5152" width="9.5703125" style="468" bestFit="1" customWidth="1"/>
    <col min="5153" max="5372" width="8.85546875" style="468"/>
    <col min="5373" max="5373" width="23.42578125" style="468" customWidth="1"/>
    <col min="5374" max="5374" width="8.42578125" style="468" customWidth="1"/>
    <col min="5375" max="5376" width="8.28515625" style="468" customWidth="1"/>
    <col min="5377" max="5377" width="8.42578125" style="468" customWidth="1"/>
    <col min="5378" max="5378" width="10.28515625" style="468" customWidth="1"/>
    <col min="5379" max="5379" width="8.42578125" style="468" customWidth="1"/>
    <col min="5380" max="5380" width="8.140625" style="468" customWidth="1"/>
    <col min="5381" max="5381" width="8.5703125" style="468" customWidth="1"/>
    <col min="5382" max="5382" width="8.28515625" style="468" customWidth="1"/>
    <col min="5383" max="5383" width="10" style="468" customWidth="1"/>
    <col min="5384" max="5384" width="8.42578125" style="468" customWidth="1"/>
    <col min="5385" max="5385" width="9.28515625" style="468" customWidth="1"/>
    <col min="5386" max="5386" width="8.5703125" style="468" customWidth="1"/>
    <col min="5387" max="5387" width="8.28515625" style="468" customWidth="1"/>
    <col min="5388" max="5388" width="10" style="468" customWidth="1"/>
    <col min="5389" max="5389" width="8.42578125" style="468" customWidth="1"/>
    <col min="5390" max="5390" width="9.28515625" style="468" customWidth="1"/>
    <col min="5391" max="5391" width="8.5703125" style="468" customWidth="1"/>
    <col min="5392" max="5392" width="8.28515625" style="468" customWidth="1"/>
    <col min="5393" max="5393" width="10" style="468" customWidth="1"/>
    <col min="5394" max="5394" width="8.42578125" style="468" customWidth="1"/>
    <col min="5395" max="5395" width="9.28515625" style="468" customWidth="1"/>
    <col min="5396" max="5396" width="8.5703125" style="468" customWidth="1"/>
    <col min="5397" max="5397" width="9.85546875" style="468" customWidth="1"/>
    <col min="5398" max="5398" width="10" style="468" customWidth="1"/>
    <col min="5399" max="5399" width="8.42578125" style="468" customWidth="1"/>
    <col min="5400" max="5400" width="9.28515625" style="468" customWidth="1"/>
    <col min="5401" max="5401" width="8.5703125" style="468" customWidth="1"/>
    <col min="5402" max="5402" width="10.140625" style="468" customWidth="1"/>
    <col min="5403" max="5403" width="10" style="468" customWidth="1"/>
    <col min="5404" max="5406" width="8.85546875" style="468"/>
    <col min="5407" max="5408" width="9.5703125" style="468" bestFit="1" customWidth="1"/>
    <col min="5409" max="5628" width="8.85546875" style="468"/>
    <col min="5629" max="5629" width="23.42578125" style="468" customWidth="1"/>
    <col min="5630" max="5630" width="8.42578125" style="468" customWidth="1"/>
    <col min="5631" max="5632" width="8.28515625" style="468" customWidth="1"/>
    <col min="5633" max="5633" width="8.42578125" style="468" customWidth="1"/>
    <col min="5634" max="5634" width="10.28515625" style="468" customWidth="1"/>
    <col min="5635" max="5635" width="8.42578125" style="468" customWidth="1"/>
    <col min="5636" max="5636" width="8.140625" style="468" customWidth="1"/>
    <col min="5637" max="5637" width="8.5703125" style="468" customWidth="1"/>
    <col min="5638" max="5638" width="8.28515625" style="468" customWidth="1"/>
    <col min="5639" max="5639" width="10" style="468" customWidth="1"/>
    <col min="5640" max="5640" width="8.42578125" style="468" customWidth="1"/>
    <col min="5641" max="5641" width="9.28515625" style="468" customWidth="1"/>
    <col min="5642" max="5642" width="8.5703125" style="468" customWidth="1"/>
    <col min="5643" max="5643" width="8.28515625" style="468" customWidth="1"/>
    <col min="5644" max="5644" width="10" style="468" customWidth="1"/>
    <col min="5645" max="5645" width="8.42578125" style="468" customWidth="1"/>
    <col min="5646" max="5646" width="9.28515625" style="468" customWidth="1"/>
    <col min="5647" max="5647" width="8.5703125" style="468" customWidth="1"/>
    <col min="5648" max="5648" width="8.28515625" style="468" customWidth="1"/>
    <col min="5649" max="5649" width="10" style="468" customWidth="1"/>
    <col min="5650" max="5650" width="8.42578125" style="468" customWidth="1"/>
    <col min="5651" max="5651" width="9.28515625" style="468" customWidth="1"/>
    <col min="5652" max="5652" width="8.5703125" style="468" customWidth="1"/>
    <col min="5653" max="5653" width="9.85546875" style="468" customWidth="1"/>
    <col min="5654" max="5654" width="10" style="468" customWidth="1"/>
    <col min="5655" max="5655" width="8.42578125" style="468" customWidth="1"/>
    <col min="5656" max="5656" width="9.28515625" style="468" customWidth="1"/>
    <col min="5657" max="5657" width="8.5703125" style="468" customWidth="1"/>
    <col min="5658" max="5658" width="10.140625" style="468" customWidth="1"/>
    <col min="5659" max="5659" width="10" style="468" customWidth="1"/>
    <col min="5660" max="5662" width="8.85546875" style="468"/>
    <col min="5663" max="5664" width="9.5703125" style="468" bestFit="1" customWidth="1"/>
    <col min="5665" max="5884" width="8.85546875" style="468"/>
    <col min="5885" max="5885" width="23.42578125" style="468" customWidth="1"/>
    <col min="5886" max="5886" width="8.42578125" style="468" customWidth="1"/>
    <col min="5887" max="5888" width="8.28515625" style="468" customWidth="1"/>
    <col min="5889" max="5889" width="8.42578125" style="468" customWidth="1"/>
    <col min="5890" max="5890" width="10.28515625" style="468" customWidth="1"/>
    <col min="5891" max="5891" width="8.42578125" style="468" customWidth="1"/>
    <col min="5892" max="5892" width="8.140625" style="468" customWidth="1"/>
    <col min="5893" max="5893" width="8.5703125" style="468" customWidth="1"/>
    <col min="5894" max="5894" width="8.28515625" style="468" customWidth="1"/>
    <col min="5895" max="5895" width="10" style="468" customWidth="1"/>
    <col min="5896" max="5896" width="8.42578125" style="468" customWidth="1"/>
    <col min="5897" max="5897" width="9.28515625" style="468" customWidth="1"/>
    <col min="5898" max="5898" width="8.5703125" style="468" customWidth="1"/>
    <col min="5899" max="5899" width="8.28515625" style="468" customWidth="1"/>
    <col min="5900" max="5900" width="10" style="468" customWidth="1"/>
    <col min="5901" max="5901" width="8.42578125" style="468" customWidth="1"/>
    <col min="5902" max="5902" width="9.28515625" style="468" customWidth="1"/>
    <col min="5903" max="5903" width="8.5703125" style="468" customWidth="1"/>
    <col min="5904" max="5904" width="8.28515625" style="468" customWidth="1"/>
    <col min="5905" max="5905" width="10" style="468" customWidth="1"/>
    <col min="5906" max="5906" width="8.42578125" style="468" customWidth="1"/>
    <col min="5907" max="5907" width="9.28515625" style="468" customWidth="1"/>
    <col min="5908" max="5908" width="8.5703125" style="468" customWidth="1"/>
    <col min="5909" max="5909" width="9.85546875" style="468" customWidth="1"/>
    <col min="5910" max="5910" width="10" style="468" customWidth="1"/>
    <col min="5911" max="5911" width="8.42578125" style="468" customWidth="1"/>
    <col min="5912" max="5912" width="9.28515625" style="468" customWidth="1"/>
    <col min="5913" max="5913" width="8.5703125" style="468" customWidth="1"/>
    <col min="5914" max="5914" width="10.140625" style="468" customWidth="1"/>
    <col min="5915" max="5915" width="10" style="468" customWidth="1"/>
    <col min="5916" max="5918" width="8.85546875" style="468"/>
    <col min="5919" max="5920" width="9.5703125" style="468" bestFit="1" customWidth="1"/>
    <col min="5921" max="6140" width="8.85546875" style="468"/>
    <col min="6141" max="6141" width="23.42578125" style="468" customWidth="1"/>
    <col min="6142" max="6142" width="8.42578125" style="468" customWidth="1"/>
    <col min="6143" max="6144" width="8.28515625" style="468" customWidth="1"/>
    <col min="6145" max="6145" width="8.42578125" style="468" customWidth="1"/>
    <col min="6146" max="6146" width="10.28515625" style="468" customWidth="1"/>
    <col min="6147" max="6147" width="8.42578125" style="468" customWidth="1"/>
    <col min="6148" max="6148" width="8.140625" style="468" customWidth="1"/>
    <col min="6149" max="6149" width="8.5703125" style="468" customWidth="1"/>
    <col min="6150" max="6150" width="8.28515625" style="468" customWidth="1"/>
    <col min="6151" max="6151" width="10" style="468" customWidth="1"/>
    <col min="6152" max="6152" width="8.42578125" style="468" customWidth="1"/>
    <col min="6153" max="6153" width="9.28515625" style="468" customWidth="1"/>
    <col min="6154" max="6154" width="8.5703125" style="468" customWidth="1"/>
    <col min="6155" max="6155" width="8.28515625" style="468" customWidth="1"/>
    <col min="6156" max="6156" width="10" style="468" customWidth="1"/>
    <col min="6157" max="6157" width="8.42578125" style="468" customWidth="1"/>
    <col min="6158" max="6158" width="9.28515625" style="468" customWidth="1"/>
    <col min="6159" max="6159" width="8.5703125" style="468" customWidth="1"/>
    <col min="6160" max="6160" width="8.28515625" style="468" customWidth="1"/>
    <col min="6161" max="6161" width="10" style="468" customWidth="1"/>
    <col min="6162" max="6162" width="8.42578125" style="468" customWidth="1"/>
    <col min="6163" max="6163" width="9.28515625" style="468" customWidth="1"/>
    <col min="6164" max="6164" width="8.5703125" style="468" customWidth="1"/>
    <col min="6165" max="6165" width="9.85546875" style="468" customWidth="1"/>
    <col min="6166" max="6166" width="10" style="468" customWidth="1"/>
    <col min="6167" max="6167" width="8.42578125" style="468" customWidth="1"/>
    <col min="6168" max="6168" width="9.28515625" style="468" customWidth="1"/>
    <col min="6169" max="6169" width="8.5703125" style="468" customWidth="1"/>
    <col min="6170" max="6170" width="10.140625" style="468" customWidth="1"/>
    <col min="6171" max="6171" width="10" style="468" customWidth="1"/>
    <col min="6172" max="6174" width="8.85546875" style="468"/>
    <col min="6175" max="6176" width="9.5703125" style="468" bestFit="1" customWidth="1"/>
    <col min="6177" max="6396" width="8.85546875" style="468"/>
    <col min="6397" max="6397" width="23.42578125" style="468" customWidth="1"/>
    <col min="6398" max="6398" width="8.42578125" style="468" customWidth="1"/>
    <col min="6399" max="6400" width="8.28515625" style="468" customWidth="1"/>
    <col min="6401" max="6401" width="8.42578125" style="468" customWidth="1"/>
    <col min="6402" max="6402" width="10.28515625" style="468" customWidth="1"/>
    <col min="6403" max="6403" width="8.42578125" style="468" customWidth="1"/>
    <col min="6404" max="6404" width="8.140625" style="468" customWidth="1"/>
    <col min="6405" max="6405" width="8.5703125" style="468" customWidth="1"/>
    <col min="6406" max="6406" width="8.28515625" style="468" customWidth="1"/>
    <col min="6407" max="6407" width="10" style="468" customWidth="1"/>
    <col min="6408" max="6408" width="8.42578125" style="468" customWidth="1"/>
    <col min="6409" max="6409" width="9.28515625" style="468" customWidth="1"/>
    <col min="6410" max="6410" width="8.5703125" style="468" customWidth="1"/>
    <col min="6411" max="6411" width="8.28515625" style="468" customWidth="1"/>
    <col min="6412" max="6412" width="10" style="468" customWidth="1"/>
    <col min="6413" max="6413" width="8.42578125" style="468" customWidth="1"/>
    <col min="6414" max="6414" width="9.28515625" style="468" customWidth="1"/>
    <col min="6415" max="6415" width="8.5703125" style="468" customWidth="1"/>
    <col min="6416" max="6416" width="8.28515625" style="468" customWidth="1"/>
    <col min="6417" max="6417" width="10" style="468" customWidth="1"/>
    <col min="6418" max="6418" width="8.42578125" style="468" customWidth="1"/>
    <col min="6419" max="6419" width="9.28515625" style="468" customWidth="1"/>
    <col min="6420" max="6420" width="8.5703125" style="468" customWidth="1"/>
    <col min="6421" max="6421" width="9.85546875" style="468" customWidth="1"/>
    <col min="6422" max="6422" width="10" style="468" customWidth="1"/>
    <col min="6423" max="6423" width="8.42578125" style="468" customWidth="1"/>
    <col min="6424" max="6424" width="9.28515625" style="468" customWidth="1"/>
    <col min="6425" max="6425" width="8.5703125" style="468" customWidth="1"/>
    <col min="6426" max="6426" width="10.140625" style="468" customWidth="1"/>
    <col min="6427" max="6427" width="10" style="468" customWidth="1"/>
    <col min="6428" max="6430" width="8.85546875" style="468"/>
    <col min="6431" max="6432" width="9.5703125" style="468" bestFit="1" customWidth="1"/>
    <col min="6433" max="6652" width="8.85546875" style="468"/>
    <col min="6653" max="6653" width="23.42578125" style="468" customWidth="1"/>
    <col min="6654" max="6654" width="8.42578125" style="468" customWidth="1"/>
    <col min="6655" max="6656" width="8.28515625" style="468" customWidth="1"/>
    <col min="6657" max="6657" width="8.42578125" style="468" customWidth="1"/>
    <col min="6658" max="6658" width="10.28515625" style="468" customWidth="1"/>
    <col min="6659" max="6659" width="8.42578125" style="468" customWidth="1"/>
    <col min="6660" max="6660" width="8.140625" style="468" customWidth="1"/>
    <col min="6661" max="6661" width="8.5703125" style="468" customWidth="1"/>
    <col min="6662" max="6662" width="8.28515625" style="468" customWidth="1"/>
    <col min="6663" max="6663" width="10" style="468" customWidth="1"/>
    <col min="6664" max="6664" width="8.42578125" style="468" customWidth="1"/>
    <col min="6665" max="6665" width="9.28515625" style="468" customWidth="1"/>
    <col min="6666" max="6666" width="8.5703125" style="468" customWidth="1"/>
    <col min="6667" max="6667" width="8.28515625" style="468" customWidth="1"/>
    <col min="6668" max="6668" width="10" style="468" customWidth="1"/>
    <col min="6669" max="6669" width="8.42578125" style="468" customWidth="1"/>
    <col min="6670" max="6670" width="9.28515625" style="468" customWidth="1"/>
    <col min="6671" max="6671" width="8.5703125" style="468" customWidth="1"/>
    <col min="6672" max="6672" width="8.28515625" style="468" customWidth="1"/>
    <col min="6673" max="6673" width="10" style="468" customWidth="1"/>
    <col min="6674" max="6674" width="8.42578125" style="468" customWidth="1"/>
    <col min="6675" max="6675" width="9.28515625" style="468" customWidth="1"/>
    <col min="6676" max="6676" width="8.5703125" style="468" customWidth="1"/>
    <col min="6677" max="6677" width="9.85546875" style="468" customWidth="1"/>
    <col min="6678" max="6678" width="10" style="468" customWidth="1"/>
    <col min="6679" max="6679" width="8.42578125" style="468" customWidth="1"/>
    <col min="6680" max="6680" width="9.28515625" style="468" customWidth="1"/>
    <col min="6681" max="6681" width="8.5703125" style="468" customWidth="1"/>
    <col min="6682" max="6682" width="10.140625" style="468" customWidth="1"/>
    <col min="6683" max="6683" width="10" style="468" customWidth="1"/>
    <col min="6684" max="6686" width="8.85546875" style="468"/>
    <col min="6687" max="6688" width="9.5703125" style="468" bestFit="1" customWidth="1"/>
    <col min="6689" max="6908" width="8.85546875" style="468"/>
    <col min="6909" max="6909" width="23.42578125" style="468" customWidth="1"/>
    <col min="6910" max="6910" width="8.42578125" style="468" customWidth="1"/>
    <col min="6911" max="6912" width="8.28515625" style="468" customWidth="1"/>
    <col min="6913" max="6913" width="8.42578125" style="468" customWidth="1"/>
    <col min="6914" max="6914" width="10.28515625" style="468" customWidth="1"/>
    <col min="6915" max="6915" width="8.42578125" style="468" customWidth="1"/>
    <col min="6916" max="6916" width="8.140625" style="468" customWidth="1"/>
    <col min="6917" max="6917" width="8.5703125" style="468" customWidth="1"/>
    <col min="6918" max="6918" width="8.28515625" style="468" customWidth="1"/>
    <col min="6919" max="6919" width="10" style="468" customWidth="1"/>
    <col min="6920" max="6920" width="8.42578125" style="468" customWidth="1"/>
    <col min="6921" max="6921" width="9.28515625" style="468" customWidth="1"/>
    <col min="6922" max="6922" width="8.5703125" style="468" customWidth="1"/>
    <col min="6923" max="6923" width="8.28515625" style="468" customWidth="1"/>
    <col min="6924" max="6924" width="10" style="468" customWidth="1"/>
    <col min="6925" max="6925" width="8.42578125" style="468" customWidth="1"/>
    <col min="6926" max="6926" width="9.28515625" style="468" customWidth="1"/>
    <col min="6927" max="6927" width="8.5703125" style="468" customWidth="1"/>
    <col min="6928" max="6928" width="8.28515625" style="468" customWidth="1"/>
    <col min="6929" max="6929" width="10" style="468" customWidth="1"/>
    <col min="6930" max="6930" width="8.42578125" style="468" customWidth="1"/>
    <col min="6931" max="6931" width="9.28515625" style="468" customWidth="1"/>
    <col min="6932" max="6932" width="8.5703125" style="468" customWidth="1"/>
    <col min="6933" max="6933" width="9.85546875" style="468" customWidth="1"/>
    <col min="6934" max="6934" width="10" style="468" customWidth="1"/>
    <col min="6935" max="6935" width="8.42578125" style="468" customWidth="1"/>
    <col min="6936" max="6936" width="9.28515625" style="468" customWidth="1"/>
    <col min="6937" max="6937" width="8.5703125" style="468" customWidth="1"/>
    <col min="6938" max="6938" width="10.140625" style="468" customWidth="1"/>
    <col min="6939" max="6939" width="10" style="468" customWidth="1"/>
    <col min="6940" max="6942" width="8.85546875" style="468"/>
    <col min="6943" max="6944" width="9.5703125" style="468" bestFit="1" customWidth="1"/>
    <col min="6945" max="7164" width="8.85546875" style="468"/>
    <col min="7165" max="7165" width="23.42578125" style="468" customWidth="1"/>
    <col min="7166" max="7166" width="8.42578125" style="468" customWidth="1"/>
    <col min="7167" max="7168" width="8.28515625" style="468" customWidth="1"/>
    <col min="7169" max="7169" width="8.42578125" style="468" customWidth="1"/>
    <col min="7170" max="7170" width="10.28515625" style="468" customWidth="1"/>
    <col min="7171" max="7171" width="8.42578125" style="468" customWidth="1"/>
    <col min="7172" max="7172" width="8.140625" style="468" customWidth="1"/>
    <col min="7173" max="7173" width="8.5703125" style="468" customWidth="1"/>
    <col min="7174" max="7174" width="8.28515625" style="468" customWidth="1"/>
    <col min="7175" max="7175" width="10" style="468" customWidth="1"/>
    <col min="7176" max="7176" width="8.42578125" style="468" customWidth="1"/>
    <col min="7177" max="7177" width="9.28515625" style="468" customWidth="1"/>
    <col min="7178" max="7178" width="8.5703125" style="468" customWidth="1"/>
    <col min="7179" max="7179" width="8.28515625" style="468" customWidth="1"/>
    <col min="7180" max="7180" width="10" style="468" customWidth="1"/>
    <col min="7181" max="7181" width="8.42578125" style="468" customWidth="1"/>
    <col min="7182" max="7182" width="9.28515625" style="468" customWidth="1"/>
    <col min="7183" max="7183" width="8.5703125" style="468" customWidth="1"/>
    <col min="7184" max="7184" width="8.28515625" style="468" customWidth="1"/>
    <col min="7185" max="7185" width="10" style="468" customWidth="1"/>
    <col min="7186" max="7186" width="8.42578125" style="468" customWidth="1"/>
    <col min="7187" max="7187" width="9.28515625" style="468" customWidth="1"/>
    <col min="7188" max="7188" width="8.5703125" style="468" customWidth="1"/>
    <col min="7189" max="7189" width="9.85546875" style="468" customWidth="1"/>
    <col min="7190" max="7190" width="10" style="468" customWidth="1"/>
    <col min="7191" max="7191" width="8.42578125" style="468" customWidth="1"/>
    <col min="7192" max="7192" width="9.28515625" style="468" customWidth="1"/>
    <col min="7193" max="7193" width="8.5703125" style="468" customWidth="1"/>
    <col min="7194" max="7194" width="10.140625" style="468" customWidth="1"/>
    <col min="7195" max="7195" width="10" style="468" customWidth="1"/>
    <col min="7196" max="7198" width="8.85546875" style="468"/>
    <col min="7199" max="7200" width="9.5703125" style="468" bestFit="1" customWidth="1"/>
    <col min="7201" max="7420" width="8.85546875" style="468"/>
    <col min="7421" max="7421" width="23.42578125" style="468" customWidth="1"/>
    <col min="7422" max="7422" width="8.42578125" style="468" customWidth="1"/>
    <col min="7423" max="7424" width="8.28515625" style="468" customWidth="1"/>
    <col min="7425" max="7425" width="8.42578125" style="468" customWidth="1"/>
    <col min="7426" max="7426" width="10.28515625" style="468" customWidth="1"/>
    <col min="7427" max="7427" width="8.42578125" style="468" customWidth="1"/>
    <col min="7428" max="7428" width="8.140625" style="468" customWidth="1"/>
    <col min="7429" max="7429" width="8.5703125" style="468" customWidth="1"/>
    <col min="7430" max="7430" width="8.28515625" style="468" customWidth="1"/>
    <col min="7431" max="7431" width="10" style="468" customWidth="1"/>
    <col min="7432" max="7432" width="8.42578125" style="468" customWidth="1"/>
    <col min="7433" max="7433" width="9.28515625" style="468" customWidth="1"/>
    <col min="7434" max="7434" width="8.5703125" style="468" customWidth="1"/>
    <col min="7435" max="7435" width="8.28515625" style="468" customWidth="1"/>
    <col min="7436" max="7436" width="10" style="468" customWidth="1"/>
    <col min="7437" max="7437" width="8.42578125" style="468" customWidth="1"/>
    <col min="7438" max="7438" width="9.28515625" style="468" customWidth="1"/>
    <col min="7439" max="7439" width="8.5703125" style="468" customWidth="1"/>
    <col min="7440" max="7440" width="8.28515625" style="468" customWidth="1"/>
    <col min="7441" max="7441" width="10" style="468" customWidth="1"/>
    <col min="7442" max="7442" width="8.42578125" style="468" customWidth="1"/>
    <col min="7443" max="7443" width="9.28515625" style="468" customWidth="1"/>
    <col min="7444" max="7444" width="8.5703125" style="468" customWidth="1"/>
    <col min="7445" max="7445" width="9.85546875" style="468" customWidth="1"/>
    <col min="7446" max="7446" width="10" style="468" customWidth="1"/>
    <col min="7447" max="7447" width="8.42578125" style="468" customWidth="1"/>
    <col min="7448" max="7448" width="9.28515625" style="468" customWidth="1"/>
    <col min="7449" max="7449" width="8.5703125" style="468" customWidth="1"/>
    <col min="7450" max="7450" width="10.140625" style="468" customWidth="1"/>
    <col min="7451" max="7451" width="10" style="468" customWidth="1"/>
    <col min="7452" max="7454" width="8.85546875" style="468"/>
    <col min="7455" max="7456" width="9.5703125" style="468" bestFit="1" customWidth="1"/>
    <col min="7457" max="7676" width="8.85546875" style="468"/>
    <col min="7677" max="7677" width="23.42578125" style="468" customWidth="1"/>
    <col min="7678" max="7678" width="8.42578125" style="468" customWidth="1"/>
    <col min="7679" max="7680" width="8.28515625" style="468" customWidth="1"/>
    <col min="7681" max="7681" width="8.42578125" style="468" customWidth="1"/>
    <col min="7682" max="7682" width="10.28515625" style="468" customWidth="1"/>
    <col min="7683" max="7683" width="8.42578125" style="468" customWidth="1"/>
    <col min="7684" max="7684" width="8.140625" style="468" customWidth="1"/>
    <col min="7685" max="7685" width="8.5703125" style="468" customWidth="1"/>
    <col min="7686" max="7686" width="8.28515625" style="468" customWidth="1"/>
    <col min="7687" max="7687" width="10" style="468" customWidth="1"/>
    <col min="7688" max="7688" width="8.42578125" style="468" customWidth="1"/>
    <col min="7689" max="7689" width="9.28515625" style="468" customWidth="1"/>
    <col min="7690" max="7690" width="8.5703125" style="468" customWidth="1"/>
    <col min="7691" max="7691" width="8.28515625" style="468" customWidth="1"/>
    <col min="7692" max="7692" width="10" style="468" customWidth="1"/>
    <col min="7693" max="7693" width="8.42578125" style="468" customWidth="1"/>
    <col min="7694" max="7694" width="9.28515625" style="468" customWidth="1"/>
    <col min="7695" max="7695" width="8.5703125" style="468" customWidth="1"/>
    <col min="7696" max="7696" width="8.28515625" style="468" customWidth="1"/>
    <col min="7697" max="7697" width="10" style="468" customWidth="1"/>
    <col min="7698" max="7698" width="8.42578125" style="468" customWidth="1"/>
    <col min="7699" max="7699" width="9.28515625" style="468" customWidth="1"/>
    <col min="7700" max="7700" width="8.5703125" style="468" customWidth="1"/>
    <col min="7701" max="7701" width="9.85546875" style="468" customWidth="1"/>
    <col min="7702" max="7702" width="10" style="468" customWidth="1"/>
    <col min="7703" max="7703" width="8.42578125" style="468" customWidth="1"/>
    <col min="7704" max="7704" width="9.28515625" style="468" customWidth="1"/>
    <col min="7705" max="7705" width="8.5703125" style="468" customWidth="1"/>
    <col min="7706" max="7706" width="10.140625" style="468" customWidth="1"/>
    <col min="7707" max="7707" width="10" style="468" customWidth="1"/>
    <col min="7708" max="7710" width="8.85546875" style="468"/>
    <col min="7711" max="7712" width="9.5703125" style="468" bestFit="1" customWidth="1"/>
    <col min="7713" max="7932" width="8.85546875" style="468"/>
    <col min="7933" max="7933" width="23.42578125" style="468" customWidth="1"/>
    <col min="7934" max="7934" width="8.42578125" style="468" customWidth="1"/>
    <col min="7935" max="7936" width="8.28515625" style="468" customWidth="1"/>
    <col min="7937" max="7937" width="8.42578125" style="468" customWidth="1"/>
    <col min="7938" max="7938" width="10.28515625" style="468" customWidth="1"/>
    <col min="7939" max="7939" width="8.42578125" style="468" customWidth="1"/>
    <col min="7940" max="7940" width="8.140625" style="468" customWidth="1"/>
    <col min="7941" max="7941" width="8.5703125" style="468" customWidth="1"/>
    <col min="7942" max="7942" width="8.28515625" style="468" customWidth="1"/>
    <col min="7943" max="7943" width="10" style="468" customWidth="1"/>
    <col min="7944" max="7944" width="8.42578125" style="468" customWidth="1"/>
    <col min="7945" max="7945" width="9.28515625" style="468" customWidth="1"/>
    <col min="7946" max="7946" width="8.5703125" style="468" customWidth="1"/>
    <col min="7947" max="7947" width="8.28515625" style="468" customWidth="1"/>
    <col min="7948" max="7948" width="10" style="468" customWidth="1"/>
    <col min="7949" max="7949" width="8.42578125" style="468" customWidth="1"/>
    <col min="7950" max="7950" width="9.28515625" style="468" customWidth="1"/>
    <col min="7951" max="7951" width="8.5703125" style="468" customWidth="1"/>
    <col min="7952" max="7952" width="8.28515625" style="468" customWidth="1"/>
    <col min="7953" max="7953" width="10" style="468" customWidth="1"/>
    <col min="7954" max="7954" width="8.42578125" style="468" customWidth="1"/>
    <col min="7955" max="7955" width="9.28515625" style="468" customWidth="1"/>
    <col min="7956" max="7956" width="8.5703125" style="468" customWidth="1"/>
    <col min="7957" max="7957" width="9.85546875" style="468" customWidth="1"/>
    <col min="7958" max="7958" width="10" style="468" customWidth="1"/>
    <col min="7959" max="7959" width="8.42578125" style="468" customWidth="1"/>
    <col min="7960" max="7960" width="9.28515625" style="468" customWidth="1"/>
    <col min="7961" max="7961" width="8.5703125" style="468" customWidth="1"/>
    <col min="7962" max="7962" width="10.140625" style="468" customWidth="1"/>
    <col min="7963" max="7963" width="10" style="468" customWidth="1"/>
    <col min="7964" max="7966" width="8.85546875" style="468"/>
    <col min="7967" max="7968" width="9.5703125" style="468" bestFit="1" customWidth="1"/>
    <col min="7969" max="8188" width="8.85546875" style="468"/>
    <col min="8189" max="8189" width="23.42578125" style="468" customWidth="1"/>
    <col min="8190" max="8190" width="8.42578125" style="468" customWidth="1"/>
    <col min="8191" max="8192" width="8.28515625" style="468" customWidth="1"/>
    <col min="8193" max="8193" width="8.42578125" style="468" customWidth="1"/>
    <col min="8194" max="8194" width="10.28515625" style="468" customWidth="1"/>
    <col min="8195" max="8195" width="8.42578125" style="468" customWidth="1"/>
    <col min="8196" max="8196" width="8.140625" style="468" customWidth="1"/>
    <col min="8197" max="8197" width="8.5703125" style="468" customWidth="1"/>
    <col min="8198" max="8198" width="8.28515625" style="468" customWidth="1"/>
    <col min="8199" max="8199" width="10" style="468" customWidth="1"/>
    <col min="8200" max="8200" width="8.42578125" style="468" customWidth="1"/>
    <col min="8201" max="8201" width="9.28515625" style="468" customWidth="1"/>
    <col min="8202" max="8202" width="8.5703125" style="468" customWidth="1"/>
    <col min="8203" max="8203" width="8.28515625" style="468" customWidth="1"/>
    <col min="8204" max="8204" width="10" style="468" customWidth="1"/>
    <col min="8205" max="8205" width="8.42578125" style="468" customWidth="1"/>
    <col min="8206" max="8206" width="9.28515625" style="468" customWidth="1"/>
    <col min="8207" max="8207" width="8.5703125" style="468" customWidth="1"/>
    <col min="8208" max="8208" width="8.28515625" style="468" customWidth="1"/>
    <col min="8209" max="8209" width="10" style="468" customWidth="1"/>
    <col min="8210" max="8210" width="8.42578125" style="468" customWidth="1"/>
    <col min="8211" max="8211" width="9.28515625" style="468" customWidth="1"/>
    <col min="8212" max="8212" width="8.5703125" style="468" customWidth="1"/>
    <col min="8213" max="8213" width="9.85546875" style="468" customWidth="1"/>
    <col min="8214" max="8214" width="10" style="468" customWidth="1"/>
    <col min="8215" max="8215" width="8.42578125" style="468" customWidth="1"/>
    <col min="8216" max="8216" width="9.28515625" style="468" customWidth="1"/>
    <col min="8217" max="8217" width="8.5703125" style="468" customWidth="1"/>
    <col min="8218" max="8218" width="10.140625" style="468" customWidth="1"/>
    <col min="8219" max="8219" width="10" style="468" customWidth="1"/>
    <col min="8220" max="8222" width="8.85546875" style="468"/>
    <col min="8223" max="8224" width="9.5703125" style="468" bestFit="1" customWidth="1"/>
    <col min="8225" max="8444" width="8.85546875" style="468"/>
    <col min="8445" max="8445" width="23.42578125" style="468" customWidth="1"/>
    <col min="8446" max="8446" width="8.42578125" style="468" customWidth="1"/>
    <col min="8447" max="8448" width="8.28515625" style="468" customWidth="1"/>
    <col min="8449" max="8449" width="8.42578125" style="468" customWidth="1"/>
    <col min="8450" max="8450" width="10.28515625" style="468" customWidth="1"/>
    <col min="8451" max="8451" width="8.42578125" style="468" customWidth="1"/>
    <col min="8452" max="8452" width="8.140625" style="468" customWidth="1"/>
    <col min="8453" max="8453" width="8.5703125" style="468" customWidth="1"/>
    <col min="8454" max="8454" width="8.28515625" style="468" customWidth="1"/>
    <col min="8455" max="8455" width="10" style="468" customWidth="1"/>
    <col min="8456" max="8456" width="8.42578125" style="468" customWidth="1"/>
    <col min="8457" max="8457" width="9.28515625" style="468" customWidth="1"/>
    <col min="8458" max="8458" width="8.5703125" style="468" customWidth="1"/>
    <col min="8459" max="8459" width="8.28515625" style="468" customWidth="1"/>
    <col min="8460" max="8460" width="10" style="468" customWidth="1"/>
    <col min="8461" max="8461" width="8.42578125" style="468" customWidth="1"/>
    <col min="8462" max="8462" width="9.28515625" style="468" customWidth="1"/>
    <col min="8463" max="8463" width="8.5703125" style="468" customWidth="1"/>
    <col min="8464" max="8464" width="8.28515625" style="468" customWidth="1"/>
    <col min="8465" max="8465" width="10" style="468" customWidth="1"/>
    <col min="8466" max="8466" width="8.42578125" style="468" customWidth="1"/>
    <col min="8467" max="8467" width="9.28515625" style="468" customWidth="1"/>
    <col min="8468" max="8468" width="8.5703125" style="468" customWidth="1"/>
    <col min="8469" max="8469" width="9.85546875" style="468" customWidth="1"/>
    <col min="8470" max="8470" width="10" style="468" customWidth="1"/>
    <col min="8471" max="8471" width="8.42578125" style="468" customWidth="1"/>
    <col min="8472" max="8472" width="9.28515625" style="468" customWidth="1"/>
    <col min="8473" max="8473" width="8.5703125" style="468" customWidth="1"/>
    <col min="8474" max="8474" width="10.140625" style="468" customWidth="1"/>
    <col min="8475" max="8475" width="10" style="468" customWidth="1"/>
    <col min="8476" max="8478" width="8.85546875" style="468"/>
    <col min="8479" max="8480" width="9.5703125" style="468" bestFit="1" customWidth="1"/>
    <col min="8481" max="8700" width="8.85546875" style="468"/>
    <col min="8701" max="8701" width="23.42578125" style="468" customWidth="1"/>
    <col min="8702" max="8702" width="8.42578125" style="468" customWidth="1"/>
    <col min="8703" max="8704" width="8.28515625" style="468" customWidth="1"/>
    <col min="8705" max="8705" width="8.42578125" style="468" customWidth="1"/>
    <col min="8706" max="8706" width="10.28515625" style="468" customWidth="1"/>
    <col min="8707" max="8707" width="8.42578125" style="468" customWidth="1"/>
    <col min="8708" max="8708" width="8.140625" style="468" customWidth="1"/>
    <col min="8709" max="8709" width="8.5703125" style="468" customWidth="1"/>
    <col min="8710" max="8710" width="8.28515625" style="468" customWidth="1"/>
    <col min="8711" max="8711" width="10" style="468" customWidth="1"/>
    <col min="8712" max="8712" width="8.42578125" style="468" customWidth="1"/>
    <col min="8713" max="8713" width="9.28515625" style="468" customWidth="1"/>
    <col min="8714" max="8714" width="8.5703125" style="468" customWidth="1"/>
    <col min="8715" max="8715" width="8.28515625" style="468" customWidth="1"/>
    <col min="8716" max="8716" width="10" style="468" customWidth="1"/>
    <col min="8717" max="8717" width="8.42578125" style="468" customWidth="1"/>
    <col min="8718" max="8718" width="9.28515625" style="468" customWidth="1"/>
    <col min="8719" max="8719" width="8.5703125" style="468" customWidth="1"/>
    <col min="8720" max="8720" width="8.28515625" style="468" customWidth="1"/>
    <col min="8721" max="8721" width="10" style="468" customWidth="1"/>
    <col min="8722" max="8722" width="8.42578125" style="468" customWidth="1"/>
    <col min="8723" max="8723" width="9.28515625" style="468" customWidth="1"/>
    <col min="8724" max="8724" width="8.5703125" style="468" customWidth="1"/>
    <col min="8725" max="8725" width="9.85546875" style="468" customWidth="1"/>
    <col min="8726" max="8726" width="10" style="468" customWidth="1"/>
    <col min="8727" max="8727" width="8.42578125" style="468" customWidth="1"/>
    <col min="8728" max="8728" width="9.28515625" style="468" customWidth="1"/>
    <col min="8729" max="8729" width="8.5703125" style="468" customWidth="1"/>
    <col min="8730" max="8730" width="10.140625" style="468" customWidth="1"/>
    <col min="8731" max="8731" width="10" style="468" customWidth="1"/>
    <col min="8732" max="8734" width="8.85546875" style="468"/>
    <col min="8735" max="8736" width="9.5703125" style="468" bestFit="1" customWidth="1"/>
    <col min="8737" max="8956" width="8.85546875" style="468"/>
    <col min="8957" max="8957" width="23.42578125" style="468" customWidth="1"/>
    <col min="8958" max="8958" width="8.42578125" style="468" customWidth="1"/>
    <col min="8959" max="8960" width="8.28515625" style="468" customWidth="1"/>
    <col min="8961" max="8961" width="8.42578125" style="468" customWidth="1"/>
    <col min="8962" max="8962" width="10.28515625" style="468" customWidth="1"/>
    <col min="8963" max="8963" width="8.42578125" style="468" customWidth="1"/>
    <col min="8964" max="8964" width="8.140625" style="468" customWidth="1"/>
    <col min="8965" max="8965" width="8.5703125" style="468" customWidth="1"/>
    <col min="8966" max="8966" width="8.28515625" style="468" customWidth="1"/>
    <col min="8967" max="8967" width="10" style="468" customWidth="1"/>
    <col min="8968" max="8968" width="8.42578125" style="468" customWidth="1"/>
    <col min="8969" max="8969" width="9.28515625" style="468" customWidth="1"/>
    <col min="8970" max="8970" width="8.5703125" style="468" customWidth="1"/>
    <col min="8971" max="8971" width="8.28515625" style="468" customWidth="1"/>
    <col min="8972" max="8972" width="10" style="468" customWidth="1"/>
    <col min="8973" max="8973" width="8.42578125" style="468" customWidth="1"/>
    <col min="8974" max="8974" width="9.28515625" style="468" customWidth="1"/>
    <col min="8975" max="8975" width="8.5703125" style="468" customWidth="1"/>
    <col min="8976" max="8976" width="8.28515625" style="468" customWidth="1"/>
    <col min="8977" max="8977" width="10" style="468" customWidth="1"/>
    <col min="8978" max="8978" width="8.42578125" style="468" customWidth="1"/>
    <col min="8979" max="8979" width="9.28515625" style="468" customWidth="1"/>
    <col min="8980" max="8980" width="8.5703125" style="468" customWidth="1"/>
    <col min="8981" max="8981" width="9.85546875" style="468" customWidth="1"/>
    <col min="8982" max="8982" width="10" style="468" customWidth="1"/>
    <col min="8983" max="8983" width="8.42578125" style="468" customWidth="1"/>
    <col min="8984" max="8984" width="9.28515625" style="468" customWidth="1"/>
    <col min="8985" max="8985" width="8.5703125" style="468" customWidth="1"/>
    <col min="8986" max="8986" width="10.140625" style="468" customWidth="1"/>
    <col min="8987" max="8987" width="10" style="468" customWidth="1"/>
    <col min="8988" max="8990" width="8.85546875" style="468"/>
    <col min="8991" max="8992" width="9.5703125" style="468" bestFit="1" customWidth="1"/>
    <col min="8993" max="9212" width="8.85546875" style="468"/>
    <col min="9213" max="9213" width="23.42578125" style="468" customWidth="1"/>
    <col min="9214" max="9214" width="8.42578125" style="468" customWidth="1"/>
    <col min="9215" max="9216" width="8.28515625" style="468" customWidth="1"/>
    <col min="9217" max="9217" width="8.42578125" style="468" customWidth="1"/>
    <col min="9218" max="9218" width="10.28515625" style="468" customWidth="1"/>
    <col min="9219" max="9219" width="8.42578125" style="468" customWidth="1"/>
    <col min="9220" max="9220" width="8.140625" style="468" customWidth="1"/>
    <col min="9221" max="9221" width="8.5703125" style="468" customWidth="1"/>
    <col min="9222" max="9222" width="8.28515625" style="468" customWidth="1"/>
    <col min="9223" max="9223" width="10" style="468" customWidth="1"/>
    <col min="9224" max="9224" width="8.42578125" style="468" customWidth="1"/>
    <col min="9225" max="9225" width="9.28515625" style="468" customWidth="1"/>
    <col min="9226" max="9226" width="8.5703125" style="468" customWidth="1"/>
    <col min="9227" max="9227" width="8.28515625" style="468" customWidth="1"/>
    <col min="9228" max="9228" width="10" style="468" customWidth="1"/>
    <col min="9229" max="9229" width="8.42578125" style="468" customWidth="1"/>
    <col min="9230" max="9230" width="9.28515625" style="468" customWidth="1"/>
    <col min="9231" max="9231" width="8.5703125" style="468" customWidth="1"/>
    <col min="9232" max="9232" width="8.28515625" style="468" customWidth="1"/>
    <col min="9233" max="9233" width="10" style="468" customWidth="1"/>
    <col min="9234" max="9234" width="8.42578125" style="468" customWidth="1"/>
    <col min="9235" max="9235" width="9.28515625" style="468" customWidth="1"/>
    <col min="9236" max="9236" width="8.5703125" style="468" customWidth="1"/>
    <col min="9237" max="9237" width="9.85546875" style="468" customWidth="1"/>
    <col min="9238" max="9238" width="10" style="468" customWidth="1"/>
    <col min="9239" max="9239" width="8.42578125" style="468" customWidth="1"/>
    <col min="9240" max="9240" width="9.28515625" style="468" customWidth="1"/>
    <col min="9241" max="9241" width="8.5703125" style="468" customWidth="1"/>
    <col min="9242" max="9242" width="10.140625" style="468" customWidth="1"/>
    <col min="9243" max="9243" width="10" style="468" customWidth="1"/>
    <col min="9244" max="9246" width="8.85546875" style="468"/>
    <col min="9247" max="9248" width="9.5703125" style="468" bestFit="1" customWidth="1"/>
    <col min="9249" max="9468" width="8.85546875" style="468"/>
    <col min="9469" max="9469" width="23.42578125" style="468" customWidth="1"/>
    <col min="9470" max="9470" width="8.42578125" style="468" customWidth="1"/>
    <col min="9471" max="9472" width="8.28515625" style="468" customWidth="1"/>
    <col min="9473" max="9473" width="8.42578125" style="468" customWidth="1"/>
    <col min="9474" max="9474" width="10.28515625" style="468" customWidth="1"/>
    <col min="9475" max="9475" width="8.42578125" style="468" customWidth="1"/>
    <col min="9476" max="9476" width="8.140625" style="468" customWidth="1"/>
    <col min="9477" max="9477" width="8.5703125" style="468" customWidth="1"/>
    <col min="9478" max="9478" width="8.28515625" style="468" customWidth="1"/>
    <col min="9479" max="9479" width="10" style="468" customWidth="1"/>
    <col min="9480" max="9480" width="8.42578125" style="468" customWidth="1"/>
    <col min="9481" max="9481" width="9.28515625" style="468" customWidth="1"/>
    <col min="9482" max="9482" width="8.5703125" style="468" customWidth="1"/>
    <col min="9483" max="9483" width="8.28515625" style="468" customWidth="1"/>
    <col min="9484" max="9484" width="10" style="468" customWidth="1"/>
    <col min="9485" max="9485" width="8.42578125" style="468" customWidth="1"/>
    <col min="9486" max="9486" width="9.28515625" style="468" customWidth="1"/>
    <col min="9487" max="9487" width="8.5703125" style="468" customWidth="1"/>
    <col min="9488" max="9488" width="8.28515625" style="468" customWidth="1"/>
    <col min="9489" max="9489" width="10" style="468" customWidth="1"/>
    <col min="9490" max="9490" width="8.42578125" style="468" customWidth="1"/>
    <col min="9491" max="9491" width="9.28515625" style="468" customWidth="1"/>
    <col min="9492" max="9492" width="8.5703125" style="468" customWidth="1"/>
    <col min="9493" max="9493" width="9.85546875" style="468" customWidth="1"/>
    <col min="9494" max="9494" width="10" style="468" customWidth="1"/>
    <col min="9495" max="9495" width="8.42578125" style="468" customWidth="1"/>
    <col min="9496" max="9496" width="9.28515625" style="468" customWidth="1"/>
    <col min="9497" max="9497" width="8.5703125" style="468" customWidth="1"/>
    <col min="9498" max="9498" width="10.140625" style="468" customWidth="1"/>
    <col min="9499" max="9499" width="10" style="468" customWidth="1"/>
    <col min="9500" max="9502" width="8.85546875" style="468"/>
    <col min="9503" max="9504" width="9.5703125" style="468" bestFit="1" customWidth="1"/>
    <col min="9505" max="9724" width="8.85546875" style="468"/>
    <col min="9725" max="9725" width="23.42578125" style="468" customWidth="1"/>
    <col min="9726" max="9726" width="8.42578125" style="468" customWidth="1"/>
    <col min="9727" max="9728" width="8.28515625" style="468" customWidth="1"/>
    <col min="9729" max="9729" width="8.42578125" style="468" customWidth="1"/>
    <col min="9730" max="9730" width="10.28515625" style="468" customWidth="1"/>
    <col min="9731" max="9731" width="8.42578125" style="468" customWidth="1"/>
    <col min="9732" max="9732" width="8.140625" style="468" customWidth="1"/>
    <col min="9733" max="9733" width="8.5703125" style="468" customWidth="1"/>
    <col min="9734" max="9734" width="8.28515625" style="468" customWidth="1"/>
    <col min="9735" max="9735" width="10" style="468" customWidth="1"/>
    <col min="9736" max="9736" width="8.42578125" style="468" customWidth="1"/>
    <col min="9737" max="9737" width="9.28515625" style="468" customWidth="1"/>
    <col min="9738" max="9738" width="8.5703125" style="468" customWidth="1"/>
    <col min="9739" max="9739" width="8.28515625" style="468" customWidth="1"/>
    <col min="9740" max="9740" width="10" style="468" customWidth="1"/>
    <col min="9741" max="9741" width="8.42578125" style="468" customWidth="1"/>
    <col min="9742" max="9742" width="9.28515625" style="468" customWidth="1"/>
    <col min="9743" max="9743" width="8.5703125" style="468" customWidth="1"/>
    <col min="9744" max="9744" width="8.28515625" style="468" customWidth="1"/>
    <col min="9745" max="9745" width="10" style="468" customWidth="1"/>
    <col min="9746" max="9746" width="8.42578125" style="468" customWidth="1"/>
    <col min="9747" max="9747" width="9.28515625" style="468" customWidth="1"/>
    <col min="9748" max="9748" width="8.5703125" style="468" customWidth="1"/>
    <col min="9749" max="9749" width="9.85546875" style="468" customWidth="1"/>
    <col min="9750" max="9750" width="10" style="468" customWidth="1"/>
    <col min="9751" max="9751" width="8.42578125" style="468" customWidth="1"/>
    <col min="9752" max="9752" width="9.28515625" style="468" customWidth="1"/>
    <col min="9753" max="9753" width="8.5703125" style="468" customWidth="1"/>
    <col min="9754" max="9754" width="10.140625" style="468" customWidth="1"/>
    <col min="9755" max="9755" width="10" style="468" customWidth="1"/>
    <col min="9756" max="9758" width="8.85546875" style="468"/>
    <col min="9759" max="9760" width="9.5703125" style="468" bestFit="1" customWidth="1"/>
    <col min="9761" max="9980" width="8.85546875" style="468"/>
    <col min="9981" max="9981" width="23.42578125" style="468" customWidth="1"/>
    <col min="9982" max="9982" width="8.42578125" style="468" customWidth="1"/>
    <col min="9983" max="9984" width="8.28515625" style="468" customWidth="1"/>
    <col min="9985" max="9985" width="8.42578125" style="468" customWidth="1"/>
    <col min="9986" max="9986" width="10.28515625" style="468" customWidth="1"/>
    <col min="9987" max="9987" width="8.42578125" style="468" customWidth="1"/>
    <col min="9988" max="9988" width="8.140625" style="468" customWidth="1"/>
    <col min="9989" max="9989" width="8.5703125" style="468" customWidth="1"/>
    <col min="9990" max="9990" width="8.28515625" style="468" customWidth="1"/>
    <col min="9991" max="9991" width="10" style="468" customWidth="1"/>
    <col min="9992" max="9992" width="8.42578125" style="468" customWidth="1"/>
    <col min="9993" max="9993" width="9.28515625" style="468" customWidth="1"/>
    <col min="9994" max="9994" width="8.5703125" style="468" customWidth="1"/>
    <col min="9995" max="9995" width="8.28515625" style="468" customWidth="1"/>
    <col min="9996" max="9996" width="10" style="468" customWidth="1"/>
    <col min="9997" max="9997" width="8.42578125" style="468" customWidth="1"/>
    <col min="9998" max="9998" width="9.28515625" style="468" customWidth="1"/>
    <col min="9999" max="9999" width="8.5703125" style="468" customWidth="1"/>
    <col min="10000" max="10000" width="8.28515625" style="468" customWidth="1"/>
    <col min="10001" max="10001" width="10" style="468" customWidth="1"/>
    <col min="10002" max="10002" width="8.42578125" style="468" customWidth="1"/>
    <col min="10003" max="10003" width="9.28515625" style="468" customWidth="1"/>
    <col min="10004" max="10004" width="8.5703125" style="468" customWidth="1"/>
    <col min="10005" max="10005" width="9.85546875" style="468" customWidth="1"/>
    <col min="10006" max="10006" width="10" style="468" customWidth="1"/>
    <col min="10007" max="10007" width="8.42578125" style="468" customWidth="1"/>
    <col min="10008" max="10008" width="9.28515625" style="468" customWidth="1"/>
    <col min="10009" max="10009" width="8.5703125" style="468" customWidth="1"/>
    <col min="10010" max="10010" width="10.140625" style="468" customWidth="1"/>
    <col min="10011" max="10011" width="10" style="468" customWidth="1"/>
    <col min="10012" max="10014" width="8.85546875" style="468"/>
    <col min="10015" max="10016" width="9.5703125" style="468" bestFit="1" customWidth="1"/>
    <col min="10017" max="10236" width="8.85546875" style="468"/>
    <col min="10237" max="10237" width="23.42578125" style="468" customWidth="1"/>
    <col min="10238" max="10238" width="8.42578125" style="468" customWidth="1"/>
    <col min="10239" max="10240" width="8.28515625" style="468" customWidth="1"/>
    <col min="10241" max="10241" width="8.42578125" style="468" customWidth="1"/>
    <col min="10242" max="10242" width="10.28515625" style="468" customWidth="1"/>
    <col min="10243" max="10243" width="8.42578125" style="468" customWidth="1"/>
    <col min="10244" max="10244" width="8.140625" style="468" customWidth="1"/>
    <col min="10245" max="10245" width="8.5703125" style="468" customWidth="1"/>
    <col min="10246" max="10246" width="8.28515625" style="468" customWidth="1"/>
    <col min="10247" max="10247" width="10" style="468" customWidth="1"/>
    <col min="10248" max="10248" width="8.42578125" style="468" customWidth="1"/>
    <col min="10249" max="10249" width="9.28515625" style="468" customWidth="1"/>
    <col min="10250" max="10250" width="8.5703125" style="468" customWidth="1"/>
    <col min="10251" max="10251" width="8.28515625" style="468" customWidth="1"/>
    <col min="10252" max="10252" width="10" style="468" customWidth="1"/>
    <col min="10253" max="10253" width="8.42578125" style="468" customWidth="1"/>
    <col min="10254" max="10254" width="9.28515625" style="468" customWidth="1"/>
    <col min="10255" max="10255" width="8.5703125" style="468" customWidth="1"/>
    <col min="10256" max="10256" width="8.28515625" style="468" customWidth="1"/>
    <col min="10257" max="10257" width="10" style="468" customWidth="1"/>
    <col min="10258" max="10258" width="8.42578125" style="468" customWidth="1"/>
    <col min="10259" max="10259" width="9.28515625" style="468" customWidth="1"/>
    <col min="10260" max="10260" width="8.5703125" style="468" customWidth="1"/>
    <col min="10261" max="10261" width="9.85546875" style="468" customWidth="1"/>
    <col min="10262" max="10262" width="10" style="468" customWidth="1"/>
    <col min="10263" max="10263" width="8.42578125" style="468" customWidth="1"/>
    <col min="10264" max="10264" width="9.28515625" style="468" customWidth="1"/>
    <col min="10265" max="10265" width="8.5703125" style="468" customWidth="1"/>
    <col min="10266" max="10266" width="10.140625" style="468" customWidth="1"/>
    <col min="10267" max="10267" width="10" style="468" customWidth="1"/>
    <col min="10268" max="10270" width="8.85546875" style="468"/>
    <col min="10271" max="10272" width="9.5703125" style="468" bestFit="1" customWidth="1"/>
    <col min="10273" max="10492" width="8.85546875" style="468"/>
    <col min="10493" max="10493" width="23.42578125" style="468" customWidth="1"/>
    <col min="10494" max="10494" width="8.42578125" style="468" customWidth="1"/>
    <col min="10495" max="10496" width="8.28515625" style="468" customWidth="1"/>
    <col min="10497" max="10497" width="8.42578125" style="468" customWidth="1"/>
    <col min="10498" max="10498" width="10.28515625" style="468" customWidth="1"/>
    <col min="10499" max="10499" width="8.42578125" style="468" customWidth="1"/>
    <col min="10500" max="10500" width="8.140625" style="468" customWidth="1"/>
    <col min="10501" max="10501" width="8.5703125" style="468" customWidth="1"/>
    <col min="10502" max="10502" width="8.28515625" style="468" customWidth="1"/>
    <col min="10503" max="10503" width="10" style="468" customWidth="1"/>
    <col min="10504" max="10504" width="8.42578125" style="468" customWidth="1"/>
    <col min="10505" max="10505" width="9.28515625" style="468" customWidth="1"/>
    <col min="10506" max="10506" width="8.5703125" style="468" customWidth="1"/>
    <col min="10507" max="10507" width="8.28515625" style="468" customWidth="1"/>
    <col min="10508" max="10508" width="10" style="468" customWidth="1"/>
    <col min="10509" max="10509" width="8.42578125" style="468" customWidth="1"/>
    <col min="10510" max="10510" width="9.28515625" style="468" customWidth="1"/>
    <col min="10511" max="10511" width="8.5703125" style="468" customWidth="1"/>
    <col min="10512" max="10512" width="8.28515625" style="468" customWidth="1"/>
    <col min="10513" max="10513" width="10" style="468" customWidth="1"/>
    <col min="10514" max="10514" width="8.42578125" style="468" customWidth="1"/>
    <col min="10515" max="10515" width="9.28515625" style="468" customWidth="1"/>
    <col min="10516" max="10516" width="8.5703125" style="468" customWidth="1"/>
    <col min="10517" max="10517" width="9.85546875" style="468" customWidth="1"/>
    <col min="10518" max="10518" width="10" style="468" customWidth="1"/>
    <col min="10519" max="10519" width="8.42578125" style="468" customWidth="1"/>
    <col min="10520" max="10520" width="9.28515625" style="468" customWidth="1"/>
    <col min="10521" max="10521" width="8.5703125" style="468" customWidth="1"/>
    <col min="10522" max="10522" width="10.140625" style="468" customWidth="1"/>
    <col min="10523" max="10523" width="10" style="468" customWidth="1"/>
    <col min="10524" max="10526" width="8.85546875" style="468"/>
    <col min="10527" max="10528" width="9.5703125" style="468" bestFit="1" customWidth="1"/>
    <col min="10529" max="10748" width="8.85546875" style="468"/>
    <col min="10749" max="10749" width="23.42578125" style="468" customWidth="1"/>
    <col min="10750" max="10750" width="8.42578125" style="468" customWidth="1"/>
    <col min="10751" max="10752" width="8.28515625" style="468" customWidth="1"/>
    <col min="10753" max="10753" width="8.42578125" style="468" customWidth="1"/>
    <col min="10754" max="10754" width="10.28515625" style="468" customWidth="1"/>
    <col min="10755" max="10755" width="8.42578125" style="468" customWidth="1"/>
    <col min="10756" max="10756" width="8.140625" style="468" customWidth="1"/>
    <col min="10757" max="10757" width="8.5703125" style="468" customWidth="1"/>
    <col min="10758" max="10758" width="8.28515625" style="468" customWidth="1"/>
    <col min="10759" max="10759" width="10" style="468" customWidth="1"/>
    <col min="10760" max="10760" width="8.42578125" style="468" customWidth="1"/>
    <col min="10761" max="10761" width="9.28515625" style="468" customWidth="1"/>
    <col min="10762" max="10762" width="8.5703125" style="468" customWidth="1"/>
    <col min="10763" max="10763" width="8.28515625" style="468" customWidth="1"/>
    <col min="10764" max="10764" width="10" style="468" customWidth="1"/>
    <col min="10765" max="10765" width="8.42578125" style="468" customWidth="1"/>
    <col min="10766" max="10766" width="9.28515625" style="468" customWidth="1"/>
    <col min="10767" max="10767" width="8.5703125" style="468" customWidth="1"/>
    <col min="10768" max="10768" width="8.28515625" style="468" customWidth="1"/>
    <col min="10769" max="10769" width="10" style="468" customWidth="1"/>
    <col min="10770" max="10770" width="8.42578125" style="468" customWidth="1"/>
    <col min="10771" max="10771" width="9.28515625" style="468" customWidth="1"/>
    <col min="10772" max="10772" width="8.5703125" style="468" customWidth="1"/>
    <col min="10773" max="10773" width="9.85546875" style="468" customWidth="1"/>
    <col min="10774" max="10774" width="10" style="468" customWidth="1"/>
    <col min="10775" max="10775" width="8.42578125" style="468" customWidth="1"/>
    <col min="10776" max="10776" width="9.28515625" style="468" customWidth="1"/>
    <col min="10777" max="10777" width="8.5703125" style="468" customWidth="1"/>
    <col min="10778" max="10778" width="10.140625" style="468" customWidth="1"/>
    <col min="10779" max="10779" width="10" style="468" customWidth="1"/>
    <col min="10780" max="10782" width="8.85546875" style="468"/>
    <col min="10783" max="10784" width="9.5703125" style="468" bestFit="1" customWidth="1"/>
    <col min="10785" max="11004" width="8.85546875" style="468"/>
    <col min="11005" max="11005" width="23.42578125" style="468" customWidth="1"/>
    <col min="11006" max="11006" width="8.42578125" style="468" customWidth="1"/>
    <col min="11007" max="11008" width="8.28515625" style="468" customWidth="1"/>
    <col min="11009" max="11009" width="8.42578125" style="468" customWidth="1"/>
    <col min="11010" max="11010" width="10.28515625" style="468" customWidth="1"/>
    <col min="11011" max="11011" width="8.42578125" style="468" customWidth="1"/>
    <col min="11012" max="11012" width="8.140625" style="468" customWidth="1"/>
    <col min="11013" max="11013" width="8.5703125" style="468" customWidth="1"/>
    <col min="11014" max="11014" width="8.28515625" style="468" customWidth="1"/>
    <col min="11015" max="11015" width="10" style="468" customWidth="1"/>
    <col min="11016" max="11016" width="8.42578125" style="468" customWidth="1"/>
    <col min="11017" max="11017" width="9.28515625" style="468" customWidth="1"/>
    <col min="11018" max="11018" width="8.5703125" style="468" customWidth="1"/>
    <col min="11019" max="11019" width="8.28515625" style="468" customWidth="1"/>
    <col min="11020" max="11020" width="10" style="468" customWidth="1"/>
    <col min="11021" max="11021" width="8.42578125" style="468" customWidth="1"/>
    <col min="11022" max="11022" width="9.28515625" style="468" customWidth="1"/>
    <col min="11023" max="11023" width="8.5703125" style="468" customWidth="1"/>
    <col min="11024" max="11024" width="8.28515625" style="468" customWidth="1"/>
    <col min="11025" max="11025" width="10" style="468" customWidth="1"/>
    <col min="11026" max="11026" width="8.42578125" style="468" customWidth="1"/>
    <col min="11027" max="11027" width="9.28515625" style="468" customWidth="1"/>
    <col min="11028" max="11028" width="8.5703125" style="468" customWidth="1"/>
    <col min="11029" max="11029" width="9.85546875" style="468" customWidth="1"/>
    <col min="11030" max="11030" width="10" style="468" customWidth="1"/>
    <col min="11031" max="11031" width="8.42578125" style="468" customWidth="1"/>
    <col min="11032" max="11032" width="9.28515625" style="468" customWidth="1"/>
    <col min="11033" max="11033" width="8.5703125" style="468" customWidth="1"/>
    <col min="11034" max="11034" width="10.140625" style="468" customWidth="1"/>
    <col min="11035" max="11035" width="10" style="468" customWidth="1"/>
    <col min="11036" max="11038" width="8.85546875" style="468"/>
    <col min="11039" max="11040" width="9.5703125" style="468" bestFit="1" customWidth="1"/>
    <col min="11041" max="11260" width="8.85546875" style="468"/>
    <col min="11261" max="11261" width="23.42578125" style="468" customWidth="1"/>
    <col min="11262" max="11262" width="8.42578125" style="468" customWidth="1"/>
    <col min="11263" max="11264" width="8.28515625" style="468" customWidth="1"/>
    <col min="11265" max="11265" width="8.42578125" style="468" customWidth="1"/>
    <col min="11266" max="11266" width="10.28515625" style="468" customWidth="1"/>
    <col min="11267" max="11267" width="8.42578125" style="468" customWidth="1"/>
    <col min="11268" max="11268" width="8.140625" style="468" customWidth="1"/>
    <col min="11269" max="11269" width="8.5703125" style="468" customWidth="1"/>
    <col min="11270" max="11270" width="8.28515625" style="468" customWidth="1"/>
    <col min="11271" max="11271" width="10" style="468" customWidth="1"/>
    <col min="11272" max="11272" width="8.42578125" style="468" customWidth="1"/>
    <col min="11273" max="11273" width="9.28515625" style="468" customWidth="1"/>
    <col min="11274" max="11274" width="8.5703125" style="468" customWidth="1"/>
    <col min="11275" max="11275" width="8.28515625" style="468" customWidth="1"/>
    <col min="11276" max="11276" width="10" style="468" customWidth="1"/>
    <col min="11277" max="11277" width="8.42578125" style="468" customWidth="1"/>
    <col min="11278" max="11278" width="9.28515625" style="468" customWidth="1"/>
    <col min="11279" max="11279" width="8.5703125" style="468" customWidth="1"/>
    <col min="11280" max="11280" width="8.28515625" style="468" customWidth="1"/>
    <col min="11281" max="11281" width="10" style="468" customWidth="1"/>
    <col min="11282" max="11282" width="8.42578125" style="468" customWidth="1"/>
    <col min="11283" max="11283" width="9.28515625" style="468" customWidth="1"/>
    <col min="11284" max="11284" width="8.5703125" style="468" customWidth="1"/>
    <col min="11285" max="11285" width="9.85546875" style="468" customWidth="1"/>
    <col min="11286" max="11286" width="10" style="468" customWidth="1"/>
    <col min="11287" max="11287" width="8.42578125" style="468" customWidth="1"/>
    <col min="11288" max="11288" width="9.28515625" style="468" customWidth="1"/>
    <col min="11289" max="11289" width="8.5703125" style="468" customWidth="1"/>
    <col min="11290" max="11290" width="10.140625" style="468" customWidth="1"/>
    <col min="11291" max="11291" width="10" style="468" customWidth="1"/>
    <col min="11292" max="11294" width="8.85546875" style="468"/>
    <col min="11295" max="11296" width="9.5703125" style="468" bestFit="1" customWidth="1"/>
    <col min="11297" max="11516" width="8.85546875" style="468"/>
    <col min="11517" max="11517" width="23.42578125" style="468" customWidth="1"/>
    <col min="11518" max="11518" width="8.42578125" style="468" customWidth="1"/>
    <col min="11519" max="11520" width="8.28515625" style="468" customWidth="1"/>
    <col min="11521" max="11521" width="8.42578125" style="468" customWidth="1"/>
    <col min="11522" max="11522" width="10.28515625" style="468" customWidth="1"/>
    <col min="11523" max="11523" width="8.42578125" style="468" customWidth="1"/>
    <col min="11524" max="11524" width="8.140625" style="468" customWidth="1"/>
    <col min="11525" max="11525" width="8.5703125" style="468" customWidth="1"/>
    <col min="11526" max="11526" width="8.28515625" style="468" customWidth="1"/>
    <col min="11527" max="11527" width="10" style="468" customWidth="1"/>
    <col min="11528" max="11528" width="8.42578125" style="468" customWidth="1"/>
    <col min="11529" max="11529" width="9.28515625" style="468" customWidth="1"/>
    <col min="11530" max="11530" width="8.5703125" style="468" customWidth="1"/>
    <col min="11531" max="11531" width="8.28515625" style="468" customWidth="1"/>
    <col min="11532" max="11532" width="10" style="468" customWidth="1"/>
    <col min="11533" max="11533" width="8.42578125" style="468" customWidth="1"/>
    <col min="11534" max="11534" width="9.28515625" style="468" customWidth="1"/>
    <col min="11535" max="11535" width="8.5703125" style="468" customWidth="1"/>
    <col min="11536" max="11536" width="8.28515625" style="468" customWidth="1"/>
    <col min="11537" max="11537" width="10" style="468" customWidth="1"/>
    <col min="11538" max="11538" width="8.42578125" style="468" customWidth="1"/>
    <col min="11539" max="11539" width="9.28515625" style="468" customWidth="1"/>
    <col min="11540" max="11540" width="8.5703125" style="468" customWidth="1"/>
    <col min="11541" max="11541" width="9.85546875" style="468" customWidth="1"/>
    <col min="11542" max="11542" width="10" style="468" customWidth="1"/>
    <col min="11543" max="11543" width="8.42578125" style="468" customWidth="1"/>
    <col min="11544" max="11544" width="9.28515625" style="468" customWidth="1"/>
    <col min="11545" max="11545" width="8.5703125" style="468" customWidth="1"/>
    <col min="11546" max="11546" width="10.140625" style="468" customWidth="1"/>
    <col min="11547" max="11547" width="10" style="468" customWidth="1"/>
    <col min="11548" max="11550" width="8.85546875" style="468"/>
    <col min="11551" max="11552" width="9.5703125" style="468" bestFit="1" customWidth="1"/>
    <col min="11553" max="11772" width="8.85546875" style="468"/>
    <col min="11773" max="11773" width="23.42578125" style="468" customWidth="1"/>
    <col min="11774" max="11774" width="8.42578125" style="468" customWidth="1"/>
    <col min="11775" max="11776" width="8.28515625" style="468" customWidth="1"/>
    <col min="11777" max="11777" width="8.42578125" style="468" customWidth="1"/>
    <col min="11778" max="11778" width="10.28515625" style="468" customWidth="1"/>
    <col min="11779" max="11779" width="8.42578125" style="468" customWidth="1"/>
    <col min="11780" max="11780" width="8.140625" style="468" customWidth="1"/>
    <col min="11781" max="11781" width="8.5703125" style="468" customWidth="1"/>
    <col min="11782" max="11782" width="8.28515625" style="468" customWidth="1"/>
    <col min="11783" max="11783" width="10" style="468" customWidth="1"/>
    <col min="11784" max="11784" width="8.42578125" style="468" customWidth="1"/>
    <col min="11785" max="11785" width="9.28515625" style="468" customWidth="1"/>
    <col min="11786" max="11786" width="8.5703125" style="468" customWidth="1"/>
    <col min="11787" max="11787" width="8.28515625" style="468" customWidth="1"/>
    <col min="11788" max="11788" width="10" style="468" customWidth="1"/>
    <col min="11789" max="11789" width="8.42578125" style="468" customWidth="1"/>
    <col min="11790" max="11790" width="9.28515625" style="468" customWidth="1"/>
    <col min="11791" max="11791" width="8.5703125" style="468" customWidth="1"/>
    <col min="11792" max="11792" width="8.28515625" style="468" customWidth="1"/>
    <col min="11793" max="11793" width="10" style="468" customWidth="1"/>
    <col min="11794" max="11794" width="8.42578125" style="468" customWidth="1"/>
    <col min="11795" max="11795" width="9.28515625" style="468" customWidth="1"/>
    <col min="11796" max="11796" width="8.5703125" style="468" customWidth="1"/>
    <col min="11797" max="11797" width="9.85546875" style="468" customWidth="1"/>
    <col min="11798" max="11798" width="10" style="468" customWidth="1"/>
    <col min="11799" max="11799" width="8.42578125" style="468" customWidth="1"/>
    <col min="11800" max="11800" width="9.28515625" style="468" customWidth="1"/>
    <col min="11801" max="11801" width="8.5703125" style="468" customWidth="1"/>
    <col min="11802" max="11802" width="10.140625" style="468" customWidth="1"/>
    <col min="11803" max="11803" width="10" style="468" customWidth="1"/>
    <col min="11804" max="11806" width="8.85546875" style="468"/>
    <col min="11807" max="11808" width="9.5703125" style="468" bestFit="1" customWidth="1"/>
    <col min="11809" max="12028" width="8.85546875" style="468"/>
    <col min="12029" max="12029" width="23.42578125" style="468" customWidth="1"/>
    <col min="12030" max="12030" width="8.42578125" style="468" customWidth="1"/>
    <col min="12031" max="12032" width="8.28515625" style="468" customWidth="1"/>
    <col min="12033" max="12033" width="8.42578125" style="468" customWidth="1"/>
    <col min="12034" max="12034" width="10.28515625" style="468" customWidth="1"/>
    <col min="12035" max="12035" width="8.42578125" style="468" customWidth="1"/>
    <col min="12036" max="12036" width="8.140625" style="468" customWidth="1"/>
    <col min="12037" max="12037" width="8.5703125" style="468" customWidth="1"/>
    <col min="12038" max="12038" width="8.28515625" style="468" customWidth="1"/>
    <col min="12039" max="12039" width="10" style="468" customWidth="1"/>
    <col min="12040" max="12040" width="8.42578125" style="468" customWidth="1"/>
    <col min="12041" max="12041" width="9.28515625" style="468" customWidth="1"/>
    <col min="12042" max="12042" width="8.5703125" style="468" customWidth="1"/>
    <col min="12043" max="12043" width="8.28515625" style="468" customWidth="1"/>
    <col min="12044" max="12044" width="10" style="468" customWidth="1"/>
    <col min="12045" max="12045" width="8.42578125" style="468" customWidth="1"/>
    <col min="12046" max="12046" width="9.28515625" style="468" customWidth="1"/>
    <col min="12047" max="12047" width="8.5703125" style="468" customWidth="1"/>
    <col min="12048" max="12048" width="8.28515625" style="468" customWidth="1"/>
    <col min="12049" max="12049" width="10" style="468" customWidth="1"/>
    <col min="12050" max="12050" width="8.42578125" style="468" customWidth="1"/>
    <col min="12051" max="12051" width="9.28515625" style="468" customWidth="1"/>
    <col min="12052" max="12052" width="8.5703125" style="468" customWidth="1"/>
    <col min="12053" max="12053" width="9.85546875" style="468" customWidth="1"/>
    <col min="12054" max="12054" width="10" style="468" customWidth="1"/>
    <col min="12055" max="12055" width="8.42578125" style="468" customWidth="1"/>
    <col min="12056" max="12056" width="9.28515625" style="468" customWidth="1"/>
    <col min="12057" max="12057" width="8.5703125" style="468" customWidth="1"/>
    <col min="12058" max="12058" width="10.140625" style="468" customWidth="1"/>
    <col min="12059" max="12059" width="10" style="468" customWidth="1"/>
    <col min="12060" max="12062" width="8.85546875" style="468"/>
    <col min="12063" max="12064" width="9.5703125" style="468" bestFit="1" customWidth="1"/>
    <col min="12065" max="12284" width="8.85546875" style="468"/>
    <col min="12285" max="12285" width="23.42578125" style="468" customWidth="1"/>
    <col min="12286" max="12286" width="8.42578125" style="468" customWidth="1"/>
    <col min="12287" max="12288" width="8.28515625" style="468" customWidth="1"/>
    <col min="12289" max="12289" width="8.42578125" style="468" customWidth="1"/>
    <col min="12290" max="12290" width="10.28515625" style="468" customWidth="1"/>
    <col min="12291" max="12291" width="8.42578125" style="468" customWidth="1"/>
    <col min="12292" max="12292" width="8.140625" style="468" customWidth="1"/>
    <col min="12293" max="12293" width="8.5703125" style="468" customWidth="1"/>
    <col min="12294" max="12294" width="8.28515625" style="468" customWidth="1"/>
    <col min="12295" max="12295" width="10" style="468" customWidth="1"/>
    <col min="12296" max="12296" width="8.42578125" style="468" customWidth="1"/>
    <col min="12297" max="12297" width="9.28515625" style="468" customWidth="1"/>
    <col min="12298" max="12298" width="8.5703125" style="468" customWidth="1"/>
    <col min="12299" max="12299" width="8.28515625" style="468" customWidth="1"/>
    <col min="12300" max="12300" width="10" style="468" customWidth="1"/>
    <col min="12301" max="12301" width="8.42578125" style="468" customWidth="1"/>
    <col min="12302" max="12302" width="9.28515625" style="468" customWidth="1"/>
    <col min="12303" max="12303" width="8.5703125" style="468" customWidth="1"/>
    <col min="12304" max="12304" width="8.28515625" style="468" customWidth="1"/>
    <col min="12305" max="12305" width="10" style="468" customWidth="1"/>
    <col min="12306" max="12306" width="8.42578125" style="468" customWidth="1"/>
    <col min="12307" max="12307" width="9.28515625" style="468" customWidth="1"/>
    <col min="12308" max="12308" width="8.5703125" style="468" customWidth="1"/>
    <col min="12309" max="12309" width="9.85546875" style="468" customWidth="1"/>
    <col min="12310" max="12310" width="10" style="468" customWidth="1"/>
    <col min="12311" max="12311" width="8.42578125" style="468" customWidth="1"/>
    <col min="12312" max="12312" width="9.28515625" style="468" customWidth="1"/>
    <col min="12313" max="12313" width="8.5703125" style="468" customWidth="1"/>
    <col min="12314" max="12314" width="10.140625" style="468" customWidth="1"/>
    <col min="12315" max="12315" width="10" style="468" customWidth="1"/>
    <col min="12316" max="12318" width="8.85546875" style="468"/>
    <col min="12319" max="12320" width="9.5703125" style="468" bestFit="1" customWidth="1"/>
    <col min="12321" max="12540" width="8.85546875" style="468"/>
    <col min="12541" max="12541" width="23.42578125" style="468" customWidth="1"/>
    <col min="12542" max="12542" width="8.42578125" style="468" customWidth="1"/>
    <col min="12543" max="12544" width="8.28515625" style="468" customWidth="1"/>
    <col min="12545" max="12545" width="8.42578125" style="468" customWidth="1"/>
    <col min="12546" max="12546" width="10.28515625" style="468" customWidth="1"/>
    <col min="12547" max="12547" width="8.42578125" style="468" customWidth="1"/>
    <col min="12548" max="12548" width="8.140625" style="468" customWidth="1"/>
    <col min="12549" max="12549" width="8.5703125" style="468" customWidth="1"/>
    <col min="12550" max="12550" width="8.28515625" style="468" customWidth="1"/>
    <col min="12551" max="12551" width="10" style="468" customWidth="1"/>
    <col min="12552" max="12552" width="8.42578125" style="468" customWidth="1"/>
    <col min="12553" max="12553" width="9.28515625" style="468" customWidth="1"/>
    <col min="12554" max="12554" width="8.5703125" style="468" customWidth="1"/>
    <col min="12555" max="12555" width="8.28515625" style="468" customWidth="1"/>
    <col min="12556" max="12556" width="10" style="468" customWidth="1"/>
    <col min="12557" max="12557" width="8.42578125" style="468" customWidth="1"/>
    <col min="12558" max="12558" width="9.28515625" style="468" customWidth="1"/>
    <col min="12559" max="12559" width="8.5703125" style="468" customWidth="1"/>
    <col min="12560" max="12560" width="8.28515625" style="468" customWidth="1"/>
    <col min="12561" max="12561" width="10" style="468" customWidth="1"/>
    <col min="12562" max="12562" width="8.42578125" style="468" customWidth="1"/>
    <col min="12563" max="12563" width="9.28515625" style="468" customWidth="1"/>
    <col min="12564" max="12564" width="8.5703125" style="468" customWidth="1"/>
    <col min="12565" max="12565" width="9.85546875" style="468" customWidth="1"/>
    <col min="12566" max="12566" width="10" style="468" customWidth="1"/>
    <col min="12567" max="12567" width="8.42578125" style="468" customWidth="1"/>
    <col min="12568" max="12568" width="9.28515625" style="468" customWidth="1"/>
    <col min="12569" max="12569" width="8.5703125" style="468" customWidth="1"/>
    <col min="12570" max="12570" width="10.140625" style="468" customWidth="1"/>
    <col min="12571" max="12571" width="10" style="468" customWidth="1"/>
    <col min="12572" max="12574" width="8.85546875" style="468"/>
    <col min="12575" max="12576" width="9.5703125" style="468" bestFit="1" customWidth="1"/>
    <col min="12577" max="12796" width="8.85546875" style="468"/>
    <col min="12797" max="12797" width="23.42578125" style="468" customWidth="1"/>
    <col min="12798" max="12798" width="8.42578125" style="468" customWidth="1"/>
    <col min="12799" max="12800" width="8.28515625" style="468" customWidth="1"/>
    <col min="12801" max="12801" width="8.42578125" style="468" customWidth="1"/>
    <col min="12802" max="12802" width="10.28515625" style="468" customWidth="1"/>
    <col min="12803" max="12803" width="8.42578125" style="468" customWidth="1"/>
    <col min="12804" max="12804" width="8.140625" style="468" customWidth="1"/>
    <col min="12805" max="12805" width="8.5703125" style="468" customWidth="1"/>
    <col min="12806" max="12806" width="8.28515625" style="468" customWidth="1"/>
    <col min="12807" max="12807" width="10" style="468" customWidth="1"/>
    <col min="12808" max="12808" width="8.42578125" style="468" customWidth="1"/>
    <col min="12809" max="12809" width="9.28515625" style="468" customWidth="1"/>
    <col min="12810" max="12810" width="8.5703125" style="468" customWidth="1"/>
    <col min="12811" max="12811" width="8.28515625" style="468" customWidth="1"/>
    <col min="12812" max="12812" width="10" style="468" customWidth="1"/>
    <col min="12813" max="12813" width="8.42578125" style="468" customWidth="1"/>
    <col min="12814" max="12814" width="9.28515625" style="468" customWidth="1"/>
    <col min="12815" max="12815" width="8.5703125" style="468" customWidth="1"/>
    <col min="12816" max="12816" width="8.28515625" style="468" customWidth="1"/>
    <col min="12817" max="12817" width="10" style="468" customWidth="1"/>
    <col min="12818" max="12818" width="8.42578125" style="468" customWidth="1"/>
    <col min="12819" max="12819" width="9.28515625" style="468" customWidth="1"/>
    <col min="12820" max="12820" width="8.5703125" style="468" customWidth="1"/>
    <col min="12821" max="12821" width="9.85546875" style="468" customWidth="1"/>
    <col min="12822" max="12822" width="10" style="468" customWidth="1"/>
    <col min="12823" max="12823" width="8.42578125" style="468" customWidth="1"/>
    <col min="12824" max="12824" width="9.28515625" style="468" customWidth="1"/>
    <col min="12825" max="12825" width="8.5703125" style="468" customWidth="1"/>
    <col min="12826" max="12826" width="10.140625" style="468" customWidth="1"/>
    <col min="12827" max="12827" width="10" style="468" customWidth="1"/>
    <col min="12828" max="12830" width="8.85546875" style="468"/>
    <col min="12831" max="12832" width="9.5703125" style="468" bestFit="1" customWidth="1"/>
    <col min="12833" max="13052" width="8.85546875" style="468"/>
    <col min="13053" max="13053" width="23.42578125" style="468" customWidth="1"/>
    <col min="13054" max="13054" width="8.42578125" style="468" customWidth="1"/>
    <col min="13055" max="13056" width="8.28515625" style="468" customWidth="1"/>
    <col min="13057" max="13057" width="8.42578125" style="468" customWidth="1"/>
    <col min="13058" max="13058" width="10.28515625" style="468" customWidth="1"/>
    <col min="13059" max="13059" width="8.42578125" style="468" customWidth="1"/>
    <col min="13060" max="13060" width="8.140625" style="468" customWidth="1"/>
    <col min="13061" max="13061" width="8.5703125" style="468" customWidth="1"/>
    <col min="13062" max="13062" width="8.28515625" style="468" customWidth="1"/>
    <col min="13063" max="13063" width="10" style="468" customWidth="1"/>
    <col min="13064" max="13064" width="8.42578125" style="468" customWidth="1"/>
    <col min="13065" max="13065" width="9.28515625" style="468" customWidth="1"/>
    <col min="13066" max="13066" width="8.5703125" style="468" customWidth="1"/>
    <col min="13067" max="13067" width="8.28515625" style="468" customWidth="1"/>
    <col min="13068" max="13068" width="10" style="468" customWidth="1"/>
    <col min="13069" max="13069" width="8.42578125" style="468" customWidth="1"/>
    <col min="13070" max="13070" width="9.28515625" style="468" customWidth="1"/>
    <col min="13071" max="13071" width="8.5703125" style="468" customWidth="1"/>
    <col min="13072" max="13072" width="8.28515625" style="468" customWidth="1"/>
    <col min="13073" max="13073" width="10" style="468" customWidth="1"/>
    <col min="13074" max="13074" width="8.42578125" style="468" customWidth="1"/>
    <col min="13075" max="13075" width="9.28515625" style="468" customWidth="1"/>
    <col min="13076" max="13076" width="8.5703125" style="468" customWidth="1"/>
    <col min="13077" max="13077" width="9.85546875" style="468" customWidth="1"/>
    <col min="13078" max="13078" width="10" style="468" customWidth="1"/>
    <col min="13079" max="13079" width="8.42578125" style="468" customWidth="1"/>
    <col min="13080" max="13080" width="9.28515625" style="468" customWidth="1"/>
    <col min="13081" max="13081" width="8.5703125" style="468" customWidth="1"/>
    <col min="13082" max="13082" width="10.140625" style="468" customWidth="1"/>
    <col min="13083" max="13083" width="10" style="468" customWidth="1"/>
    <col min="13084" max="13086" width="8.85546875" style="468"/>
    <col min="13087" max="13088" width="9.5703125" style="468" bestFit="1" customWidth="1"/>
    <col min="13089" max="13308" width="8.85546875" style="468"/>
    <col min="13309" max="13309" width="23.42578125" style="468" customWidth="1"/>
    <col min="13310" max="13310" width="8.42578125" style="468" customWidth="1"/>
    <col min="13311" max="13312" width="8.28515625" style="468" customWidth="1"/>
    <col min="13313" max="13313" width="8.42578125" style="468" customWidth="1"/>
    <col min="13314" max="13314" width="10.28515625" style="468" customWidth="1"/>
    <col min="13315" max="13315" width="8.42578125" style="468" customWidth="1"/>
    <col min="13316" max="13316" width="8.140625" style="468" customWidth="1"/>
    <col min="13317" max="13317" width="8.5703125" style="468" customWidth="1"/>
    <col min="13318" max="13318" width="8.28515625" style="468" customWidth="1"/>
    <col min="13319" max="13319" width="10" style="468" customWidth="1"/>
    <col min="13320" max="13320" width="8.42578125" style="468" customWidth="1"/>
    <col min="13321" max="13321" width="9.28515625" style="468" customWidth="1"/>
    <col min="13322" max="13322" width="8.5703125" style="468" customWidth="1"/>
    <col min="13323" max="13323" width="8.28515625" style="468" customWidth="1"/>
    <col min="13324" max="13324" width="10" style="468" customWidth="1"/>
    <col min="13325" max="13325" width="8.42578125" style="468" customWidth="1"/>
    <col min="13326" max="13326" width="9.28515625" style="468" customWidth="1"/>
    <col min="13327" max="13327" width="8.5703125" style="468" customWidth="1"/>
    <col min="13328" max="13328" width="8.28515625" style="468" customWidth="1"/>
    <col min="13329" max="13329" width="10" style="468" customWidth="1"/>
    <col min="13330" max="13330" width="8.42578125" style="468" customWidth="1"/>
    <col min="13331" max="13331" width="9.28515625" style="468" customWidth="1"/>
    <col min="13332" max="13332" width="8.5703125" style="468" customWidth="1"/>
    <col min="13333" max="13333" width="9.85546875" style="468" customWidth="1"/>
    <col min="13334" max="13334" width="10" style="468" customWidth="1"/>
    <col min="13335" max="13335" width="8.42578125" style="468" customWidth="1"/>
    <col min="13336" max="13336" width="9.28515625" style="468" customWidth="1"/>
    <col min="13337" max="13337" width="8.5703125" style="468" customWidth="1"/>
    <col min="13338" max="13338" width="10.140625" style="468" customWidth="1"/>
    <col min="13339" max="13339" width="10" style="468" customWidth="1"/>
    <col min="13340" max="13342" width="8.85546875" style="468"/>
    <col min="13343" max="13344" width="9.5703125" style="468" bestFit="1" customWidth="1"/>
    <col min="13345" max="13564" width="8.85546875" style="468"/>
    <col min="13565" max="13565" width="23.42578125" style="468" customWidth="1"/>
    <col min="13566" max="13566" width="8.42578125" style="468" customWidth="1"/>
    <col min="13567" max="13568" width="8.28515625" style="468" customWidth="1"/>
    <col min="13569" max="13569" width="8.42578125" style="468" customWidth="1"/>
    <col min="13570" max="13570" width="10.28515625" style="468" customWidth="1"/>
    <col min="13571" max="13571" width="8.42578125" style="468" customWidth="1"/>
    <col min="13572" max="13572" width="8.140625" style="468" customWidth="1"/>
    <col min="13573" max="13573" width="8.5703125" style="468" customWidth="1"/>
    <col min="13574" max="13574" width="8.28515625" style="468" customWidth="1"/>
    <col min="13575" max="13575" width="10" style="468" customWidth="1"/>
    <col min="13576" max="13576" width="8.42578125" style="468" customWidth="1"/>
    <col min="13577" max="13577" width="9.28515625" style="468" customWidth="1"/>
    <col min="13578" max="13578" width="8.5703125" style="468" customWidth="1"/>
    <col min="13579" max="13579" width="8.28515625" style="468" customWidth="1"/>
    <col min="13580" max="13580" width="10" style="468" customWidth="1"/>
    <col min="13581" max="13581" width="8.42578125" style="468" customWidth="1"/>
    <col min="13582" max="13582" width="9.28515625" style="468" customWidth="1"/>
    <col min="13583" max="13583" width="8.5703125" style="468" customWidth="1"/>
    <col min="13584" max="13584" width="8.28515625" style="468" customWidth="1"/>
    <col min="13585" max="13585" width="10" style="468" customWidth="1"/>
    <col min="13586" max="13586" width="8.42578125" style="468" customWidth="1"/>
    <col min="13587" max="13587" width="9.28515625" style="468" customWidth="1"/>
    <col min="13588" max="13588" width="8.5703125" style="468" customWidth="1"/>
    <col min="13589" max="13589" width="9.85546875" style="468" customWidth="1"/>
    <col min="13590" max="13590" width="10" style="468" customWidth="1"/>
    <col min="13591" max="13591" width="8.42578125" style="468" customWidth="1"/>
    <col min="13592" max="13592" width="9.28515625" style="468" customWidth="1"/>
    <col min="13593" max="13593" width="8.5703125" style="468" customWidth="1"/>
    <col min="13594" max="13594" width="10.140625" style="468" customWidth="1"/>
    <col min="13595" max="13595" width="10" style="468" customWidth="1"/>
    <col min="13596" max="13598" width="8.85546875" style="468"/>
    <col min="13599" max="13600" width="9.5703125" style="468" bestFit="1" customWidth="1"/>
    <col min="13601" max="13820" width="8.85546875" style="468"/>
    <col min="13821" max="13821" width="23.42578125" style="468" customWidth="1"/>
    <col min="13822" max="13822" width="8.42578125" style="468" customWidth="1"/>
    <col min="13823" max="13824" width="8.28515625" style="468" customWidth="1"/>
    <col min="13825" max="13825" width="8.42578125" style="468" customWidth="1"/>
    <col min="13826" max="13826" width="10.28515625" style="468" customWidth="1"/>
    <col min="13827" max="13827" width="8.42578125" style="468" customWidth="1"/>
    <col min="13828" max="13828" width="8.140625" style="468" customWidth="1"/>
    <col min="13829" max="13829" width="8.5703125" style="468" customWidth="1"/>
    <col min="13830" max="13830" width="8.28515625" style="468" customWidth="1"/>
    <col min="13831" max="13831" width="10" style="468" customWidth="1"/>
    <col min="13832" max="13832" width="8.42578125" style="468" customWidth="1"/>
    <col min="13833" max="13833" width="9.28515625" style="468" customWidth="1"/>
    <col min="13834" max="13834" width="8.5703125" style="468" customWidth="1"/>
    <col min="13835" max="13835" width="8.28515625" style="468" customWidth="1"/>
    <col min="13836" max="13836" width="10" style="468" customWidth="1"/>
    <col min="13837" max="13837" width="8.42578125" style="468" customWidth="1"/>
    <col min="13838" max="13838" width="9.28515625" style="468" customWidth="1"/>
    <col min="13839" max="13839" width="8.5703125" style="468" customWidth="1"/>
    <col min="13840" max="13840" width="8.28515625" style="468" customWidth="1"/>
    <col min="13841" max="13841" width="10" style="468" customWidth="1"/>
    <col min="13842" max="13842" width="8.42578125" style="468" customWidth="1"/>
    <col min="13843" max="13843" width="9.28515625" style="468" customWidth="1"/>
    <col min="13844" max="13844" width="8.5703125" style="468" customWidth="1"/>
    <col min="13845" max="13845" width="9.85546875" style="468" customWidth="1"/>
    <col min="13846" max="13846" width="10" style="468" customWidth="1"/>
    <col min="13847" max="13847" width="8.42578125" style="468" customWidth="1"/>
    <col min="13848" max="13848" width="9.28515625" style="468" customWidth="1"/>
    <col min="13849" max="13849" width="8.5703125" style="468" customWidth="1"/>
    <col min="13850" max="13850" width="10.140625" style="468" customWidth="1"/>
    <col min="13851" max="13851" width="10" style="468" customWidth="1"/>
    <col min="13852" max="13854" width="8.85546875" style="468"/>
    <col min="13855" max="13856" width="9.5703125" style="468" bestFit="1" customWidth="1"/>
    <col min="13857" max="14076" width="8.85546875" style="468"/>
    <col min="14077" max="14077" width="23.42578125" style="468" customWidth="1"/>
    <col min="14078" max="14078" width="8.42578125" style="468" customWidth="1"/>
    <col min="14079" max="14080" width="8.28515625" style="468" customWidth="1"/>
    <col min="14081" max="14081" width="8.42578125" style="468" customWidth="1"/>
    <col min="14082" max="14082" width="10.28515625" style="468" customWidth="1"/>
    <col min="14083" max="14083" width="8.42578125" style="468" customWidth="1"/>
    <col min="14084" max="14084" width="8.140625" style="468" customWidth="1"/>
    <col min="14085" max="14085" width="8.5703125" style="468" customWidth="1"/>
    <col min="14086" max="14086" width="8.28515625" style="468" customWidth="1"/>
    <col min="14087" max="14087" width="10" style="468" customWidth="1"/>
    <col min="14088" max="14088" width="8.42578125" style="468" customWidth="1"/>
    <col min="14089" max="14089" width="9.28515625" style="468" customWidth="1"/>
    <col min="14090" max="14090" width="8.5703125" style="468" customWidth="1"/>
    <col min="14091" max="14091" width="8.28515625" style="468" customWidth="1"/>
    <col min="14092" max="14092" width="10" style="468" customWidth="1"/>
    <col min="14093" max="14093" width="8.42578125" style="468" customWidth="1"/>
    <col min="14094" max="14094" width="9.28515625" style="468" customWidth="1"/>
    <col min="14095" max="14095" width="8.5703125" style="468" customWidth="1"/>
    <col min="14096" max="14096" width="8.28515625" style="468" customWidth="1"/>
    <col min="14097" max="14097" width="10" style="468" customWidth="1"/>
    <col min="14098" max="14098" width="8.42578125" style="468" customWidth="1"/>
    <col min="14099" max="14099" width="9.28515625" style="468" customWidth="1"/>
    <col min="14100" max="14100" width="8.5703125" style="468" customWidth="1"/>
    <col min="14101" max="14101" width="9.85546875" style="468" customWidth="1"/>
    <col min="14102" max="14102" width="10" style="468" customWidth="1"/>
    <col min="14103" max="14103" width="8.42578125" style="468" customWidth="1"/>
    <col min="14104" max="14104" width="9.28515625" style="468" customWidth="1"/>
    <col min="14105" max="14105" width="8.5703125" style="468" customWidth="1"/>
    <col min="14106" max="14106" width="10.140625" style="468" customWidth="1"/>
    <col min="14107" max="14107" width="10" style="468" customWidth="1"/>
    <col min="14108" max="14110" width="8.85546875" style="468"/>
    <col min="14111" max="14112" width="9.5703125" style="468" bestFit="1" customWidth="1"/>
    <col min="14113" max="14332" width="8.85546875" style="468"/>
    <col min="14333" max="14333" width="23.42578125" style="468" customWidth="1"/>
    <col min="14334" max="14334" width="8.42578125" style="468" customWidth="1"/>
    <col min="14335" max="14336" width="8.28515625" style="468" customWidth="1"/>
    <col min="14337" max="14337" width="8.42578125" style="468" customWidth="1"/>
    <col min="14338" max="14338" width="10.28515625" style="468" customWidth="1"/>
    <col min="14339" max="14339" width="8.42578125" style="468" customWidth="1"/>
    <col min="14340" max="14340" width="8.140625" style="468" customWidth="1"/>
    <col min="14341" max="14341" width="8.5703125" style="468" customWidth="1"/>
    <col min="14342" max="14342" width="8.28515625" style="468" customWidth="1"/>
    <col min="14343" max="14343" width="10" style="468" customWidth="1"/>
    <col min="14344" max="14344" width="8.42578125" style="468" customWidth="1"/>
    <col min="14345" max="14345" width="9.28515625" style="468" customWidth="1"/>
    <col min="14346" max="14346" width="8.5703125" style="468" customWidth="1"/>
    <col min="14347" max="14347" width="8.28515625" style="468" customWidth="1"/>
    <col min="14348" max="14348" width="10" style="468" customWidth="1"/>
    <col min="14349" max="14349" width="8.42578125" style="468" customWidth="1"/>
    <col min="14350" max="14350" width="9.28515625" style="468" customWidth="1"/>
    <col min="14351" max="14351" width="8.5703125" style="468" customWidth="1"/>
    <col min="14352" max="14352" width="8.28515625" style="468" customWidth="1"/>
    <col min="14353" max="14353" width="10" style="468" customWidth="1"/>
    <col min="14354" max="14354" width="8.42578125" style="468" customWidth="1"/>
    <col min="14355" max="14355" width="9.28515625" style="468" customWidth="1"/>
    <col min="14356" max="14356" width="8.5703125" style="468" customWidth="1"/>
    <col min="14357" max="14357" width="9.85546875" style="468" customWidth="1"/>
    <col min="14358" max="14358" width="10" style="468" customWidth="1"/>
    <col min="14359" max="14359" width="8.42578125" style="468" customWidth="1"/>
    <col min="14360" max="14360" width="9.28515625" style="468" customWidth="1"/>
    <col min="14361" max="14361" width="8.5703125" style="468" customWidth="1"/>
    <col min="14362" max="14362" width="10.140625" style="468" customWidth="1"/>
    <col min="14363" max="14363" width="10" style="468" customWidth="1"/>
    <col min="14364" max="14366" width="8.85546875" style="468"/>
    <col min="14367" max="14368" width="9.5703125" style="468" bestFit="1" customWidth="1"/>
    <col min="14369" max="14588" width="8.85546875" style="468"/>
    <col min="14589" max="14589" width="23.42578125" style="468" customWidth="1"/>
    <col min="14590" max="14590" width="8.42578125" style="468" customWidth="1"/>
    <col min="14591" max="14592" width="8.28515625" style="468" customWidth="1"/>
    <col min="14593" max="14593" width="8.42578125" style="468" customWidth="1"/>
    <col min="14594" max="14594" width="10.28515625" style="468" customWidth="1"/>
    <col min="14595" max="14595" width="8.42578125" style="468" customWidth="1"/>
    <col min="14596" max="14596" width="8.140625" style="468" customWidth="1"/>
    <col min="14597" max="14597" width="8.5703125" style="468" customWidth="1"/>
    <col min="14598" max="14598" width="8.28515625" style="468" customWidth="1"/>
    <col min="14599" max="14599" width="10" style="468" customWidth="1"/>
    <col min="14600" max="14600" width="8.42578125" style="468" customWidth="1"/>
    <col min="14601" max="14601" width="9.28515625" style="468" customWidth="1"/>
    <col min="14602" max="14602" width="8.5703125" style="468" customWidth="1"/>
    <col min="14603" max="14603" width="8.28515625" style="468" customWidth="1"/>
    <col min="14604" max="14604" width="10" style="468" customWidth="1"/>
    <col min="14605" max="14605" width="8.42578125" style="468" customWidth="1"/>
    <col min="14606" max="14606" width="9.28515625" style="468" customWidth="1"/>
    <col min="14607" max="14607" width="8.5703125" style="468" customWidth="1"/>
    <col min="14608" max="14608" width="8.28515625" style="468" customWidth="1"/>
    <col min="14609" max="14609" width="10" style="468" customWidth="1"/>
    <col min="14610" max="14610" width="8.42578125" style="468" customWidth="1"/>
    <col min="14611" max="14611" width="9.28515625" style="468" customWidth="1"/>
    <col min="14612" max="14612" width="8.5703125" style="468" customWidth="1"/>
    <col min="14613" max="14613" width="9.85546875" style="468" customWidth="1"/>
    <col min="14614" max="14614" width="10" style="468" customWidth="1"/>
    <col min="14615" max="14615" width="8.42578125" style="468" customWidth="1"/>
    <col min="14616" max="14616" width="9.28515625" style="468" customWidth="1"/>
    <col min="14617" max="14617" width="8.5703125" style="468" customWidth="1"/>
    <col min="14618" max="14618" width="10.140625" style="468" customWidth="1"/>
    <col min="14619" max="14619" width="10" style="468" customWidth="1"/>
    <col min="14620" max="14622" width="8.85546875" style="468"/>
    <col min="14623" max="14624" width="9.5703125" style="468" bestFit="1" customWidth="1"/>
    <col min="14625" max="14844" width="8.85546875" style="468"/>
    <col min="14845" max="14845" width="23.42578125" style="468" customWidth="1"/>
    <col min="14846" max="14846" width="8.42578125" style="468" customWidth="1"/>
    <col min="14847" max="14848" width="8.28515625" style="468" customWidth="1"/>
    <col min="14849" max="14849" width="8.42578125" style="468" customWidth="1"/>
    <col min="14850" max="14850" width="10.28515625" style="468" customWidth="1"/>
    <col min="14851" max="14851" width="8.42578125" style="468" customWidth="1"/>
    <col min="14852" max="14852" width="8.140625" style="468" customWidth="1"/>
    <col min="14853" max="14853" width="8.5703125" style="468" customWidth="1"/>
    <col min="14854" max="14854" width="8.28515625" style="468" customWidth="1"/>
    <col min="14855" max="14855" width="10" style="468" customWidth="1"/>
    <col min="14856" max="14856" width="8.42578125" style="468" customWidth="1"/>
    <col min="14857" max="14857" width="9.28515625" style="468" customWidth="1"/>
    <col min="14858" max="14858" width="8.5703125" style="468" customWidth="1"/>
    <col min="14859" max="14859" width="8.28515625" style="468" customWidth="1"/>
    <col min="14860" max="14860" width="10" style="468" customWidth="1"/>
    <col min="14861" max="14861" width="8.42578125" style="468" customWidth="1"/>
    <col min="14862" max="14862" width="9.28515625" style="468" customWidth="1"/>
    <col min="14863" max="14863" width="8.5703125" style="468" customWidth="1"/>
    <col min="14864" max="14864" width="8.28515625" style="468" customWidth="1"/>
    <col min="14865" max="14865" width="10" style="468" customWidth="1"/>
    <col min="14866" max="14866" width="8.42578125" style="468" customWidth="1"/>
    <col min="14867" max="14867" width="9.28515625" style="468" customWidth="1"/>
    <col min="14868" max="14868" width="8.5703125" style="468" customWidth="1"/>
    <col min="14869" max="14869" width="9.85546875" style="468" customWidth="1"/>
    <col min="14870" max="14870" width="10" style="468" customWidth="1"/>
    <col min="14871" max="14871" width="8.42578125" style="468" customWidth="1"/>
    <col min="14872" max="14872" width="9.28515625" style="468" customWidth="1"/>
    <col min="14873" max="14873" width="8.5703125" style="468" customWidth="1"/>
    <col min="14874" max="14874" width="10.140625" style="468" customWidth="1"/>
    <col min="14875" max="14875" width="10" style="468" customWidth="1"/>
    <col min="14876" max="14878" width="8.85546875" style="468"/>
    <col min="14879" max="14880" width="9.5703125" style="468" bestFit="1" customWidth="1"/>
    <col min="14881" max="15100" width="8.85546875" style="468"/>
    <col min="15101" max="15101" width="23.42578125" style="468" customWidth="1"/>
    <col min="15102" max="15102" width="8.42578125" style="468" customWidth="1"/>
    <col min="15103" max="15104" width="8.28515625" style="468" customWidth="1"/>
    <col min="15105" max="15105" width="8.42578125" style="468" customWidth="1"/>
    <col min="15106" max="15106" width="10.28515625" style="468" customWidth="1"/>
    <col min="15107" max="15107" width="8.42578125" style="468" customWidth="1"/>
    <col min="15108" max="15108" width="8.140625" style="468" customWidth="1"/>
    <col min="15109" max="15109" width="8.5703125" style="468" customWidth="1"/>
    <col min="15110" max="15110" width="8.28515625" style="468" customWidth="1"/>
    <col min="15111" max="15111" width="10" style="468" customWidth="1"/>
    <col min="15112" max="15112" width="8.42578125" style="468" customWidth="1"/>
    <col min="15113" max="15113" width="9.28515625" style="468" customWidth="1"/>
    <col min="15114" max="15114" width="8.5703125" style="468" customWidth="1"/>
    <col min="15115" max="15115" width="8.28515625" style="468" customWidth="1"/>
    <col min="15116" max="15116" width="10" style="468" customWidth="1"/>
    <col min="15117" max="15117" width="8.42578125" style="468" customWidth="1"/>
    <col min="15118" max="15118" width="9.28515625" style="468" customWidth="1"/>
    <col min="15119" max="15119" width="8.5703125" style="468" customWidth="1"/>
    <col min="15120" max="15120" width="8.28515625" style="468" customWidth="1"/>
    <col min="15121" max="15121" width="10" style="468" customWidth="1"/>
    <col min="15122" max="15122" width="8.42578125" style="468" customWidth="1"/>
    <col min="15123" max="15123" width="9.28515625" style="468" customWidth="1"/>
    <col min="15124" max="15124" width="8.5703125" style="468" customWidth="1"/>
    <col min="15125" max="15125" width="9.85546875" style="468" customWidth="1"/>
    <col min="15126" max="15126" width="10" style="468" customWidth="1"/>
    <col min="15127" max="15127" width="8.42578125" style="468" customWidth="1"/>
    <col min="15128" max="15128" width="9.28515625" style="468" customWidth="1"/>
    <col min="15129" max="15129" width="8.5703125" style="468" customWidth="1"/>
    <col min="15130" max="15130" width="10.140625" style="468" customWidth="1"/>
    <col min="15131" max="15131" width="10" style="468" customWidth="1"/>
    <col min="15132" max="15134" width="8.85546875" style="468"/>
    <col min="15135" max="15136" width="9.5703125" style="468" bestFit="1" customWidth="1"/>
    <col min="15137" max="15356" width="8.85546875" style="468"/>
    <col min="15357" max="15357" width="23.42578125" style="468" customWidth="1"/>
    <col min="15358" max="15358" width="8.42578125" style="468" customWidth="1"/>
    <col min="15359" max="15360" width="8.28515625" style="468" customWidth="1"/>
    <col min="15361" max="15361" width="8.42578125" style="468" customWidth="1"/>
    <col min="15362" max="15362" width="10.28515625" style="468" customWidth="1"/>
    <col min="15363" max="15363" width="8.42578125" style="468" customWidth="1"/>
    <col min="15364" max="15364" width="8.140625" style="468" customWidth="1"/>
    <col min="15365" max="15365" width="8.5703125" style="468" customWidth="1"/>
    <col min="15366" max="15366" width="8.28515625" style="468" customWidth="1"/>
    <col min="15367" max="15367" width="10" style="468" customWidth="1"/>
    <col min="15368" max="15368" width="8.42578125" style="468" customWidth="1"/>
    <col min="15369" max="15369" width="9.28515625" style="468" customWidth="1"/>
    <col min="15370" max="15370" width="8.5703125" style="468" customWidth="1"/>
    <col min="15371" max="15371" width="8.28515625" style="468" customWidth="1"/>
    <col min="15372" max="15372" width="10" style="468" customWidth="1"/>
    <col min="15373" max="15373" width="8.42578125" style="468" customWidth="1"/>
    <col min="15374" max="15374" width="9.28515625" style="468" customWidth="1"/>
    <col min="15375" max="15375" width="8.5703125" style="468" customWidth="1"/>
    <col min="15376" max="15376" width="8.28515625" style="468" customWidth="1"/>
    <col min="15377" max="15377" width="10" style="468" customWidth="1"/>
    <col min="15378" max="15378" width="8.42578125" style="468" customWidth="1"/>
    <col min="15379" max="15379" width="9.28515625" style="468" customWidth="1"/>
    <col min="15380" max="15380" width="8.5703125" style="468" customWidth="1"/>
    <col min="15381" max="15381" width="9.85546875" style="468" customWidth="1"/>
    <col min="15382" max="15382" width="10" style="468" customWidth="1"/>
    <col min="15383" max="15383" width="8.42578125" style="468" customWidth="1"/>
    <col min="15384" max="15384" width="9.28515625" style="468" customWidth="1"/>
    <col min="15385" max="15385" width="8.5703125" style="468" customWidth="1"/>
    <col min="15386" max="15386" width="10.140625" style="468" customWidth="1"/>
    <col min="15387" max="15387" width="10" style="468" customWidth="1"/>
    <col min="15388" max="15390" width="8.85546875" style="468"/>
    <col min="15391" max="15392" width="9.5703125" style="468" bestFit="1" customWidth="1"/>
    <col min="15393" max="15612" width="8.85546875" style="468"/>
    <col min="15613" max="15613" width="23.42578125" style="468" customWidth="1"/>
    <col min="15614" max="15614" width="8.42578125" style="468" customWidth="1"/>
    <col min="15615" max="15616" width="8.28515625" style="468" customWidth="1"/>
    <col min="15617" max="15617" width="8.42578125" style="468" customWidth="1"/>
    <col min="15618" max="15618" width="10.28515625" style="468" customWidth="1"/>
    <col min="15619" max="15619" width="8.42578125" style="468" customWidth="1"/>
    <col min="15620" max="15620" width="8.140625" style="468" customWidth="1"/>
    <col min="15621" max="15621" width="8.5703125" style="468" customWidth="1"/>
    <col min="15622" max="15622" width="8.28515625" style="468" customWidth="1"/>
    <col min="15623" max="15623" width="10" style="468" customWidth="1"/>
    <col min="15624" max="15624" width="8.42578125" style="468" customWidth="1"/>
    <col min="15625" max="15625" width="9.28515625" style="468" customWidth="1"/>
    <col min="15626" max="15626" width="8.5703125" style="468" customWidth="1"/>
    <col min="15627" max="15627" width="8.28515625" style="468" customWidth="1"/>
    <col min="15628" max="15628" width="10" style="468" customWidth="1"/>
    <col min="15629" max="15629" width="8.42578125" style="468" customWidth="1"/>
    <col min="15630" max="15630" width="9.28515625" style="468" customWidth="1"/>
    <col min="15631" max="15631" width="8.5703125" style="468" customWidth="1"/>
    <col min="15632" max="15632" width="8.28515625" style="468" customWidth="1"/>
    <col min="15633" max="15633" width="10" style="468" customWidth="1"/>
    <col min="15634" max="15634" width="8.42578125" style="468" customWidth="1"/>
    <col min="15635" max="15635" width="9.28515625" style="468" customWidth="1"/>
    <col min="15636" max="15636" width="8.5703125" style="468" customWidth="1"/>
    <col min="15637" max="15637" width="9.85546875" style="468" customWidth="1"/>
    <col min="15638" max="15638" width="10" style="468" customWidth="1"/>
    <col min="15639" max="15639" width="8.42578125" style="468" customWidth="1"/>
    <col min="15640" max="15640" width="9.28515625" style="468" customWidth="1"/>
    <col min="15641" max="15641" width="8.5703125" style="468" customWidth="1"/>
    <col min="15642" max="15642" width="10.140625" style="468" customWidth="1"/>
    <col min="15643" max="15643" width="10" style="468" customWidth="1"/>
    <col min="15644" max="15646" width="8.85546875" style="468"/>
    <col min="15647" max="15648" width="9.5703125" style="468" bestFit="1" customWidth="1"/>
    <col min="15649" max="15868" width="8.85546875" style="468"/>
    <col min="15869" max="15869" width="23.42578125" style="468" customWidth="1"/>
    <col min="15870" max="15870" width="8.42578125" style="468" customWidth="1"/>
    <col min="15871" max="15872" width="8.28515625" style="468" customWidth="1"/>
    <col min="15873" max="15873" width="8.42578125" style="468" customWidth="1"/>
    <col min="15874" max="15874" width="10.28515625" style="468" customWidth="1"/>
    <col min="15875" max="15875" width="8.42578125" style="468" customWidth="1"/>
    <col min="15876" max="15876" width="8.140625" style="468" customWidth="1"/>
    <col min="15877" max="15877" width="8.5703125" style="468" customWidth="1"/>
    <col min="15878" max="15878" width="8.28515625" style="468" customWidth="1"/>
    <col min="15879" max="15879" width="10" style="468" customWidth="1"/>
    <col min="15880" max="15880" width="8.42578125" style="468" customWidth="1"/>
    <col min="15881" max="15881" width="9.28515625" style="468" customWidth="1"/>
    <col min="15882" max="15882" width="8.5703125" style="468" customWidth="1"/>
    <col min="15883" max="15883" width="8.28515625" style="468" customWidth="1"/>
    <col min="15884" max="15884" width="10" style="468" customWidth="1"/>
    <col min="15885" max="15885" width="8.42578125" style="468" customWidth="1"/>
    <col min="15886" max="15886" width="9.28515625" style="468" customWidth="1"/>
    <col min="15887" max="15887" width="8.5703125" style="468" customWidth="1"/>
    <col min="15888" max="15888" width="8.28515625" style="468" customWidth="1"/>
    <col min="15889" max="15889" width="10" style="468" customWidth="1"/>
    <col min="15890" max="15890" width="8.42578125" style="468" customWidth="1"/>
    <col min="15891" max="15891" width="9.28515625" style="468" customWidth="1"/>
    <col min="15892" max="15892" width="8.5703125" style="468" customWidth="1"/>
    <col min="15893" max="15893" width="9.85546875" style="468" customWidth="1"/>
    <col min="15894" max="15894" width="10" style="468" customWidth="1"/>
    <col min="15895" max="15895" width="8.42578125" style="468" customWidth="1"/>
    <col min="15896" max="15896" width="9.28515625" style="468" customWidth="1"/>
    <col min="15897" max="15897" width="8.5703125" style="468" customWidth="1"/>
    <col min="15898" max="15898" width="10.140625" style="468" customWidth="1"/>
    <col min="15899" max="15899" width="10" style="468" customWidth="1"/>
    <col min="15900" max="15902" width="8.85546875" style="468"/>
    <col min="15903" max="15904" width="9.5703125" style="468" bestFit="1" customWidth="1"/>
    <col min="15905" max="16124" width="8.85546875" style="468"/>
    <col min="16125" max="16125" width="23.42578125" style="468" customWidth="1"/>
    <col min="16126" max="16126" width="8.42578125" style="468" customWidth="1"/>
    <col min="16127" max="16128" width="8.28515625" style="468" customWidth="1"/>
    <col min="16129" max="16129" width="8.42578125" style="468" customWidth="1"/>
    <col min="16130" max="16130" width="10.28515625" style="468" customWidth="1"/>
    <col min="16131" max="16131" width="8.42578125" style="468" customWidth="1"/>
    <col min="16132" max="16132" width="8.140625" style="468" customWidth="1"/>
    <col min="16133" max="16133" width="8.5703125" style="468" customWidth="1"/>
    <col min="16134" max="16134" width="8.28515625" style="468" customWidth="1"/>
    <col min="16135" max="16135" width="10" style="468" customWidth="1"/>
    <col min="16136" max="16136" width="8.42578125" style="468" customWidth="1"/>
    <col min="16137" max="16137" width="9.28515625" style="468" customWidth="1"/>
    <col min="16138" max="16138" width="8.5703125" style="468" customWidth="1"/>
    <col min="16139" max="16139" width="8.28515625" style="468" customWidth="1"/>
    <col min="16140" max="16140" width="10" style="468" customWidth="1"/>
    <col min="16141" max="16141" width="8.42578125" style="468" customWidth="1"/>
    <col min="16142" max="16142" width="9.28515625" style="468" customWidth="1"/>
    <col min="16143" max="16143" width="8.5703125" style="468" customWidth="1"/>
    <col min="16144" max="16144" width="8.28515625" style="468" customWidth="1"/>
    <col min="16145" max="16145" width="10" style="468" customWidth="1"/>
    <col min="16146" max="16146" width="8.42578125" style="468" customWidth="1"/>
    <col min="16147" max="16147" width="9.28515625" style="468" customWidth="1"/>
    <col min="16148" max="16148" width="8.5703125" style="468" customWidth="1"/>
    <col min="16149" max="16149" width="9.85546875" style="468" customWidth="1"/>
    <col min="16150" max="16150" width="10" style="468" customWidth="1"/>
    <col min="16151" max="16151" width="8.42578125" style="468" customWidth="1"/>
    <col min="16152" max="16152" width="9.28515625" style="468" customWidth="1"/>
    <col min="16153" max="16153" width="8.5703125" style="468" customWidth="1"/>
    <col min="16154" max="16154" width="10.140625" style="468" customWidth="1"/>
    <col min="16155" max="16155" width="10" style="468" customWidth="1"/>
    <col min="16156" max="16158" width="8.85546875" style="468"/>
    <col min="16159" max="16160" width="9.5703125" style="468" bestFit="1" customWidth="1"/>
    <col min="16161" max="16384" width="8.85546875" style="468"/>
  </cols>
  <sheetData>
    <row r="1" spans="1:56">
      <c r="A1" s="465"/>
      <c r="B1" s="465" t="s">
        <v>196</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row>
    <row r="2" spans="1:56">
      <c r="A2" s="469"/>
      <c r="B2" s="470"/>
      <c r="C2" s="470"/>
      <c r="D2" s="470"/>
      <c r="E2" s="470"/>
      <c r="F2" s="470"/>
      <c r="G2" s="471"/>
      <c r="H2" s="471"/>
      <c r="I2" s="471"/>
      <c r="J2" s="471"/>
      <c r="K2" s="471"/>
      <c r="L2" s="471"/>
      <c r="M2" s="471"/>
      <c r="N2" s="471"/>
      <c r="O2" s="471"/>
      <c r="P2" s="471"/>
      <c r="Q2" s="471" t="s">
        <v>183</v>
      </c>
      <c r="R2" s="471"/>
      <c r="S2" s="471"/>
      <c r="T2" s="471"/>
      <c r="U2" s="471"/>
      <c r="V2" s="471" t="s">
        <v>182</v>
      </c>
      <c r="W2" s="471"/>
      <c r="X2" s="471"/>
      <c r="Y2" s="471"/>
      <c r="Z2" s="471"/>
      <c r="AA2" s="467" t="s">
        <v>181</v>
      </c>
      <c r="AB2" s="472"/>
      <c r="AC2" s="472"/>
      <c r="AD2" s="472"/>
      <c r="AE2" s="472"/>
      <c r="AF2" s="467" t="s">
        <v>152</v>
      </c>
      <c r="AG2" s="471"/>
      <c r="AH2" s="471"/>
      <c r="AI2" s="471"/>
      <c r="AJ2" s="471"/>
      <c r="AK2" s="471" t="s">
        <v>180</v>
      </c>
      <c r="AL2" s="471"/>
      <c r="AM2" s="471"/>
      <c r="AN2" s="471"/>
      <c r="AO2" s="471"/>
      <c r="AP2" s="471" t="s">
        <v>184</v>
      </c>
      <c r="AQ2" s="471"/>
      <c r="AR2" s="471"/>
      <c r="AS2" s="471"/>
      <c r="AT2" s="471"/>
      <c r="AU2" s="471" t="s">
        <v>204</v>
      </c>
      <c r="AV2" s="471"/>
      <c r="AW2" s="471"/>
      <c r="AX2" s="471"/>
      <c r="AY2" s="471"/>
      <c r="AZ2" s="471" t="s">
        <v>205</v>
      </c>
      <c r="BA2" s="471"/>
      <c r="BB2" s="471"/>
      <c r="BC2" s="471"/>
      <c r="BD2" s="471"/>
    </row>
    <row r="3" spans="1:56" s="520" customFormat="1" ht="11.25" customHeight="1">
      <c r="A3" s="517"/>
      <c r="B3" s="518" t="str">
        <f>+'[1]Median Family Income-Quintiles'!B3</f>
        <v xml:space="preserve"> 1996-98*</v>
      </c>
      <c r="C3" s="518">
        <f>+'[1]Median Family Income-Quintiles'!C3</f>
        <v>0</v>
      </c>
      <c r="D3" s="518">
        <f>+'[1]Median Family Income-Quintiles'!D3</f>
        <v>0</v>
      </c>
      <c r="E3" s="518">
        <f>+'[1]Median Family Income-Quintiles'!E3</f>
        <v>0</v>
      </c>
      <c r="F3" s="518">
        <f>+'[1]Median Family Income-Quintiles'!F3</f>
        <v>0</v>
      </c>
      <c r="G3" s="519" t="str">
        <f>+'[1]Median Family Income-Quintiles'!G3</f>
        <v>1999-2001*</v>
      </c>
      <c r="H3" s="518">
        <f>+'[1]Median Family Income-Quintiles'!H3</f>
        <v>0</v>
      </c>
      <c r="I3" s="518">
        <f>+'[1]Median Family Income-Quintiles'!I3</f>
        <v>0</v>
      </c>
      <c r="J3" s="518">
        <f>+'[1]Median Family Income-Quintiles'!J3</f>
        <v>0</v>
      </c>
      <c r="K3" s="518">
        <f>+'[1]Median Family Income-Quintiles'!K3</f>
        <v>0</v>
      </c>
      <c r="L3" s="519" t="str">
        <f>+'[1]Median Family Income-Quintiles'!L3</f>
        <v>2001-2003*</v>
      </c>
      <c r="M3" s="518">
        <f>+'[1]Median Family Income-Quintiles'!M3</f>
        <v>0</v>
      </c>
      <c r="N3" s="518">
        <f>+'[1]Median Family Income-Quintiles'!N3</f>
        <v>0</v>
      </c>
      <c r="O3" s="518">
        <f>+'[1]Median Family Income-Quintiles'!O3</f>
        <v>0</v>
      </c>
      <c r="P3" s="518">
        <f>+'[1]Median Family Income-Quintiles'!P3</f>
        <v>0</v>
      </c>
      <c r="Q3" s="519" t="str">
        <f>+'[1]Median Family Income-Quintiles'!Q3</f>
        <v>2003-2005*</v>
      </c>
      <c r="R3" s="518">
        <f>+'[1]Median Family Income-Quintiles'!R3</f>
        <v>0</v>
      </c>
      <c r="S3" s="518">
        <f>+'[1]Median Family Income-Quintiles'!S3</f>
        <v>0</v>
      </c>
      <c r="T3" s="518">
        <f>+'[1]Median Family Income-Quintiles'!T3</f>
        <v>0</v>
      </c>
      <c r="U3" s="518">
        <f>+'[1]Median Family Income-Quintiles'!U3</f>
        <v>0</v>
      </c>
      <c r="V3" s="518">
        <f>+'[1]Median Family Income-Quintiles'!V3</f>
        <v>2007</v>
      </c>
      <c r="W3" s="518">
        <f>+'[1]Median Family Income-Quintiles'!W3</f>
        <v>0</v>
      </c>
      <c r="X3" s="518">
        <f>+'[1]Median Family Income-Quintiles'!X3</f>
        <v>0</v>
      </c>
      <c r="Y3" s="518">
        <f>+'[1]Median Family Income-Quintiles'!Y3</f>
        <v>0</v>
      </c>
      <c r="Z3" s="518">
        <f>+'[1]Median Family Income-Quintiles'!Z3</f>
        <v>0</v>
      </c>
      <c r="AA3" s="519">
        <f>+'[1]Median Family Income-Quintiles'!AA3</f>
        <v>2008</v>
      </c>
      <c r="AB3" s="518">
        <f>+'[1]Median Family Income-Quintiles'!AB3</f>
        <v>0</v>
      </c>
      <c r="AC3" s="518">
        <f>+'[1]Median Family Income-Quintiles'!AC3</f>
        <v>0</v>
      </c>
      <c r="AD3" s="518">
        <f>+'[1]Median Family Income-Quintiles'!AD3</f>
        <v>0</v>
      </c>
      <c r="AE3" s="518">
        <f>+'[1]Median Family Income-Quintiles'!AE3</f>
        <v>0</v>
      </c>
      <c r="AF3" s="519">
        <f>+'[1]Median Family Income-Quintiles'!AF3</f>
        <v>2009</v>
      </c>
      <c r="AG3" s="518">
        <f>+'[1]Median Family Income-Quintiles'!AG3</f>
        <v>0</v>
      </c>
      <c r="AH3" s="518">
        <f>+'[1]Median Family Income-Quintiles'!AH3</f>
        <v>0</v>
      </c>
      <c r="AI3" s="518">
        <f>+'[1]Median Family Income-Quintiles'!AI3</f>
        <v>0</v>
      </c>
      <c r="AJ3" s="518">
        <f>+'[1]Median Family Income-Quintiles'!AJ3</f>
        <v>0</v>
      </c>
      <c r="AK3" s="519">
        <f>+'[1]Median Family Income-Quintiles'!AK3</f>
        <v>2010</v>
      </c>
      <c r="AL3" s="518">
        <f>+'[1]Median Family Income-Quintiles'!AL3</f>
        <v>0</v>
      </c>
      <c r="AM3" s="518">
        <f>+'[1]Median Family Income-Quintiles'!AM3</f>
        <v>0</v>
      </c>
      <c r="AN3" s="518">
        <f>+'[1]Median Family Income-Quintiles'!AN3</f>
        <v>0</v>
      </c>
      <c r="AO3" s="518">
        <f>+'[1]Median Family Income-Quintiles'!AO3</f>
        <v>0</v>
      </c>
      <c r="AP3" s="519">
        <f>+'[1]Median Family Income-Quintiles'!AP3</f>
        <v>2011</v>
      </c>
      <c r="AQ3" s="518">
        <f>+'[1]Median Family Income-Quintiles'!AQ3</f>
        <v>0</v>
      </c>
      <c r="AR3" s="518">
        <f>+'[1]Median Family Income-Quintiles'!AR3</f>
        <v>0</v>
      </c>
      <c r="AS3" s="518">
        <f>+'[1]Median Family Income-Quintiles'!AS3</f>
        <v>0</v>
      </c>
      <c r="AT3" s="561">
        <f>+'[1]Median Family Income-Quintiles'!AT3</f>
        <v>0</v>
      </c>
      <c r="AU3" s="518">
        <f>+'[1]Median Family Income-Quintiles'!AU3</f>
        <v>2012</v>
      </c>
      <c r="AV3" s="518">
        <f>+'[1]Median Family Income-Quintiles'!AV3</f>
        <v>0</v>
      </c>
      <c r="AW3" s="518">
        <f>+'[1]Median Family Income-Quintiles'!AW3</f>
        <v>0</v>
      </c>
      <c r="AX3" s="518">
        <f>+'[1]Median Family Income-Quintiles'!AX3</f>
        <v>0</v>
      </c>
      <c r="AY3" s="561">
        <f>+'[1]Median Family Income-Quintiles'!AY3</f>
        <v>0</v>
      </c>
      <c r="AZ3" s="518">
        <f>+'[1]Median Family Income-Quintiles'!AZ3</f>
        <v>2013</v>
      </c>
      <c r="BA3" s="518">
        <f>+'[1]Median Family Income-Quintiles'!BA3</f>
        <v>0</v>
      </c>
      <c r="BB3" s="518">
        <f>+'[1]Median Family Income-Quintiles'!BB3</f>
        <v>0</v>
      </c>
      <c r="BC3" s="569"/>
      <c r="BD3" s="569"/>
    </row>
    <row r="4" spans="1:56">
      <c r="A4" s="473"/>
      <c r="B4" s="474" t="str">
        <f>+'[1]Median Family Income-Quintiles'!B4</f>
        <v xml:space="preserve">Low </v>
      </c>
      <c r="C4" s="475" t="str">
        <f>+'[1]Median Family Income-Quintiles'!C4</f>
        <v>2nd</v>
      </c>
      <c r="D4" s="475" t="str">
        <f>+'[1]Median Family Income-Quintiles'!D4</f>
        <v>3rd</v>
      </c>
      <c r="E4" s="475" t="str">
        <f>+'[1]Median Family Income-Quintiles'!E4</f>
        <v>4th</v>
      </c>
      <c r="F4" s="475" t="str">
        <f>+'[1]Median Family Income-Quintiles'!F4</f>
        <v>High</v>
      </c>
      <c r="G4" s="476" t="str">
        <f>+'[1]Median Family Income-Quintiles'!G4</f>
        <v xml:space="preserve">Low </v>
      </c>
      <c r="H4" s="475" t="str">
        <f>+'[1]Median Family Income-Quintiles'!H4</f>
        <v>2nd</v>
      </c>
      <c r="I4" s="475" t="str">
        <f>+'[1]Median Family Income-Quintiles'!I4</f>
        <v>3rd</v>
      </c>
      <c r="J4" s="475" t="str">
        <f>+'[1]Median Family Income-Quintiles'!J4</f>
        <v>4th</v>
      </c>
      <c r="K4" s="475" t="str">
        <f>+'[1]Median Family Income-Quintiles'!K4</f>
        <v>High</v>
      </c>
      <c r="L4" s="476" t="str">
        <f>+'[1]Median Family Income-Quintiles'!L4</f>
        <v xml:space="preserve">Low </v>
      </c>
      <c r="M4" s="475" t="str">
        <f>+'[1]Median Family Income-Quintiles'!M4</f>
        <v>2nd</v>
      </c>
      <c r="N4" s="475" t="str">
        <f>+'[1]Median Family Income-Quintiles'!N4</f>
        <v>3rd</v>
      </c>
      <c r="O4" s="475" t="str">
        <f>+'[1]Median Family Income-Quintiles'!O4</f>
        <v>4th</v>
      </c>
      <c r="P4" s="475" t="str">
        <f>+'[1]Median Family Income-Quintiles'!P4</f>
        <v>High</v>
      </c>
      <c r="Q4" s="476" t="str">
        <f>+'[1]Median Family Income-Quintiles'!Q4</f>
        <v xml:space="preserve">Low </v>
      </c>
      <c r="R4" s="475" t="str">
        <f>+'[1]Median Family Income-Quintiles'!R4</f>
        <v>2nd</v>
      </c>
      <c r="S4" s="475" t="str">
        <f>+'[1]Median Family Income-Quintiles'!S4</f>
        <v>3rd</v>
      </c>
      <c r="T4" s="475" t="str">
        <f>+'[1]Median Family Income-Quintiles'!T4</f>
        <v>4th</v>
      </c>
      <c r="U4" s="475" t="str">
        <f>+'[1]Median Family Income-Quintiles'!U4</f>
        <v>High</v>
      </c>
      <c r="V4" s="476" t="str">
        <f>+'[1]Median Family Income-Quintiles'!V4</f>
        <v xml:space="preserve">Low </v>
      </c>
      <c r="W4" s="475" t="str">
        <f>+'[1]Median Family Income-Quintiles'!W4</f>
        <v>2nd</v>
      </c>
      <c r="X4" s="475" t="str">
        <f>+'[1]Median Family Income-Quintiles'!X4</f>
        <v>3rd</v>
      </c>
      <c r="Y4" s="475" t="str">
        <f>+'[1]Median Family Income-Quintiles'!Y4</f>
        <v>4th</v>
      </c>
      <c r="Z4" s="475" t="str">
        <f>+'[1]Median Family Income-Quintiles'!Z4</f>
        <v>High</v>
      </c>
      <c r="AA4" s="476" t="str">
        <f>+'[1]Median Family Income-Quintiles'!AA4</f>
        <v xml:space="preserve">Low </v>
      </c>
      <c r="AB4" s="475" t="str">
        <f>+'[1]Median Family Income-Quintiles'!AB4</f>
        <v>2nd</v>
      </c>
      <c r="AC4" s="475" t="str">
        <f>+'[1]Median Family Income-Quintiles'!AC4</f>
        <v>3rd</v>
      </c>
      <c r="AD4" s="475" t="str">
        <f>+'[1]Median Family Income-Quintiles'!AD4</f>
        <v>4th</v>
      </c>
      <c r="AE4" s="475" t="str">
        <f>+'[1]Median Family Income-Quintiles'!AE4</f>
        <v>High</v>
      </c>
      <c r="AF4" s="476" t="str">
        <f>+'[1]Median Family Income-Quintiles'!AF4</f>
        <v xml:space="preserve">Low </v>
      </c>
      <c r="AG4" s="475" t="str">
        <f>+'[1]Median Family Income-Quintiles'!AG4</f>
        <v>2nd</v>
      </c>
      <c r="AH4" s="475" t="str">
        <f>+'[1]Median Family Income-Quintiles'!AH4</f>
        <v>3rd</v>
      </c>
      <c r="AI4" s="475" t="str">
        <f>+'[1]Median Family Income-Quintiles'!AI4</f>
        <v>4th</v>
      </c>
      <c r="AJ4" s="475" t="str">
        <f>+'[1]Median Family Income-Quintiles'!AJ4</f>
        <v>High</v>
      </c>
      <c r="AK4" s="476" t="str">
        <f>+'[1]Median Family Income-Quintiles'!AK4</f>
        <v xml:space="preserve">Low </v>
      </c>
      <c r="AL4" s="475" t="str">
        <f>+'[1]Median Family Income-Quintiles'!AL4</f>
        <v>2nd</v>
      </c>
      <c r="AM4" s="475" t="str">
        <f>+'[1]Median Family Income-Quintiles'!AM4</f>
        <v>3rd</v>
      </c>
      <c r="AN4" s="475" t="str">
        <f>+'[1]Median Family Income-Quintiles'!AN4</f>
        <v>4th</v>
      </c>
      <c r="AO4" s="475" t="str">
        <f>+'[1]Median Family Income-Quintiles'!AO4</f>
        <v>High</v>
      </c>
      <c r="AP4" s="476" t="str">
        <f>+'[1]Median Family Income-Quintiles'!AP4</f>
        <v xml:space="preserve">Low </v>
      </c>
      <c r="AQ4" s="475" t="str">
        <f>+'[1]Median Family Income-Quintiles'!AQ4</f>
        <v>2nd</v>
      </c>
      <c r="AR4" s="475" t="str">
        <f>+'[1]Median Family Income-Quintiles'!AR4</f>
        <v>3rd</v>
      </c>
      <c r="AS4" s="475" t="str">
        <f>+'[1]Median Family Income-Quintiles'!AS4</f>
        <v>4th</v>
      </c>
      <c r="AT4" s="562" t="str">
        <f>+'[1]Median Family Income-Quintiles'!AT4</f>
        <v>High</v>
      </c>
      <c r="AU4" s="475" t="str">
        <f>+'[1]Median Family Income-Quintiles'!AU4</f>
        <v xml:space="preserve">Low </v>
      </c>
      <c r="AV4" s="475" t="str">
        <f>+'[1]Median Family Income-Quintiles'!AV4</f>
        <v>2nd</v>
      </c>
      <c r="AW4" s="475" t="str">
        <f>+'[1]Median Family Income-Quintiles'!AW4</f>
        <v>3rd</v>
      </c>
      <c r="AX4" s="475" t="str">
        <f>+'[1]Median Family Income-Quintiles'!AX4</f>
        <v>4th</v>
      </c>
      <c r="AY4" s="568" t="str">
        <f>+'[1]Median Family Income-Quintiles'!AY4</f>
        <v>High</v>
      </c>
      <c r="AZ4" s="475" t="str">
        <f>+'[1]Median Family Income-Quintiles'!AZ4</f>
        <v xml:space="preserve">Low </v>
      </c>
      <c r="BA4" s="475" t="str">
        <f>+'[1]Median Family Income-Quintiles'!BA4</f>
        <v>2nd</v>
      </c>
      <c r="BB4" s="475" t="str">
        <f>+'[1]Median Family Income-Quintiles'!BB4</f>
        <v>3rd</v>
      </c>
      <c r="BC4" s="467" t="s">
        <v>197</v>
      </c>
      <c r="BD4" s="467" t="s">
        <v>198</v>
      </c>
    </row>
    <row r="5" spans="1:56">
      <c r="A5" s="477" t="s">
        <v>154</v>
      </c>
      <c r="B5" s="254">
        <f>+'[1]Median Family Income-Quintiles'!B5</f>
        <v>10005</v>
      </c>
      <c r="C5" s="254">
        <f>+'[1]Median Family Income-Quintiles'!C5</f>
        <v>24000</v>
      </c>
      <c r="D5" s="254">
        <f>+'[1]Median Family Income-Quintiles'!D5</f>
        <v>39466</v>
      </c>
      <c r="E5" s="254">
        <f>+'[1]Median Family Income-Quintiles'!E5</f>
        <v>60000</v>
      </c>
      <c r="F5" s="254">
        <f>+'[1]Median Family Income-Quintiles'!F5</f>
        <v>100649</v>
      </c>
      <c r="G5" s="255">
        <f>+'[1]Median Family Income-Quintiles'!G5</f>
        <v>11400</v>
      </c>
      <c r="H5" s="254">
        <f>+'[1]Median Family Income-Quintiles'!H5</f>
        <v>26010</v>
      </c>
      <c r="I5" s="254">
        <f>+'[1]Median Family Income-Quintiles'!I5</f>
        <v>43000</v>
      </c>
      <c r="J5" s="254">
        <f>+'[1]Median Family Income-Quintiles'!J5</f>
        <v>65248</v>
      </c>
      <c r="K5" s="254">
        <f>+'[1]Median Family Income-Quintiles'!K5</f>
        <v>110400</v>
      </c>
      <c r="L5" s="255">
        <f>+'[1]Median Family Income-Quintiles'!L5</f>
        <v>12072</v>
      </c>
      <c r="M5" s="254">
        <f>+'[1]Median Family Income-Quintiles'!M5</f>
        <v>28242</v>
      </c>
      <c r="N5" s="254">
        <f>+'[1]Median Family Income-Quintiles'!N5</f>
        <v>46586</v>
      </c>
      <c r="O5" s="254">
        <f>+'[1]Median Family Income-Quintiles'!O5</f>
        <v>71808</v>
      </c>
      <c r="P5" s="254">
        <f>+'[1]Median Family Income-Quintiles'!P5</f>
        <v>121165</v>
      </c>
      <c r="Q5" s="255">
        <f>+'[1]Median Family Income-Quintiles'!Q5</f>
        <v>12168</v>
      </c>
      <c r="R5" s="254">
        <f>+'[1]Median Family Income-Quintiles'!R5</f>
        <v>28620</v>
      </c>
      <c r="S5" s="254">
        <f>+'[1]Median Family Income-Quintiles'!S5</f>
        <v>47900</v>
      </c>
      <c r="T5" s="254">
        <f>+'[1]Median Family Income-Quintiles'!T5</f>
        <v>74126</v>
      </c>
      <c r="U5" s="254">
        <f>+'[1]Median Family Income-Quintiles'!U5</f>
        <v>126492</v>
      </c>
      <c r="V5" s="255">
        <f>+'[1]Median Family Income-Quintiles'!V5</f>
        <v>16860.205000000002</v>
      </c>
      <c r="W5" s="254">
        <f>+'[1]Median Family Income-Quintiles'!W5</f>
        <v>37376.839999999997</v>
      </c>
      <c r="X5" s="254">
        <f>+'[1]Median Family Income-Quintiles'!X5</f>
        <v>58502.879999999997</v>
      </c>
      <c r="Y5" s="254">
        <f>+'[1]Median Family Income-Quintiles'!Y5</f>
        <v>85926.104999999996</v>
      </c>
      <c r="Z5" s="254">
        <f>+'[1]Median Family Income-Quintiles'!Z5</f>
        <v>145261.83850000001</v>
      </c>
      <c r="AA5" s="255">
        <f>+'[1]Median Family Income-Quintiles'!AA5</f>
        <v>18331.002</v>
      </c>
      <c r="AB5" s="254">
        <f>+'[1]Median Family Income-Quintiles'!AB5</f>
        <v>40735.56</v>
      </c>
      <c r="AC5" s="254">
        <f>+'[1]Median Family Income-Quintiles'!AC5</f>
        <v>63241.956899999997</v>
      </c>
      <c r="AD5" s="254">
        <f>+'[1]Median Family Income-Quintiles'!AD5</f>
        <v>93284.432400000005</v>
      </c>
      <c r="AE5" s="254">
        <f>+'[1]Median Family Income-Quintiles'!AE5</f>
        <v>158064.15669</v>
      </c>
      <c r="AF5" s="255">
        <f>+'[1]Median Family Income-Quintiles'!AF5</f>
        <v>16991.16</v>
      </c>
      <c r="AG5" s="254">
        <f>+'[1]Median Family Income-Quintiles'!AG5</f>
        <v>38879.771999999997</v>
      </c>
      <c r="AH5" s="254">
        <f>+'[1]Median Family Income-Quintiles'!AH5</f>
        <v>60968.28</v>
      </c>
      <c r="AI5" s="254">
        <f>+'[1]Median Family Income-Quintiles'!AI5</f>
        <v>90852.732000000004</v>
      </c>
      <c r="AJ5" s="254">
        <f>+'[1]Median Family Income-Quintiles'!AJ5</f>
        <v>154869.42600000001</v>
      </c>
      <c r="AK5" s="255">
        <f>+'[1]Median Family Income-Quintiles'!AK5</f>
        <v>16726.558400000002</v>
      </c>
      <c r="AL5" s="254">
        <f>+'[1]Median Family Income-Quintiles'!AL5</f>
        <v>38017.65352</v>
      </c>
      <c r="AM5" s="254">
        <f>+'[1]Median Family Income-Quintiles'!AM5</f>
        <v>60457.440000000002</v>
      </c>
      <c r="AN5" s="254">
        <f>+'[1]Median Family Income-Quintiles'!AN5</f>
        <v>90686.16</v>
      </c>
      <c r="AO5" s="254">
        <f>+'[1]Median Family Income-Quintiles'!AO5</f>
        <v>154166.47200000001</v>
      </c>
      <c r="AP5" s="255">
        <f>+'[1]Median Family Income-Quintiles'!AP5</f>
        <v>16597.2631</v>
      </c>
      <c r="AQ5" s="254">
        <f>+'[1]Median Family Income-Quintiles'!AQ5</f>
        <v>38489.3586</v>
      </c>
      <c r="AR5" s="254">
        <f>+'[1]Median Family Income-Quintiles'!AR5</f>
        <v>61094.22</v>
      </c>
      <c r="AS5" s="254">
        <f>+'[1]Median Family Income-Quintiles'!AS5</f>
        <v>92557.743300000002</v>
      </c>
      <c r="AT5" s="563">
        <f>+'[1]Median Family Income-Quintiles'!AT5</f>
        <v>158844.97200000001</v>
      </c>
      <c r="AU5" s="254">
        <f>+'[1]Median Family Income-Quintiles'!AU5</f>
        <v>16971.477599999998</v>
      </c>
      <c r="AV5" s="254">
        <f>+'[1]Median Family Income-Quintiles'!AV5</f>
        <v>39297.052300000003</v>
      </c>
      <c r="AW5" s="254">
        <f>+'[1]Median Family Income-Quintiles'!AW5</f>
        <v>62632.834000000003</v>
      </c>
      <c r="AX5" s="254">
        <f>+'[1]Median Family Income-Quintiles'!AX5</f>
        <v>94454.354500000001</v>
      </c>
      <c r="AY5" s="563">
        <f>+'[1]Median Family Income-Quintiles'!AY5</f>
        <v>161905.87589</v>
      </c>
      <c r="AZ5" s="254">
        <f>+'[1]Median Family Income-Quintiles'!AZ5</f>
        <v>17128.332999999999</v>
      </c>
      <c r="BA5" s="254">
        <f>+'[1]Median Family Income-Quintiles'!BA5</f>
        <v>40201.205099999999</v>
      </c>
      <c r="BB5" s="254">
        <f>+'[1]Median Family Income-Quintiles'!BB5</f>
        <v>63979.361499999999</v>
      </c>
      <c r="BC5" s="254">
        <f>+'[1]Median Family Income-Quintiles'!BC5</f>
        <v>96724.703999999998</v>
      </c>
      <c r="BD5" s="254">
        <f>+'[1]Median Family Income-Quintiles'!BD5</f>
        <v>168260.68299999999</v>
      </c>
    </row>
    <row r="6" spans="1:56">
      <c r="A6" s="477" t="s">
        <v>170</v>
      </c>
      <c r="B6" s="254">
        <f>+'[1]Median Family Income-Quintiles'!B6</f>
        <v>9300</v>
      </c>
      <c r="C6" s="254">
        <f>+'[1]Median Family Income-Quintiles'!C6</f>
        <v>21978</v>
      </c>
      <c r="D6" s="254">
        <f>+'[1]Median Family Income-Quintiles'!D6</f>
        <v>36650</v>
      </c>
      <c r="E6" s="254">
        <f>+'[1]Median Family Income-Quintiles'!E6</f>
        <v>54865.5</v>
      </c>
      <c r="F6" s="254">
        <f>+'[1]Median Family Income-Quintiles'!F6</f>
        <v>92392.5</v>
      </c>
      <c r="G6" s="255">
        <f>+'[1]Median Family Income-Quintiles'!G6</f>
        <v>10671.5</v>
      </c>
      <c r="H6" s="254">
        <f>+'[1]Median Family Income-Quintiles'!H6</f>
        <v>24167</v>
      </c>
      <c r="I6" s="254">
        <f>+'[1]Median Family Income-Quintiles'!I6</f>
        <v>39610.5</v>
      </c>
      <c r="J6" s="254">
        <f>+'[1]Median Family Income-Quintiles'!J6</f>
        <v>60500</v>
      </c>
      <c r="K6" s="254">
        <f>+'[1]Median Family Income-Quintiles'!K6</f>
        <v>100910.5</v>
      </c>
      <c r="L6" s="255">
        <f>+'[1]Median Family Income-Quintiles'!L6</f>
        <v>10706</v>
      </c>
      <c r="M6" s="254">
        <f>+'[1]Median Family Income-Quintiles'!M6</f>
        <v>25000</v>
      </c>
      <c r="N6" s="254">
        <f>+'[1]Median Family Income-Quintiles'!N6</f>
        <v>40912.5</v>
      </c>
      <c r="O6" s="254">
        <f>+'[1]Median Family Income-Quintiles'!O6</f>
        <v>63250</v>
      </c>
      <c r="P6" s="254">
        <f>+'[1]Median Family Income-Quintiles'!P6</f>
        <v>106815</v>
      </c>
      <c r="Q6" s="255">
        <f>+'[1]Median Family Income-Quintiles'!Q6</f>
        <v>10420</v>
      </c>
      <c r="R6" s="254">
        <f>+'[1]Median Family Income-Quintiles'!R6</f>
        <v>25000</v>
      </c>
      <c r="S6" s="254">
        <f>+'[1]Median Family Income-Quintiles'!S6</f>
        <v>41651.5</v>
      </c>
      <c r="T6" s="254">
        <f>+'[1]Median Family Income-Quintiles'!T6</f>
        <v>65200</v>
      </c>
      <c r="U6" s="254">
        <f>+'[1]Median Family Income-Quintiles'!U6</f>
        <v>110888</v>
      </c>
      <c r="V6" s="255">
        <f>+'[1]Median Family Income-Quintiles'!V6</f>
        <v>14321.0175</v>
      </c>
      <c r="W6" s="254">
        <f>+'[1]Median Family Income-Quintiles'!W6</f>
        <v>31435.141250000001</v>
      </c>
      <c r="X6" s="254">
        <f>+'[1]Median Family Income-Quintiles'!X6</f>
        <v>50275.912499999999</v>
      </c>
      <c r="Y6" s="254">
        <f>+'[1]Median Family Income-Quintiles'!Y6</f>
        <v>73301.264750000002</v>
      </c>
      <c r="Z6" s="254">
        <f>+'[1]Median Family Income-Quintiles'!Z6</f>
        <v>122896.675</v>
      </c>
      <c r="AA6" s="255">
        <f>+'[1]Median Family Income-Quintiles'!AA6</f>
        <v>15841.040895</v>
      </c>
      <c r="AB6" s="254">
        <f>+'[1]Median Family Income-Quintiles'!AB6</f>
        <v>35389.017749999999</v>
      </c>
      <c r="AC6" s="254">
        <f>+'[1]Median Family Income-Quintiles'!AC6</f>
        <v>55247.60325</v>
      </c>
      <c r="AD6" s="254">
        <f>+'[1]Median Family Income-Quintiles'!AD6</f>
        <v>81420.200549999994</v>
      </c>
      <c r="AE6" s="254">
        <f>+'[1]Median Family Income-Quintiles'!AE6</f>
        <v>133816.31459999998</v>
      </c>
      <c r="AF6" s="255">
        <f>+'[1]Median Family Income-Quintiles'!AF6</f>
        <v>14642.382000000001</v>
      </c>
      <c r="AG6" s="254">
        <f>+'[1]Median Family Income-Quintiles'!AG6</f>
        <v>32997.832199999997</v>
      </c>
      <c r="AH6" s="254">
        <f>+'[1]Median Family Income-Quintiles'!AH6</f>
        <v>53372.232000000004</v>
      </c>
      <c r="AI6" s="254">
        <f>+'[1]Median Family Income-Quintiles'!AI6</f>
        <v>79108.842000000004</v>
      </c>
      <c r="AJ6" s="254">
        <f>+'[1]Median Family Income-Quintiles'!AJ6</f>
        <v>130482.114</v>
      </c>
      <c r="AK6" s="255">
        <f>+'[1]Median Family Income-Quintiles'!AK6</f>
        <v>14257.8796</v>
      </c>
      <c r="AL6" s="254">
        <f>+'[1]Median Family Income-Quintiles'!AL6</f>
        <v>32596.636399999999</v>
      </c>
      <c r="AM6" s="254">
        <f>+'[1]Median Family Income-Quintiles'!AM6</f>
        <v>52194.923199999997</v>
      </c>
      <c r="AN6" s="254">
        <f>+'[1]Median Family Income-Quintiles'!AN6</f>
        <v>78242.003599999996</v>
      </c>
      <c r="AO6" s="254">
        <f>+'[1]Median Family Income-Quintiles'!AO6</f>
        <v>133565.59931999998</v>
      </c>
      <c r="AP6" s="255">
        <f>+'[1]Median Family Income-Quintiles'!AP6</f>
        <v>14509.87725</v>
      </c>
      <c r="AQ6" s="254">
        <f>+'[1]Median Family Income-Quintiles'!AQ6</f>
        <v>33296.349900000001</v>
      </c>
      <c r="AR6" s="254">
        <f>+'[1]Median Family Income-Quintiles'!AR6</f>
        <v>53314.889320000002</v>
      </c>
      <c r="AS6" s="254">
        <f>+'[1]Median Family Income-Quintiles'!AS6</f>
        <v>80949.84150000001</v>
      </c>
      <c r="AT6" s="563">
        <f>+'[1]Median Family Income-Quintiles'!AT6</f>
        <v>134050.90104999999</v>
      </c>
      <c r="AU6" s="254">
        <f>+'[1]Median Family Income-Quintiles'!AU6</f>
        <v>15001.57395</v>
      </c>
      <c r="AV6" s="254">
        <f>+'[1]Median Family Income-Quintiles'!AV6</f>
        <v>33993.465550000001</v>
      </c>
      <c r="AW6" s="254">
        <f>+'[1]Median Family Income-Quintiles'!AW6</f>
        <v>54096.584849999999</v>
      </c>
      <c r="AX6" s="254">
        <f>+'[1]Median Family Income-Quintiles'!AX6</f>
        <v>81978.298049999998</v>
      </c>
      <c r="AY6" s="563">
        <f>+'[1]Median Family Income-Quintiles'!AY6</f>
        <v>138852.95215</v>
      </c>
      <c r="AZ6" s="254">
        <f>+'[1]Median Family Income-Quintiles'!AZ6</f>
        <v>15113.235000000001</v>
      </c>
      <c r="BA6" s="254">
        <f>+'[1]Median Family Income-Quintiles'!BA6</f>
        <v>34609.308149999997</v>
      </c>
      <c r="BB6" s="254">
        <f>+'[1]Median Family Income-Quintiles'!BB6</f>
        <v>55415.195</v>
      </c>
      <c r="BC6" s="254">
        <f>+'[1]Median Family Income-Quintiles'!BC6</f>
        <v>83425.057199999996</v>
      </c>
      <c r="BD6" s="254">
        <f>+'[1]Median Family Income-Quintiles'!BD6</f>
        <v>144079.50699999998</v>
      </c>
    </row>
    <row r="7" spans="1:56">
      <c r="A7" s="479" t="s">
        <v>171</v>
      </c>
      <c r="B7" s="256">
        <f>+'[1]Median Family Income-Quintiles'!B7</f>
        <v>92.953523238380811</v>
      </c>
      <c r="C7" s="256">
        <f>+'[1]Median Family Income-Quintiles'!C7</f>
        <v>91.574999999999989</v>
      </c>
      <c r="D7" s="256">
        <f>+'[1]Median Family Income-Quintiles'!D7</f>
        <v>92.864744336897587</v>
      </c>
      <c r="E7" s="256">
        <f>+'[1]Median Family Income-Quintiles'!E7</f>
        <v>91.44250000000001</v>
      </c>
      <c r="F7" s="256">
        <f>+'[1]Median Family Income-Quintiles'!F7</f>
        <v>91.796739162833205</v>
      </c>
      <c r="G7" s="257">
        <f>+'[1]Median Family Income-Quintiles'!G7</f>
        <v>93.609649122807014</v>
      </c>
      <c r="H7" s="256">
        <f>+'[1]Median Family Income-Quintiles'!H7</f>
        <v>92.91426374471358</v>
      </c>
      <c r="I7" s="256">
        <f>+'[1]Median Family Income-Quintiles'!I7</f>
        <v>92.117441860465121</v>
      </c>
      <c r="J7" s="256">
        <f>+'[1]Median Family Income-Quintiles'!J7</f>
        <v>92.723148602256018</v>
      </c>
      <c r="K7" s="256">
        <f>+'[1]Median Family Income-Quintiles'!K7</f>
        <v>91.404438405797109</v>
      </c>
      <c r="L7" s="257">
        <f>+'[1]Median Family Income-Quintiles'!L7</f>
        <v>88.684559310801859</v>
      </c>
      <c r="M7" s="256">
        <f>+'[1]Median Family Income-Quintiles'!M7</f>
        <v>88.520643013950846</v>
      </c>
      <c r="N7" s="256">
        <f>+'[1]Median Family Income-Quintiles'!N7</f>
        <v>87.821448503842362</v>
      </c>
      <c r="O7" s="256">
        <f>+'[1]Median Family Income-Quintiles'!O7</f>
        <v>88.082107843137265</v>
      </c>
      <c r="P7" s="256">
        <f>+'[1]Median Family Income-Quintiles'!P7</f>
        <v>88.156645896092101</v>
      </c>
      <c r="Q7" s="257">
        <f>+'[1]Median Family Income-Quintiles'!Q7</f>
        <v>85.634451019066404</v>
      </c>
      <c r="R7" s="256">
        <f>+'[1]Median Family Income-Quintiles'!R7</f>
        <v>87.351502445842073</v>
      </c>
      <c r="S7" s="256">
        <f>+'[1]Median Family Income-Quintiles'!S7</f>
        <v>86.955114822546975</v>
      </c>
      <c r="T7" s="256">
        <f>+'[1]Median Family Income-Quintiles'!T7</f>
        <v>87.958341202816825</v>
      </c>
      <c r="U7" s="256">
        <f>+'[1]Median Family Income-Quintiles'!U7</f>
        <v>87.664041994750647</v>
      </c>
      <c r="V7" s="257">
        <f>+'[1]Median Family Income-Quintiles'!V7</f>
        <v>84.939759036144565</v>
      </c>
      <c r="W7" s="256">
        <f>+'[1]Median Family Income-Quintiles'!W7</f>
        <v>84.103260869565219</v>
      </c>
      <c r="X7" s="256">
        <f>+'[1]Median Family Income-Quintiles'!X7</f>
        <v>85.9375</v>
      </c>
      <c r="Y7" s="256">
        <f>+'[1]Median Family Income-Quintiles'!Y7</f>
        <v>85.307328605200951</v>
      </c>
      <c r="Z7" s="256">
        <f>+'[1]Median Family Income-Quintiles'!Z7</f>
        <v>84.603551950776108</v>
      </c>
      <c r="AA7" s="257">
        <f>+'[1]Median Family Income-Quintiles'!AA7</f>
        <v>86.416666666666657</v>
      </c>
      <c r="AB7" s="256">
        <f>+'[1]Median Family Income-Quintiles'!AB7</f>
        <v>86.875</v>
      </c>
      <c r="AC7" s="256">
        <f>+'[1]Median Family Income-Quintiles'!AC7</f>
        <v>87.359098228663441</v>
      </c>
      <c r="AD7" s="256">
        <f>+'[1]Median Family Income-Quintiles'!AD7</f>
        <v>87.281659388646275</v>
      </c>
      <c r="AE7" s="256">
        <f>+'[1]Median Family Income-Quintiles'!AE7</f>
        <v>84.659493589330566</v>
      </c>
      <c r="AF7" s="257">
        <f>+'[1]Median Family Income-Quintiles'!AF7</f>
        <v>86.176470588235304</v>
      </c>
      <c r="AG7" s="256">
        <f>+'[1]Median Family Income-Quintiles'!AG7</f>
        <v>84.871465295629818</v>
      </c>
      <c r="AH7" s="256">
        <f>+'[1]Median Family Income-Quintiles'!AH7</f>
        <v>87.54098360655739</v>
      </c>
      <c r="AI7" s="256">
        <f>+'[1]Median Family Income-Quintiles'!AI7</f>
        <v>87.073707370737068</v>
      </c>
      <c r="AJ7" s="256">
        <f>+'[1]Median Family Income-Quintiles'!AJ7</f>
        <v>84.252984833817351</v>
      </c>
      <c r="AK7" s="257">
        <f>+'[1]Median Family Income-Quintiles'!AK7</f>
        <v>85.240963855421683</v>
      </c>
      <c r="AL7" s="256">
        <f>+'[1]Median Family Income-Quintiles'!AL7</f>
        <v>85.740789822422471</v>
      </c>
      <c r="AM7" s="256">
        <f>+'[1]Median Family Income-Quintiles'!AM7</f>
        <v>86.333333333333329</v>
      </c>
      <c r="AN7" s="256">
        <f>+'[1]Median Family Income-Quintiles'!AN7</f>
        <v>86.277777777777771</v>
      </c>
      <c r="AO7" s="256">
        <f>+'[1]Median Family Income-Quintiles'!AO7</f>
        <v>86.637254901960773</v>
      </c>
      <c r="AP7" s="257">
        <f>+'[1]Median Family Income-Quintiles'!AP7</f>
        <v>87.423312883435571</v>
      </c>
      <c r="AQ7" s="256">
        <f>+'[1]Median Family Income-Quintiles'!AQ7</f>
        <v>86.507936507936506</v>
      </c>
      <c r="AR7" s="256">
        <f>+'[1]Median Family Income-Quintiles'!AR7</f>
        <v>87.266666666666666</v>
      </c>
      <c r="AS7" s="256">
        <f>+'[1]Median Family Income-Quintiles'!AS7</f>
        <v>87.458745874587464</v>
      </c>
      <c r="AT7" s="564">
        <f>+'[1]Median Family Income-Quintiles'!AT7</f>
        <v>84.391025641025635</v>
      </c>
      <c r="AU7" s="256">
        <f>+'[1]Median Family Income-Quintiles'!AU7</f>
        <v>88.392857142857153</v>
      </c>
      <c r="AV7" s="256">
        <f>+'[1]Median Family Income-Quintiles'!AV7</f>
        <v>86.503856041131101</v>
      </c>
      <c r="AW7" s="256">
        <f>+'[1]Median Family Income-Quintiles'!AW7</f>
        <v>86.370967741935473</v>
      </c>
      <c r="AX7" s="256">
        <f>+'[1]Median Family Income-Quintiles'!AX7</f>
        <v>86.791443850267385</v>
      </c>
      <c r="AY7" s="564">
        <f>+'[1]Median Family Income-Quintiles'!AY7</f>
        <v>85.761527422474572</v>
      </c>
      <c r="AZ7" s="256">
        <f>+'[1]Median Family Income-Quintiles'!AZ7</f>
        <v>88.235294117647072</v>
      </c>
      <c r="BA7" s="256">
        <f>+'[1]Median Family Income-Quintiles'!BA7</f>
        <v>86.090225563909769</v>
      </c>
      <c r="BB7" s="256">
        <f>+'[1]Median Family Income-Quintiles'!BB7</f>
        <v>86.614173228346459</v>
      </c>
      <c r="BC7" s="256">
        <f>+'[1]Median Family Income-Quintiles'!BC7</f>
        <v>86.25</v>
      </c>
      <c r="BD7" s="256">
        <f>+'[1]Median Family Income-Quintiles'!BD7</f>
        <v>85.628742514970057</v>
      </c>
    </row>
    <row r="8" spans="1:56">
      <c r="A8" s="479" t="s">
        <v>19</v>
      </c>
      <c r="B8" s="258">
        <f>+'[1]Median Family Income-Quintiles'!B8</f>
        <v>8394</v>
      </c>
      <c r="C8" s="254">
        <f>+'[1]Median Family Income-Quintiles'!C8</f>
        <v>22256</v>
      </c>
      <c r="D8" s="254">
        <f>+'[1]Median Family Income-Quintiles'!D8</f>
        <v>38000</v>
      </c>
      <c r="E8" s="254">
        <f>+'[1]Median Family Income-Quintiles'!E8</f>
        <v>56044</v>
      </c>
      <c r="F8" s="259">
        <f>+'[1]Median Family Income-Quintiles'!F8</f>
        <v>92900</v>
      </c>
      <c r="G8" s="260">
        <f>+'[1]Median Family Income-Quintiles'!G8</f>
        <v>9546</v>
      </c>
      <c r="H8" s="254">
        <f>+'[1]Median Family Income-Quintiles'!H8</f>
        <v>23510</v>
      </c>
      <c r="I8" s="254">
        <f>+'[1]Median Family Income-Quintiles'!I8</f>
        <v>40404</v>
      </c>
      <c r="J8" s="254">
        <f>+'[1]Median Family Income-Quintiles'!J8</f>
        <v>62000</v>
      </c>
      <c r="K8" s="259">
        <f>+'[1]Median Family Income-Quintiles'!K8</f>
        <v>99050</v>
      </c>
      <c r="L8" s="260">
        <f>+'[1]Median Family Income-Quintiles'!L8</f>
        <v>10500</v>
      </c>
      <c r="M8" s="254">
        <f>+'[1]Median Family Income-Quintiles'!M8</f>
        <v>24540</v>
      </c>
      <c r="N8" s="254">
        <f>+'[1]Median Family Income-Quintiles'!N8</f>
        <v>41000</v>
      </c>
      <c r="O8" s="254">
        <f>+'[1]Median Family Income-Quintiles'!O8</f>
        <v>63500</v>
      </c>
      <c r="P8" s="259">
        <f>+'[1]Median Family Income-Quintiles'!P8</f>
        <v>101600</v>
      </c>
      <c r="Q8" s="260">
        <f>+'[1]Median Family Income-Quintiles'!Q8</f>
        <v>10000</v>
      </c>
      <c r="R8" s="254">
        <f>+'[1]Median Family Income-Quintiles'!R8</f>
        <v>25000</v>
      </c>
      <c r="S8" s="254">
        <f>+'[1]Median Family Income-Quintiles'!S8</f>
        <v>43680</v>
      </c>
      <c r="T8" s="254">
        <f>+'[1]Median Family Income-Quintiles'!T8</f>
        <v>68554</v>
      </c>
      <c r="U8" s="259">
        <f>+'[1]Median Family Income-Quintiles'!U8</f>
        <v>110866</v>
      </c>
      <c r="V8" s="260">
        <f>+'[1]Median Family Income-Quintiles'!V8</f>
        <v>13203.775</v>
      </c>
      <c r="W8" s="254">
        <f>+'[1]Median Family Income-Quintiles'!W8</f>
        <v>30470.25</v>
      </c>
      <c r="X8" s="254">
        <f>+'[1]Median Family Income-Quintiles'!X8</f>
        <v>48752.4</v>
      </c>
      <c r="Y8" s="254">
        <f>+'[1]Median Family Income-Quintiles'!Y8</f>
        <v>72519.195000000007</v>
      </c>
      <c r="Z8" s="259">
        <f>+'[1]Median Family Income-Quintiles'!Z8</f>
        <v>120052.785</v>
      </c>
      <c r="AA8" s="260">
        <f>+'[1]Median Family Income-Quintiles'!AA8</f>
        <v>15275.834999999999</v>
      </c>
      <c r="AB8" s="254">
        <f>+'[1]Median Family Income-Quintiles'!AB8</f>
        <v>33606.837</v>
      </c>
      <c r="AC8" s="254">
        <f>+'[1]Median Family Income-Quintiles'!AC8</f>
        <v>54483.811500000003</v>
      </c>
      <c r="AD8" s="254">
        <f>+'[1]Median Family Income-Quintiles'!AD8</f>
        <v>80249.053199999995</v>
      </c>
      <c r="AE8" s="259">
        <f>+'[1]Median Family Income-Quintiles'!AE8</f>
        <v>130964.8254</v>
      </c>
      <c r="AF8" s="260">
        <f>+'[1]Median Family Income-Quintiles'!AF8</f>
        <v>13992.72</v>
      </c>
      <c r="AG8" s="254">
        <f>+'[1]Median Family Income-Quintiles'!AG8</f>
        <v>31883.412</v>
      </c>
      <c r="AH8" s="254">
        <f>+'[1]Median Family Income-Quintiles'!AH8</f>
        <v>50973.48</v>
      </c>
      <c r="AI8" s="254">
        <f>+'[1]Median Family Income-Quintiles'!AI8</f>
        <v>77589.632400000002</v>
      </c>
      <c r="AJ8" s="259">
        <f>+'[1]Median Family Income-Quintiles'!AJ8</f>
        <v>126933.96</v>
      </c>
      <c r="AK8" s="484">
        <f>+'[1]Median Family Income-Quintiles'!AK8</f>
        <v>13099.111999999999</v>
      </c>
      <c r="AL8" s="259">
        <f>+'[1]Median Family Income-Quintiles'!AL8</f>
        <v>31437.8688</v>
      </c>
      <c r="AM8" s="259">
        <f>+'[1]Median Family Income-Quintiles'!AM8</f>
        <v>50381.2</v>
      </c>
      <c r="AN8" s="259">
        <f>+'[1]Median Family Income-Quintiles'!AN8</f>
        <v>77889.335200000001</v>
      </c>
      <c r="AO8" s="259">
        <f>+'[1]Median Family Income-Quintiles'!AO8</f>
        <v>133006.36799999999</v>
      </c>
      <c r="AP8" s="484">
        <f>+'[1]Median Family Income-Quintiles'!AP8</f>
        <v>13746.199500000001</v>
      </c>
      <c r="AQ8" s="259">
        <f>+'[1]Median Family Income-Quintiles'!AQ8</f>
        <v>30750.757399999999</v>
      </c>
      <c r="AR8" s="259">
        <f>+'[1]Median Family Income-Quintiles'!AR8</f>
        <v>52235.558100000002</v>
      </c>
      <c r="AS8" s="259">
        <f>+'[1]Median Family Income-Quintiles'!AS8</f>
        <v>79422.486000000004</v>
      </c>
      <c r="AT8" s="565">
        <f>+'[1]Median Family Income-Quintiles'!AT8</f>
        <v>132370.81</v>
      </c>
      <c r="AU8" s="259">
        <f>+'[1]Median Family Income-Quintiles'!AU8</f>
        <v>13779.223480000001</v>
      </c>
      <c r="AV8" s="259">
        <f>+'[1]Median Family Income-Quintiles'!AV8</f>
        <v>33134.789599999996</v>
      </c>
      <c r="AW8" s="259">
        <f>+'[1]Median Family Income-Quintiles'!AW8</f>
        <v>53439.950299999997</v>
      </c>
      <c r="AX8" s="259">
        <f>+'[1]Median Family Income-Quintiles'!AX8</f>
        <v>81119.622099999993</v>
      </c>
      <c r="AY8" s="565">
        <f>+'[1]Median Family Income-Quintiles'!AY8</f>
        <v>132842.2205</v>
      </c>
      <c r="AZ8" s="259">
        <f>+'[1]Median Family Income-Quintiles'!AZ8</f>
        <v>13601.9115</v>
      </c>
      <c r="BA8" s="259">
        <f>+'[1]Median Family Income-Quintiles'!BA8</f>
        <v>33249.116999999998</v>
      </c>
      <c r="BB8" s="259">
        <f>+'[1]Median Family Income-Quintiles'!BB8</f>
        <v>54014.701889999997</v>
      </c>
      <c r="BC8" s="259">
        <f>+'[1]Median Family Income-Quintiles'!BC8</f>
        <v>82215.998399999997</v>
      </c>
      <c r="BD8" s="259">
        <f>+'[1]Median Family Income-Quintiles'!BD8</f>
        <v>138034.21299999999</v>
      </c>
    </row>
    <row r="9" spans="1:56">
      <c r="A9" s="479" t="s">
        <v>20</v>
      </c>
      <c r="B9" s="258">
        <f>+'[1]Median Family Income-Quintiles'!B9</f>
        <v>8256</v>
      </c>
      <c r="C9" s="254">
        <f>+'[1]Median Family Income-Quintiles'!C9</f>
        <v>19180</v>
      </c>
      <c r="D9" s="254">
        <f>+'[1]Median Family Income-Quintiles'!D9</f>
        <v>30360</v>
      </c>
      <c r="E9" s="254">
        <f>+'[1]Median Family Income-Quintiles'!E9</f>
        <v>44220</v>
      </c>
      <c r="F9" s="259">
        <f>+'[1]Median Family Income-Quintiles'!F9</f>
        <v>73040</v>
      </c>
      <c r="G9" s="260">
        <f>+'[1]Median Family Income-Quintiles'!G9</f>
        <v>9500</v>
      </c>
      <c r="H9" s="254">
        <f>+'[1]Median Family Income-Quintiles'!H9</f>
        <v>22000</v>
      </c>
      <c r="I9" s="254">
        <f>+'[1]Median Family Income-Quintiles'!I9</f>
        <v>33256</v>
      </c>
      <c r="J9" s="254">
        <f>+'[1]Median Family Income-Quintiles'!J9</f>
        <v>50919</v>
      </c>
      <c r="K9" s="259">
        <f>+'[1]Median Family Income-Quintiles'!K9</f>
        <v>85080</v>
      </c>
      <c r="L9" s="260">
        <f>+'[1]Median Family Income-Quintiles'!L9</f>
        <v>9500</v>
      </c>
      <c r="M9" s="254">
        <f>+'[1]Median Family Income-Quintiles'!M9</f>
        <v>21408</v>
      </c>
      <c r="N9" s="254">
        <f>+'[1]Median Family Income-Quintiles'!N9</f>
        <v>35000</v>
      </c>
      <c r="O9" s="254">
        <f>+'[1]Median Family Income-Quintiles'!O9</f>
        <v>54000</v>
      </c>
      <c r="P9" s="259">
        <f>+'[1]Median Family Income-Quintiles'!P9</f>
        <v>90400</v>
      </c>
      <c r="Q9" s="260">
        <f>+'[1]Median Family Income-Quintiles'!Q9</f>
        <v>9920</v>
      </c>
      <c r="R9" s="254">
        <f>+'[1]Median Family Income-Quintiles'!R9</f>
        <v>22124</v>
      </c>
      <c r="S9" s="254">
        <f>+'[1]Median Family Income-Quintiles'!S9</f>
        <v>36100</v>
      </c>
      <c r="T9" s="254">
        <f>+'[1]Median Family Income-Quintiles'!T9</f>
        <v>56866</v>
      </c>
      <c r="U9" s="259">
        <f>+'[1]Median Family Income-Quintiles'!U9</f>
        <v>97005</v>
      </c>
      <c r="V9" s="260">
        <f>+'[1]Median Family Income-Quintiles'!V9</f>
        <v>14625.72</v>
      </c>
      <c r="W9" s="254">
        <f>+'[1]Median Family Income-Quintiles'!W9</f>
        <v>29454.575000000001</v>
      </c>
      <c r="X9" s="254">
        <f>+'[1]Median Family Income-Quintiles'!X9</f>
        <v>45502.239999999998</v>
      </c>
      <c r="Y9" s="254">
        <f>+'[1]Median Family Income-Quintiles'!Y9</f>
        <v>66018.875</v>
      </c>
      <c r="Z9" s="259">
        <f>+'[1]Median Family Income-Quintiles'!Z9</f>
        <v>112536.79</v>
      </c>
      <c r="AA9" s="260">
        <f>+'[1]Median Family Income-Quintiles'!AA9</f>
        <v>14868.4794</v>
      </c>
      <c r="AB9" s="254">
        <f>+'[1]Median Family Income-Quintiles'!AB9</f>
        <v>30551.67</v>
      </c>
      <c r="AC9" s="254">
        <f>+'[1]Median Family Income-Quintiles'!AC9</f>
        <v>47660.605199999998</v>
      </c>
      <c r="AD9" s="254">
        <f>+'[1]Median Family Income-Quintiles'!AD9</f>
        <v>71287.23</v>
      </c>
      <c r="AE9" s="259">
        <f>+'[1]Median Family Income-Quintiles'!AE9</f>
        <v>120882.7743</v>
      </c>
      <c r="AF9" s="260">
        <f>+'[1]Median Family Income-Quintiles'!AF9</f>
        <v>13193.136</v>
      </c>
      <c r="AG9" s="254">
        <f>+'[1]Median Family Income-Quintiles'!AG9</f>
        <v>29984.400000000001</v>
      </c>
      <c r="AH9" s="254">
        <f>+'[1]Median Family Income-Quintiles'!AH9</f>
        <v>47575.248</v>
      </c>
      <c r="AI9" s="254">
        <f>+'[1]Median Family Income-Quintiles'!AI9</f>
        <v>69963.600000000006</v>
      </c>
      <c r="AJ9" s="259">
        <f>+'[1]Median Family Income-Quintiles'!AJ9</f>
        <v>117638.796</v>
      </c>
      <c r="AK9" s="484">
        <f>+'[1]Median Family Income-Quintiles'!AK9</f>
        <v>14106.736000000001</v>
      </c>
      <c r="AL9" s="259">
        <f>+'[1]Median Family Income-Quintiles'!AL9</f>
        <v>30228.720000000001</v>
      </c>
      <c r="AM9" s="259">
        <f>+'[1]Median Family Income-Quintiles'!AM9</f>
        <v>47257.565600000002</v>
      </c>
      <c r="AN9" s="259">
        <f>+'[1]Median Family Income-Quintiles'!AN9</f>
        <v>71339.779200000004</v>
      </c>
      <c r="AO9" s="259">
        <f>+'[1]Median Family Income-Quintiles'!AO9</f>
        <v>120914.88</v>
      </c>
      <c r="AP9" s="484">
        <f>+'[1]Median Family Income-Quintiles'!AP9</f>
        <v>14255.317999999999</v>
      </c>
      <c r="AQ9" s="259">
        <f>+'[1]Median Family Income-Quintiles'!AQ9</f>
        <v>30547.11</v>
      </c>
      <c r="AR9" s="259">
        <f>+'[1]Median Family Income-Quintiles'!AR9</f>
        <v>48875.375999999997</v>
      </c>
      <c r="AS9" s="259">
        <f>+'[1]Median Family Income-Quintiles'!AS9</f>
        <v>72294.827000000005</v>
      </c>
      <c r="AT9" s="565">
        <f>+'[1]Median Family Income-Quintiles'!AT9</f>
        <v>123206.677</v>
      </c>
      <c r="AU9" s="259">
        <f>+'[1]Median Family Income-Quintiles'!AU9</f>
        <v>15153.105</v>
      </c>
      <c r="AV9" s="259">
        <f>+'[1]Median Family Income-Quintiles'!AV9</f>
        <v>31417.437699999999</v>
      </c>
      <c r="AW9" s="259">
        <f>+'[1]Median Family Income-Quintiles'!AW9</f>
        <v>49601.163699999997</v>
      </c>
      <c r="AX9" s="259">
        <f>+'[1]Median Family Income-Quintiles'!AX9</f>
        <v>73240.007500000007</v>
      </c>
      <c r="AY9" s="565">
        <f>+'[1]Median Family Income-Quintiles'!AY9</f>
        <v>122235.04700000001</v>
      </c>
      <c r="AZ9" s="259">
        <f>+'[1]Median Family Income-Quintiles'!AZ9</f>
        <v>14508.705599999999</v>
      </c>
      <c r="BA9" s="259">
        <f>+'[1]Median Family Income-Quintiles'!BA9</f>
        <v>32241.567999999999</v>
      </c>
      <c r="BB9" s="259">
        <f>+'[1]Median Family Income-Quintiles'!BB9</f>
        <v>50377.45</v>
      </c>
      <c r="BC9" s="259">
        <f>+'[1]Median Family Income-Quintiles'!BC9</f>
        <v>75818.062250000003</v>
      </c>
      <c r="BD9" s="259">
        <f>+'[1]Median Family Income-Quintiles'!BD9</f>
        <v>127958.723</v>
      </c>
    </row>
    <row r="10" spans="1:56">
      <c r="A10" s="479" t="s">
        <v>38</v>
      </c>
      <c r="B10" s="258">
        <f>+'[1]Median Family Income-Quintiles'!B10</f>
        <v>12000</v>
      </c>
      <c r="C10" s="254">
        <f>+'[1]Median Family Income-Quintiles'!C10</f>
        <v>27840</v>
      </c>
      <c r="D10" s="254">
        <f>+'[1]Median Family Income-Quintiles'!D10</f>
        <v>45447.5</v>
      </c>
      <c r="E10" s="254">
        <f>+'[1]Median Family Income-Quintiles'!E10</f>
        <v>67100</v>
      </c>
      <c r="F10" s="259">
        <f>+'[1]Median Family Income-Quintiles'!F10</f>
        <v>110577</v>
      </c>
      <c r="G10" s="260">
        <f>+'[1]Median Family Income-Quintiles'!G10</f>
        <v>12330</v>
      </c>
      <c r="H10" s="254">
        <f>+'[1]Median Family Income-Quintiles'!H10</f>
        <v>30056</v>
      </c>
      <c r="I10" s="254">
        <f>+'[1]Median Family Income-Quintiles'!I10</f>
        <v>47870</v>
      </c>
      <c r="J10" s="254">
        <f>+'[1]Median Family Income-Quintiles'!J10</f>
        <v>69338</v>
      </c>
      <c r="K10" s="259">
        <f>+'[1]Median Family Income-Quintiles'!K10</f>
        <v>108929</v>
      </c>
      <c r="L10" s="260">
        <f>+'[1]Median Family Income-Quintiles'!L10</f>
        <v>15590</v>
      </c>
      <c r="M10" s="254">
        <f>+'[1]Median Family Income-Quintiles'!M10</f>
        <v>34880</v>
      </c>
      <c r="N10" s="254">
        <f>+'[1]Median Family Income-Quintiles'!N10</f>
        <v>54223</v>
      </c>
      <c r="O10" s="254">
        <f>+'[1]Median Family Income-Quintiles'!O10</f>
        <v>78000</v>
      </c>
      <c r="P10" s="259">
        <f>+'[1]Median Family Income-Quintiles'!P10</f>
        <v>120916</v>
      </c>
      <c r="Q10" s="260">
        <f>+'[1]Median Family Income-Quintiles'!Q10</f>
        <v>15356</v>
      </c>
      <c r="R10" s="254">
        <f>+'[1]Median Family Income-Quintiles'!R10</f>
        <v>33000</v>
      </c>
      <c r="S10" s="254">
        <f>+'[1]Median Family Income-Quintiles'!S10</f>
        <v>52108</v>
      </c>
      <c r="T10" s="254">
        <f>+'[1]Median Family Income-Quintiles'!T10</f>
        <v>76480</v>
      </c>
      <c r="U10" s="259">
        <f>+'[1]Median Family Income-Quintiles'!U10</f>
        <v>120008</v>
      </c>
      <c r="V10" s="260">
        <f>+'[1]Median Family Income-Quintiles'!V10</f>
        <v>20313.5</v>
      </c>
      <c r="W10" s="254">
        <f>+'[1]Median Family Income-Quintiles'!W10</f>
        <v>41033.269999999997</v>
      </c>
      <c r="X10" s="254">
        <f>+'[1]Median Family Income-Quintiles'!X10</f>
        <v>62667.147499999999</v>
      </c>
      <c r="Y10" s="254">
        <f>+'[1]Median Family Income-Quintiles'!Y10</f>
        <v>89887.237500000003</v>
      </c>
      <c r="Z10" s="259">
        <f>+'[1]Median Family Income-Quintiles'!Z10</f>
        <v>150319.9</v>
      </c>
      <c r="AA10" s="260">
        <f>+'[1]Median Family Income-Quintiles'!AA10</f>
        <v>21386.169000000002</v>
      </c>
      <c r="AB10" s="254">
        <f>+'[1]Median Family Income-Quintiles'!AB10</f>
        <v>43994.404799999997</v>
      </c>
      <c r="AC10" s="254">
        <f>+'[1]Median Family Income-Quintiles'!AC10</f>
        <v>68028.385200000004</v>
      </c>
      <c r="AD10" s="254">
        <f>+'[1]Median Family Income-Quintiles'!AD10</f>
        <v>99802.122000000003</v>
      </c>
      <c r="AE10" s="259">
        <f>+'[1]Median Family Income-Quintiles'!AE10</f>
        <v>160905.462</v>
      </c>
      <c r="AF10" s="260">
        <f>+'[1]Median Family Income-Quintiles'!AF10</f>
        <v>21988.560000000001</v>
      </c>
      <c r="AG10" s="254">
        <f>+'[1]Median Family Income-Quintiles'!AG10</f>
        <v>44276.964</v>
      </c>
      <c r="AH10" s="254">
        <f>+'[1]Median Family Income-Quintiles'!AH10</f>
        <v>67165.055999999997</v>
      </c>
      <c r="AI10" s="254">
        <f>+'[1]Median Family Income-Quintiles'!AI10</f>
        <v>98748.623999999996</v>
      </c>
      <c r="AJ10" s="259">
        <f>+'[1]Median Family Income-Quintiles'!AJ10</f>
        <v>152920.44</v>
      </c>
      <c r="AK10" s="484">
        <f>+'[1]Median Family Income-Quintiles'!AK10</f>
        <v>21160.103999999999</v>
      </c>
      <c r="AL10" s="259">
        <f>+'[1]Median Family Income-Quintiles'!AL10</f>
        <v>44315.303520000001</v>
      </c>
      <c r="AM10" s="259">
        <f>+'[1]Median Family Income-Quintiles'!AM10</f>
        <v>70533.679999999993</v>
      </c>
      <c r="AN10" s="259">
        <f>+'[1]Median Family Income-Quintiles'!AN10</f>
        <v>98747.152000000002</v>
      </c>
      <c r="AO10" s="259">
        <f>+'[1]Median Family Income-Quintiles'!AO10</f>
        <v>156181.72</v>
      </c>
      <c r="AP10" s="484">
        <f>+'[1]Median Family Income-Quintiles'!AP10</f>
        <v>20364.740000000002</v>
      </c>
      <c r="AQ10" s="259">
        <f>+'[1]Median Family Income-Quintiles'!AQ10</f>
        <v>45820.665000000001</v>
      </c>
      <c r="AR10" s="259">
        <f>+'[1]Median Family Income-Quintiles'!AR10</f>
        <v>69138.292300000001</v>
      </c>
      <c r="AS10" s="259">
        <f>+'[1]Median Family Income-Quintiles'!AS10</f>
        <v>99787.225999999995</v>
      </c>
      <c r="AT10" s="565">
        <f>+'[1]Median Family Income-Quintiles'!AT10</f>
        <v>162917.92000000001</v>
      </c>
      <c r="AU10" s="259">
        <f>+'[1]Median Family Income-Quintiles'!AU10</f>
        <v>21416.3884</v>
      </c>
      <c r="AV10" s="259">
        <f>+'[1]Median Family Income-Quintiles'!AV10</f>
        <v>45055.232199999999</v>
      </c>
      <c r="AW10" s="259">
        <f>+'[1]Median Family Income-Quintiles'!AW10</f>
        <v>70714.490000000005</v>
      </c>
      <c r="AX10" s="259">
        <f>+'[1]Median Family Income-Quintiles'!AX10</f>
        <v>101020.7</v>
      </c>
      <c r="AY10" s="565">
        <f>+'[1]Median Family Income-Quintiles'!AY10</f>
        <v>163714.14642</v>
      </c>
      <c r="AZ10" s="259">
        <f>+'[1]Median Family Income-Quintiles'!AZ10</f>
        <v>20352.489799999999</v>
      </c>
      <c r="BA10" s="259">
        <f>+'[1]Median Family Income-Quintiles'!BA10</f>
        <v>44332.156000000003</v>
      </c>
      <c r="BB10" s="259">
        <f>+'[1]Median Family Income-Quintiles'!BB10</f>
        <v>69017.106499999994</v>
      </c>
      <c r="BC10" s="259">
        <f>+'[1]Median Family Income-Quintiles'!BC10</f>
        <v>101258.67449999999</v>
      </c>
      <c r="BD10" s="259">
        <f>+'[1]Median Family Income-Quintiles'!BD10</f>
        <v>171283.33</v>
      </c>
    </row>
    <row r="11" spans="1:56">
      <c r="A11" s="479" t="s">
        <v>21</v>
      </c>
      <c r="B11" s="258">
        <f>+'[1]Median Family Income-Quintiles'!B11</f>
        <v>9660</v>
      </c>
      <c r="C11" s="254">
        <f>+'[1]Median Family Income-Quintiles'!C11</f>
        <v>21240</v>
      </c>
      <c r="D11" s="254">
        <f>+'[1]Median Family Income-Quintiles'!D11</f>
        <v>34703</v>
      </c>
      <c r="E11" s="254">
        <f>+'[1]Median Family Income-Quintiles'!E11</f>
        <v>53150</v>
      </c>
      <c r="F11" s="259">
        <f>+'[1]Median Family Income-Quintiles'!F11</f>
        <v>91885</v>
      </c>
      <c r="G11" s="260">
        <f>+'[1]Median Family Income-Quintiles'!G11</f>
        <v>11212</v>
      </c>
      <c r="H11" s="254">
        <f>+'[1]Median Family Income-Quintiles'!H11</f>
        <v>24257</v>
      </c>
      <c r="I11" s="254">
        <f>+'[1]Median Family Income-Quintiles'!I11</f>
        <v>38961</v>
      </c>
      <c r="J11" s="254">
        <f>+'[1]Median Family Income-Quintiles'!J11</f>
        <v>60000</v>
      </c>
      <c r="K11" s="259">
        <f>+'[1]Median Family Income-Quintiles'!K11</f>
        <v>101076</v>
      </c>
      <c r="L11" s="260">
        <f>+'[1]Median Family Income-Quintiles'!L11</f>
        <v>11520</v>
      </c>
      <c r="M11" s="254">
        <f>+'[1]Median Family Income-Quintiles'!M11</f>
        <v>25000</v>
      </c>
      <c r="N11" s="254">
        <f>+'[1]Median Family Income-Quintiles'!N11</f>
        <v>40800</v>
      </c>
      <c r="O11" s="254">
        <f>+'[1]Median Family Income-Quintiles'!O11</f>
        <v>64000</v>
      </c>
      <c r="P11" s="259">
        <f>+'[1]Median Family Income-Quintiles'!P11</f>
        <v>110000</v>
      </c>
      <c r="Q11" s="260">
        <f>+'[1]Median Family Income-Quintiles'!Q11</f>
        <v>12000</v>
      </c>
      <c r="R11" s="254">
        <f>+'[1]Median Family Income-Quintiles'!R11</f>
        <v>25984</v>
      </c>
      <c r="S11" s="254">
        <f>+'[1]Median Family Income-Quintiles'!S11</f>
        <v>42962</v>
      </c>
      <c r="T11" s="254">
        <f>+'[1]Median Family Income-Quintiles'!T11</f>
        <v>67000</v>
      </c>
      <c r="U11" s="259">
        <f>+'[1]Median Family Income-Quintiles'!U11</f>
        <v>119011</v>
      </c>
      <c r="V11" s="260">
        <f>+'[1]Median Family Income-Quintiles'!V11</f>
        <v>17164.907500000001</v>
      </c>
      <c r="W11" s="254">
        <f>+'[1]Median Family Income-Quintiles'!W11</f>
        <v>35548.625</v>
      </c>
      <c r="X11" s="254">
        <f>+'[1]Median Family Income-Quintiles'!X11</f>
        <v>54541.747499999998</v>
      </c>
      <c r="Y11" s="254">
        <f>+'[1]Median Family Income-Quintiles'!Y11</f>
        <v>80136.757500000007</v>
      </c>
      <c r="Z11" s="259">
        <f>+'[1]Median Family Income-Quintiles'!Z11</f>
        <v>135084.77499999999</v>
      </c>
      <c r="AA11" s="260">
        <f>+'[1]Median Family Income-Quintiles'!AA11</f>
        <v>18229.163100000002</v>
      </c>
      <c r="AB11" s="254">
        <f>+'[1]Median Family Income-Quintiles'!AB11</f>
        <v>36865.681799999998</v>
      </c>
      <c r="AC11" s="254">
        <f>+'[1]Median Family Income-Quintiles'!AC11</f>
        <v>57233.461799999997</v>
      </c>
      <c r="AD11" s="254">
        <f>+'[1]Median Family Income-Quintiles'!AD11</f>
        <v>84526.286999999997</v>
      </c>
      <c r="AE11" s="259">
        <f>+'[1]Median Family Income-Quintiles'!AE11</f>
        <v>146648.016</v>
      </c>
      <c r="AF11" s="260">
        <f>+'[1]Median Family Income-Quintiles'!AF11</f>
        <v>16191.575999999999</v>
      </c>
      <c r="AG11" s="254">
        <f>+'[1]Median Family Income-Quintiles'!AG11</f>
        <v>34981.800000000003</v>
      </c>
      <c r="AH11" s="254">
        <f>+'[1]Median Family Income-Quintiles'!AH11</f>
        <v>53971.92</v>
      </c>
      <c r="AI11" s="254">
        <f>+'[1]Median Family Income-Quintiles'!AI11</f>
        <v>79958.399999999994</v>
      </c>
      <c r="AJ11" s="259">
        <f>+'[1]Median Family Income-Quintiles'!AJ11</f>
        <v>138228.084</v>
      </c>
      <c r="AK11" s="484">
        <f>+'[1]Median Family Income-Quintiles'!AK11</f>
        <v>15315.8848</v>
      </c>
      <c r="AL11" s="259">
        <f>+'[1]Median Family Income-Quintiles'!AL11</f>
        <v>34259.216</v>
      </c>
      <c r="AM11" s="259">
        <f>+'[1]Median Family Income-Quintiles'!AM11</f>
        <v>53404.072</v>
      </c>
      <c r="AN11" s="259">
        <f>+'[1]Median Family Income-Quintiles'!AN11</f>
        <v>80307.632800000007</v>
      </c>
      <c r="AO11" s="259">
        <f>+'[1]Median Family Income-Quintiles'!AO11</f>
        <v>138044.48800000001</v>
      </c>
      <c r="AP11" s="484">
        <f>+'[1]Median Family Income-Quintiles'!AP11</f>
        <v>15579.026099999999</v>
      </c>
      <c r="AQ11" s="259">
        <f>+'[1]Median Family Income-Quintiles'!AQ11</f>
        <v>33805.468399999998</v>
      </c>
      <c r="AR11" s="259">
        <f>+'[1]Median Family Income-Quintiles'!AR11</f>
        <v>53966.561000000002</v>
      </c>
      <c r="AS11" s="259">
        <f>+'[1]Median Family Income-Quintiles'!AS11</f>
        <v>81458.960000000006</v>
      </c>
      <c r="AT11" s="565">
        <f>+'[1]Median Family Income-Quintiles'!AT11</f>
        <v>143265.94589999999</v>
      </c>
      <c r="AU11" s="259">
        <f>+'[1]Median Family Income-Quintiles'!AU11</f>
        <v>15658.208500000001</v>
      </c>
      <c r="AV11" s="259">
        <f>+'[1]Median Family Income-Quintiles'!AV11</f>
        <v>34852.141499999998</v>
      </c>
      <c r="AW11" s="259">
        <f>+'[1]Median Family Income-Quintiles'!AW11</f>
        <v>54652.198700000001</v>
      </c>
      <c r="AX11" s="259">
        <f>+'[1]Median Family Income-Quintiles'!AX11</f>
        <v>82836.974000000002</v>
      </c>
      <c r="AY11" s="565">
        <f>+'[1]Median Family Income-Quintiles'!AY11</f>
        <v>145469.80799999999</v>
      </c>
      <c r="AZ11" s="259">
        <f>+'[1]Median Family Income-Quintiles'!AZ11</f>
        <v>16120.784</v>
      </c>
      <c r="BA11" s="259">
        <f>+'[1]Median Family Income-Quintiles'!BA11</f>
        <v>35264.214999999997</v>
      </c>
      <c r="BB11" s="259">
        <f>+'[1]Median Family Income-Quintiles'!BB11</f>
        <v>55415.195</v>
      </c>
      <c r="BC11" s="259">
        <f>+'[1]Median Family Income-Quintiles'!BC11</f>
        <v>84231.096399999995</v>
      </c>
      <c r="BD11" s="259">
        <f>+'[1]Median Family Income-Quintiles'!BD11</f>
        <v>149117.25200000001</v>
      </c>
    </row>
    <row r="12" spans="1:56">
      <c r="A12" s="479" t="s">
        <v>22</v>
      </c>
      <c r="B12" s="258">
        <f>+'[1]Median Family Income-Quintiles'!B12</f>
        <v>10300</v>
      </c>
      <c r="C12" s="254">
        <f>+'[1]Median Family Income-Quintiles'!C12</f>
        <v>24920</v>
      </c>
      <c r="D12" s="254">
        <f>+'[1]Median Family Income-Quintiles'!D12</f>
        <v>39857</v>
      </c>
      <c r="E12" s="254">
        <f>+'[1]Median Family Income-Quintiles'!E12</f>
        <v>59622</v>
      </c>
      <c r="F12" s="259">
        <f>+'[1]Median Family Income-Quintiles'!F12</f>
        <v>98128</v>
      </c>
      <c r="G12" s="260">
        <f>+'[1]Median Family Income-Quintiles'!G12</f>
        <v>12000</v>
      </c>
      <c r="H12" s="254">
        <f>+'[1]Median Family Income-Quintiles'!H12</f>
        <v>26000</v>
      </c>
      <c r="I12" s="254">
        <f>+'[1]Median Family Income-Quintiles'!I12</f>
        <v>42020</v>
      </c>
      <c r="J12" s="254">
        <f>+'[1]Median Family Income-Quintiles'!J12</f>
        <v>62274</v>
      </c>
      <c r="K12" s="259">
        <f>+'[1]Median Family Income-Quintiles'!K12</f>
        <v>102550</v>
      </c>
      <c r="L12" s="260">
        <f>+'[1]Median Family Income-Quintiles'!L12</f>
        <v>12000</v>
      </c>
      <c r="M12" s="254">
        <f>+'[1]Median Family Income-Quintiles'!M12</f>
        <v>28401</v>
      </c>
      <c r="N12" s="254">
        <f>+'[1]Median Family Income-Quintiles'!N12</f>
        <v>45030</v>
      </c>
      <c r="O12" s="254">
        <f>+'[1]Median Family Income-Quintiles'!O12</f>
        <v>66000</v>
      </c>
      <c r="P12" s="259">
        <f>+'[1]Median Family Income-Quintiles'!P12</f>
        <v>107330</v>
      </c>
      <c r="Q12" s="260">
        <f>+'[1]Median Family Income-Quintiles'!Q12</f>
        <v>13387</v>
      </c>
      <c r="R12" s="254">
        <f>+'[1]Median Family Income-Quintiles'!R12</f>
        <v>29004</v>
      </c>
      <c r="S12" s="254">
        <f>+'[1]Median Family Income-Quintiles'!S12</f>
        <v>45504</v>
      </c>
      <c r="T12" s="254">
        <f>+'[1]Median Family Income-Quintiles'!T12</f>
        <v>69066</v>
      </c>
      <c r="U12" s="259">
        <f>+'[1]Median Family Income-Quintiles'!U12</f>
        <v>112484</v>
      </c>
      <c r="V12" s="260">
        <f>+'[1]Median Family Income-Quintiles'!V12</f>
        <v>15235.125</v>
      </c>
      <c r="W12" s="254">
        <f>+'[1]Median Family Income-Quintiles'!W12</f>
        <v>35447.057500000003</v>
      </c>
      <c r="X12" s="254">
        <f>+'[1]Median Family Income-Quintiles'!X12</f>
        <v>55862.125</v>
      </c>
      <c r="Y12" s="254">
        <f>+'[1]Median Family Income-Quintiles'!Y12</f>
        <v>82168.107499999998</v>
      </c>
      <c r="Z12" s="259">
        <f>+'[1]Median Family Income-Quintiles'!Z12</f>
        <v>139147.47500000001</v>
      </c>
      <c r="AA12" s="260">
        <f>+'[1]Median Family Income-Quintiles'!AA12</f>
        <v>16803.4185</v>
      </c>
      <c r="AB12" s="254">
        <f>+'[1]Median Family Income-Quintiles'!AB12</f>
        <v>38393.265299999999</v>
      </c>
      <c r="AC12" s="254">
        <f>+'[1]Median Family Income-Quintiles'!AC12</f>
        <v>60349.73214</v>
      </c>
      <c r="AD12" s="254">
        <f>+'[1]Median Family Income-Quintiles'!AD12</f>
        <v>89720.070900000006</v>
      </c>
      <c r="AE12" s="259">
        <f>+'[1]Median Family Income-Quintiles'!AE12</f>
        <v>152758.35</v>
      </c>
      <c r="AF12" s="260">
        <f>+'[1]Median Family Income-Quintiles'!AF12</f>
        <v>14992.2</v>
      </c>
      <c r="AG12" s="254">
        <f>+'[1]Median Family Income-Quintiles'!AG12</f>
        <v>34981.800000000003</v>
      </c>
      <c r="AH12" s="254">
        <f>+'[1]Median Family Income-Quintiles'!AH12</f>
        <v>56670.516000000003</v>
      </c>
      <c r="AI12" s="254">
        <f>+'[1]Median Family Income-Quintiles'!AI12</f>
        <v>84955.8</v>
      </c>
      <c r="AJ12" s="259">
        <f>+'[1]Median Family Income-Quintiles'!AJ12</f>
        <v>145524.288</v>
      </c>
      <c r="AK12" s="484">
        <f>+'[1]Median Family Income-Quintiles'!AK12</f>
        <v>14600.47176</v>
      </c>
      <c r="AL12" s="259">
        <f>+'[1]Median Family Income-Quintiles'!AL12</f>
        <v>33453.116800000003</v>
      </c>
      <c r="AM12" s="259">
        <f>+'[1]Median Family Income-Quintiles'!AM12</f>
        <v>55318.5576</v>
      </c>
      <c r="AN12" s="259">
        <f>+'[1]Median Family Income-Quintiles'!AN12</f>
        <v>82826.692800000004</v>
      </c>
      <c r="AO12" s="259">
        <f>+'[1]Median Family Income-Quintiles'!AO12</f>
        <v>144090.23199999999</v>
      </c>
      <c r="AP12" s="484">
        <f>+'[1]Median Family Income-Quintiles'!AP12</f>
        <v>14255.317999999999</v>
      </c>
      <c r="AQ12" s="259">
        <f>+'[1]Median Family Income-Quintiles'!AQ12</f>
        <v>33601.821000000004</v>
      </c>
      <c r="AR12" s="259">
        <f>+'[1]Median Family Income-Quintiles'!AR12</f>
        <v>54984.798000000003</v>
      </c>
      <c r="AS12" s="259">
        <f>+'[1]Median Family Income-Quintiles'!AS12</f>
        <v>84513.671000000002</v>
      </c>
      <c r="AT12" s="565">
        <f>+'[1]Median Family Income-Quintiles'!AT12</f>
        <v>146626.128</v>
      </c>
      <c r="AU12" s="259">
        <f>+'[1]Median Family Income-Quintiles'!AU12</f>
        <v>14142.897999999999</v>
      </c>
      <c r="AV12" s="259">
        <f>+'[1]Median Family Income-Quintiles'!AV12</f>
        <v>34347.038</v>
      </c>
      <c r="AW12" s="259">
        <f>+'[1]Median Family Income-Quintiles'!AW12</f>
        <v>56571.591999999997</v>
      </c>
      <c r="AX12" s="259">
        <f>+'[1]Median Family Income-Quintiles'!AX12</f>
        <v>85867.595000000001</v>
      </c>
      <c r="AY12" s="565">
        <f>+'[1]Median Family Income-Quintiles'!AY12</f>
        <v>151733.0914</v>
      </c>
      <c r="AZ12" s="259">
        <f>+'[1]Median Family Income-Quintiles'!AZ12</f>
        <v>15113.235000000001</v>
      </c>
      <c r="BA12" s="259">
        <f>+'[1]Median Family Income-Quintiles'!BA12</f>
        <v>34961.950299999997</v>
      </c>
      <c r="BB12" s="259">
        <f>+'[1]Median Family Income-Quintiles'!BB12</f>
        <v>57430.292999999998</v>
      </c>
      <c r="BC12" s="259">
        <f>+'[1]Median Family Income-Quintiles'!BC12</f>
        <v>87656.763000000006</v>
      </c>
      <c r="BD12" s="259">
        <f>+'[1]Median Family Income-Quintiles'!BD12</f>
        <v>154154.997</v>
      </c>
    </row>
    <row r="13" spans="1:56">
      <c r="A13" s="479" t="s">
        <v>23</v>
      </c>
      <c r="B13" s="258">
        <f>+'[1]Median Family Income-Quintiles'!B13</f>
        <v>9000</v>
      </c>
      <c r="C13" s="254">
        <f>+'[1]Median Family Income-Quintiles'!C13</f>
        <v>22444</v>
      </c>
      <c r="D13" s="254">
        <f>+'[1]Median Family Income-Quintiles'!D13</f>
        <v>39100</v>
      </c>
      <c r="E13" s="254">
        <f>+'[1]Median Family Income-Quintiles'!E13</f>
        <v>55926</v>
      </c>
      <c r="F13" s="259">
        <f>+'[1]Median Family Income-Quintiles'!F13</f>
        <v>93506</v>
      </c>
      <c r="G13" s="260">
        <f>+'[1]Median Family Income-Quintiles'!G13</f>
        <v>10400</v>
      </c>
      <c r="H13" s="254">
        <f>+'[1]Median Family Income-Quintiles'!H13</f>
        <v>24500</v>
      </c>
      <c r="I13" s="254">
        <f>+'[1]Median Family Income-Quintiles'!I13</f>
        <v>40633</v>
      </c>
      <c r="J13" s="254">
        <f>+'[1]Median Family Income-Quintiles'!J13</f>
        <v>63535</v>
      </c>
      <c r="K13" s="259">
        <f>+'[1]Median Family Income-Quintiles'!K13</f>
        <v>107592</v>
      </c>
      <c r="L13" s="260">
        <f>+'[1]Median Family Income-Quintiles'!L13</f>
        <v>11268</v>
      </c>
      <c r="M13" s="254">
        <f>+'[1]Median Family Income-Quintiles'!M13</f>
        <v>25000</v>
      </c>
      <c r="N13" s="254">
        <f>+'[1]Median Family Income-Quintiles'!N13</f>
        <v>40825</v>
      </c>
      <c r="O13" s="254">
        <f>+'[1]Median Family Income-Quintiles'!O13</f>
        <v>62328</v>
      </c>
      <c r="P13" s="259">
        <f>+'[1]Median Family Income-Quintiles'!P13</f>
        <v>110000</v>
      </c>
      <c r="Q13" s="260">
        <f>+'[1]Median Family Income-Quintiles'!Q13</f>
        <v>10000</v>
      </c>
      <c r="R13" s="254">
        <f>+'[1]Median Family Income-Quintiles'!R13</f>
        <v>24005</v>
      </c>
      <c r="S13" s="254">
        <f>+'[1]Median Family Income-Quintiles'!S13</f>
        <v>39770</v>
      </c>
      <c r="T13" s="254">
        <f>+'[1]Median Family Income-Quintiles'!T13</f>
        <v>61528</v>
      </c>
      <c r="U13" s="259">
        <f>+'[1]Median Family Income-Quintiles'!U13</f>
        <v>104412</v>
      </c>
      <c r="V13" s="260">
        <f>+'[1]Median Family Income-Quintiles'!V13</f>
        <v>13508.477500000001</v>
      </c>
      <c r="W13" s="254">
        <f>+'[1]Median Family Income-Quintiles'!W13</f>
        <v>30714.011999999999</v>
      </c>
      <c r="X13" s="254">
        <f>+'[1]Median Family Income-Quintiles'!X13</f>
        <v>48752.4</v>
      </c>
      <c r="Y13" s="254">
        <f>+'[1]Median Family Income-Quintiles'!Y13</f>
        <v>71503.520000000004</v>
      </c>
      <c r="Z13" s="259">
        <f>+'[1]Median Family Income-Quintiles'!Z13</f>
        <v>120763.75750000001</v>
      </c>
      <c r="AA13" s="260">
        <f>+'[1]Median Family Income-Quintiles'!AA13</f>
        <v>13239.057000000001</v>
      </c>
      <c r="AB13" s="254">
        <f>+'[1]Median Family Income-Quintiles'!AB13</f>
        <v>32588.448</v>
      </c>
      <c r="AC13" s="254">
        <f>+'[1]Median Family Income-Quintiles'!AC13</f>
        <v>51428.644500000002</v>
      </c>
      <c r="AD13" s="254">
        <f>+'[1]Median Family Income-Quintiles'!AD13</f>
        <v>76786.530599999998</v>
      </c>
      <c r="AE13" s="259">
        <f>+'[1]Median Family Income-Quintiles'!AE13</f>
        <v>124243.458</v>
      </c>
      <c r="AF13" s="260">
        <f>+'[1]Median Family Income-Quintiles'!AF13</f>
        <v>12993.24</v>
      </c>
      <c r="AG13" s="254">
        <f>+'[1]Median Family Income-Quintiles'!AG13</f>
        <v>30983.88</v>
      </c>
      <c r="AH13" s="254">
        <f>+'[1]Median Family Income-Quintiles'!AH13</f>
        <v>49974</v>
      </c>
      <c r="AI13" s="254">
        <f>+'[1]Median Family Income-Quintiles'!AI13</f>
        <v>74561.207999999999</v>
      </c>
      <c r="AJ13" s="259">
        <f>+'[1]Median Family Income-Quintiles'!AJ13</f>
        <v>122136.45600000001</v>
      </c>
      <c r="AK13" s="484">
        <f>+'[1]Median Family Income-Quintiles'!AK13</f>
        <v>13300.6368</v>
      </c>
      <c r="AL13" s="259">
        <f>+'[1]Median Family Income-Quintiles'!AL13</f>
        <v>31034.819200000002</v>
      </c>
      <c r="AM13" s="259">
        <f>+'[1]Median Family Income-Quintiles'!AM13</f>
        <v>50481.962399999997</v>
      </c>
      <c r="AN13" s="259">
        <f>+'[1]Median Family Income-Quintiles'!AN13</f>
        <v>75622.181200000006</v>
      </c>
      <c r="AO13" s="259">
        <f>+'[1]Median Family Income-Quintiles'!AO13</f>
        <v>122930.128</v>
      </c>
      <c r="AP13" s="484">
        <f>+'[1]Median Family Income-Quintiles'!AP13</f>
        <v>13440.7284</v>
      </c>
      <c r="AQ13" s="259">
        <f>+'[1]Median Family Income-Quintiles'!AQ13</f>
        <v>32339.207119999999</v>
      </c>
      <c r="AR13" s="259">
        <f>+'[1]Median Family Income-Quintiles'!AR13</f>
        <v>51930.087</v>
      </c>
      <c r="AS13" s="259">
        <f>+'[1]Median Family Income-Quintiles'!AS13</f>
        <v>77386.012000000002</v>
      </c>
      <c r="AT13" s="565">
        <f>+'[1]Median Family Income-Quintiles'!AT13</f>
        <v>127279.625</v>
      </c>
      <c r="AU13" s="259">
        <f>+'[1]Median Family Income-Quintiles'!AU13</f>
        <v>13233.7117</v>
      </c>
      <c r="AV13" s="259">
        <f>+'[1]Median Family Income-Quintiles'!AV13</f>
        <v>32326.624</v>
      </c>
      <c r="AW13" s="259">
        <f>+'[1]Median Family Income-Quintiles'!AW13</f>
        <v>52631.784699999997</v>
      </c>
      <c r="AX13" s="259">
        <f>+'[1]Median Family Income-Quintiles'!AX13</f>
        <v>78392.063200000004</v>
      </c>
      <c r="AY13" s="565">
        <f>+'[1]Median Family Income-Quintiles'!AY13</f>
        <v>127791.18550000001</v>
      </c>
      <c r="AZ13" s="259">
        <f>+'[1]Median Family Income-Quintiles'!AZ13</f>
        <v>14105.686</v>
      </c>
      <c r="BA13" s="259">
        <f>+'[1]Median Family Income-Quintiles'!BA13</f>
        <v>34055.156199999998</v>
      </c>
      <c r="BB13" s="259">
        <f>+'[1]Median Family Income-Quintiles'!BB13</f>
        <v>54810.6656</v>
      </c>
      <c r="BC13" s="259">
        <f>+'[1]Median Family Income-Quintiles'!BC13</f>
        <v>81409.959199999998</v>
      </c>
      <c r="BD13" s="259">
        <f>+'[1]Median Family Income-Quintiles'!BD13</f>
        <v>133701.75229999999</v>
      </c>
    </row>
    <row r="14" spans="1:56">
      <c r="A14" s="479" t="s">
        <v>24</v>
      </c>
      <c r="B14" s="258">
        <f>+'[1]Median Family Income-Quintiles'!B14</f>
        <v>7725</v>
      </c>
      <c r="C14" s="254">
        <f>+'[1]Median Family Income-Quintiles'!C14</f>
        <v>19710</v>
      </c>
      <c r="D14" s="254">
        <f>+'[1]Median Family Income-Quintiles'!D14</f>
        <v>34165</v>
      </c>
      <c r="E14" s="254">
        <f>+'[1]Median Family Income-Quintiles'!E14</f>
        <v>53805</v>
      </c>
      <c r="F14" s="259">
        <f>+'[1]Median Family Income-Quintiles'!F14</f>
        <v>90830</v>
      </c>
      <c r="G14" s="260">
        <f>+'[1]Median Family Income-Quintiles'!G14</f>
        <v>7950</v>
      </c>
      <c r="H14" s="254">
        <f>+'[1]Median Family Income-Quintiles'!H14</f>
        <v>21000</v>
      </c>
      <c r="I14" s="254">
        <f>+'[1]Median Family Income-Quintiles'!I14</f>
        <v>35000</v>
      </c>
      <c r="J14" s="254">
        <f>+'[1]Median Family Income-Quintiles'!J14</f>
        <v>55734</v>
      </c>
      <c r="K14" s="259">
        <f>+'[1]Median Family Income-Quintiles'!K14</f>
        <v>94479</v>
      </c>
      <c r="L14" s="260">
        <f>+'[1]Median Family Income-Quintiles'!L14</f>
        <v>9180</v>
      </c>
      <c r="M14" s="254">
        <f>+'[1]Median Family Income-Quintiles'!M14</f>
        <v>22044</v>
      </c>
      <c r="N14" s="254">
        <f>+'[1]Median Family Income-Quintiles'!N14</f>
        <v>37300</v>
      </c>
      <c r="O14" s="254">
        <f>+'[1]Median Family Income-Quintiles'!O14</f>
        <v>60050</v>
      </c>
      <c r="P14" s="259">
        <f>+'[1]Median Family Income-Quintiles'!P14</f>
        <v>101200</v>
      </c>
      <c r="Q14" s="260">
        <f>+'[1]Median Family Income-Quintiles'!Q14</f>
        <v>9668</v>
      </c>
      <c r="R14" s="254">
        <f>+'[1]Median Family Income-Quintiles'!R14</f>
        <v>24000</v>
      </c>
      <c r="S14" s="254">
        <f>+'[1]Median Family Income-Quintiles'!S14</f>
        <v>38976</v>
      </c>
      <c r="T14" s="254">
        <f>+'[1]Median Family Income-Quintiles'!T14</f>
        <v>60460</v>
      </c>
      <c r="U14" s="259">
        <f>+'[1]Median Family Income-Quintiles'!U14</f>
        <v>104300</v>
      </c>
      <c r="V14" s="260">
        <f>+'[1]Median Family Income-Quintiles'!V14</f>
        <v>12228.727000000001</v>
      </c>
      <c r="W14" s="254">
        <f>+'[1]Median Family Income-Quintiles'!W14</f>
        <v>29860.845000000001</v>
      </c>
      <c r="X14" s="254">
        <f>+'[1]Median Family Income-Quintiles'!X14</f>
        <v>48569.578500000003</v>
      </c>
      <c r="Y14" s="254">
        <f>+'[1]Median Family Income-Quintiles'!Y14</f>
        <v>72702.016499999998</v>
      </c>
      <c r="Z14" s="259">
        <f>+'[1]Median Family Income-Quintiles'!Z14</f>
        <v>121881</v>
      </c>
      <c r="AA14" s="260">
        <f>+'[1]Median Family Income-Quintiles'!AA14</f>
        <v>14461.123799999999</v>
      </c>
      <c r="AB14" s="254">
        <f>+'[1]Median Family Income-Quintiles'!AB14</f>
        <v>32741.20635</v>
      </c>
      <c r="AC14" s="254">
        <f>+'[1]Median Family Income-Quintiles'!AC14</f>
        <v>53363.583599999998</v>
      </c>
      <c r="AD14" s="254">
        <f>+'[1]Median Family Income-Quintiles'!AD14</f>
        <v>81471.12</v>
      </c>
      <c r="AE14" s="259">
        <f>+'[1]Median Family Income-Quintiles'!AE14</f>
        <v>134631.0258</v>
      </c>
      <c r="AF14" s="260">
        <f>+'[1]Median Family Income-Quintiles'!AF14</f>
        <v>14092.668</v>
      </c>
      <c r="AG14" s="254">
        <f>+'[1]Median Family Income-Quintiles'!AG14</f>
        <v>32483.1</v>
      </c>
      <c r="AH14" s="254">
        <f>+'[1]Median Family Income-Quintiles'!AH14</f>
        <v>53971.92</v>
      </c>
      <c r="AI14" s="254">
        <f>+'[1]Median Family Income-Quintiles'!AI14</f>
        <v>81957.36</v>
      </c>
      <c r="AJ14" s="259">
        <f>+'[1]Median Family Income-Quintiles'!AJ14</f>
        <v>135129.696</v>
      </c>
      <c r="AK14" s="484">
        <f>+'[1]Median Family Income-Quintiles'!AK14</f>
        <v>13602.924000000001</v>
      </c>
      <c r="AL14" s="259">
        <f>+'[1]Median Family Income-Quintiles'!AL14</f>
        <v>31236.344000000001</v>
      </c>
      <c r="AM14" s="259">
        <f>+'[1]Median Family Income-Quintiles'!AM14</f>
        <v>52396.447999999997</v>
      </c>
      <c r="AN14" s="259">
        <f>+'[1]Median Family Income-Quintiles'!AN14</f>
        <v>80912.207200000004</v>
      </c>
      <c r="AO14" s="259">
        <f>+'[1]Median Family Income-Quintiles'!AO14</f>
        <v>136029.24</v>
      </c>
      <c r="AP14" s="484">
        <f>+'[1]Median Family Income-Quintiles'!AP14</f>
        <v>12422.491400000001</v>
      </c>
      <c r="AQ14" s="259">
        <f>+'[1]Median Family Income-Quintiles'!AQ14</f>
        <v>31463.523300000001</v>
      </c>
      <c r="AR14" s="259">
        <f>+'[1]Median Family Income-Quintiles'!AR14</f>
        <v>53477.807240000002</v>
      </c>
      <c r="AS14" s="259">
        <f>+'[1]Median Family Income-Quintiles'!AS14</f>
        <v>83495.433999999994</v>
      </c>
      <c r="AT14" s="565">
        <f>+'[1]Median Family Income-Quintiles'!AT14</f>
        <v>135425.52100000001</v>
      </c>
      <c r="AU14" s="259">
        <f>+'[1]Median Family Income-Quintiles'!AU14</f>
        <v>13334.732400000001</v>
      </c>
      <c r="AV14" s="259">
        <f>+'[1]Median Family Income-Quintiles'!AV14</f>
        <v>32306.419860000002</v>
      </c>
      <c r="AW14" s="259">
        <f>+'[1]Median Family Income-Quintiles'!AW14</f>
        <v>53540.970999999998</v>
      </c>
      <c r="AX14" s="259">
        <f>+'[1]Median Family Income-Quintiles'!AX14</f>
        <v>83948.201700000005</v>
      </c>
      <c r="AY14" s="565">
        <f>+'[1]Median Family Income-Quintiles'!AY14</f>
        <v>141428.98000000001</v>
      </c>
      <c r="AZ14" s="259">
        <f>+'[1]Median Family Income-Quintiles'!AZ14</f>
        <v>13098.137000000001</v>
      </c>
      <c r="BA14" s="259">
        <f>+'[1]Median Family Income-Quintiles'!BA14</f>
        <v>33148.362099999998</v>
      </c>
      <c r="BB14" s="259">
        <f>+'[1]Median Family Income-Quintiles'!BB14</f>
        <v>55415.195</v>
      </c>
      <c r="BC14" s="259">
        <f>+'[1]Median Family Income-Quintiles'!BC14</f>
        <v>87354.498300000007</v>
      </c>
      <c r="BD14" s="259">
        <f>+'[1]Median Family Income-Quintiles'!BD14</f>
        <v>150124.80100000001</v>
      </c>
    </row>
    <row r="15" spans="1:56">
      <c r="A15" s="479" t="s">
        <v>25</v>
      </c>
      <c r="B15" s="258">
        <f>+'[1]Median Family Income-Quintiles'!B15</f>
        <v>13200</v>
      </c>
      <c r="C15" s="254">
        <f>+'[1]Median Family Income-Quintiles'!C15</f>
        <v>32500</v>
      </c>
      <c r="D15" s="254">
        <f>+'[1]Median Family Income-Quintiles'!D15</f>
        <v>50278</v>
      </c>
      <c r="E15" s="254">
        <f>+'[1]Median Family Income-Quintiles'!E15</f>
        <v>74074</v>
      </c>
      <c r="F15" s="259">
        <f>+'[1]Median Family Income-Quintiles'!F15</f>
        <v>119200</v>
      </c>
      <c r="G15" s="260">
        <f>+'[1]Median Family Income-Quintiles'!G15</f>
        <v>15000</v>
      </c>
      <c r="H15" s="254">
        <f>+'[1]Median Family Income-Quintiles'!H15</f>
        <v>35000</v>
      </c>
      <c r="I15" s="254">
        <f>+'[1]Median Family Income-Quintiles'!I15</f>
        <v>57851</v>
      </c>
      <c r="J15" s="254">
        <f>+'[1]Median Family Income-Quintiles'!J15</f>
        <v>83240</v>
      </c>
      <c r="K15" s="259">
        <f>+'[1]Median Family Income-Quintiles'!K15</f>
        <v>141615</v>
      </c>
      <c r="L15" s="260">
        <f>+'[1]Median Family Income-Quintiles'!L15</f>
        <v>15956</v>
      </c>
      <c r="M15" s="254">
        <f>+'[1]Median Family Income-Quintiles'!M15</f>
        <v>37637</v>
      </c>
      <c r="N15" s="254">
        <f>+'[1]Median Family Income-Quintiles'!N15</f>
        <v>62265</v>
      </c>
      <c r="O15" s="254">
        <f>+'[1]Median Family Income-Quintiles'!O15</f>
        <v>93536</v>
      </c>
      <c r="P15" s="259">
        <f>+'[1]Median Family Income-Quintiles'!P15</f>
        <v>156739</v>
      </c>
      <c r="Q15" s="260">
        <f>+'[1]Median Family Income-Quintiles'!Q15</f>
        <v>15000</v>
      </c>
      <c r="R15" s="254">
        <f>+'[1]Median Family Income-Quintiles'!R15</f>
        <v>37256</v>
      </c>
      <c r="S15" s="254">
        <f>+'[1]Median Family Income-Quintiles'!S15</f>
        <v>60862</v>
      </c>
      <c r="T15" s="254">
        <f>+'[1]Median Family Income-Quintiles'!T15</f>
        <v>94000</v>
      </c>
      <c r="U15" s="259">
        <f>+'[1]Median Family Income-Quintiles'!U15</f>
        <v>161046</v>
      </c>
      <c r="V15" s="260">
        <f>+'[1]Median Family Income-Quintiles'!V15</f>
        <v>24640.2755</v>
      </c>
      <c r="W15" s="254">
        <f>+'[1]Median Family Income-Quintiles'!W15</f>
        <v>50783.75</v>
      </c>
      <c r="X15" s="254">
        <f>+'[1]Median Family Income-Quintiles'!X15</f>
        <v>77699.137499999997</v>
      </c>
      <c r="Y15" s="254">
        <f>+'[1]Median Family Income-Quintiles'!Y15</f>
        <v>110708.575</v>
      </c>
      <c r="Z15" s="259">
        <f>+'[1]Median Family Income-Quintiles'!Z15</f>
        <v>181297.98749999999</v>
      </c>
      <c r="AA15" s="260">
        <f>+'[1]Median Family Income-Quintiles'!AA15</f>
        <v>25561.563900000001</v>
      </c>
      <c r="AB15" s="254">
        <f>+'[1]Median Family Income-Quintiles'!AB15</f>
        <v>55604.039400000001</v>
      </c>
      <c r="AC15" s="254">
        <f>+'[1]Median Family Income-Quintiles'!AC15</f>
        <v>84526.286999999997</v>
      </c>
      <c r="AD15" s="254">
        <f>+'[1]Median Family Income-Quintiles'!AD15</f>
        <v>121697.4855</v>
      </c>
      <c r="AE15" s="259">
        <f>+'[1]Median Family Income-Quintiles'!AE15</f>
        <v>196549.07699999999</v>
      </c>
      <c r="AF15" s="260">
        <f>+'[1]Median Family Income-Quintiles'!AF15</f>
        <v>24987</v>
      </c>
      <c r="AG15" s="254">
        <f>+'[1]Median Family Income-Quintiles'!AG15</f>
        <v>54671.555999999997</v>
      </c>
      <c r="AH15" s="254">
        <f>+'[1]Median Family Income-Quintiles'!AH15</f>
        <v>84256.164000000004</v>
      </c>
      <c r="AI15" s="254">
        <f>+'[1]Median Family Income-Quintiles'!AI15</f>
        <v>120937.08</v>
      </c>
      <c r="AJ15" s="259">
        <f>+'[1]Median Family Income-Quintiles'!AJ15</f>
        <v>198896.52</v>
      </c>
      <c r="AK15" s="484">
        <f>+'[1]Median Family Income-Quintiles'!AK15</f>
        <v>23981.4512</v>
      </c>
      <c r="AL15" s="259">
        <f>+'[1]Median Family Income-Quintiles'!AL15</f>
        <v>53404.072</v>
      </c>
      <c r="AM15" s="259">
        <f>+'[1]Median Family Income-Quintiles'!AM15</f>
        <v>82625.168000000005</v>
      </c>
      <c r="AN15" s="259">
        <f>+'[1]Median Family Income-Quintiles'!AN15</f>
        <v>120914.88</v>
      </c>
      <c r="AO15" s="259">
        <f>+'[1]Median Family Income-Quintiles'!AO15</f>
        <v>199509.552</v>
      </c>
      <c r="AP15" s="484">
        <f>+'[1]Median Family Income-Quintiles'!AP15</f>
        <v>23521.274700000002</v>
      </c>
      <c r="AQ15" s="259">
        <f>+'[1]Median Family Income-Quintiles'!AQ15</f>
        <v>53050.147700000001</v>
      </c>
      <c r="AR15" s="259">
        <f>+'[1]Median Family Income-Quintiles'!AR15</f>
        <v>84004.552500000005</v>
      </c>
      <c r="AS15" s="259">
        <f>+'[1]Median Family Income-Quintiles'!AS15</f>
        <v>124530.3851</v>
      </c>
      <c r="AT15" s="565">
        <f>+'[1]Median Family Income-Quintiles'!AT15</f>
        <v>205683.87400000001</v>
      </c>
      <c r="AU15" s="259">
        <f>+'[1]Median Family Income-Quintiles'!AU15</f>
        <v>24447.009399999999</v>
      </c>
      <c r="AV15" s="259">
        <f>+'[1]Median Family Income-Quintiles'!AV15</f>
        <v>55056.281499999997</v>
      </c>
      <c r="AW15" s="259">
        <f>+'[1]Median Family Income-Quintiles'!AW15</f>
        <v>86069.636400000003</v>
      </c>
      <c r="AX15" s="259">
        <f>+'[1]Median Family Income-Quintiles'!AX15</f>
        <v>127286.08199999999</v>
      </c>
      <c r="AY15" s="565">
        <f>+'[1]Median Family Income-Quintiles'!AY15</f>
        <v>207344.98675000001</v>
      </c>
      <c r="AZ15" s="259">
        <f>+'[1]Median Family Income-Quintiles'!AZ15</f>
        <v>25188.724999999999</v>
      </c>
      <c r="BA15" s="259">
        <f>+'[1]Median Family Income-Quintiles'!BA15</f>
        <v>55415.195</v>
      </c>
      <c r="BB15" s="259">
        <f>+'[1]Median Family Income-Quintiles'!BB15</f>
        <v>86649.214000000007</v>
      </c>
      <c r="BC15" s="259">
        <f>+'[1]Median Family Income-Quintiles'!BC15</f>
        <v>127958.723</v>
      </c>
      <c r="BD15" s="259">
        <f>+'[1]Median Family Income-Quintiles'!BD15</f>
        <v>214809.44680000001</v>
      </c>
    </row>
    <row r="16" spans="1:56">
      <c r="A16" s="479" t="s">
        <v>26</v>
      </c>
      <c r="B16" s="258">
        <f>+'[1]Median Family Income-Quintiles'!B16</f>
        <v>7777</v>
      </c>
      <c r="C16" s="254">
        <f>+'[1]Median Family Income-Quintiles'!C16</f>
        <v>18720</v>
      </c>
      <c r="D16" s="254">
        <f>+'[1]Median Family Income-Quintiles'!D16</f>
        <v>31095</v>
      </c>
      <c r="E16" s="254">
        <f>+'[1]Median Family Income-Quintiles'!E16</f>
        <v>47400</v>
      </c>
      <c r="F16" s="259">
        <f>+'[1]Median Family Income-Quintiles'!F16</f>
        <v>80000</v>
      </c>
      <c r="G16" s="260">
        <f>+'[1]Median Family Income-Quintiles'!G16</f>
        <v>9132</v>
      </c>
      <c r="H16" s="254">
        <f>+'[1]Median Family Income-Quintiles'!H16</f>
        <v>20334</v>
      </c>
      <c r="I16" s="254">
        <f>+'[1]Median Family Income-Quintiles'!I16</f>
        <v>34242</v>
      </c>
      <c r="J16" s="254">
        <f>+'[1]Median Family Income-Quintiles'!J16</f>
        <v>52912</v>
      </c>
      <c r="K16" s="259">
        <f>+'[1]Median Family Income-Quintiles'!K16</f>
        <v>89215</v>
      </c>
      <c r="L16" s="260">
        <f>+'[1]Median Family Income-Quintiles'!L16</f>
        <v>9048</v>
      </c>
      <c r="M16" s="254">
        <f>+'[1]Median Family Income-Quintiles'!M16</f>
        <v>21408</v>
      </c>
      <c r="N16" s="254">
        <f>+'[1]Median Family Income-Quintiles'!N16</f>
        <v>37200</v>
      </c>
      <c r="O16" s="254">
        <f>+'[1]Median Family Income-Quintiles'!O16</f>
        <v>57700</v>
      </c>
      <c r="P16" s="259">
        <f>+'[1]Median Family Income-Quintiles'!P16</f>
        <v>96509</v>
      </c>
      <c r="Q16" s="260">
        <f>+'[1]Median Family Income-Quintiles'!Q16</f>
        <v>9684</v>
      </c>
      <c r="R16" s="254">
        <f>+'[1]Median Family Income-Quintiles'!R16</f>
        <v>22200</v>
      </c>
      <c r="S16" s="254">
        <f>+'[1]Median Family Income-Quintiles'!S16</f>
        <v>37750</v>
      </c>
      <c r="T16" s="254">
        <f>+'[1]Median Family Income-Quintiles'!T16</f>
        <v>61880</v>
      </c>
      <c r="U16" s="259">
        <f>+'[1]Median Family Income-Quintiles'!U16</f>
        <v>105000</v>
      </c>
      <c r="V16" s="260">
        <f>+'[1]Median Family Income-Quintiles'!V16</f>
        <v>11172.424999999999</v>
      </c>
      <c r="W16" s="254">
        <f>+'[1]Median Family Income-Quintiles'!W16</f>
        <v>25188.74</v>
      </c>
      <c r="X16" s="254">
        <f>+'[1]Median Family Income-Quintiles'!X16</f>
        <v>42536.468999999997</v>
      </c>
      <c r="Y16" s="254">
        <f>+'[1]Median Family Income-Quintiles'!Y16</f>
        <v>64596.93</v>
      </c>
      <c r="Z16" s="259">
        <f>+'[1]Median Family Income-Quintiles'!Z16</f>
        <v>112882.1195</v>
      </c>
      <c r="AA16" s="260">
        <f>+'[1]Median Family Income-Quintiles'!AA16</f>
        <v>12220.668</v>
      </c>
      <c r="AB16" s="254">
        <f>+'[1]Median Family Income-Quintiles'!AB16</f>
        <v>28514.892</v>
      </c>
      <c r="AC16" s="254">
        <f>+'[1]Median Family Income-Quintiles'!AC16</f>
        <v>46845.894</v>
      </c>
      <c r="AD16" s="254">
        <f>+'[1]Median Family Income-Quintiles'!AD16</f>
        <v>71592.746700000003</v>
      </c>
      <c r="AE16" s="259">
        <f>+'[1]Median Family Income-Quintiles'!AE16</f>
        <v>119151.51300000001</v>
      </c>
      <c r="AF16" s="260">
        <f>+'[1]Median Family Income-Quintiles'!AF16</f>
        <v>11693.915999999999</v>
      </c>
      <c r="AG16" s="254">
        <f>+'[1]Median Family Income-Quintiles'!AG16</f>
        <v>27305.793600000001</v>
      </c>
      <c r="AH16" s="254">
        <f>+'[1]Median Family Income-Quintiles'!AH16</f>
        <v>45876.131999999998</v>
      </c>
      <c r="AI16" s="254">
        <f>+'[1]Median Family Income-Quintiles'!AI16</f>
        <v>69963.600000000006</v>
      </c>
      <c r="AJ16" s="259">
        <f>+'[1]Median Family Income-Quintiles'!AJ16</f>
        <v>114940.2</v>
      </c>
      <c r="AK16" s="484">
        <f>+'[1]Median Family Income-Quintiles'!AK16</f>
        <v>12091.487999999999</v>
      </c>
      <c r="AL16" s="259">
        <f>+'[1]Median Family Income-Quintiles'!AL16</f>
        <v>27205.848000000002</v>
      </c>
      <c r="AM16" s="259">
        <f>+'[1]Median Family Income-Quintiles'!AM16</f>
        <v>45343.08</v>
      </c>
      <c r="AN16" s="259">
        <f>+'[1]Median Family Income-Quintiles'!AN16</f>
        <v>69929.105599999995</v>
      </c>
      <c r="AO16" s="259">
        <f>+'[1]Median Family Income-Quintiles'!AO16</f>
        <v>114063.0368</v>
      </c>
      <c r="AP16" s="484">
        <f>+'[1]Median Family Income-Quintiles'!AP16</f>
        <v>12218.843999999999</v>
      </c>
      <c r="AQ16" s="259">
        <f>+'[1]Median Family Income-Quintiles'!AQ16</f>
        <v>27899.693800000001</v>
      </c>
      <c r="AR16" s="259">
        <f>+'[1]Median Family Income-Quintiles'!AR16</f>
        <v>45820.665000000001</v>
      </c>
      <c r="AS16" s="259">
        <f>+'[1]Median Family Income-Quintiles'!AS16</f>
        <v>70156.529299999995</v>
      </c>
      <c r="AT16" s="565">
        <f>+'[1]Median Family Income-Quintiles'!AT16</f>
        <v>122086.61629999999</v>
      </c>
      <c r="AU16" s="259">
        <f>+'[1]Median Family Income-Quintiles'!AU16</f>
        <v>11415.339099999999</v>
      </c>
      <c r="AV16" s="259">
        <f>+'[1]Median Family Income-Quintiles'!AV16</f>
        <v>28285.795999999998</v>
      </c>
      <c r="AW16" s="259">
        <f>+'[1]Median Family Income-Quintiles'!AW16</f>
        <v>45863.397799999999</v>
      </c>
      <c r="AX16" s="259">
        <f>+'[1]Median Family Income-Quintiles'!AX16</f>
        <v>70714.490000000005</v>
      </c>
      <c r="AY16" s="565">
        <f>+'[1]Median Family Income-Quintiles'!AY16</f>
        <v>122134.0263</v>
      </c>
      <c r="AZ16" s="259">
        <f>+'[1]Median Family Income-Quintiles'!AZ16</f>
        <v>11083.039000000001</v>
      </c>
      <c r="BA16" s="259">
        <f>+'[1]Median Family Income-Quintiles'!BA16</f>
        <v>27506.0877</v>
      </c>
      <c r="BB16" s="259">
        <f>+'[1]Median Family Income-Quintiles'!BB16</f>
        <v>47455.5579</v>
      </c>
      <c r="BC16" s="259">
        <f>+'[1]Median Family Income-Quintiles'!BC16</f>
        <v>72644.282900000006</v>
      </c>
      <c r="BD16" s="259">
        <f>+'[1]Median Family Income-Quintiles'!BD16</f>
        <v>121762.29665</v>
      </c>
    </row>
    <row r="17" spans="1:56">
      <c r="A17" s="479" t="s">
        <v>27</v>
      </c>
      <c r="B17" s="258">
        <f>+'[1]Median Family Income-Quintiles'!B17</f>
        <v>10248</v>
      </c>
      <c r="C17" s="254">
        <f>+'[1]Median Family Income-Quintiles'!C17</f>
        <v>23603</v>
      </c>
      <c r="D17" s="254">
        <f>+'[1]Median Family Income-Quintiles'!D17</f>
        <v>39278.5</v>
      </c>
      <c r="E17" s="254">
        <f>+'[1]Median Family Income-Quintiles'!E17</f>
        <v>58606</v>
      </c>
      <c r="F17" s="259">
        <f>+'[1]Median Family Income-Quintiles'!F17</f>
        <v>97888</v>
      </c>
      <c r="G17" s="260">
        <f>+'[1]Median Family Income-Quintiles'!G17</f>
        <v>10943</v>
      </c>
      <c r="H17" s="254">
        <f>+'[1]Median Family Income-Quintiles'!H17</f>
        <v>24632</v>
      </c>
      <c r="I17" s="254">
        <f>+'[1]Median Family Income-Quintiles'!I17</f>
        <v>40949</v>
      </c>
      <c r="J17" s="254">
        <f>+'[1]Median Family Income-Quintiles'!J17</f>
        <v>62200</v>
      </c>
      <c r="K17" s="259">
        <f>+'[1]Median Family Income-Quintiles'!K17</f>
        <v>105896</v>
      </c>
      <c r="L17" s="260">
        <f>+'[1]Median Family Income-Quintiles'!L17</f>
        <v>10812</v>
      </c>
      <c r="M17" s="254">
        <f>+'[1]Median Family Income-Quintiles'!M17</f>
        <v>25110</v>
      </c>
      <c r="N17" s="254">
        <f>+'[1]Median Family Income-Quintiles'!N17</f>
        <v>41548</v>
      </c>
      <c r="O17" s="254">
        <f>+'[1]Median Family Income-Quintiles'!O17</f>
        <v>63000</v>
      </c>
      <c r="P17" s="259">
        <f>+'[1]Median Family Income-Quintiles'!P17</f>
        <v>105500</v>
      </c>
      <c r="Q17" s="260">
        <f>+'[1]Median Family Income-Quintiles'!Q17</f>
        <v>10441</v>
      </c>
      <c r="R17" s="254">
        <f>+'[1]Median Family Income-Quintiles'!R17</f>
        <v>24986</v>
      </c>
      <c r="S17" s="254">
        <f>+'[1]Median Family Income-Quintiles'!S17</f>
        <v>42000</v>
      </c>
      <c r="T17" s="254">
        <f>+'[1]Median Family Income-Quintiles'!T17</f>
        <v>65400</v>
      </c>
      <c r="U17" s="259">
        <f>+'[1]Median Family Income-Quintiles'!U17</f>
        <v>115000</v>
      </c>
      <c r="V17" s="260">
        <f>+'[1]Median Family Income-Quintiles'!V17</f>
        <v>15438.26</v>
      </c>
      <c r="W17" s="254">
        <f>+'[1]Median Family Income-Quintiles'!W17</f>
        <v>33517.275000000001</v>
      </c>
      <c r="X17" s="254">
        <f>+'[1]Median Family Income-Quintiles'!X17</f>
        <v>52307.262499999997</v>
      </c>
      <c r="Y17" s="254">
        <f>+'[1]Median Family Income-Quintiles'!Y17</f>
        <v>76175.625</v>
      </c>
      <c r="Z17" s="259">
        <f>+'[1]Median Family Income-Quintiles'!Z17</f>
        <v>126959.375</v>
      </c>
      <c r="AA17" s="260">
        <f>+'[1]Median Family Income-Quintiles'!AA17</f>
        <v>16701.579600000001</v>
      </c>
      <c r="AB17" s="254">
        <f>+'[1]Median Family Income-Quintiles'!AB17</f>
        <v>36539.797319999998</v>
      </c>
      <c r="AC17" s="254">
        <f>+'[1]Median Family Income-Quintiles'!AC17</f>
        <v>56418.750599999999</v>
      </c>
      <c r="AD17" s="254">
        <f>+'[1]Median Family Income-Quintiles'!AD17</f>
        <v>83507.898000000001</v>
      </c>
      <c r="AE17" s="259">
        <f>+'[1]Median Family Income-Quintiles'!AE17</f>
        <v>141556.071</v>
      </c>
      <c r="AF17" s="260">
        <f>+'[1]Median Family Income-Quintiles'!AF17</f>
        <v>15391.992</v>
      </c>
      <c r="AG17" s="254">
        <f>+'[1]Median Family Income-Quintiles'!AG17</f>
        <v>33982.32</v>
      </c>
      <c r="AH17" s="254">
        <f>+'[1]Median Family Income-Quintiles'!AH17</f>
        <v>54271.764000000003</v>
      </c>
      <c r="AI17" s="254">
        <f>+'[1]Median Family Income-Quintiles'!AI17</f>
        <v>79958.399999999994</v>
      </c>
      <c r="AJ17" s="259">
        <f>+'[1]Median Family Income-Quintiles'!AJ17</f>
        <v>134030.26800000001</v>
      </c>
      <c r="AK17" s="484">
        <f>+'[1]Median Family Income-Quintiles'!AK17</f>
        <v>14409.0232</v>
      </c>
      <c r="AL17" s="259">
        <f>+'[1]Median Family Income-Quintiles'!AL17</f>
        <v>32949.304799999998</v>
      </c>
      <c r="AM17" s="259">
        <f>+'[1]Median Family Income-Quintiles'!AM17</f>
        <v>52900.26</v>
      </c>
      <c r="AN17" s="259">
        <f>+'[1]Median Family Income-Quintiles'!AN17</f>
        <v>78594.672000000006</v>
      </c>
      <c r="AO17" s="259">
        <f>+'[1]Median Family Income-Quintiles'!AO17</f>
        <v>134124.83064</v>
      </c>
      <c r="AP17" s="484">
        <f>+'[1]Median Family Income-Quintiles'!AP17</f>
        <v>15171.731299999999</v>
      </c>
      <c r="AQ17" s="259">
        <f>+'[1]Median Family Income-Quintiles'!AQ17</f>
        <v>33703.644699999997</v>
      </c>
      <c r="AR17" s="259">
        <f>+'[1]Median Family Income-Quintiles'!AR17</f>
        <v>54068.384700000002</v>
      </c>
      <c r="AS17" s="259">
        <f>+'[1]Median Family Income-Quintiles'!AS17</f>
        <v>81560.7837</v>
      </c>
      <c r="AT17" s="565">
        <f>+'[1]Median Family Income-Quintiles'!AT17</f>
        <v>140516.70600000001</v>
      </c>
      <c r="AU17" s="259">
        <f>+'[1]Median Family Income-Quintiles'!AU17</f>
        <v>15153.105</v>
      </c>
      <c r="AV17" s="259">
        <f>+'[1]Median Family Income-Quintiles'!AV17</f>
        <v>34549.079400000002</v>
      </c>
      <c r="AW17" s="259">
        <f>+'[1]Median Family Income-Quintiles'!AW17</f>
        <v>55460.364300000001</v>
      </c>
      <c r="AX17" s="259">
        <f>+'[1]Median Family Income-Quintiles'!AX17</f>
        <v>82836.974000000002</v>
      </c>
      <c r="AY17" s="565">
        <f>+'[1]Median Family Income-Quintiles'!AY17</f>
        <v>141327.95929999999</v>
      </c>
      <c r="AZ17" s="259">
        <f>+'[1]Median Family Income-Quintiles'!AZ17</f>
        <v>15617.0095</v>
      </c>
      <c r="BA17" s="259">
        <f>+'[1]Median Family Income-Quintiles'!BA17</f>
        <v>35264.214999999997</v>
      </c>
      <c r="BB17" s="259">
        <f>+'[1]Median Family Income-Quintiles'!BB17</f>
        <v>55918.969499999999</v>
      </c>
      <c r="BC17" s="259">
        <f>+'[1]Median Family Income-Quintiles'!BC17</f>
        <v>84634.115999999995</v>
      </c>
      <c r="BD17" s="259">
        <f>+'[1]Median Family Income-Quintiles'!BD17</f>
        <v>148109.70300000001</v>
      </c>
    </row>
    <row r="18" spans="1:56">
      <c r="A18" s="479" t="s">
        <v>28</v>
      </c>
      <c r="B18" s="258">
        <f>+'[1]Median Family Income-Quintiles'!B18</f>
        <v>9000</v>
      </c>
      <c r="C18" s="254">
        <f>+'[1]Median Family Income-Quintiles'!C18</f>
        <v>21588</v>
      </c>
      <c r="D18" s="254">
        <f>+'[1]Median Family Income-Quintiles'!D18</f>
        <v>35000</v>
      </c>
      <c r="E18" s="254">
        <f>+'[1]Median Family Income-Quintiles'!E18</f>
        <v>50390</v>
      </c>
      <c r="F18" s="259">
        <f>+'[1]Median Family Income-Quintiles'!F18</f>
        <v>85000</v>
      </c>
      <c r="G18" s="260">
        <f>+'[1]Median Family Income-Quintiles'!G18</f>
        <v>10194</v>
      </c>
      <c r="H18" s="254">
        <f>+'[1]Median Family Income-Quintiles'!H18</f>
        <v>24033</v>
      </c>
      <c r="I18" s="254">
        <f>+'[1]Median Family Income-Quintiles'!I18</f>
        <v>37396</v>
      </c>
      <c r="J18" s="254">
        <f>+'[1]Median Family Income-Quintiles'!J18</f>
        <v>56382</v>
      </c>
      <c r="K18" s="259">
        <f>+'[1]Median Family Income-Quintiles'!K18</f>
        <v>96550</v>
      </c>
      <c r="L18" s="260">
        <f>+'[1]Median Family Income-Quintiles'!L18</f>
        <v>10500</v>
      </c>
      <c r="M18" s="254">
        <f>+'[1]Median Family Income-Quintiles'!M18</f>
        <v>24766</v>
      </c>
      <c r="N18" s="254">
        <f>+'[1]Median Family Income-Quintiles'!N18</f>
        <v>39010</v>
      </c>
      <c r="O18" s="254">
        <f>+'[1]Median Family Income-Quintiles'!O18</f>
        <v>60000</v>
      </c>
      <c r="P18" s="259">
        <f>+'[1]Median Family Income-Quintiles'!P18</f>
        <v>101936</v>
      </c>
      <c r="Q18" s="260">
        <f>+'[1]Median Family Income-Quintiles'!Q18</f>
        <v>11828</v>
      </c>
      <c r="R18" s="254">
        <f>+'[1]Median Family Income-Quintiles'!R18</f>
        <v>26400</v>
      </c>
      <c r="S18" s="254">
        <f>+'[1]Median Family Income-Quintiles'!S18</f>
        <v>40490</v>
      </c>
      <c r="T18" s="254">
        <f>+'[1]Median Family Income-Quintiles'!T18</f>
        <v>60630</v>
      </c>
      <c r="U18" s="259">
        <f>+'[1]Median Family Income-Quintiles'!U18</f>
        <v>105615</v>
      </c>
      <c r="V18" s="260">
        <f>+'[1]Median Family Income-Quintiles'!V18</f>
        <v>13508.477500000001</v>
      </c>
      <c r="W18" s="254">
        <f>+'[1]Median Family Income-Quintiles'!W18</f>
        <v>30470.25</v>
      </c>
      <c r="X18" s="254">
        <f>+'[1]Median Family Income-Quintiles'!X18</f>
        <v>48041.427499999998</v>
      </c>
      <c r="Y18" s="254">
        <f>+'[1]Median Family Income-Quintiles'!Y18</f>
        <v>70528.471999999994</v>
      </c>
      <c r="Z18" s="259">
        <f>+'[1]Median Family Income-Quintiles'!Z18</f>
        <v>117056.54375</v>
      </c>
      <c r="AA18" s="260">
        <f>+'[1]Median Family Income-Quintiles'!AA18</f>
        <v>15897.05229</v>
      </c>
      <c r="AB18" s="254">
        <f>+'[1]Median Family Income-Quintiles'!AB18</f>
        <v>34625.226000000002</v>
      </c>
      <c r="AC18" s="254">
        <f>+'[1]Median Family Income-Quintiles'!AC18</f>
        <v>53669.100299999998</v>
      </c>
      <c r="AD18" s="254">
        <f>+'[1]Median Family Income-Quintiles'!AD18</f>
        <v>77601.241800000003</v>
      </c>
      <c r="AE18" s="259">
        <f>+'[1]Median Family Income-Quintiles'!AE18</f>
        <v>126310.78767000001</v>
      </c>
      <c r="AF18" s="260">
        <f>+'[1]Median Family Income-Quintiles'!AF18</f>
        <v>15292.044</v>
      </c>
      <c r="AG18" s="254">
        <f>+'[1]Median Family Income-Quintiles'!AG18</f>
        <v>33012.824399999998</v>
      </c>
      <c r="AH18" s="254">
        <f>+'[1]Median Family Income-Quintiles'!AH18</f>
        <v>51972.959999999999</v>
      </c>
      <c r="AI18" s="254">
        <f>+'[1]Median Family Income-Quintiles'!AI18</f>
        <v>75960.479999999996</v>
      </c>
      <c r="AJ18" s="259">
        <f>+'[1]Median Family Income-Quintiles'!AJ18</f>
        <v>123935.52</v>
      </c>
      <c r="AK18" s="484">
        <f>+'[1]Median Family Income-Quintiles'!AK18</f>
        <v>15114.36</v>
      </c>
      <c r="AL18" s="259">
        <f>+'[1]Median Family Income-Quintiles'!AL18</f>
        <v>33251.591999999997</v>
      </c>
      <c r="AM18" s="259">
        <f>+'[1]Median Family Income-Quintiles'!AM18</f>
        <v>51993.398399999998</v>
      </c>
      <c r="AN18" s="259">
        <f>+'[1]Median Family Income-Quintiles'!AN18</f>
        <v>75571.8</v>
      </c>
      <c r="AO18" s="259">
        <f>+'[1]Median Family Income-Quintiles'!AO18</f>
        <v>124038.5144</v>
      </c>
      <c r="AP18" s="484">
        <f>+'[1]Median Family Income-Quintiles'!AP18</f>
        <v>15171.731299999999</v>
      </c>
      <c r="AQ18" s="259">
        <f>+'[1]Median Family Income-Quintiles'!AQ18</f>
        <v>33601.821000000004</v>
      </c>
      <c r="AR18" s="259">
        <f>+'[1]Median Family Income-Quintiles'!AR18</f>
        <v>53151.971400000002</v>
      </c>
      <c r="AS18" s="259">
        <f>+'[1]Median Family Income-Quintiles'!AS18</f>
        <v>80440.722999999998</v>
      </c>
      <c r="AT18" s="565">
        <f>+'[1]Median Family Income-Quintiles'!AT18</f>
        <v>130334.336</v>
      </c>
      <c r="AU18" s="259">
        <f>+'[1]Median Family Income-Quintiles'!AU18</f>
        <v>16163.312</v>
      </c>
      <c r="AV18" s="259">
        <f>+'[1]Median Family Income-Quintiles'!AV18</f>
        <v>34852.141499999998</v>
      </c>
      <c r="AW18" s="259">
        <f>+'[1]Median Family Income-Quintiles'!AW18</f>
        <v>54753.219400000002</v>
      </c>
      <c r="AX18" s="259">
        <f>+'[1]Median Family Income-Quintiles'!AX18</f>
        <v>80816.56</v>
      </c>
      <c r="AY18" s="565">
        <f>+'[1]Median Family Income-Quintiles'!AY18</f>
        <v>133448.34469999999</v>
      </c>
      <c r="AZ18" s="259">
        <f>+'[1]Median Family Income-Quintiles'!AZ18</f>
        <v>16120.784</v>
      </c>
      <c r="BA18" s="259">
        <f>+'[1]Median Family Income-Quintiles'!BA18</f>
        <v>35667.234600000003</v>
      </c>
      <c r="BB18" s="259">
        <f>+'[1]Median Family Income-Quintiles'!BB18</f>
        <v>55918.969499999999</v>
      </c>
      <c r="BC18" s="259">
        <f>+'[1]Median Family Income-Quintiles'!BC18</f>
        <v>82619.017999999996</v>
      </c>
      <c r="BD18" s="259">
        <f>+'[1]Median Family Income-Quintiles'!BD18</f>
        <v>139041.76199999999</v>
      </c>
    </row>
    <row r="19" spans="1:56">
      <c r="A19" s="479" t="s">
        <v>29</v>
      </c>
      <c r="B19" s="258">
        <f>+'[1]Median Family Income-Quintiles'!B19</f>
        <v>10568</v>
      </c>
      <c r="C19" s="254">
        <f>+'[1]Median Family Income-Quintiles'!C19</f>
        <v>24802</v>
      </c>
      <c r="D19" s="254">
        <f>+'[1]Median Family Income-Quintiles'!D19</f>
        <v>38331.5</v>
      </c>
      <c r="E19" s="254">
        <f>+'[1]Median Family Income-Quintiles'!E19</f>
        <v>58150</v>
      </c>
      <c r="F19" s="259">
        <f>+'[1]Median Family Income-Quintiles'!F19</f>
        <v>89066</v>
      </c>
      <c r="G19" s="260">
        <f>+'[1]Median Family Income-Quintiles'!G19</f>
        <v>12000</v>
      </c>
      <c r="H19" s="254">
        <f>+'[1]Median Family Income-Quintiles'!H19</f>
        <v>25180</v>
      </c>
      <c r="I19" s="254">
        <f>+'[1]Median Family Income-Quintiles'!I19</f>
        <v>40220</v>
      </c>
      <c r="J19" s="254">
        <f>+'[1]Median Family Income-Quintiles'!J19</f>
        <v>61000</v>
      </c>
      <c r="K19" s="259">
        <f>+'[1]Median Family Income-Quintiles'!K19</f>
        <v>98880</v>
      </c>
      <c r="L19" s="260">
        <f>+'[1]Median Family Income-Quintiles'!L19</f>
        <v>10600</v>
      </c>
      <c r="M19" s="254">
        <f>+'[1]Median Family Income-Quintiles'!M19</f>
        <v>26361</v>
      </c>
      <c r="N19" s="254">
        <f>+'[1]Median Family Income-Quintiles'!N19</f>
        <v>42260</v>
      </c>
      <c r="O19" s="254">
        <f>+'[1]Median Family Income-Quintiles'!O19</f>
        <v>65210</v>
      </c>
      <c r="P19" s="259">
        <f>+'[1]Median Family Income-Quintiles'!P19</f>
        <v>106300</v>
      </c>
      <c r="Q19" s="260">
        <f>+'[1]Median Family Income-Quintiles'!Q19</f>
        <v>10399</v>
      </c>
      <c r="R19" s="254">
        <f>+'[1]Median Family Income-Quintiles'!R19</f>
        <v>25017</v>
      </c>
      <c r="S19" s="254">
        <f>+'[1]Median Family Income-Quintiles'!S19</f>
        <v>42764</v>
      </c>
      <c r="T19" s="254">
        <f>+'[1]Median Family Income-Quintiles'!T19</f>
        <v>65000</v>
      </c>
      <c r="U19" s="259">
        <f>+'[1]Median Family Income-Quintiles'!U19</f>
        <v>108686</v>
      </c>
      <c r="V19" s="260">
        <f>+'[1]Median Family Income-Quintiles'!V19</f>
        <v>14422.584999999999</v>
      </c>
      <c r="W19" s="254">
        <f>+'[1]Median Family Income-Quintiles'!W19</f>
        <v>32095.33</v>
      </c>
      <c r="X19" s="254">
        <f>+'[1]Median Family Income-Quintiles'!X19</f>
        <v>50783.75</v>
      </c>
      <c r="Y19" s="254">
        <f>+'[1]Median Family Income-Quintiles'!Y19</f>
        <v>73199.697249999997</v>
      </c>
      <c r="Z19" s="259">
        <f>+'[1]Median Family Income-Quintiles'!Z19</f>
        <v>119849.65</v>
      </c>
      <c r="AA19" s="260">
        <f>+'[1]Median Family Income-Quintiles'!AA19</f>
        <v>15275.834999999999</v>
      </c>
      <c r="AB19" s="254">
        <f>+'[1]Median Family Income-Quintiles'!AB19</f>
        <v>35643.614999999998</v>
      </c>
      <c r="AC19" s="254">
        <f>+'[1]Median Family Income-Quintiles'!AC19</f>
        <v>56011.394999999997</v>
      </c>
      <c r="AD19" s="254">
        <f>+'[1]Median Family Income-Quintiles'!AD19</f>
        <v>81369.281099999993</v>
      </c>
      <c r="AE19" s="259">
        <f>+'[1]Median Family Income-Quintiles'!AE19</f>
        <v>132390.57</v>
      </c>
      <c r="AF19" s="260">
        <f>+'[1]Median Family Income-Quintiles'!AF19</f>
        <v>14292.564</v>
      </c>
      <c r="AG19" s="254">
        <f>+'[1]Median Family Income-Quintiles'!AG19</f>
        <v>32982.839999999997</v>
      </c>
      <c r="AH19" s="254">
        <f>+'[1]Median Family Income-Quintiles'!AH19</f>
        <v>52772.544000000002</v>
      </c>
      <c r="AI19" s="254">
        <f>+'[1]Median Family Income-Quintiles'!AI19</f>
        <v>78259.284</v>
      </c>
      <c r="AJ19" s="259">
        <f>+'[1]Median Family Income-Quintiles'!AJ19</f>
        <v>126634.11599999999</v>
      </c>
      <c r="AK19" s="484">
        <f>+'[1]Median Family Income-Quintiles'!AK19</f>
        <v>14106.736000000001</v>
      </c>
      <c r="AL19" s="259">
        <f>+'[1]Median Family Income-Quintiles'!AL19</f>
        <v>32243.968000000001</v>
      </c>
      <c r="AM19" s="259">
        <f>+'[1]Median Family Income-Quintiles'!AM19</f>
        <v>51892.635999999999</v>
      </c>
      <c r="AN19" s="259">
        <f>+'[1]Median Family Income-Quintiles'!AN19</f>
        <v>77587.047999999995</v>
      </c>
      <c r="AO19" s="259">
        <f>+'[1]Median Family Income-Quintiles'!AO19</f>
        <v>125650.71279999999</v>
      </c>
      <c r="AP19" s="484">
        <f>+'[1]Median Family Income-Quintiles'!AP19</f>
        <v>14255.317999999999</v>
      </c>
      <c r="AQ19" s="259">
        <f>+'[1]Median Family Income-Quintiles'!AQ19</f>
        <v>32278.1129</v>
      </c>
      <c r="AR19" s="259">
        <f>+'[1]Median Family Income-Quintiles'!AR19</f>
        <v>51930.087</v>
      </c>
      <c r="AS19" s="259">
        <f>+'[1]Median Family Income-Quintiles'!AS19</f>
        <v>78404.248999999996</v>
      </c>
      <c r="AT19" s="565">
        <f>+'[1]Median Family Income-Quintiles'!AT19</f>
        <v>129927.04120000001</v>
      </c>
      <c r="AU19" s="259">
        <f>+'[1]Median Family Income-Quintiles'!AU19</f>
        <v>14142.897999999999</v>
      </c>
      <c r="AV19" s="259">
        <f>+'[1]Median Family Income-Quintiles'!AV19</f>
        <v>32326.624</v>
      </c>
      <c r="AW19" s="259">
        <f>+'[1]Median Family Income-Quintiles'!AW19</f>
        <v>52732.805399999997</v>
      </c>
      <c r="AX19" s="259">
        <f>+'[1]Median Family Income-Quintiles'!AX19</f>
        <v>78897.166700000002</v>
      </c>
      <c r="AY19" s="565">
        <f>+'[1]Median Family Income-Quintiles'!AY19</f>
        <v>135660.69803</v>
      </c>
      <c r="AZ19" s="259">
        <f>+'[1]Median Family Income-Quintiles'!AZ19</f>
        <v>14921.80069</v>
      </c>
      <c r="BA19" s="259">
        <f>+'[1]Median Family Income-Quintiles'!BA19</f>
        <v>33652.136599999998</v>
      </c>
      <c r="BB19" s="259">
        <f>+'[1]Median Family Income-Quintiles'!BB19</f>
        <v>54609.1558</v>
      </c>
      <c r="BC19" s="259">
        <f>+'[1]Median Family Income-Quintiles'!BC19</f>
        <v>82014.488599999997</v>
      </c>
      <c r="BD19" s="259">
        <f>+'[1]Median Family Income-Quintiles'!BD19</f>
        <v>135213.07579999999</v>
      </c>
    </row>
    <row r="20" spans="1:56">
      <c r="A20" s="479" t="s">
        <v>30</v>
      </c>
      <c r="B20" s="258">
        <f>+'[1]Median Family Income-Quintiles'!B20</f>
        <v>9600</v>
      </c>
      <c r="C20" s="254">
        <f>+'[1]Median Family Income-Quintiles'!C20</f>
        <v>21700</v>
      </c>
      <c r="D20" s="254">
        <f>+'[1]Median Family Income-Quintiles'!D20</f>
        <v>35300</v>
      </c>
      <c r="E20" s="254">
        <f>+'[1]Median Family Income-Quintiles'!E20</f>
        <v>52004</v>
      </c>
      <c r="F20" s="259">
        <f>+'[1]Median Family Income-Quintiles'!F20</f>
        <v>88354</v>
      </c>
      <c r="G20" s="260">
        <f>+'[1]Median Family Income-Quintiles'!G20</f>
        <v>10969</v>
      </c>
      <c r="H20" s="254">
        <f>+'[1]Median Family Income-Quintiles'!H20</f>
        <v>24077</v>
      </c>
      <c r="I20" s="254">
        <f>+'[1]Median Family Income-Quintiles'!I20</f>
        <v>39001</v>
      </c>
      <c r="J20" s="254">
        <f>+'[1]Median Family Income-Quintiles'!J20</f>
        <v>59000</v>
      </c>
      <c r="K20" s="259">
        <f>+'[1]Median Family Income-Quintiles'!K20</f>
        <v>104500</v>
      </c>
      <c r="L20" s="260">
        <f>+'[1]Median Family Income-Quintiles'!L20</f>
        <v>10000</v>
      </c>
      <c r="M20" s="254">
        <f>+'[1]Median Family Income-Quintiles'!M20</f>
        <v>24869</v>
      </c>
      <c r="N20" s="254">
        <f>+'[1]Median Family Income-Quintiles'!N20</f>
        <v>39520</v>
      </c>
      <c r="O20" s="254">
        <f>+'[1]Median Family Income-Quintiles'!O20</f>
        <v>62616</v>
      </c>
      <c r="P20" s="259">
        <f>+'[1]Median Family Income-Quintiles'!P20</f>
        <v>109600</v>
      </c>
      <c r="Q20" s="260">
        <f>+'[1]Median Family Income-Quintiles'!Q20</f>
        <v>10240</v>
      </c>
      <c r="R20" s="254">
        <f>+'[1]Median Family Income-Quintiles'!R20</f>
        <v>25000</v>
      </c>
      <c r="S20" s="254">
        <f>+'[1]Median Family Income-Quintiles'!S20</f>
        <v>41030</v>
      </c>
      <c r="T20" s="254">
        <f>+'[1]Median Family Income-Quintiles'!T20</f>
        <v>64000</v>
      </c>
      <c r="U20" s="259">
        <f>+'[1]Median Family Income-Quintiles'!U20</f>
        <v>110910</v>
      </c>
      <c r="V20" s="260">
        <f>+'[1]Median Family Income-Quintiles'!V20</f>
        <v>13406.91</v>
      </c>
      <c r="W20" s="254">
        <f>+'[1]Median Family Income-Quintiles'!W20</f>
        <v>30774.952499999999</v>
      </c>
      <c r="X20" s="254">
        <f>+'[1]Median Family Income-Quintiles'!X20</f>
        <v>49768.074999999997</v>
      </c>
      <c r="Y20" s="254">
        <f>+'[1]Median Family Income-Quintiles'!Y20</f>
        <v>73402.832250000007</v>
      </c>
      <c r="Z20" s="259">
        <f>+'[1]Median Family Income-Quintiles'!Z20</f>
        <v>123912.35</v>
      </c>
      <c r="AA20" s="260">
        <f>+'[1]Median Family Income-Quintiles'!AA20</f>
        <v>15785.029500000001</v>
      </c>
      <c r="AB20" s="254">
        <f>+'[1]Median Family Income-Quintiles'!AB20</f>
        <v>35134.4205</v>
      </c>
      <c r="AC20" s="254">
        <f>+'[1]Median Family Income-Quintiles'!AC20</f>
        <v>54178.294800000003</v>
      </c>
      <c r="AD20" s="254">
        <f>+'[1]Median Family Income-Quintiles'!AD20</f>
        <v>78721.469700000001</v>
      </c>
      <c r="AE20" s="259">
        <f>+'[1]Median Family Income-Quintiles'!AE20</f>
        <v>133001.60339999999</v>
      </c>
      <c r="AF20" s="260">
        <f>+'[1]Median Family Income-Quintiles'!AF20</f>
        <v>14102.6628</v>
      </c>
      <c r="AG20" s="254">
        <f>+'[1]Median Family Income-Quintiles'!AG20</f>
        <v>32583.047999999999</v>
      </c>
      <c r="AH20" s="254">
        <f>+'[1]Median Family Income-Quintiles'!AH20</f>
        <v>51473.22</v>
      </c>
      <c r="AI20" s="254">
        <f>+'[1]Median Family Income-Quintiles'!AI20</f>
        <v>75160.895999999993</v>
      </c>
      <c r="AJ20" s="259">
        <f>+'[1]Median Family Income-Quintiles'!AJ20</f>
        <v>126933.96</v>
      </c>
      <c r="AK20" s="484">
        <f>+'[1]Median Family Income-Quintiles'!AK20</f>
        <v>14106.736000000001</v>
      </c>
      <c r="AL20" s="259">
        <f>+'[1]Median Family Income-Quintiles'!AL20</f>
        <v>32243.968000000001</v>
      </c>
      <c r="AM20" s="259">
        <f>+'[1]Median Family Income-Quintiles'!AM20</f>
        <v>50885.012000000002</v>
      </c>
      <c r="AN20" s="259">
        <f>+'[1]Median Family Income-Quintiles'!AN20</f>
        <v>75874.087199999994</v>
      </c>
      <c r="AO20" s="259">
        <f>+'[1]Median Family Income-Quintiles'!AO20</f>
        <v>127968.24800000001</v>
      </c>
      <c r="AP20" s="484">
        <f>+'[1]Median Family Income-Quintiles'!AP20</f>
        <v>14764.4365</v>
      </c>
      <c r="AQ20" s="259">
        <f>+'[1]Median Family Income-Quintiles'!AQ20</f>
        <v>32990.878799999999</v>
      </c>
      <c r="AR20" s="259">
        <f>+'[1]Median Family Income-Quintiles'!AR20</f>
        <v>52541.029199999997</v>
      </c>
      <c r="AS20" s="259">
        <f>+'[1]Median Family Income-Quintiles'!AS20</f>
        <v>78404.248999999996</v>
      </c>
      <c r="AT20" s="565">
        <f>+'[1]Median Family Income-Quintiles'!AT20</f>
        <v>132676.28109999999</v>
      </c>
      <c r="AU20" s="259">
        <f>+'[1]Median Family Income-Quintiles'!AU20</f>
        <v>14850.0429</v>
      </c>
      <c r="AV20" s="259">
        <f>+'[1]Median Family Income-Quintiles'!AV20</f>
        <v>33639.893100000001</v>
      </c>
      <c r="AW20" s="259">
        <f>+'[1]Median Family Income-Quintiles'!AW20</f>
        <v>53338.929600000003</v>
      </c>
      <c r="AX20" s="259">
        <f>+'[1]Median Family Income-Quintiles'!AX20</f>
        <v>79705.332299999995</v>
      </c>
      <c r="AY20" s="565">
        <f>+'[1]Median Family Income-Quintiles'!AY20</f>
        <v>136377.94500000001</v>
      </c>
      <c r="AZ20" s="259">
        <f>+'[1]Median Family Income-Quintiles'!AZ20</f>
        <v>15113.235000000001</v>
      </c>
      <c r="BA20" s="259">
        <f>+'[1]Median Family Income-Quintiles'!BA20</f>
        <v>34256.665999999997</v>
      </c>
      <c r="BB20" s="259">
        <f>+'[1]Median Family Income-Quintiles'!BB20</f>
        <v>54911.4205</v>
      </c>
      <c r="BC20" s="259">
        <f>+'[1]Median Family Income-Quintiles'!BC20</f>
        <v>81006.939599999998</v>
      </c>
      <c r="BD20" s="259">
        <f>+'[1]Median Family Income-Quintiles'!BD20</f>
        <v>140049.31099999999</v>
      </c>
    </row>
    <row r="21" spans="1:56">
      <c r="A21" s="479" t="s">
        <v>32</v>
      </c>
      <c r="B21" s="258">
        <f>+'[1]Median Family Income-Quintiles'!B21</f>
        <v>9000</v>
      </c>
      <c r="C21" s="254">
        <f>+'[1]Median Family Income-Quintiles'!C21</f>
        <v>20953</v>
      </c>
      <c r="D21" s="254">
        <f>+'[1]Median Family Income-Quintiles'!D21</f>
        <v>34222</v>
      </c>
      <c r="E21" s="254">
        <f>+'[1]Median Family Income-Quintiles'!E21</f>
        <v>52625</v>
      </c>
      <c r="F21" s="259">
        <f>+'[1]Median Family Income-Quintiles'!F21</f>
        <v>93066</v>
      </c>
      <c r="G21" s="260">
        <f>+'[1]Median Family Income-Quintiles'!G21</f>
        <v>10125</v>
      </c>
      <c r="H21" s="254">
        <f>+'[1]Median Family Income-Quintiles'!H21</f>
        <v>23000</v>
      </c>
      <c r="I21" s="254">
        <f>+'[1]Median Family Income-Quintiles'!I21</f>
        <v>37000.5</v>
      </c>
      <c r="J21" s="254">
        <f>+'[1]Median Family Income-Quintiles'!J21</f>
        <v>58010</v>
      </c>
      <c r="K21" s="259">
        <f>+'[1]Median Family Income-Quintiles'!K21</f>
        <v>100745</v>
      </c>
      <c r="L21" s="260">
        <f>+'[1]Median Family Income-Quintiles'!L21</f>
        <v>11214</v>
      </c>
      <c r="M21" s="254">
        <f>+'[1]Median Family Income-Quintiles'!M21</f>
        <v>25000</v>
      </c>
      <c r="N21" s="254">
        <f>+'[1]Median Family Income-Quintiles'!N21</f>
        <v>41000</v>
      </c>
      <c r="O21" s="254">
        <f>+'[1]Median Family Income-Quintiles'!O21</f>
        <v>65460</v>
      </c>
      <c r="P21" s="259">
        <f>+'[1]Median Family Income-Quintiles'!P21</f>
        <v>116221</v>
      </c>
      <c r="Q21" s="260">
        <f>+'[1]Median Family Income-Quintiles'!Q21</f>
        <v>11303</v>
      </c>
      <c r="R21" s="254">
        <f>+'[1]Median Family Income-Quintiles'!R21</f>
        <v>25000</v>
      </c>
      <c r="S21" s="254">
        <f>+'[1]Median Family Income-Quintiles'!S21</f>
        <v>41303</v>
      </c>
      <c r="T21" s="254">
        <f>+'[1]Median Family Income-Quintiles'!T21</f>
        <v>65893</v>
      </c>
      <c r="U21" s="259">
        <f>+'[1]Median Family Income-Quintiles'!U21</f>
        <v>118230</v>
      </c>
      <c r="V21" s="260">
        <f>+'[1]Median Family Income-Quintiles'!V21</f>
        <v>14219.45</v>
      </c>
      <c r="W21" s="254">
        <f>+'[1]Median Family Income-Quintiles'!W21</f>
        <v>32095.33</v>
      </c>
      <c r="X21" s="254">
        <f>+'[1]Median Family Income-Quintiles'!X21</f>
        <v>52408.83</v>
      </c>
      <c r="Y21" s="254">
        <f>+'[1]Median Family Income-Quintiles'!Y21</f>
        <v>80847.73</v>
      </c>
      <c r="Z21" s="259">
        <f>+'[1]Median Family Income-Quintiles'!Z21</f>
        <v>137116.125</v>
      </c>
      <c r="AA21" s="260">
        <f>+'[1]Median Family Income-Quintiles'!AA21</f>
        <v>16294.224</v>
      </c>
      <c r="AB21" s="254">
        <f>+'[1]Median Family Income-Quintiles'!AB21</f>
        <v>36152.809500000003</v>
      </c>
      <c r="AC21" s="254">
        <f>+'[1]Median Family Income-Quintiles'!AC21</f>
        <v>58822.148639999999</v>
      </c>
      <c r="AD21" s="254">
        <f>+'[1]Median Family Income-Quintiles'!AD21</f>
        <v>88599.842999999993</v>
      </c>
      <c r="AE21" s="259">
        <f>+'[1]Median Family Income-Quintiles'!AE21</f>
        <v>152758.35</v>
      </c>
      <c r="AF21" s="260">
        <f>+'[1]Median Family Income-Quintiles'!AF21</f>
        <v>14992.2</v>
      </c>
      <c r="AG21" s="254">
        <f>+'[1]Median Family Income-Quintiles'!AG21</f>
        <v>34681.955999999998</v>
      </c>
      <c r="AH21" s="254">
        <f>+'[1]Median Family Income-Quintiles'!AH21</f>
        <v>56870.411999999997</v>
      </c>
      <c r="AI21" s="254">
        <f>+'[1]Median Family Income-Quintiles'!AI21</f>
        <v>87254.604000000007</v>
      </c>
      <c r="AJ21" s="259">
        <f>+'[1]Median Family Income-Quintiles'!AJ21</f>
        <v>149922</v>
      </c>
      <c r="AK21" s="484">
        <f>+'[1]Median Family Income-Quintiles'!AK21</f>
        <v>15114.36</v>
      </c>
      <c r="AL21" s="259">
        <f>+'[1]Median Family Income-Quintiles'!AL21</f>
        <v>34863.790399999998</v>
      </c>
      <c r="AM21" s="259">
        <f>+'[1]Median Family Income-Quintiles'!AM21</f>
        <v>56426.944000000003</v>
      </c>
      <c r="AN21" s="259">
        <f>+'[1]Median Family Income-Quintiles'!AN21</f>
        <v>86655.664000000004</v>
      </c>
      <c r="AO21" s="259">
        <f>+'[1]Median Family Income-Quintiles'!AO21</f>
        <v>149934.45120000001</v>
      </c>
      <c r="AP21" s="484">
        <f>+'[1]Median Family Income-Quintiles'!AP21</f>
        <v>15416.108179999999</v>
      </c>
      <c r="AQ21" s="259">
        <f>+'[1]Median Family Income-Quintiles'!AQ21</f>
        <v>35129.176500000001</v>
      </c>
      <c r="AR21" s="259">
        <f>+'[1]Median Family Income-Quintiles'!AR21</f>
        <v>58039.508999999998</v>
      </c>
      <c r="AS21" s="259">
        <f>+'[1]Median Family Income-Quintiles'!AS21</f>
        <v>89604.856</v>
      </c>
      <c r="AT21" s="565">
        <f>+'[1]Median Family Income-Quintiles'!AT21</f>
        <v>154772.024</v>
      </c>
      <c r="AU21" s="259">
        <f>+'[1]Median Family Income-Quintiles'!AU21</f>
        <v>15759.2292</v>
      </c>
      <c r="AV21" s="259">
        <f>+'[1]Median Family Income-Quintiles'!AV21</f>
        <v>36367.451999999997</v>
      </c>
      <c r="AW21" s="259">
        <f>+'[1]Median Family Income-Quintiles'!AW21</f>
        <v>60107.316500000001</v>
      </c>
      <c r="AX21" s="259">
        <f>+'[1]Median Family Income-Quintiles'!AX21</f>
        <v>91423.733500000002</v>
      </c>
      <c r="AY21" s="565">
        <f>+'[1]Median Family Income-Quintiles'!AY21</f>
        <v>156582.08499999999</v>
      </c>
      <c r="AZ21" s="259">
        <f>+'[1]Median Family Income-Quintiles'!AZ21</f>
        <v>16120.784</v>
      </c>
      <c r="BA21" s="259">
        <f>+'[1]Median Family Income-Quintiles'!BA21</f>
        <v>37279.313000000002</v>
      </c>
      <c r="BB21" s="259">
        <f>+'[1]Median Family Income-Quintiles'!BB21</f>
        <v>60855.959600000002</v>
      </c>
      <c r="BC21" s="259">
        <f>+'[1]Median Family Income-Quintiles'!BC21</f>
        <v>95314.135399999999</v>
      </c>
      <c r="BD21" s="259">
        <f>+'[1]Median Family Income-Quintiles'!BD21</f>
        <v>165238.03599999999</v>
      </c>
    </row>
    <row r="22" spans="1:56">
      <c r="A22" s="479" t="s">
        <v>33</v>
      </c>
      <c r="B22" s="258">
        <f>+'[1]Median Family Income-Quintiles'!B22</f>
        <v>11148</v>
      </c>
      <c r="C22" s="254">
        <f>+'[1]Median Family Income-Quintiles'!C22</f>
        <v>27210</v>
      </c>
      <c r="D22" s="254">
        <f>+'[1]Median Family Income-Quintiles'!D22</f>
        <v>45000</v>
      </c>
      <c r="E22" s="254">
        <f>+'[1]Median Family Income-Quintiles'!E22</f>
        <v>68500</v>
      </c>
      <c r="F22" s="259">
        <f>+'[1]Median Family Income-Quintiles'!F22</f>
        <v>114925</v>
      </c>
      <c r="G22" s="260">
        <f>+'[1]Median Family Income-Quintiles'!G22</f>
        <v>13836</v>
      </c>
      <c r="H22" s="254">
        <f>+'[1]Median Family Income-Quintiles'!H22</f>
        <v>32229</v>
      </c>
      <c r="I22" s="254">
        <f>+'[1]Median Family Income-Quintiles'!I22</f>
        <v>51945</v>
      </c>
      <c r="J22" s="254">
        <f>+'[1]Median Family Income-Quintiles'!J22</f>
        <v>79400</v>
      </c>
      <c r="K22" s="259">
        <f>+'[1]Median Family Income-Quintiles'!K22</f>
        <v>133040</v>
      </c>
      <c r="L22" s="260">
        <f>+'[1]Median Family Income-Quintiles'!L22</f>
        <v>14190</v>
      </c>
      <c r="M22" s="254">
        <f>+'[1]Median Family Income-Quintiles'!M22</f>
        <v>32660</v>
      </c>
      <c r="N22" s="254">
        <f>+'[1]Median Family Income-Quintiles'!N22</f>
        <v>52872</v>
      </c>
      <c r="O22" s="254">
        <f>+'[1]Median Family Income-Quintiles'!O22</f>
        <v>80808</v>
      </c>
      <c r="P22" s="259">
        <f>+'[1]Median Family Income-Quintiles'!P22</f>
        <v>133200</v>
      </c>
      <c r="Q22" s="260">
        <f>+'[1]Median Family Income-Quintiles'!Q22</f>
        <v>14400</v>
      </c>
      <c r="R22" s="254">
        <f>+'[1]Median Family Income-Quintiles'!R22</f>
        <v>34000</v>
      </c>
      <c r="S22" s="254">
        <f>+'[1]Median Family Income-Quintiles'!S22</f>
        <v>56152</v>
      </c>
      <c r="T22" s="254">
        <f>+'[1]Median Family Income-Quintiles'!T22</f>
        <v>84037</v>
      </c>
      <c r="U22" s="259">
        <f>+'[1]Median Family Income-Quintiles'!U22</f>
        <v>143677</v>
      </c>
      <c r="V22" s="260">
        <f>+'[1]Median Family Income-Quintiles'!V22</f>
        <v>20415.067500000001</v>
      </c>
      <c r="W22" s="254">
        <f>+'[1]Median Family Income-Quintiles'!W22</f>
        <v>43948.257250000002</v>
      </c>
      <c r="X22" s="254">
        <f>+'[1]Median Family Income-Quintiles'!X22</f>
        <v>66628.28</v>
      </c>
      <c r="Y22" s="254">
        <f>+'[1]Median Family Income-Quintiles'!Y22</f>
        <v>99129.88</v>
      </c>
      <c r="Z22" s="259">
        <f>+'[1]Median Family Income-Quintiles'!Z22</f>
        <v>171405.31299999999</v>
      </c>
      <c r="AA22" s="260">
        <f>+'[1]Median Family Income-Quintiles'!AA22</f>
        <v>21182.4912</v>
      </c>
      <c r="AB22" s="254">
        <f>+'[1]Median Family Income-Quintiles'!AB22</f>
        <v>46438.538399999998</v>
      </c>
      <c r="AC22" s="254">
        <f>+'[1]Median Family Income-Quintiles'!AC22</f>
        <v>72611.135699999999</v>
      </c>
      <c r="AD22" s="254">
        <f>+'[1]Median Family Income-Quintiles'!AD22</f>
        <v>106930.845</v>
      </c>
      <c r="AE22" s="259">
        <f>+'[1]Median Family Income-Quintiles'!AE22</f>
        <v>186670.70370000001</v>
      </c>
      <c r="AF22" s="260">
        <f>+'[1]Median Family Income-Quintiles'!AF22</f>
        <v>20989.08</v>
      </c>
      <c r="AG22" s="254">
        <f>+'[1]Median Family Income-Quintiles'!AG22</f>
        <v>45836.152800000003</v>
      </c>
      <c r="AH22" s="254">
        <f>+'[1]Median Family Income-Quintiles'!AH22</f>
        <v>71462.820000000007</v>
      </c>
      <c r="AI22" s="254">
        <f>+'[1]Median Family Income-Quintiles'!AI22</f>
        <v>106944.36</v>
      </c>
      <c r="AJ22" s="259">
        <f>+'[1]Median Family Income-Quintiles'!AJ22</f>
        <v>186902.76</v>
      </c>
      <c r="AK22" s="484">
        <f>+'[1]Median Family Income-Quintiles'!AK22</f>
        <v>20253.242399999999</v>
      </c>
      <c r="AL22" s="259">
        <f>+'[1]Median Family Income-Quintiles'!AL22</f>
        <v>45846.892</v>
      </c>
      <c r="AM22" s="259">
        <f>+'[1]Median Family Income-Quintiles'!AM22</f>
        <v>73153.502399999998</v>
      </c>
      <c r="AN22" s="259">
        <f>+'[1]Median Family Income-Quintiles'!AN22</f>
        <v>108823.39200000001</v>
      </c>
      <c r="AO22" s="259">
        <f>+'[1]Median Family Income-Quintiles'!AO22</f>
        <v>188224.16320000001</v>
      </c>
      <c r="AP22" s="484">
        <f>+'[1]Median Family Income-Quintiles'!AP22</f>
        <v>20466.563699999999</v>
      </c>
      <c r="AQ22" s="259">
        <f>+'[1]Median Family Income-Quintiles'!AQ22</f>
        <v>47144.373099999997</v>
      </c>
      <c r="AR22" s="259">
        <f>+'[1]Median Family Income-Quintiles'!AR22</f>
        <v>74534.948399999994</v>
      </c>
      <c r="AS22" s="259">
        <f>+'[1]Median Family Income-Quintiles'!AS22</f>
        <v>109969.59600000001</v>
      </c>
      <c r="AT22" s="565">
        <f>+'[1]Median Family Income-Quintiles'!AT22</f>
        <v>193750.13636</v>
      </c>
      <c r="AU22" s="259">
        <f>+'[1]Median Family Income-Quintiles'!AU22</f>
        <v>20406.181400000001</v>
      </c>
      <c r="AV22" s="259">
        <f>+'[1]Median Family Income-Quintiles'!AV22</f>
        <v>47075.646200000003</v>
      </c>
      <c r="AW22" s="259">
        <f>+'[1]Median Family Income-Quintiles'!AW22</f>
        <v>74755.317999999999</v>
      </c>
      <c r="AX22" s="259">
        <f>+'[1]Median Family Income-Quintiles'!AX22</f>
        <v>112132.977</v>
      </c>
      <c r="AY22" s="565">
        <f>+'[1]Median Family Income-Quintiles'!AY22</f>
        <v>197192.40640000001</v>
      </c>
      <c r="AZ22" s="259">
        <f>+'[1]Median Family Income-Quintiles'!AZ22</f>
        <v>21158.528999999999</v>
      </c>
      <c r="BA22" s="259">
        <f>+'[1]Median Family Income-Quintiles'!BA22</f>
        <v>48362.351999999999</v>
      </c>
      <c r="BB22" s="259">
        <f>+'[1]Median Family Income-Quintiles'!BB22</f>
        <v>75566.175000000003</v>
      </c>
      <c r="BC22" s="259">
        <f>+'[1]Median Family Income-Quintiles'!BC22</f>
        <v>115162.8507</v>
      </c>
      <c r="BD22" s="259">
        <f>+'[1]Median Family Income-Quintiles'!BD22</f>
        <v>203827.16269999999</v>
      </c>
    </row>
    <row r="23" spans="1:56">
      <c r="A23" s="480" t="s">
        <v>34</v>
      </c>
      <c r="B23" s="480">
        <f>+'[1]Median Family Income-Quintiles'!B23</f>
        <v>7646</v>
      </c>
      <c r="C23" s="481">
        <f>+'[1]Median Family Income-Quintiles'!C23</f>
        <v>18535</v>
      </c>
      <c r="D23" s="481">
        <f>+'[1]Median Family Income-Quintiles'!D23</f>
        <v>30564</v>
      </c>
      <c r="E23" s="481">
        <f>+'[1]Median Family Income-Quintiles'!E23</f>
        <v>46125</v>
      </c>
      <c r="F23" s="470">
        <f>+'[1]Median Family Income-Quintiles'!F23</f>
        <v>78778</v>
      </c>
      <c r="G23" s="482">
        <f>+'[1]Median Family Income-Quintiles'!G23</f>
        <v>8814</v>
      </c>
      <c r="H23" s="481">
        <f>+'[1]Median Family Income-Quintiles'!H23</f>
        <v>20065</v>
      </c>
      <c r="I23" s="481">
        <f>+'[1]Median Family Income-Quintiles'!I23</f>
        <v>32926</v>
      </c>
      <c r="J23" s="481">
        <f>+'[1]Median Family Income-Quintiles'!J23</f>
        <v>50800</v>
      </c>
      <c r="K23" s="470">
        <f>+'[1]Median Family Income-Quintiles'!K23</f>
        <v>86199</v>
      </c>
      <c r="L23" s="482">
        <f>+'[1]Median Family Income-Quintiles'!L23</f>
        <v>9587</v>
      </c>
      <c r="M23" s="481">
        <f>+'[1]Median Family Income-Quintiles'!M23</f>
        <v>21052</v>
      </c>
      <c r="N23" s="481">
        <f>+'[1]Median Family Income-Quintiles'!N23</f>
        <v>34244</v>
      </c>
      <c r="O23" s="481">
        <f>+'[1]Median Family Income-Quintiles'!O23</f>
        <v>54200</v>
      </c>
      <c r="P23" s="470">
        <f>+'[1]Median Family Income-Quintiles'!P23</f>
        <v>91559</v>
      </c>
      <c r="Q23" s="482">
        <f>+'[1]Median Family Income-Quintiles'!Q23</f>
        <v>9924</v>
      </c>
      <c r="R23" s="481">
        <f>+'[1]Median Family Income-Quintiles'!R23</f>
        <v>21800</v>
      </c>
      <c r="S23" s="481">
        <f>+'[1]Median Family Income-Quintiles'!S23</f>
        <v>36000</v>
      </c>
      <c r="T23" s="481">
        <f>+'[1]Median Family Income-Quintiles'!T23</f>
        <v>55352</v>
      </c>
      <c r="U23" s="470">
        <f>+'[1]Median Family Income-Quintiles'!U23</f>
        <v>95266</v>
      </c>
      <c r="V23" s="482">
        <f>+'[1]Median Family Income-Quintiles'!V23</f>
        <v>13203.775</v>
      </c>
      <c r="W23" s="481">
        <f>+'[1]Median Family Income-Quintiles'!W23</f>
        <v>27829.494999999999</v>
      </c>
      <c r="X23" s="481">
        <f>+'[1]Median Family Income-Quintiles'!X23</f>
        <v>43674.025000000001</v>
      </c>
      <c r="Y23" s="481">
        <f>+'[1]Median Family Income-Quintiles'!Y23</f>
        <v>65511.037499999999</v>
      </c>
      <c r="Z23" s="470">
        <f>+'[1]Median Family Income-Quintiles'!Z23</f>
        <v>104005.12</v>
      </c>
      <c r="AA23" s="482">
        <f>+'[1]Median Family Income-Quintiles'!AA23</f>
        <v>14359.284900000001</v>
      </c>
      <c r="AB23" s="481">
        <f>+'[1]Median Family Income-Quintiles'!AB23</f>
        <v>31570.059000000001</v>
      </c>
      <c r="AC23" s="481">
        <f>+'[1]Median Family Income-Quintiles'!AC23</f>
        <v>49290.027600000001</v>
      </c>
      <c r="AD23" s="481">
        <f>+'[1]Median Family Income-Quintiles'!AD23</f>
        <v>70574.357699999993</v>
      </c>
      <c r="AE23" s="470">
        <f>+'[1]Median Family Income-Quintiles'!AE23</f>
        <v>112022.79</v>
      </c>
      <c r="AF23" s="482">
        <f>+'[1]Median Family Income-Quintiles'!AF23</f>
        <v>12993.24</v>
      </c>
      <c r="AG23" s="481">
        <f>+'[1]Median Family Income-Quintiles'!AG23</f>
        <v>30684.036</v>
      </c>
      <c r="AH23" s="481">
        <f>+'[1]Median Family Income-Quintiles'!AH23</f>
        <v>48074.987999999998</v>
      </c>
      <c r="AI23" s="481">
        <f>+'[1]Median Family Income-Quintiles'!AI23</f>
        <v>69963.600000000006</v>
      </c>
      <c r="AJ23" s="470">
        <f>+'[1]Median Family Income-Quintiles'!AJ23</f>
        <v>115939.68</v>
      </c>
      <c r="AK23" s="521">
        <f>+'[1]Median Family Income-Quintiles'!AK23</f>
        <v>14106.736000000001</v>
      </c>
      <c r="AL23" s="470">
        <f>+'[1]Median Family Income-Quintiles'!AL23</f>
        <v>31337.106400000001</v>
      </c>
      <c r="AM23" s="470">
        <f>+'[1]Median Family Income-Quintiles'!AM23</f>
        <v>49373.576000000001</v>
      </c>
      <c r="AN23" s="470">
        <f>+'[1]Median Family Income-Quintiles'!AN23</f>
        <v>71541.304000000004</v>
      </c>
      <c r="AO23" s="470">
        <f>+'[1]Median Family Income-Quintiles'!AO23</f>
        <v>111846.264</v>
      </c>
      <c r="AP23" s="521">
        <f>+'[1]Median Family Income-Quintiles'!AP23</f>
        <v>13440.7284</v>
      </c>
      <c r="AQ23" s="470">
        <f>+'[1]Median Family Income-Quintiles'!AQ23</f>
        <v>30547.11</v>
      </c>
      <c r="AR23" s="470">
        <f>+'[1]Median Family Income-Quintiles'!AR23</f>
        <v>48875.375999999997</v>
      </c>
      <c r="AS23" s="470">
        <f>+'[1]Median Family Income-Quintiles'!AS23</f>
        <v>75349.538</v>
      </c>
      <c r="AT23" s="566">
        <f>+'[1]Median Family Income-Quintiles'!AT23</f>
        <v>124021.2666</v>
      </c>
      <c r="AU23" s="470">
        <f>+'[1]Median Family Income-Quintiles'!AU23</f>
        <v>14850.0429</v>
      </c>
      <c r="AV23" s="470">
        <f>+'[1]Median Family Income-Quintiles'!AV23</f>
        <v>33639.893100000001</v>
      </c>
      <c r="AW23" s="470">
        <f>+'[1]Median Family Income-Quintiles'!AW23</f>
        <v>51621.577700000002</v>
      </c>
      <c r="AX23" s="470">
        <f>+'[1]Median Family Income-Quintiles'!AX23</f>
        <v>77785.938999999998</v>
      </c>
      <c r="AY23" s="566">
        <f>+'[1]Median Family Income-Quintiles'!AY23</f>
        <v>123245.254</v>
      </c>
      <c r="AZ23" s="470">
        <f>+'[1]Median Family Income-Quintiles'!AZ23</f>
        <v>14508.705599999999</v>
      </c>
      <c r="BA23" s="470">
        <f>+'[1]Median Family Income-Quintiles'!BA23</f>
        <v>33249.116999999998</v>
      </c>
      <c r="BB23" s="470">
        <f>+'[1]Median Family Income-Quintiles'!BB23</f>
        <v>51183.489200000004</v>
      </c>
      <c r="BC23" s="470">
        <f>+'[1]Median Family Income-Quintiles'!BC23</f>
        <v>76886.064190000005</v>
      </c>
      <c r="BD23" s="470">
        <f>+'[1]Median Family Income-Quintiles'!BD23</f>
        <v>125943.625</v>
      </c>
    </row>
    <row r="24" spans="1:56">
      <c r="A24" s="477" t="s">
        <v>172</v>
      </c>
      <c r="B24" s="258">
        <f>+'[1]Median Family Income-Quintiles'!B24</f>
        <v>10442</v>
      </c>
      <c r="C24" s="254">
        <f>+'[1]Median Family Income-Quintiles'!C24</f>
        <v>24018</v>
      </c>
      <c r="D24" s="254">
        <f>+'[1]Median Family Income-Quintiles'!D24</f>
        <v>39002</v>
      </c>
      <c r="E24" s="254">
        <f>+'[1]Median Family Income-Quintiles'!E24</f>
        <v>58577</v>
      </c>
      <c r="F24" s="259">
        <f>+'[1]Median Family Income-Quintiles'!F24</f>
        <v>96671</v>
      </c>
      <c r="G24" s="260">
        <f>+'[1]Median Family Income-Quintiles'!G24</f>
        <v>11660</v>
      </c>
      <c r="H24" s="254">
        <f>+'[1]Median Family Income-Quintiles'!H24</f>
        <v>26080</v>
      </c>
      <c r="I24" s="254">
        <f>+'[1]Median Family Income-Quintiles'!I24</f>
        <v>40895</v>
      </c>
      <c r="J24" s="254">
        <f>+'[1]Median Family Income-Quintiles'!J24</f>
        <v>63000</v>
      </c>
      <c r="K24" s="259">
        <f>+'[1]Median Family Income-Quintiles'!K24</f>
        <v>105606</v>
      </c>
      <c r="L24" s="260">
        <f>+'[1]Median Family Income-Quintiles'!L24</f>
        <v>12500</v>
      </c>
      <c r="M24" s="254">
        <f>+'[1]Median Family Income-Quintiles'!M24</f>
        <v>28300</v>
      </c>
      <c r="N24" s="254">
        <f>+'[1]Median Family Income-Quintiles'!N24</f>
        <v>45822</v>
      </c>
      <c r="O24" s="254">
        <f>+'[1]Median Family Income-Quintiles'!O24</f>
        <v>67850</v>
      </c>
      <c r="P24" s="259">
        <f>+'[1]Median Family Income-Quintiles'!P24</f>
        <v>111669</v>
      </c>
      <c r="Q24" s="260">
        <f>+'[1]Median Family Income-Quintiles'!Q24</f>
        <v>12950</v>
      </c>
      <c r="R24" s="254">
        <f>+'[1]Median Family Income-Quintiles'!R24</f>
        <v>29000</v>
      </c>
      <c r="S24" s="254">
        <f>+'[1]Median Family Income-Quintiles'!S24</f>
        <v>46000</v>
      </c>
      <c r="T24" s="254">
        <f>+'[1]Median Family Income-Quintiles'!T24</f>
        <v>69201</v>
      </c>
      <c r="U24" s="259">
        <f>+'[1]Median Family Income-Quintiles'!U24</f>
        <v>119900</v>
      </c>
      <c r="V24" s="260">
        <f>+'[1]Median Family Income-Quintiles'!V24</f>
        <v>19500.96</v>
      </c>
      <c r="W24" s="254">
        <f>+'[1]Median Family Income-Quintiles'!W24</f>
        <v>40017.595000000001</v>
      </c>
      <c r="X24" s="254">
        <f>+'[1]Median Family Income-Quintiles'!X24</f>
        <v>58604.447500000002</v>
      </c>
      <c r="Y24" s="254">
        <f>+'[1]Median Family Income-Quintiles'!Y24</f>
        <v>82239.204750000004</v>
      </c>
      <c r="Z24" s="259">
        <f>+'[1]Median Family Income-Quintiles'!Z24</f>
        <v>140163.15</v>
      </c>
      <c r="AA24" s="260">
        <f>+'[1]Median Family Income-Quintiles'!AA24</f>
        <v>20367.78</v>
      </c>
      <c r="AB24" s="254">
        <f>+'[1]Median Family Income-Quintiles'!AB24</f>
        <v>43383.371400000004</v>
      </c>
      <c r="AC24" s="254">
        <f>+'[1]Median Family Income-Quintiles'!AC24</f>
        <v>65075.057099999998</v>
      </c>
      <c r="AD24" s="254">
        <f>+'[1]Median Family Income-Quintiles'!AD24</f>
        <v>91145.815499999997</v>
      </c>
      <c r="AE24" s="259">
        <f>+'[1]Median Family Income-Quintiles'!AE24</f>
        <v>145731.46590000001</v>
      </c>
      <c r="AF24" s="260">
        <f>+'[1]Median Family Income-Quintiles'!AF24</f>
        <v>18990.12</v>
      </c>
      <c r="AG24" s="254">
        <f>+'[1]Median Family Income-Quintiles'!AG24</f>
        <v>40978.68</v>
      </c>
      <c r="AH24" s="254">
        <f>+'[1]Median Family Income-Quintiles'!AH24</f>
        <v>63476.974800000004</v>
      </c>
      <c r="AI24" s="254">
        <f>+'[1]Median Family Income-Quintiles'!AI24</f>
        <v>88453.98</v>
      </c>
      <c r="AJ24" s="259">
        <f>+'[1]Median Family Income-Quintiles'!AJ24</f>
        <v>140736.7788</v>
      </c>
      <c r="AK24" s="484">
        <f>+'[1]Median Family Income-Quintiles'!AK24</f>
        <v>17633.419999999998</v>
      </c>
      <c r="AL24" s="259">
        <f>+'[1]Median Family Income-Quintiles'!AL24</f>
        <v>40002.6728</v>
      </c>
      <c r="AM24" s="259">
        <f>+'[1]Median Family Income-Quintiles'!AM24</f>
        <v>60961.252</v>
      </c>
      <c r="AN24" s="259">
        <f>+'[1]Median Family Income-Quintiles'!AN24</f>
        <v>85648.04</v>
      </c>
      <c r="AO24" s="259">
        <f>+'[1]Median Family Income-Quintiles'!AO24</f>
        <v>141067.35999999999</v>
      </c>
      <c r="AP24" s="484">
        <f>+'[1]Median Family Income-Quintiles'!AP24</f>
        <v>18531.913400000001</v>
      </c>
      <c r="AQ24" s="259">
        <f>+'[1]Median Family Income-Quintiles'!AQ24</f>
        <v>39354.860050000003</v>
      </c>
      <c r="AR24" s="259">
        <f>+'[1]Median Family Income-Quintiles'!AR24</f>
        <v>63130.694000000003</v>
      </c>
      <c r="AS24" s="259">
        <f>+'[1]Median Family Income-Quintiles'!AS24</f>
        <v>89604.856</v>
      </c>
      <c r="AT24" s="565">
        <f>+'[1]Median Family Income-Quintiles'!AT24</f>
        <v>141229.4719</v>
      </c>
      <c r="AU24" s="259">
        <f>+'[1]Median Family Income-Quintiles'!AU24</f>
        <v>19092.9123</v>
      </c>
      <c r="AV24" s="259">
        <f>+'[1]Median Family Income-Quintiles'!AV24</f>
        <v>40004.197200000002</v>
      </c>
      <c r="AW24" s="259">
        <f>+'[1]Median Family Income-Quintiles'!AW24</f>
        <v>65360.392899999999</v>
      </c>
      <c r="AX24" s="259">
        <f>+'[1]Median Family Income-Quintiles'!AX24</f>
        <v>91524.754199999996</v>
      </c>
      <c r="AY24" s="565">
        <f>+'[1]Median Family Income-Quintiles'!AY24</f>
        <v>146378.99429999999</v>
      </c>
      <c r="AZ24" s="259">
        <f>+'[1]Median Family Income-Quintiles'!AZ24</f>
        <v>18941.921200000001</v>
      </c>
      <c r="BA24" s="259">
        <f>+'[1]Median Family Income-Quintiles'!BA24</f>
        <v>40301.96</v>
      </c>
      <c r="BB24" s="259">
        <f>+'[1]Median Family Income-Quintiles'!BB24</f>
        <v>68110.312399999995</v>
      </c>
      <c r="BC24" s="259">
        <f>+'[1]Median Family Income-Quintiles'!BC24</f>
        <v>95213.380499999999</v>
      </c>
      <c r="BD24" s="259">
        <f>+'[1]Median Family Income-Quintiles'!BD24</f>
        <v>151132.35</v>
      </c>
    </row>
    <row r="25" spans="1:56">
      <c r="A25" s="483" t="s">
        <v>171</v>
      </c>
      <c r="B25" s="256">
        <f>+'[1]Median Family Income-Quintiles'!B25</f>
        <v>104.36781609195403</v>
      </c>
      <c r="C25" s="261">
        <f>+'[1]Median Family Income-Quintiles'!C25</f>
        <v>100.075</v>
      </c>
      <c r="D25" s="256">
        <f>+'[1]Median Family Income-Quintiles'!D25</f>
        <v>98.824304464602449</v>
      </c>
      <c r="E25" s="256">
        <f>+'[1]Median Family Income-Quintiles'!E25</f>
        <v>97.62833333333333</v>
      </c>
      <c r="F25" s="256">
        <f>+'[1]Median Family Income-Quintiles'!F25</f>
        <v>96.047650746654213</v>
      </c>
      <c r="G25" s="257">
        <f>+'[1]Median Family Income-Quintiles'!G25</f>
        <v>102.28070175438597</v>
      </c>
      <c r="H25" s="256">
        <f>+'[1]Median Family Income-Quintiles'!H25</f>
        <v>100.26912725874664</v>
      </c>
      <c r="I25" s="256">
        <f>+'[1]Median Family Income-Quintiles'!I25</f>
        <v>95.104651162790702</v>
      </c>
      <c r="J25" s="256">
        <f>+'[1]Median Family Income-Quintiles'!J25</f>
        <v>96.554683668464932</v>
      </c>
      <c r="K25" s="256">
        <f>+'[1]Median Family Income-Quintiles'!K25</f>
        <v>95.657608695652172</v>
      </c>
      <c r="L25" s="257">
        <f>+'[1]Median Family Income-Quintiles'!L25</f>
        <v>103.54539430086149</v>
      </c>
      <c r="M25" s="256">
        <f>+'[1]Median Family Income-Quintiles'!M25</f>
        <v>100.20536789179238</v>
      </c>
      <c r="N25" s="256">
        <f>+'[1]Median Family Income-Quintiles'!N25</f>
        <v>98.360022324303443</v>
      </c>
      <c r="O25" s="256">
        <f>+'[1]Median Family Income-Quintiles'!O25</f>
        <v>94.488079322638143</v>
      </c>
      <c r="P25" s="256">
        <f>+'[1]Median Family Income-Quintiles'!P25</f>
        <v>92.162753270333837</v>
      </c>
      <c r="Q25" s="257">
        <f>+'[1]Median Family Income-Quintiles'!Q25</f>
        <v>106.4266929651545</v>
      </c>
      <c r="R25" s="256">
        <f>+'[1]Median Family Income-Quintiles'!R25</f>
        <v>101.3277428371768</v>
      </c>
      <c r="S25" s="256">
        <f>+'[1]Median Family Income-Quintiles'!S25</f>
        <v>96.033402922755741</v>
      </c>
      <c r="T25" s="256">
        <f>+'[1]Median Family Income-Quintiles'!T25</f>
        <v>93.35590750883631</v>
      </c>
      <c r="U25" s="256">
        <f>+'[1]Median Family Income-Quintiles'!U25</f>
        <v>94.788603231824936</v>
      </c>
      <c r="V25" s="257">
        <f>+'[1]Median Family Income-Quintiles'!V25</f>
        <v>115.66265060240961</v>
      </c>
      <c r="W25" s="256">
        <f>+'[1]Median Family Income-Quintiles'!W25</f>
        <v>107.06521739130437</v>
      </c>
      <c r="X25" s="256">
        <f>+'[1]Median Family Income-Quintiles'!X25</f>
        <v>100.17361111111111</v>
      </c>
      <c r="Y25" s="256">
        <f>+'[1]Median Family Income-Quintiles'!Y25</f>
        <v>95.709219858156033</v>
      </c>
      <c r="Z25" s="256">
        <f>+'[1]Median Family Income-Quintiles'!Z25</f>
        <v>96.490001398405795</v>
      </c>
      <c r="AA25" s="257">
        <f>+'[1]Median Family Income-Quintiles'!AA25</f>
        <v>111.1111111111111</v>
      </c>
      <c r="AB25" s="256">
        <f>+'[1]Median Family Income-Quintiles'!AB25</f>
        <v>106.50000000000001</v>
      </c>
      <c r="AC25" s="256">
        <f>+'[1]Median Family Income-Quintiles'!AC25</f>
        <v>102.89855072463767</v>
      </c>
      <c r="AD25" s="256">
        <f>+'[1]Median Family Income-Quintiles'!AD25</f>
        <v>97.707423580786013</v>
      </c>
      <c r="AE25" s="256">
        <f>+'[1]Median Family Income-Quintiles'!AE25</f>
        <v>92.197667676051807</v>
      </c>
      <c r="AF25" s="257">
        <f>+'[1]Median Family Income-Quintiles'!AF25</f>
        <v>111.76470588235294</v>
      </c>
      <c r="AG25" s="256">
        <f>+'[1]Median Family Income-Quintiles'!AG25</f>
        <v>105.39845758354755</v>
      </c>
      <c r="AH25" s="256">
        <f>+'[1]Median Family Income-Quintiles'!AH25</f>
        <v>104.11475409836066</v>
      </c>
      <c r="AI25" s="256">
        <f>+'[1]Median Family Income-Quintiles'!AI25</f>
        <v>97.359735973597353</v>
      </c>
      <c r="AJ25" s="256">
        <f>+'[1]Median Family Income-Quintiles'!AJ25</f>
        <v>90.874475637302353</v>
      </c>
      <c r="AK25" s="257">
        <f>+'[1]Median Family Income-Quintiles'!AK25</f>
        <v>105.42168674698793</v>
      </c>
      <c r="AL25" s="256">
        <f>+'[1]Median Family Income-Quintiles'!AL25</f>
        <v>105.22130930294196</v>
      </c>
      <c r="AM25" s="256">
        <f>+'[1]Median Family Income-Quintiles'!AM25</f>
        <v>100.83333333333333</v>
      </c>
      <c r="AN25" s="256">
        <f>+'[1]Median Family Income-Quintiles'!AN25</f>
        <v>94.444444444444429</v>
      </c>
      <c r="AO25" s="256">
        <f>+'[1]Median Family Income-Quintiles'!AO25</f>
        <v>91.503267973856197</v>
      </c>
      <c r="AP25" s="257">
        <f>+'[1]Median Family Income-Quintiles'!AP25</f>
        <v>111.65644171779141</v>
      </c>
      <c r="AQ25" s="256">
        <f>+'[1]Median Family Income-Quintiles'!AQ25</f>
        <v>102.24867724867725</v>
      </c>
      <c r="AR25" s="256">
        <f>+'[1]Median Family Income-Quintiles'!AR25</f>
        <v>103.33333333333334</v>
      </c>
      <c r="AS25" s="256">
        <f>+'[1]Median Family Income-Quintiles'!AS25</f>
        <v>96.809680968096814</v>
      </c>
      <c r="AT25" s="564">
        <f>+'[1]Median Family Income-Quintiles'!AT25</f>
        <v>88.910256410256409</v>
      </c>
      <c r="AU25" s="256">
        <f>+'[1]Median Family Income-Quintiles'!AU25</f>
        <v>112.5</v>
      </c>
      <c r="AV25" s="256">
        <f>+'[1]Median Family Income-Quintiles'!AV25</f>
        <v>101.79948586118253</v>
      </c>
      <c r="AW25" s="256">
        <f>+'[1]Median Family Income-Quintiles'!AW25</f>
        <v>104.35483870967741</v>
      </c>
      <c r="AX25" s="256">
        <f>+'[1]Median Family Income-Quintiles'!AX25</f>
        <v>96.898395721925127</v>
      </c>
      <c r="AY25" s="564">
        <f>+'[1]Median Family Income-Quintiles'!AY25</f>
        <v>90.409933237661448</v>
      </c>
      <c r="AZ25" s="256">
        <f>+'[1]Median Family Income-Quintiles'!AZ25</f>
        <v>110.58823529411765</v>
      </c>
      <c r="BA25" s="256">
        <f>+'[1]Median Family Income-Quintiles'!BA25</f>
        <v>100.25062656641603</v>
      </c>
      <c r="BB25" s="256">
        <f>+'[1]Median Family Income-Quintiles'!BB25</f>
        <v>106.45669291338582</v>
      </c>
      <c r="BC25" s="256">
        <f>+'[1]Median Family Income-Quintiles'!BC25</f>
        <v>98.4375</v>
      </c>
      <c r="BD25" s="256">
        <f>+'[1]Median Family Income-Quintiles'!BD25</f>
        <v>89.820359281437135</v>
      </c>
    </row>
    <row r="26" spans="1:56">
      <c r="A26" s="259" t="s">
        <v>115</v>
      </c>
      <c r="B26" s="259">
        <f>+'[1]Median Family Income-Quintiles'!B26</f>
        <v>14128</v>
      </c>
      <c r="C26" s="254">
        <f>+'[1]Median Family Income-Quintiles'!C26</f>
        <v>32592</v>
      </c>
      <c r="D26" s="254">
        <f>+'[1]Median Family Income-Quintiles'!D26</f>
        <v>52081</v>
      </c>
      <c r="E26" s="254">
        <f>+'[1]Median Family Income-Quintiles'!E26</f>
        <v>73440</v>
      </c>
      <c r="F26" s="259">
        <f>+'[1]Median Family Income-Quintiles'!F26</f>
        <v>115850</v>
      </c>
      <c r="G26" s="484">
        <f>+'[1]Median Family Income-Quintiles'!G26</f>
        <v>15000</v>
      </c>
      <c r="H26" s="254">
        <f>+'[1]Median Family Income-Quintiles'!H26</f>
        <v>34004</v>
      </c>
      <c r="I26" s="254">
        <f>+'[1]Median Family Income-Quintiles'!I26</f>
        <v>52112</v>
      </c>
      <c r="J26" s="254">
        <f>+'[1]Median Family Income-Quintiles'!J26</f>
        <v>77040</v>
      </c>
      <c r="K26" s="259">
        <f>+'[1]Median Family Income-Quintiles'!K26</f>
        <v>120807</v>
      </c>
      <c r="L26" s="484">
        <f>+'[1]Median Family Income-Quintiles'!L26</f>
        <v>15726</v>
      </c>
      <c r="M26" s="254">
        <f>+'[1]Median Family Income-Quintiles'!M26</f>
        <v>35334</v>
      </c>
      <c r="N26" s="254">
        <f>+'[1]Median Family Income-Quintiles'!N26</f>
        <v>54543</v>
      </c>
      <c r="O26" s="254">
        <f>+'[1]Median Family Income-Quintiles'!O26</f>
        <v>79597</v>
      </c>
      <c r="P26" s="259">
        <f>+'[1]Median Family Income-Quintiles'!P26</f>
        <v>127730</v>
      </c>
      <c r="Q26" s="484">
        <f>+'[1]Median Family Income-Quintiles'!Q26</f>
        <v>15003</v>
      </c>
      <c r="R26" s="254">
        <f>+'[1]Median Family Income-Quintiles'!R26</f>
        <v>34300</v>
      </c>
      <c r="S26" s="254">
        <f>+'[1]Median Family Income-Quintiles'!S26</f>
        <v>54706</v>
      </c>
      <c r="T26" s="254">
        <f>+'[1]Median Family Income-Quintiles'!T26</f>
        <v>82216</v>
      </c>
      <c r="U26" s="259">
        <f>+'[1]Median Family Income-Quintiles'!U26</f>
        <v>128909</v>
      </c>
      <c r="V26" s="484">
        <f>+'[1]Median Family Income-Quintiles'!V26</f>
        <v>22547.985000000001</v>
      </c>
      <c r="W26" s="254">
        <f>+'[1]Median Family Income-Quintiles'!W26</f>
        <v>45197.537499999999</v>
      </c>
      <c r="X26" s="254">
        <f>+'[1]Median Family Income-Quintiles'!X26</f>
        <v>69065.899999999994</v>
      </c>
      <c r="Y26" s="254">
        <f>+'[1]Median Family Income-Quintiles'!Y26</f>
        <v>95727.368749999994</v>
      </c>
      <c r="Z26" s="259">
        <f>+'[1]Median Family Income-Quintiles'!Z26</f>
        <v>153062.2225</v>
      </c>
      <c r="AA26" s="484">
        <f>+'[1]Median Family Income-Quintiles'!AA26</f>
        <v>25667.476355999999</v>
      </c>
      <c r="AB26" s="254">
        <f>+'[1]Median Family Income-Quintiles'!AB26</f>
        <v>50002.899899999997</v>
      </c>
      <c r="AC26" s="254">
        <f>+'[1]Median Family Income-Quintiles'!AC26</f>
        <v>78008.597399999999</v>
      </c>
      <c r="AD26" s="254">
        <f>+'[1]Median Family Income-Quintiles'!AD26</f>
        <v>105708.7782</v>
      </c>
      <c r="AE26" s="259">
        <f>+'[1]Median Family Income-Quintiles'!AE26</f>
        <v>166404.76259999999</v>
      </c>
      <c r="AF26" s="484">
        <f>+'[1]Median Family Income-Quintiles'!AF26</f>
        <v>25786.583999999999</v>
      </c>
      <c r="AG26" s="254">
        <f>+'[1]Median Family Income-Quintiles'!AG26</f>
        <v>54571.608</v>
      </c>
      <c r="AH26" s="254">
        <f>+'[1]Median Family Income-Quintiles'!AH26</f>
        <v>80558.088000000003</v>
      </c>
      <c r="AI26" s="254">
        <f>+'[1]Median Family Income-Quintiles'!AI26</f>
        <v>107943.84</v>
      </c>
      <c r="AJ26" s="259">
        <f>+'[1]Median Family Income-Quintiles'!AJ26</f>
        <v>171510.76800000001</v>
      </c>
      <c r="AK26" s="484">
        <f>+'[1]Median Family Income-Quintiles'!AK26</f>
        <v>21966.2032</v>
      </c>
      <c r="AL26" s="259">
        <f>+'[1]Median Family Income-Quintiles'!AL26</f>
        <v>51993.398399999998</v>
      </c>
      <c r="AM26" s="259">
        <f>+'[1]Median Family Income-Quintiles'!AM26</f>
        <v>77788.572799999994</v>
      </c>
      <c r="AN26" s="259">
        <f>+'[1]Median Family Income-Quintiles'!AN26</f>
        <v>111644.7392</v>
      </c>
      <c r="AO26" s="259">
        <f>+'[1]Median Family Income-Quintiles'!AO26</f>
        <v>175024.28880000001</v>
      </c>
      <c r="AP26" s="484">
        <f>+'[1]Median Family Income-Quintiles'!AP26</f>
        <v>23012.156200000001</v>
      </c>
      <c r="AQ26" s="259">
        <f>+'[1]Median Family Income-Quintiles'!AQ26</f>
        <v>52948.324000000001</v>
      </c>
      <c r="AR26" s="259">
        <f>+'[1]Median Family Income-Quintiles'!AR26</f>
        <v>76978.717199999999</v>
      </c>
      <c r="AS26" s="259">
        <f>+'[1]Median Family Income-Quintiles'!AS26</f>
        <v>108136.7694</v>
      </c>
      <c r="AT26" s="565">
        <f>+'[1]Median Family Income-Quintiles'!AT26</f>
        <v>159354.09049999999</v>
      </c>
      <c r="AU26" s="259">
        <f>+'[1]Median Family Income-Quintiles'!AU26</f>
        <v>23719.660360000002</v>
      </c>
      <c r="AV26" s="259">
        <f>+'[1]Median Family Income-Quintiles'!AV26</f>
        <v>54551.178</v>
      </c>
      <c r="AW26" s="259">
        <f>+'[1]Median Family Income-Quintiles'!AW26</f>
        <v>84655.346600000004</v>
      </c>
      <c r="AX26" s="259">
        <f>+'[1]Median Family Income-Quintiles'!AX26</f>
        <v>117790.13619999999</v>
      </c>
      <c r="AY26" s="565">
        <f>+'[1]Median Family Income-Quintiles'!AY26</f>
        <v>185069.92240000001</v>
      </c>
      <c r="AZ26" s="259">
        <f>+'[1]Median Family Income-Quintiles'!AZ26</f>
        <v>27606.8426</v>
      </c>
      <c r="BA26" s="259">
        <f>+'[1]Median Family Income-Quintiles'!BA26</f>
        <v>58437.841999999997</v>
      </c>
      <c r="BB26" s="259">
        <f>+'[1]Median Family Income-Quintiles'!BB26</f>
        <v>85591.287549999994</v>
      </c>
      <c r="BC26" s="259">
        <f>+'[1]Median Family Income-Quintiles'!BC26</f>
        <v>123777.39465</v>
      </c>
      <c r="BD26" s="259">
        <f>+'[1]Median Family Income-Quintiles'!BD26</f>
        <v>177671.19065999999</v>
      </c>
    </row>
    <row r="27" spans="1:56">
      <c r="A27" s="485" t="s">
        <v>116</v>
      </c>
      <c r="B27" s="259">
        <f>+'[1]Median Family Income-Quintiles'!B27</f>
        <v>9300</v>
      </c>
      <c r="C27" s="254">
        <f>+'[1]Median Family Income-Quintiles'!C27</f>
        <v>19560</v>
      </c>
      <c r="D27" s="254">
        <f>+'[1]Median Family Income-Quintiles'!D27</f>
        <v>31000</v>
      </c>
      <c r="E27" s="254">
        <f>+'[1]Median Family Income-Quintiles'!E27</f>
        <v>50020</v>
      </c>
      <c r="F27" s="259">
        <f>+'[1]Median Family Income-Quintiles'!F27</f>
        <v>91675</v>
      </c>
      <c r="G27" s="484">
        <f>+'[1]Median Family Income-Quintiles'!G27</f>
        <v>11000</v>
      </c>
      <c r="H27" s="254">
        <f>+'[1]Median Family Income-Quintiles'!H27</f>
        <v>22752</v>
      </c>
      <c r="I27" s="254">
        <f>+'[1]Median Family Income-Quintiles'!I27</f>
        <v>36001</v>
      </c>
      <c r="J27" s="254">
        <f>+'[1]Median Family Income-Quintiles'!J27</f>
        <v>57000</v>
      </c>
      <c r="K27" s="259">
        <f>+'[1]Median Family Income-Quintiles'!K27</f>
        <v>99476</v>
      </c>
      <c r="L27" s="484">
        <f>+'[1]Median Family Income-Quintiles'!L27</f>
        <v>11726</v>
      </c>
      <c r="M27" s="254">
        <f>+'[1]Median Family Income-Quintiles'!M27</f>
        <v>26000</v>
      </c>
      <c r="N27" s="254">
        <f>+'[1]Median Family Income-Quintiles'!N27</f>
        <v>42000</v>
      </c>
      <c r="O27" s="254">
        <f>+'[1]Median Family Income-Quintiles'!O27</f>
        <v>67064</v>
      </c>
      <c r="P27" s="259">
        <f>+'[1]Median Family Income-Quintiles'!P27</f>
        <v>111342</v>
      </c>
      <c r="Q27" s="484">
        <f>+'[1]Median Family Income-Quintiles'!Q27</f>
        <v>12000</v>
      </c>
      <c r="R27" s="254">
        <f>+'[1]Median Family Income-Quintiles'!R27</f>
        <v>26912</v>
      </c>
      <c r="S27" s="254">
        <f>+'[1]Median Family Income-Quintiles'!S27</f>
        <v>42946</v>
      </c>
      <c r="T27" s="254">
        <f>+'[1]Median Family Income-Quintiles'!T27</f>
        <v>67450</v>
      </c>
      <c r="U27" s="259">
        <f>+'[1]Median Family Income-Quintiles'!U27</f>
        <v>120186</v>
      </c>
      <c r="V27" s="484">
        <f>+'[1]Median Family Income-Quintiles'!V27</f>
        <v>17266.474999999999</v>
      </c>
      <c r="W27" s="254">
        <f>+'[1]Median Family Income-Quintiles'!W27</f>
        <v>36056.462500000001</v>
      </c>
      <c r="X27" s="254">
        <f>+'[1]Median Family Income-Quintiles'!X27</f>
        <v>55862.125</v>
      </c>
      <c r="Y27" s="254">
        <f>+'[1]Median Family Income-Quintiles'!Y27</f>
        <v>82239.204750000004</v>
      </c>
      <c r="Z27" s="259">
        <f>+'[1]Median Family Income-Quintiles'!Z27</f>
        <v>140163.15</v>
      </c>
      <c r="AA27" s="484">
        <f>+'[1]Median Family Income-Quintiles'!AA27</f>
        <v>18331.002</v>
      </c>
      <c r="AB27" s="254">
        <f>+'[1]Median Family Income-Quintiles'!AB27</f>
        <v>39004.298699999999</v>
      </c>
      <c r="AC27" s="254">
        <f>+'[1]Median Family Income-Quintiles'!AC27</f>
        <v>61103.34</v>
      </c>
      <c r="AD27" s="254">
        <f>+'[1]Median Family Income-Quintiles'!AD27</f>
        <v>87581.453999999998</v>
      </c>
      <c r="AE27" s="259">
        <f>+'[1]Median Family Income-Quintiles'!AE27</f>
        <v>145731.46590000001</v>
      </c>
      <c r="AF27" s="484">
        <f>+'[1]Median Family Income-Quintiles'!AF27</f>
        <v>16791.263999999999</v>
      </c>
      <c r="AG27" s="254">
        <f>+'[1]Median Family Income-Quintiles'!AG27</f>
        <v>36980.76</v>
      </c>
      <c r="AH27" s="254">
        <f>+'[1]Median Family Income-Quintiles'!AH27</f>
        <v>57969.84</v>
      </c>
      <c r="AI27" s="254">
        <f>+'[1]Median Family Income-Quintiles'!AI27</f>
        <v>84815.872799999997</v>
      </c>
      <c r="AJ27" s="259">
        <f>+'[1]Median Family Income-Quintiles'!AJ27</f>
        <v>140526.88800000001</v>
      </c>
      <c r="AK27" s="484">
        <f>+'[1]Median Family Income-Quintiles'!AK27</f>
        <v>15315.8848</v>
      </c>
      <c r="AL27" s="259">
        <f>+'[1]Median Family Income-Quintiles'!AL27</f>
        <v>35035.086479999998</v>
      </c>
      <c r="AM27" s="259">
        <f>+'[1]Median Family Income-Quintiles'!AM27</f>
        <v>55419.32</v>
      </c>
      <c r="AN27" s="259">
        <f>+'[1]Median Family Income-Quintiles'!AN27</f>
        <v>82020.593599999993</v>
      </c>
      <c r="AO27" s="259">
        <f>+'[1]Median Family Income-Quintiles'!AO27</f>
        <v>141067.35999999999</v>
      </c>
      <c r="AP27" s="484">
        <f>+'[1]Median Family Income-Quintiles'!AP27</f>
        <v>14662.612800000001</v>
      </c>
      <c r="AQ27" s="259">
        <f>+'[1]Median Family Income-Quintiles'!AQ27</f>
        <v>35231.000200000002</v>
      </c>
      <c r="AR27" s="259">
        <f>+'[1]Median Family Income-Quintiles'!AR27</f>
        <v>54984.798000000003</v>
      </c>
      <c r="AS27" s="259">
        <f>+'[1]Median Family Income-Quintiles'!AS27</f>
        <v>83291.786600000007</v>
      </c>
      <c r="AT27" s="565">
        <f>+'[1]Median Family Income-Quintiles'!AT27</f>
        <v>142247.7089</v>
      </c>
      <c r="AU27" s="259">
        <f>+'[1]Median Family Income-Quintiles'!AU27</f>
        <v>15456.167100000001</v>
      </c>
      <c r="AV27" s="259">
        <f>+'[1]Median Family Income-Quintiles'!AV27</f>
        <v>35361.285828</v>
      </c>
      <c r="AW27" s="259">
        <f>+'[1]Median Family Income-Quintiles'!AW27</f>
        <v>56571.591999999997</v>
      </c>
      <c r="AX27" s="259">
        <f>+'[1]Median Family Income-Quintiles'!AX27</f>
        <v>85867.595000000001</v>
      </c>
      <c r="AY27" s="565">
        <f>+'[1]Median Family Income-Quintiles'!AY27</f>
        <v>143550.41469999999</v>
      </c>
      <c r="AZ27" s="259">
        <f>+'[1]Median Family Income-Quintiles'!AZ27</f>
        <v>15113.235000000001</v>
      </c>
      <c r="BA27" s="259">
        <f>+'[1]Median Family Income-Quintiles'!BA27</f>
        <v>35767.989500000003</v>
      </c>
      <c r="BB27" s="259">
        <f>+'[1]Median Family Income-Quintiles'!BB27</f>
        <v>57027.273399999998</v>
      </c>
      <c r="BC27" s="259">
        <f>+'[1]Median Family Income-Quintiles'!BC27</f>
        <v>86649.214000000007</v>
      </c>
      <c r="BD27" s="259">
        <f>+'[1]Median Family Income-Quintiles'!BD27</f>
        <v>148512.72260000001</v>
      </c>
    </row>
    <row r="28" spans="1:56">
      <c r="A28" s="485" t="s">
        <v>117</v>
      </c>
      <c r="B28" s="259">
        <f>+'[1]Median Family Income-Quintiles'!B28</f>
        <v>9900</v>
      </c>
      <c r="C28" s="254">
        <f>+'[1]Median Family Income-Quintiles'!C28</f>
        <v>21793</v>
      </c>
      <c r="D28" s="254">
        <f>+'[1]Median Family Income-Quintiles'!D28</f>
        <v>36328</v>
      </c>
      <c r="E28" s="254">
        <f>+'[1]Median Family Income-Quintiles'!E28</f>
        <v>58820</v>
      </c>
      <c r="F28" s="259">
        <f>+'[1]Median Family Income-Quintiles'!F28</f>
        <v>104896</v>
      </c>
      <c r="G28" s="484">
        <f>+'[1]Median Family Income-Quintiles'!G28</f>
        <v>11328</v>
      </c>
      <c r="H28" s="254">
        <f>+'[1]Median Family Income-Quintiles'!H28</f>
        <v>24047</v>
      </c>
      <c r="I28" s="254">
        <f>+'[1]Median Family Income-Quintiles'!I28</f>
        <v>40000</v>
      </c>
      <c r="J28" s="254">
        <f>+'[1]Median Family Income-Quintiles'!J28</f>
        <v>63500</v>
      </c>
      <c r="K28" s="259">
        <f>+'[1]Median Family Income-Quintiles'!K28</f>
        <v>113200</v>
      </c>
      <c r="L28" s="484">
        <f>+'[1]Median Family Income-Quintiles'!L28</f>
        <v>12500</v>
      </c>
      <c r="M28" s="254">
        <f>+'[1]Median Family Income-Quintiles'!M28</f>
        <v>28057</v>
      </c>
      <c r="N28" s="254">
        <f>+'[1]Median Family Income-Quintiles'!N28</f>
        <v>47000</v>
      </c>
      <c r="O28" s="254">
        <f>+'[1]Median Family Income-Quintiles'!O28</f>
        <v>75000</v>
      </c>
      <c r="P28" s="259">
        <f>+'[1]Median Family Income-Quintiles'!P28</f>
        <v>128700</v>
      </c>
      <c r="Q28" s="484">
        <f>+'[1]Median Family Income-Quintiles'!Q28</f>
        <v>12800</v>
      </c>
      <c r="R28" s="254">
        <f>+'[1]Median Family Income-Quintiles'!R28</f>
        <v>28520</v>
      </c>
      <c r="S28" s="254">
        <f>+'[1]Median Family Income-Quintiles'!S28</f>
        <v>48420</v>
      </c>
      <c r="T28" s="254">
        <f>+'[1]Median Family Income-Quintiles'!T28</f>
        <v>77357</v>
      </c>
      <c r="U28" s="259">
        <f>+'[1]Median Family Income-Quintiles'!U28</f>
        <v>135136</v>
      </c>
      <c r="V28" s="484">
        <f>+'[1]Median Family Income-Quintiles'!V28</f>
        <v>18079.014999999999</v>
      </c>
      <c r="W28" s="254">
        <f>+'[1]Median Family Income-Quintiles'!W28</f>
        <v>40322.297500000001</v>
      </c>
      <c r="X28" s="254">
        <f>+'[1]Median Family Income-Quintiles'!X28</f>
        <v>64596.93</v>
      </c>
      <c r="Y28" s="254">
        <f>+'[1]Median Family Income-Quintiles'!Y28</f>
        <v>97911.07</v>
      </c>
      <c r="Z28" s="259">
        <f>+'[1]Median Family Income-Quintiles'!Z28</f>
        <v>167586.375</v>
      </c>
      <c r="AA28" s="484">
        <f>+'[1]Median Family Income-Quintiles'!AA28</f>
        <v>18840.196499999998</v>
      </c>
      <c r="AB28" s="254">
        <f>+'[1]Median Family Income-Quintiles'!AB28</f>
        <v>42772.338000000003</v>
      </c>
      <c r="AC28" s="254">
        <f>+'[1]Median Family Income-Quintiles'!AC28</f>
        <v>70065.163199999995</v>
      </c>
      <c r="AD28" s="254">
        <f>+'[1]Median Family Income-Quintiles'!AD28</f>
        <v>105912.45600000001</v>
      </c>
      <c r="AE28" s="259">
        <f>+'[1]Median Family Income-Quintiles'!AE28</f>
        <v>183717.3756</v>
      </c>
      <c r="AF28" s="484">
        <f>+'[1]Median Family Income-Quintiles'!AF28</f>
        <v>17990.64</v>
      </c>
      <c r="AG28" s="254">
        <f>+'[1]Median Family Income-Quintiles'!AG28</f>
        <v>40978.68</v>
      </c>
      <c r="AH28" s="254">
        <f>+'[1]Median Family Income-Quintiles'!AH28</f>
        <v>66965.16</v>
      </c>
      <c r="AI28" s="254">
        <f>+'[1]Median Family Income-Quintiles'!AI28</f>
        <v>101946.96</v>
      </c>
      <c r="AJ28" s="259">
        <f>+'[1]Median Family Income-Quintiles'!AJ28</f>
        <v>176985.91944</v>
      </c>
      <c r="AK28" s="484">
        <f>+'[1]Median Family Income-Quintiles'!AK28</f>
        <v>17129.608</v>
      </c>
      <c r="AL28" s="259">
        <f>+'[1]Median Family Income-Quintiles'!AL28</f>
        <v>40002.6728</v>
      </c>
      <c r="AM28" s="259">
        <f>+'[1]Median Family Income-Quintiles'!AM28</f>
        <v>65495.56</v>
      </c>
      <c r="AN28" s="259">
        <f>+'[1]Median Family Income-Quintiles'!AN28</f>
        <v>100762.4</v>
      </c>
      <c r="AO28" s="259">
        <f>+'[1]Median Family Income-Quintiles'!AO28</f>
        <v>177341.82399999999</v>
      </c>
      <c r="AP28" s="484">
        <f>+'[1]Median Family Income-Quintiles'!AP28</f>
        <v>16902.734199999999</v>
      </c>
      <c r="AQ28" s="259">
        <f>+'[1]Median Family Income-Quintiles'!AQ28</f>
        <v>39354.860050000003</v>
      </c>
      <c r="AR28" s="259">
        <f>+'[1]Median Family Income-Quintiles'!AR28</f>
        <v>65676.286500000002</v>
      </c>
      <c r="AS28" s="259">
        <f>+'[1]Median Family Income-Quintiles'!AS28</f>
        <v>101823.7</v>
      </c>
      <c r="AT28" s="565">
        <f>+'[1]Median Family Income-Quintiles'!AT28</f>
        <v>182264.42300000001</v>
      </c>
      <c r="AU28" s="259">
        <f>+'[1]Median Family Income-Quintiles'!AU28</f>
        <v>16870.456900000001</v>
      </c>
      <c r="AV28" s="259">
        <f>+'[1]Median Family Income-Quintiles'!AV28</f>
        <v>40004.197200000002</v>
      </c>
      <c r="AW28" s="259">
        <f>+'[1]Median Family Income-Quintiles'!AW28</f>
        <v>66471.620599999995</v>
      </c>
      <c r="AX28" s="259">
        <f>+'[1]Median Family Income-Quintiles'!AX28</f>
        <v>103546.2175</v>
      </c>
      <c r="AY28" s="565">
        <f>+'[1]Median Family Income-Quintiles'!AY28</f>
        <v>184867.88099999999</v>
      </c>
      <c r="AZ28" s="259">
        <f>+'[1]Median Family Income-Quintiles'!AZ28</f>
        <v>17128.332999999999</v>
      </c>
      <c r="BA28" s="259">
        <f>+'[1]Median Family Income-Quintiles'!BA28</f>
        <v>40301.96</v>
      </c>
      <c r="BB28" s="259">
        <f>+'[1]Median Family Income-Quintiles'!BB28</f>
        <v>68513.331999999995</v>
      </c>
      <c r="BC28" s="259">
        <f>+'[1]Median Family Income-Quintiles'!BC28</f>
        <v>106800.194</v>
      </c>
      <c r="BD28" s="259">
        <f>+'[1]Median Family Income-Quintiles'!BD28</f>
        <v>193449.408</v>
      </c>
    </row>
    <row r="29" spans="1:56">
      <c r="A29" s="485" t="s">
        <v>118</v>
      </c>
      <c r="B29" s="259">
        <f>+'[1]Median Family Income-Quintiles'!B29</f>
        <v>12000</v>
      </c>
      <c r="C29" s="254">
        <f>+'[1]Median Family Income-Quintiles'!C29</f>
        <v>28087</v>
      </c>
      <c r="D29" s="254">
        <f>+'[1]Median Family Income-Quintiles'!D29</f>
        <v>45156</v>
      </c>
      <c r="E29" s="254">
        <f>+'[1]Median Family Income-Quintiles'!E29</f>
        <v>65000</v>
      </c>
      <c r="F29" s="259">
        <f>+'[1]Median Family Income-Quintiles'!F29</f>
        <v>106080</v>
      </c>
      <c r="G29" s="484">
        <f>+'[1]Median Family Income-Quintiles'!G29</f>
        <v>15000</v>
      </c>
      <c r="H29" s="254">
        <f>+'[1]Median Family Income-Quintiles'!H29</f>
        <v>31000</v>
      </c>
      <c r="I29" s="254">
        <f>+'[1]Median Family Income-Quintiles'!I29</f>
        <v>48738</v>
      </c>
      <c r="J29" s="254">
        <f>+'[1]Median Family Income-Quintiles'!J29</f>
        <v>72000</v>
      </c>
      <c r="K29" s="259">
        <f>+'[1]Median Family Income-Quintiles'!K29</f>
        <v>115500</v>
      </c>
      <c r="L29" s="484">
        <f>+'[1]Median Family Income-Quintiles'!L29</f>
        <v>14000</v>
      </c>
      <c r="M29" s="254">
        <f>+'[1]Median Family Income-Quintiles'!M29</f>
        <v>31176</v>
      </c>
      <c r="N29" s="254">
        <f>+'[1]Median Family Income-Quintiles'!N29</f>
        <v>50300</v>
      </c>
      <c r="O29" s="254">
        <f>+'[1]Median Family Income-Quintiles'!O29</f>
        <v>75886</v>
      </c>
      <c r="P29" s="259">
        <f>+'[1]Median Family Income-Quintiles'!P29</f>
        <v>128000</v>
      </c>
      <c r="Q29" s="484">
        <f>+'[1]Median Family Income-Quintiles'!Q29</f>
        <v>14400</v>
      </c>
      <c r="R29" s="254">
        <f>+'[1]Median Family Income-Quintiles'!R29</f>
        <v>32388</v>
      </c>
      <c r="S29" s="254">
        <f>+'[1]Median Family Income-Quintiles'!S29</f>
        <v>52000</v>
      </c>
      <c r="T29" s="254">
        <f>+'[1]Median Family Income-Quintiles'!T29</f>
        <v>78152</v>
      </c>
      <c r="U29" s="259">
        <f>+'[1]Median Family Income-Quintiles'!U29</f>
        <v>134476</v>
      </c>
      <c r="V29" s="484">
        <f>+'[1]Median Family Income-Quintiles'!V29</f>
        <v>19805.662499999999</v>
      </c>
      <c r="W29" s="254">
        <f>+'[1]Median Family Income-Quintiles'!W29</f>
        <v>41642.675000000003</v>
      </c>
      <c r="X29" s="254">
        <f>+'[1]Median Family Income-Quintiles'!X29</f>
        <v>65003.199999999997</v>
      </c>
      <c r="Y29" s="254">
        <f>+'[1]Median Family Income-Quintiles'!Y29</f>
        <v>93442.1</v>
      </c>
      <c r="Z29" s="259">
        <f>+'[1]Median Family Income-Quintiles'!Z29</f>
        <v>154128.68124999999</v>
      </c>
      <c r="AA29" s="484">
        <f>+'[1]Median Family Income-Quintiles'!AA29</f>
        <v>20367.78</v>
      </c>
      <c r="AB29" s="254">
        <f>+'[1]Median Family Income-Quintiles'!AB29</f>
        <v>45827.504999999997</v>
      </c>
      <c r="AC29" s="254">
        <f>+'[1]Median Family Income-Quintiles'!AC29</f>
        <v>70778.035499999998</v>
      </c>
      <c r="AD29" s="254">
        <f>+'[1]Median Family Income-Quintiles'!AD29</f>
        <v>101838.9</v>
      </c>
      <c r="AE29" s="259">
        <f>+'[1]Median Family Income-Quintiles'!AE29</f>
        <v>170070.96299999999</v>
      </c>
      <c r="AF29" s="484">
        <f>+'[1]Median Family Income-Quintiles'!AF29</f>
        <v>19579.813200000001</v>
      </c>
      <c r="AG29" s="254">
        <f>+'[1]Median Family Income-Quintiles'!AG29</f>
        <v>44776.703999999998</v>
      </c>
      <c r="AH29" s="254">
        <f>+'[1]Median Family Income-Quintiles'!AH29</f>
        <v>69763.703999999998</v>
      </c>
      <c r="AI29" s="254">
        <f>+'[1]Median Family Income-Quintiles'!AI29</f>
        <v>100347.792</v>
      </c>
      <c r="AJ29" s="259">
        <f>+'[1]Median Family Income-Quintiles'!AJ29</f>
        <v>166113.576</v>
      </c>
      <c r="AK29" s="484">
        <f>+'[1]Median Family Income-Quintiles'!AK29</f>
        <v>19648.668000000001</v>
      </c>
      <c r="AL29" s="259">
        <f>+'[1]Median Family Income-Quintiles'!AL29</f>
        <v>43126.307200000003</v>
      </c>
      <c r="AM29" s="259">
        <f>+'[1]Median Family Income-Quintiles'!AM29</f>
        <v>67913.857600000003</v>
      </c>
      <c r="AN29" s="259">
        <f>+'[1]Median Family Income-Quintiles'!AN29</f>
        <v>99754.775999999998</v>
      </c>
      <c r="AO29" s="259">
        <f>+'[1]Median Family Income-Quintiles'!AO29</f>
        <v>165250.33600000001</v>
      </c>
      <c r="AP29" s="484">
        <f>+'[1]Median Family Income-Quintiles'!AP29</f>
        <v>20364.740000000002</v>
      </c>
      <c r="AQ29" s="259">
        <f>+'[1]Median Family Income-Quintiles'!AQ29</f>
        <v>44802.428</v>
      </c>
      <c r="AR29" s="259">
        <f>+'[1]Median Family Income-Quintiles'!AR29</f>
        <v>69240.115999999995</v>
      </c>
      <c r="AS29" s="259">
        <f>+'[1]Median Family Income-Quintiles'!AS29</f>
        <v>102434.6422</v>
      </c>
      <c r="AT29" s="565">
        <f>+'[1]Median Family Income-Quintiles'!AT29</f>
        <v>170045.579</v>
      </c>
      <c r="AU29" s="259">
        <f>+'[1]Median Family Income-Quintiles'!AU29</f>
        <v>20204.14</v>
      </c>
      <c r="AV29" s="259">
        <f>+'[1]Median Family Income-Quintiles'!AV29</f>
        <v>45055.232199999999</v>
      </c>
      <c r="AW29" s="259">
        <f>+'[1]Median Family Income-Quintiles'!AW29</f>
        <v>70714.490000000005</v>
      </c>
      <c r="AX29" s="259">
        <f>+'[1]Median Family Income-Quintiles'!AX29</f>
        <v>101626.8242</v>
      </c>
      <c r="AY29" s="565">
        <f>+'[1]Median Family Income-Quintiles'!AY29</f>
        <v>171735.19</v>
      </c>
      <c r="AZ29" s="259">
        <f>+'[1]Median Family Income-Quintiles'!AZ29</f>
        <v>21158.528999999999</v>
      </c>
      <c r="BA29" s="259">
        <f>+'[1]Median Family Income-Quintiles'!BA29</f>
        <v>46065.14028</v>
      </c>
      <c r="BB29" s="259">
        <f>+'[1]Median Family Income-Quintiles'!BB29</f>
        <v>72543.528000000006</v>
      </c>
      <c r="BC29" s="259">
        <f>+'[1]Median Family Income-Quintiles'!BC29</f>
        <v>105591.1352</v>
      </c>
      <c r="BD29" s="259">
        <f>+'[1]Median Family Income-Quintiles'!BD29</f>
        <v>174839.97797000001</v>
      </c>
    </row>
    <row r="30" spans="1:56">
      <c r="A30" s="485" t="s">
        <v>119</v>
      </c>
      <c r="B30" s="259">
        <f>+'[1]Median Family Income-Quintiles'!B30</f>
        <v>10280</v>
      </c>
      <c r="C30" s="254">
        <f>+'[1]Median Family Income-Quintiles'!C30</f>
        <v>26000</v>
      </c>
      <c r="D30" s="254">
        <f>+'[1]Median Family Income-Quintiles'!D30</f>
        <v>42131</v>
      </c>
      <c r="E30" s="254">
        <f>+'[1]Median Family Income-Quintiles'!E30</f>
        <v>66202</v>
      </c>
      <c r="F30" s="259">
        <f>+'[1]Median Family Income-Quintiles'!F30</f>
        <v>106632</v>
      </c>
      <c r="G30" s="484">
        <f>+'[1]Median Family Income-Quintiles'!G30</f>
        <v>11975</v>
      </c>
      <c r="H30" s="254">
        <f>+'[1]Median Family Income-Quintiles'!H30</f>
        <v>29262</v>
      </c>
      <c r="I30" s="254">
        <f>+'[1]Median Family Income-Quintiles'!I30</f>
        <v>47096</v>
      </c>
      <c r="J30" s="254">
        <f>+'[1]Median Family Income-Quintiles'!J30</f>
        <v>74067</v>
      </c>
      <c r="K30" s="259">
        <f>+'[1]Median Family Income-Quintiles'!K30</f>
        <v>124212</v>
      </c>
      <c r="L30" s="484">
        <f>+'[1]Median Family Income-Quintiles'!L30</f>
        <v>13000</v>
      </c>
      <c r="M30" s="254">
        <f>+'[1]Median Family Income-Quintiles'!M30</f>
        <v>31452</v>
      </c>
      <c r="N30" s="254">
        <f>+'[1]Median Family Income-Quintiles'!N30</f>
        <v>51415</v>
      </c>
      <c r="O30" s="254">
        <f>+'[1]Median Family Income-Quintiles'!O30</f>
        <v>77050</v>
      </c>
      <c r="P30" s="259">
        <f>+'[1]Median Family Income-Quintiles'!P30</f>
        <v>128000</v>
      </c>
      <c r="Q30" s="484">
        <f>+'[1]Median Family Income-Quintiles'!Q30</f>
        <v>14284</v>
      </c>
      <c r="R30" s="254">
        <f>+'[1]Median Family Income-Quintiles'!R30</f>
        <v>33200</v>
      </c>
      <c r="S30" s="254">
        <f>+'[1]Median Family Income-Quintiles'!S30</f>
        <v>55000</v>
      </c>
      <c r="T30" s="254">
        <f>+'[1]Median Family Income-Quintiles'!T30</f>
        <v>83424</v>
      </c>
      <c r="U30" s="259">
        <f>+'[1]Median Family Income-Quintiles'!U30</f>
        <v>140528</v>
      </c>
      <c r="V30" s="484">
        <f>+'[1]Median Family Income-Quintiles'!V30</f>
        <v>20719.77</v>
      </c>
      <c r="W30" s="254">
        <f>+'[1]Median Family Income-Quintiles'!W30</f>
        <v>45705.375</v>
      </c>
      <c r="X30" s="254">
        <f>+'[1]Median Family Income-Quintiles'!X30</f>
        <v>69776.872499999998</v>
      </c>
      <c r="Y30" s="254">
        <f>+'[1]Median Family Income-Quintiles'!Y30</f>
        <v>100654.408175</v>
      </c>
      <c r="Z30" s="259">
        <f>+'[1]Median Family Income-Quintiles'!Z30</f>
        <v>156718.6525</v>
      </c>
      <c r="AA30" s="484">
        <f>+'[1]Median Family Income-Quintiles'!AA30</f>
        <v>25052.3694</v>
      </c>
      <c r="AB30" s="254">
        <f>+'[1]Median Family Income-Quintiles'!AB30</f>
        <v>52141.516799999998</v>
      </c>
      <c r="AC30" s="254">
        <f>+'[1]Median Family Income-Quintiles'!AC30</f>
        <v>78008.597399999999</v>
      </c>
      <c r="AD30" s="254">
        <f>+'[1]Median Family Income-Quintiles'!AD30</f>
        <v>107949.234</v>
      </c>
      <c r="AE30" s="259">
        <f>+'[1]Median Family Income-Quintiles'!AE30</f>
        <v>173166.86556000001</v>
      </c>
      <c r="AF30" s="484">
        <f>+'[1]Median Family Income-Quintiles'!AF30</f>
        <v>22988.04</v>
      </c>
      <c r="AG30" s="254">
        <f>+'[1]Median Family Income-Quintiles'!AG30</f>
        <v>47975.040000000001</v>
      </c>
      <c r="AH30" s="254">
        <f>+'[1]Median Family Income-Quintiles'!AH30</f>
        <v>74961</v>
      </c>
      <c r="AI30" s="254">
        <f>+'[1]Median Family Income-Quintiles'!AI30</f>
        <v>103845.97199999999</v>
      </c>
      <c r="AJ30" s="259">
        <f>+'[1]Median Family Income-Quintiles'!AJ30</f>
        <v>167113.05600000001</v>
      </c>
      <c r="AK30" s="484">
        <f>+'[1]Median Family Income-Quintiles'!AK30</f>
        <v>22973.8272</v>
      </c>
      <c r="AL30" s="259">
        <f>+'[1]Median Family Income-Quintiles'!AL30</f>
        <v>49474.338400000001</v>
      </c>
      <c r="AM30" s="259">
        <f>+'[1]Median Family Income-Quintiles'!AM30</f>
        <v>76680.186400000006</v>
      </c>
      <c r="AN30" s="259">
        <f>+'[1]Median Family Income-Quintiles'!AN30</f>
        <v>107815.768</v>
      </c>
      <c r="AO30" s="259">
        <f>+'[1]Median Family Income-Quintiles'!AO30</f>
        <v>167265.584</v>
      </c>
      <c r="AP30" s="484">
        <f>+'[1]Median Family Income-Quintiles'!AP30</f>
        <v>21484.8007</v>
      </c>
      <c r="AQ30" s="259">
        <f>+'[1]Median Family Income-Quintiles'!AQ30</f>
        <v>48875.375999999997</v>
      </c>
      <c r="AR30" s="259">
        <f>+'[1]Median Family Income-Quintiles'!AR30</f>
        <v>74331.301000000007</v>
      </c>
      <c r="AS30" s="259">
        <f>+'[1]Median Family Income-Quintiles'!AS30</f>
        <v>105896.648</v>
      </c>
      <c r="AT30" s="565">
        <f>+'[1]Median Family Income-Quintiles'!AT30</f>
        <v>165972.63099999999</v>
      </c>
      <c r="AU30" s="259">
        <f>+'[1]Median Family Income-Quintiles'!AU30</f>
        <v>20911.284899999999</v>
      </c>
      <c r="AV30" s="259">
        <f>+'[1]Median Family Income-Quintiles'!AV30</f>
        <v>49924.429940000002</v>
      </c>
      <c r="AW30" s="259">
        <f>+'[1]Median Family Income-Quintiles'!AW30</f>
        <v>77078.794099999999</v>
      </c>
      <c r="AX30" s="259">
        <f>+'[1]Median Family Income-Quintiles'!AX30</f>
        <v>109405.4181</v>
      </c>
      <c r="AY30" s="565">
        <f>+'[1]Median Family Income-Quintiles'!AY30</f>
        <v>174765.81099999999</v>
      </c>
      <c r="AZ30" s="259">
        <f>+'[1]Median Family Income-Quintiles'!AZ30</f>
        <v>24181.175999999999</v>
      </c>
      <c r="BA30" s="259">
        <f>+'[1]Median Family Income-Quintiles'!BA30</f>
        <v>52513.453880000001</v>
      </c>
      <c r="BB30" s="259">
        <f>+'[1]Median Family Income-Quintiles'!BB30</f>
        <v>80603.92</v>
      </c>
      <c r="BC30" s="259">
        <f>+'[1]Median Family Income-Quintiles'!BC30</f>
        <v>116674.17419999999</v>
      </c>
      <c r="BD30" s="259">
        <f>+'[1]Median Family Income-Quintiles'!BD30</f>
        <v>186396.565</v>
      </c>
    </row>
    <row r="31" spans="1:56">
      <c r="A31" s="485" t="s">
        <v>120</v>
      </c>
      <c r="B31" s="259">
        <f>+'[1]Median Family Income-Quintiles'!B31</f>
        <v>10857</v>
      </c>
      <c r="C31" s="254">
        <f>+'[1]Median Family Income-Quintiles'!C31</f>
        <v>22500</v>
      </c>
      <c r="D31" s="254">
        <f>+'[1]Median Family Income-Quintiles'!D31</f>
        <v>36008</v>
      </c>
      <c r="E31" s="254">
        <f>+'[1]Median Family Income-Quintiles'!E31</f>
        <v>52070</v>
      </c>
      <c r="F31" s="259">
        <f>+'[1]Median Family Income-Quintiles'!F31</f>
        <v>85210</v>
      </c>
      <c r="G31" s="484">
        <f>+'[1]Median Family Income-Quintiles'!G31</f>
        <v>11660</v>
      </c>
      <c r="H31" s="254">
        <f>+'[1]Median Family Income-Quintiles'!H31</f>
        <v>24210</v>
      </c>
      <c r="I31" s="254">
        <f>+'[1]Median Family Income-Quintiles'!I31</f>
        <v>38850</v>
      </c>
      <c r="J31" s="254">
        <f>+'[1]Median Family Income-Quintiles'!J31</f>
        <v>56130</v>
      </c>
      <c r="K31" s="259">
        <f>+'[1]Median Family Income-Quintiles'!K31</f>
        <v>92425</v>
      </c>
      <c r="L31" s="484">
        <f>+'[1]Median Family Income-Quintiles'!L31</f>
        <v>12264</v>
      </c>
      <c r="M31" s="254">
        <f>+'[1]Median Family Income-Quintiles'!M31</f>
        <v>26431</v>
      </c>
      <c r="N31" s="254">
        <f>+'[1]Median Family Income-Quintiles'!N31</f>
        <v>42576</v>
      </c>
      <c r="O31" s="254">
        <f>+'[1]Median Family Income-Quintiles'!O31</f>
        <v>61395</v>
      </c>
      <c r="P31" s="259">
        <f>+'[1]Median Family Income-Quintiles'!P31</f>
        <v>99268</v>
      </c>
      <c r="Q31" s="484">
        <f>+'[1]Median Family Income-Quintiles'!Q31</f>
        <v>14000</v>
      </c>
      <c r="R31" s="254">
        <f>+'[1]Median Family Income-Quintiles'!R31</f>
        <v>28736</v>
      </c>
      <c r="S31" s="254">
        <f>+'[1]Median Family Income-Quintiles'!S31</f>
        <v>44156</v>
      </c>
      <c r="T31" s="254">
        <f>+'[1]Median Family Income-Quintiles'!T31</f>
        <v>64000</v>
      </c>
      <c r="U31" s="259">
        <f>+'[1]Median Family Income-Quintiles'!U31</f>
        <v>102922</v>
      </c>
      <c r="V31" s="484">
        <f>+'[1]Median Family Income-Quintiles'!V31</f>
        <v>17266.474999999999</v>
      </c>
      <c r="W31" s="254">
        <f>+'[1]Median Family Income-Quintiles'!W31</f>
        <v>34532.949999999997</v>
      </c>
      <c r="X31" s="254">
        <f>+'[1]Median Family Income-Quintiles'!X31</f>
        <v>52002.559999999998</v>
      </c>
      <c r="Y31" s="254">
        <f>+'[1]Median Family Income-Quintiles'!Y31</f>
        <v>71605.087499999994</v>
      </c>
      <c r="Z31" s="259">
        <f>+'[1]Median Family Income-Quintiles'!Z31</f>
        <v>114365.005</v>
      </c>
      <c r="AA31" s="484">
        <f>+'[1]Median Family Income-Quintiles'!AA31</f>
        <v>18127.324199999999</v>
      </c>
      <c r="AB31" s="254">
        <f>+'[1]Median Family Income-Quintiles'!AB31</f>
        <v>37374.876300000004</v>
      </c>
      <c r="AC31" s="254">
        <f>+'[1]Median Family Income-Quintiles'!AC31</f>
        <v>54789.328200000004</v>
      </c>
      <c r="AD31" s="254">
        <f>+'[1]Median Family Income-Quintiles'!AD31</f>
        <v>76684.691699999996</v>
      </c>
      <c r="AE31" s="259">
        <f>+'[1]Median Family Income-Quintiles'!AE31</f>
        <v>124243.458</v>
      </c>
      <c r="AF31" s="484">
        <f>+'[1]Median Family Income-Quintiles'!AF31</f>
        <v>17690.795999999998</v>
      </c>
      <c r="AG31" s="254">
        <f>+'[1]Median Family Income-Quintiles'!AG31</f>
        <v>34981.800000000003</v>
      </c>
      <c r="AH31" s="254">
        <f>+'[1]Median Family Income-Quintiles'!AH31</f>
        <v>51473.22</v>
      </c>
      <c r="AI31" s="254">
        <f>+'[1]Median Family Income-Quintiles'!AI31</f>
        <v>74961</v>
      </c>
      <c r="AJ31" s="259">
        <f>+'[1]Median Family Income-Quintiles'!AJ31</f>
        <v>119937.60000000001</v>
      </c>
      <c r="AK31" s="484">
        <f>+'[1]Median Family Income-Quintiles'!AK31</f>
        <v>16827.320800000001</v>
      </c>
      <c r="AL31" s="259">
        <f>+'[1]Median Family Income-Quintiles'!AL31</f>
        <v>34863.790399999998</v>
      </c>
      <c r="AM31" s="259">
        <f>+'[1]Median Family Income-Quintiles'!AM31</f>
        <v>52597.972800000003</v>
      </c>
      <c r="AN31" s="259">
        <f>+'[1]Median Family Income-Quintiles'!AN31</f>
        <v>75350.122719999999</v>
      </c>
      <c r="AO31" s="259">
        <f>+'[1]Median Family Income-Quintiles'!AO31</f>
        <v>121519.4544</v>
      </c>
      <c r="AP31" s="484">
        <f>+'[1]Median Family Income-Quintiles'!AP31</f>
        <v>17126.746340000002</v>
      </c>
      <c r="AQ31" s="259">
        <f>+'[1]Median Family Income-Quintiles'!AQ31</f>
        <v>36249.237200000003</v>
      </c>
      <c r="AR31" s="259">
        <f>+'[1]Median Family Income-Quintiles'!AR31</f>
        <v>53966.561000000002</v>
      </c>
      <c r="AS31" s="259">
        <f>+'[1]Median Family Income-Quintiles'!AS31</f>
        <v>79524.309699999998</v>
      </c>
      <c r="AT31" s="565">
        <f>+'[1]Median Family Income-Quintiles'!AT31</f>
        <v>125243.151</v>
      </c>
      <c r="AU31" s="259">
        <f>+'[1]Median Family Income-Quintiles'!AU31</f>
        <v>18183.725999999999</v>
      </c>
      <c r="AV31" s="259">
        <f>+'[1]Median Family Income-Quintiles'!AV31</f>
        <v>35559.286399999997</v>
      </c>
      <c r="AW31" s="259">
        <f>+'[1]Median Family Income-Quintiles'!AW31</f>
        <v>55460.364300000001</v>
      </c>
      <c r="AX31" s="259">
        <f>+'[1]Median Family Income-Quintiles'!AX31</f>
        <v>77785.938999999998</v>
      </c>
      <c r="AY31" s="565">
        <f>+'[1]Median Family Income-Quintiles'!AY31</f>
        <v>127993.22689999999</v>
      </c>
      <c r="AZ31" s="259">
        <f>+'[1]Median Family Income-Quintiles'!AZ31</f>
        <v>18941.921200000001</v>
      </c>
      <c r="BA31" s="259">
        <f>+'[1]Median Family Income-Quintiles'!BA31</f>
        <v>37077.803200000002</v>
      </c>
      <c r="BB31" s="259">
        <f>+'[1]Median Family Income-Quintiles'!BB31</f>
        <v>55415.195</v>
      </c>
      <c r="BC31" s="259">
        <f>+'[1]Median Family Income-Quintiles'!BC31</f>
        <v>77581.273000000001</v>
      </c>
      <c r="BD31" s="259">
        <f>+'[1]Median Family Income-Quintiles'!BD31</f>
        <v>125943.625</v>
      </c>
    </row>
    <row r="32" spans="1:56">
      <c r="A32" s="485" t="s">
        <v>121</v>
      </c>
      <c r="B32" s="259">
        <f>+'[1]Median Family Income-Quintiles'!B32</f>
        <v>9156</v>
      </c>
      <c r="C32" s="254">
        <f>+'[1]Median Family Income-Quintiles'!C32</f>
        <v>20000</v>
      </c>
      <c r="D32" s="254">
        <f>+'[1]Median Family Income-Quintiles'!D32</f>
        <v>32900</v>
      </c>
      <c r="E32" s="254">
        <f>+'[1]Median Family Income-Quintiles'!E32</f>
        <v>47947</v>
      </c>
      <c r="F32" s="259">
        <f>+'[1]Median Family Income-Quintiles'!F32</f>
        <v>76614</v>
      </c>
      <c r="G32" s="484">
        <f>+'[1]Median Family Income-Quintiles'!G32</f>
        <v>9100</v>
      </c>
      <c r="H32" s="254">
        <f>+'[1]Median Family Income-Quintiles'!H32</f>
        <v>20607</v>
      </c>
      <c r="I32" s="254">
        <f>+'[1]Median Family Income-Quintiles'!I32</f>
        <v>35004</v>
      </c>
      <c r="J32" s="254">
        <f>+'[1]Median Family Income-Quintiles'!J32</f>
        <v>51659</v>
      </c>
      <c r="K32" s="259">
        <f>+'[1]Median Family Income-Quintiles'!K32</f>
        <v>84098</v>
      </c>
      <c r="L32" s="484">
        <f>+'[1]Median Family Income-Quintiles'!L32</f>
        <v>10000</v>
      </c>
      <c r="M32" s="254">
        <f>+'[1]Median Family Income-Quintiles'!M32</f>
        <v>22303</v>
      </c>
      <c r="N32" s="254">
        <f>+'[1]Median Family Income-Quintiles'!N32</f>
        <v>37689</v>
      </c>
      <c r="O32" s="254">
        <f>+'[1]Median Family Income-Quintiles'!O32</f>
        <v>55072</v>
      </c>
      <c r="P32" s="259">
        <f>+'[1]Median Family Income-Quintiles'!P32</f>
        <v>89100</v>
      </c>
      <c r="Q32" s="484">
        <f>+'[1]Median Family Income-Quintiles'!Q32</f>
        <v>10000</v>
      </c>
      <c r="R32" s="254">
        <f>+'[1]Median Family Income-Quintiles'!R32</f>
        <v>23108</v>
      </c>
      <c r="S32" s="254">
        <f>+'[1]Median Family Income-Quintiles'!S32</f>
        <v>37004</v>
      </c>
      <c r="T32" s="254">
        <f>+'[1]Median Family Income-Quintiles'!T32</f>
        <v>56549</v>
      </c>
      <c r="U32" s="259">
        <f>+'[1]Median Family Income-Quintiles'!U32</f>
        <v>89000</v>
      </c>
      <c r="V32" s="484">
        <f>+'[1]Median Family Income-Quintiles'!V32</f>
        <v>17266.474999999999</v>
      </c>
      <c r="W32" s="254">
        <f>+'[1]Median Family Income-Quintiles'!W32</f>
        <v>34533.965674999999</v>
      </c>
      <c r="X32" s="254">
        <f>+'[1]Median Family Income-Quintiles'!X32</f>
        <v>50011.837</v>
      </c>
      <c r="Y32" s="254">
        <f>+'[1]Median Family Income-Quintiles'!Y32</f>
        <v>69980.007500000007</v>
      </c>
      <c r="Z32" s="259">
        <f>+'[1]Median Family Income-Quintiles'!Z32</f>
        <v>108474.09</v>
      </c>
      <c r="AA32" s="484">
        <f>+'[1]Median Family Income-Quintiles'!AA32</f>
        <v>17414.4519</v>
      </c>
      <c r="AB32" s="254">
        <f>+'[1]Median Family Income-Quintiles'!AB32</f>
        <v>37680.392999999996</v>
      </c>
      <c r="AC32" s="254">
        <f>+'[1]Median Family Income-Quintiles'!AC32</f>
        <v>58251.8508</v>
      </c>
      <c r="AD32" s="254">
        <f>+'[1]Median Family Income-Quintiles'!AD32</f>
        <v>81196.154970000003</v>
      </c>
      <c r="AE32" s="259">
        <f>+'[1]Median Family Income-Quintiles'!AE32</f>
        <v>132390.57</v>
      </c>
      <c r="AF32" s="484">
        <f>+'[1]Median Family Income-Quintiles'!AF32</f>
        <v>17291.004000000001</v>
      </c>
      <c r="AG32" s="254">
        <f>+'[1]Median Family Income-Quintiles'!AG32</f>
        <v>36680.915999999997</v>
      </c>
      <c r="AH32" s="254">
        <f>+'[1]Median Family Income-Quintiles'!AH32</f>
        <v>55621.061999999998</v>
      </c>
      <c r="AI32" s="254">
        <f>+'[1]Median Family Income-Quintiles'!AI32</f>
        <v>79858.452000000005</v>
      </c>
      <c r="AJ32" s="259">
        <f>+'[1]Median Family Income-Quintiles'!AJ32</f>
        <v>121936.56</v>
      </c>
      <c r="AK32" s="484">
        <f>+'[1]Median Family Income-Quintiles'!AK32</f>
        <v>17633.419999999998</v>
      </c>
      <c r="AL32" s="259">
        <f>+'[1]Median Family Income-Quintiles'!AL32</f>
        <v>35468.364800000003</v>
      </c>
      <c r="AM32" s="259">
        <f>+'[1]Median Family Income-Quintiles'!AM32</f>
        <v>56426.944000000003</v>
      </c>
      <c r="AN32" s="259">
        <f>+'[1]Median Family Income-Quintiles'!AN32</f>
        <v>81012.969599999997</v>
      </c>
      <c r="AO32" s="259">
        <f>+'[1]Median Family Income-Quintiles'!AO32</f>
        <v>130386.5456</v>
      </c>
      <c r="AP32" s="484">
        <f>+'[1]Median Family Income-Quintiles'!AP32</f>
        <v>18531.913400000001</v>
      </c>
      <c r="AQ32" s="259">
        <f>+'[1]Median Family Income-Quintiles'!AQ32</f>
        <v>37471.121599999999</v>
      </c>
      <c r="AR32" s="259">
        <f>+'[1]Median Family Income-Quintiles'!AR32</f>
        <v>57021.271999999997</v>
      </c>
      <c r="AS32" s="259">
        <f>+'[1]Median Family Income-Quintiles'!AS32</f>
        <v>79829.780799999993</v>
      </c>
      <c r="AT32" s="565">
        <f>+'[1]Median Family Income-Quintiles'!AT32</f>
        <v>129316.099</v>
      </c>
      <c r="AU32" s="259">
        <f>+'[1]Median Family Income-Quintiles'!AU32</f>
        <v>19092.9123</v>
      </c>
      <c r="AV32" s="259">
        <f>+'[1]Median Family Income-Quintiles'!AV32</f>
        <v>37882.762499999997</v>
      </c>
      <c r="AW32" s="259">
        <f>+'[1]Median Family Income-Quintiles'!AW32</f>
        <v>58592.006000000001</v>
      </c>
      <c r="AX32" s="259">
        <f>+'[1]Median Family Income-Quintiles'!AX32</f>
        <v>82836.974000000002</v>
      </c>
      <c r="AY32" s="565">
        <f>+'[1]Median Family Income-Quintiles'!AY32</f>
        <v>131326.91</v>
      </c>
      <c r="AZ32" s="259">
        <f>+'[1]Median Family Income-Quintiles'!AZ32</f>
        <v>15117.265196</v>
      </c>
      <c r="BA32" s="259">
        <f>+'[1]Median Family Income-Quintiles'!BA32</f>
        <v>40100.450199999999</v>
      </c>
      <c r="BB32" s="259">
        <f>+'[1]Median Family Income-Quintiles'!BB32</f>
        <v>60452.94</v>
      </c>
      <c r="BC32" s="259">
        <f>+'[1]Median Family Income-Quintiles'!BC32</f>
        <v>85440.155199999994</v>
      </c>
      <c r="BD32" s="259">
        <f>+'[1]Median Family Income-Quintiles'!BD32</f>
        <v>141056.85999999999</v>
      </c>
    </row>
    <row r="33" spans="1:56">
      <c r="A33" s="485" t="s">
        <v>122</v>
      </c>
      <c r="B33" s="259">
        <f>+'[1]Median Family Income-Quintiles'!B33</f>
        <v>12100</v>
      </c>
      <c r="C33" s="254">
        <f>+'[1]Median Family Income-Quintiles'!C33</f>
        <v>25936</v>
      </c>
      <c r="D33" s="254">
        <f>+'[1]Median Family Income-Quintiles'!D33</f>
        <v>40039.5</v>
      </c>
      <c r="E33" s="254">
        <f>+'[1]Median Family Income-Quintiles'!E33</f>
        <v>57800</v>
      </c>
      <c r="F33" s="259">
        <f>+'[1]Median Family Income-Quintiles'!F33</f>
        <v>96671</v>
      </c>
      <c r="G33" s="484">
        <f>+'[1]Median Family Income-Quintiles'!G33</f>
        <v>13824</v>
      </c>
      <c r="H33" s="254">
        <f>+'[1]Median Family Income-Quintiles'!H33</f>
        <v>28034</v>
      </c>
      <c r="I33" s="254">
        <f>+'[1]Median Family Income-Quintiles'!I33</f>
        <v>42438</v>
      </c>
      <c r="J33" s="254">
        <f>+'[1]Median Family Income-Quintiles'!J33</f>
        <v>63000</v>
      </c>
      <c r="K33" s="259">
        <f>+'[1]Median Family Income-Quintiles'!K33</f>
        <v>110000</v>
      </c>
      <c r="L33" s="484">
        <f>+'[1]Median Family Income-Quintiles'!L33</f>
        <v>15080</v>
      </c>
      <c r="M33" s="254">
        <f>+'[1]Median Family Income-Quintiles'!M33</f>
        <v>30000</v>
      </c>
      <c r="N33" s="254">
        <f>+'[1]Median Family Income-Quintiles'!N33</f>
        <v>45822</v>
      </c>
      <c r="O33" s="254">
        <f>+'[1]Median Family Income-Quintiles'!O33</f>
        <v>67850</v>
      </c>
      <c r="P33" s="259">
        <f>+'[1]Median Family Income-Quintiles'!P33</f>
        <v>112500</v>
      </c>
      <c r="Q33" s="484">
        <f>+'[1]Median Family Income-Quintiles'!Q33</f>
        <v>15000</v>
      </c>
      <c r="R33" s="254">
        <f>+'[1]Median Family Income-Quintiles'!R33</f>
        <v>29000</v>
      </c>
      <c r="S33" s="254">
        <f>+'[1]Median Family Income-Quintiles'!S33</f>
        <v>46000</v>
      </c>
      <c r="T33" s="254">
        <f>+'[1]Median Family Income-Quintiles'!T33</f>
        <v>69201</v>
      </c>
      <c r="U33" s="259">
        <f>+'[1]Median Family Income-Quintiles'!U33</f>
        <v>117200</v>
      </c>
      <c r="V33" s="484">
        <f>+'[1]Median Family Income-Quintiles'!V33</f>
        <v>20313.5</v>
      </c>
      <c r="W33" s="254">
        <f>+'[1]Median Family Income-Quintiles'!W33</f>
        <v>40627</v>
      </c>
      <c r="X33" s="254">
        <f>+'[1]Median Family Income-Quintiles'!X33</f>
        <v>60940.5</v>
      </c>
      <c r="Y33" s="254">
        <f>+'[1]Median Family Income-Quintiles'!Y33</f>
        <v>85926.104999999996</v>
      </c>
      <c r="Z33" s="259">
        <f>+'[1]Median Family Income-Quintiles'!Z33</f>
        <v>141178.82500000001</v>
      </c>
      <c r="AA33" s="484">
        <f>+'[1]Median Family Income-Quintiles'!AA33</f>
        <v>21488.007900000001</v>
      </c>
      <c r="AB33" s="254">
        <f>+'[1]Median Family Income-Quintiles'!AB33</f>
        <v>43383.371400000004</v>
      </c>
      <c r="AC33" s="254">
        <f>+'[1]Median Family Income-Quintiles'!AC33</f>
        <v>65075.057099999998</v>
      </c>
      <c r="AD33" s="254">
        <f>+'[1]Median Family Income-Quintiles'!AD33</f>
        <v>91655.01</v>
      </c>
      <c r="AE33" s="259">
        <f>+'[1]Median Family Income-Quintiles'!AE33</f>
        <v>145935.14369999999</v>
      </c>
      <c r="AF33" s="484">
        <f>+'[1]Median Family Income-Quintiles'!AF33</f>
        <v>18990.12</v>
      </c>
      <c r="AG33" s="254">
        <f>+'[1]Median Family Income-Quintiles'!AG33</f>
        <v>39579.408000000003</v>
      </c>
      <c r="AH33" s="254">
        <f>+'[1]Median Family Income-Quintiles'!AH33</f>
        <v>60318.618000000002</v>
      </c>
      <c r="AI33" s="254">
        <f>+'[1]Median Family Income-Quintiles'!AI33</f>
        <v>87554.448000000004</v>
      </c>
      <c r="AJ33" s="259">
        <f>+'[1]Median Family Income-Quintiles'!AJ33</f>
        <v>139927.20000000001</v>
      </c>
      <c r="AK33" s="484">
        <f>+'[1]Median Family Income-Quintiles'!AK33</f>
        <v>17129.608</v>
      </c>
      <c r="AL33" s="259">
        <f>+'[1]Median Family Income-Quintiles'!AL33</f>
        <v>37695.213839999997</v>
      </c>
      <c r="AM33" s="259">
        <f>+'[1]Median Family Income-Quintiles'!AM33</f>
        <v>60155.152800000003</v>
      </c>
      <c r="AN33" s="259">
        <f>+'[1]Median Family Income-Quintiles'!AN33</f>
        <v>84841.940799999997</v>
      </c>
      <c r="AO33" s="259">
        <f>+'[1]Median Family Income-Quintiles'!AO33</f>
        <v>138044.48800000001</v>
      </c>
      <c r="AP33" s="484">
        <f>+'[1]Median Family Income-Quintiles'!AP33</f>
        <v>17004.5579</v>
      </c>
      <c r="AQ33" s="259">
        <f>+'[1]Median Family Income-Quintiles'!AQ33</f>
        <v>36860.179400000001</v>
      </c>
      <c r="AR33" s="259">
        <f>+'[1]Median Family Income-Quintiles'!AR33</f>
        <v>56003.035000000003</v>
      </c>
      <c r="AS33" s="259">
        <f>+'[1]Median Family Income-Quintiles'!AS33</f>
        <v>83699.081399999995</v>
      </c>
      <c r="AT33" s="565">
        <f>+'[1]Median Family Income-Quintiles'!AT33</f>
        <v>140516.70600000001</v>
      </c>
      <c r="AU33" s="259">
        <f>+'[1]Median Family Income-Quintiles'!AU33</f>
        <v>17274.539700000001</v>
      </c>
      <c r="AV33" s="259">
        <f>+'[1]Median Family Income-Quintiles'!AV33</f>
        <v>37781.741800000003</v>
      </c>
      <c r="AW33" s="259">
        <f>+'[1]Median Family Income-Quintiles'!AW33</f>
        <v>58086.902499999997</v>
      </c>
      <c r="AX33" s="259">
        <f>+'[1]Median Family Income-Quintiles'!AX33</f>
        <v>84857.388000000006</v>
      </c>
      <c r="AY33" s="565">
        <f>+'[1]Median Family Income-Quintiles'!AY33</f>
        <v>140923.87650000001</v>
      </c>
      <c r="AZ33" s="259">
        <f>+'[1]Median Family Income-Quintiles'!AZ33</f>
        <v>17229.087899999999</v>
      </c>
      <c r="BA33" s="259">
        <f>+'[1]Median Family Income-Quintiles'!BA33</f>
        <v>38689.881600000001</v>
      </c>
      <c r="BB33" s="259">
        <f>+'[1]Median Family Income-Quintiles'!BB33</f>
        <v>58542.627095999997</v>
      </c>
      <c r="BC33" s="259">
        <f>+'[1]Median Family Income-Quintiles'!BC33</f>
        <v>86649.214000000007</v>
      </c>
      <c r="BD33" s="259">
        <f>+'[1]Median Family Income-Quintiles'!BD33</f>
        <v>141459.87959999999</v>
      </c>
    </row>
    <row r="34" spans="1:56">
      <c r="A34" s="485" t="s">
        <v>123</v>
      </c>
      <c r="B34" s="259">
        <f>+'[1]Median Family Income-Quintiles'!B34</f>
        <v>7600</v>
      </c>
      <c r="C34" s="254">
        <f>+'[1]Median Family Income-Quintiles'!C34</f>
        <v>18079</v>
      </c>
      <c r="D34" s="254">
        <f>+'[1]Median Family Income-Quintiles'!D34</f>
        <v>29600</v>
      </c>
      <c r="E34" s="254">
        <f>+'[1]Median Family Income-Quintiles'!E34</f>
        <v>47100</v>
      </c>
      <c r="F34" s="259">
        <f>+'[1]Median Family Income-Quintiles'!F34</f>
        <v>78865</v>
      </c>
      <c r="G34" s="484">
        <f>+'[1]Median Family Income-Quintiles'!G34</f>
        <v>8916</v>
      </c>
      <c r="H34" s="254">
        <f>+'[1]Median Family Income-Quintiles'!H34</f>
        <v>20200</v>
      </c>
      <c r="I34" s="254">
        <f>+'[1]Median Family Income-Quintiles'!I34</f>
        <v>34338.5</v>
      </c>
      <c r="J34" s="254">
        <f>+'[1]Median Family Income-Quintiles'!J34</f>
        <v>53895</v>
      </c>
      <c r="K34" s="259">
        <f>+'[1]Median Family Income-Quintiles'!K34</f>
        <v>84824</v>
      </c>
      <c r="L34" s="484">
        <f>+'[1]Median Family Income-Quintiles'!L34</f>
        <v>9100</v>
      </c>
      <c r="M34" s="254">
        <f>+'[1]Median Family Income-Quintiles'!M34</f>
        <v>21060</v>
      </c>
      <c r="N34" s="254">
        <f>+'[1]Median Family Income-Quintiles'!N34</f>
        <v>35998</v>
      </c>
      <c r="O34" s="254">
        <f>+'[1]Median Family Income-Quintiles'!O34</f>
        <v>55000</v>
      </c>
      <c r="P34" s="259">
        <f>+'[1]Median Family Income-Quintiles'!P34</f>
        <v>91808</v>
      </c>
      <c r="Q34" s="484">
        <f>+'[1]Median Family Income-Quintiles'!Q34</f>
        <v>10316</v>
      </c>
      <c r="R34" s="254">
        <f>+'[1]Median Family Income-Quintiles'!R34</f>
        <v>22815</v>
      </c>
      <c r="S34" s="254">
        <f>+'[1]Median Family Income-Quintiles'!S34</f>
        <v>38000</v>
      </c>
      <c r="T34" s="254">
        <f>+'[1]Median Family Income-Quintiles'!T34</f>
        <v>59993</v>
      </c>
      <c r="U34" s="259">
        <f>+'[1]Median Family Income-Quintiles'!U34</f>
        <v>102620</v>
      </c>
      <c r="V34" s="484">
        <f>+'[1]Median Family Income-Quintiles'!V34</f>
        <v>12899.0725</v>
      </c>
      <c r="W34" s="254">
        <f>+'[1]Median Family Income-Quintiles'!W34</f>
        <v>30470.25</v>
      </c>
      <c r="X34" s="254">
        <f>+'[1]Median Family Income-Quintiles'!X34</f>
        <v>47025.752500000002</v>
      </c>
      <c r="Y34" s="254">
        <f>+'[1]Median Family Income-Quintiles'!Y34</f>
        <v>72112.925000000003</v>
      </c>
      <c r="Z34" s="259">
        <f>+'[1]Median Family Income-Quintiles'!Z34</f>
        <v>121881</v>
      </c>
      <c r="AA34" s="484">
        <f>+'[1]Median Family Income-Quintiles'!AA34</f>
        <v>14970.318300000001</v>
      </c>
      <c r="AB34" s="254">
        <f>+'[1]Median Family Income-Quintiles'!AB34</f>
        <v>32282.9313</v>
      </c>
      <c r="AC34" s="254">
        <f>+'[1]Median Family Income-Quintiles'!AC34</f>
        <v>51937.839</v>
      </c>
      <c r="AD34" s="254">
        <f>+'[1]Median Family Income-Quintiles'!AD34</f>
        <v>80452.731</v>
      </c>
      <c r="AE34" s="259">
        <f>+'[1]Median Family Income-Quintiles'!AE34</f>
        <v>135954.93150000001</v>
      </c>
      <c r="AF34" s="484">
        <f>+'[1]Median Family Income-Quintiles'!AF34</f>
        <v>14892.252</v>
      </c>
      <c r="AG34" s="254">
        <f>+'[1]Median Family Income-Quintiles'!AG34</f>
        <v>32183.256000000001</v>
      </c>
      <c r="AH34" s="254">
        <f>+'[1]Median Family Income-Quintiles'!AH34</f>
        <v>52572.648000000001</v>
      </c>
      <c r="AI34" s="254">
        <f>+'[1]Median Family Income-Quintiles'!AI34</f>
        <v>79618.576799999995</v>
      </c>
      <c r="AJ34" s="259">
        <f>+'[1]Median Family Income-Quintiles'!AJ34</f>
        <v>129432.66</v>
      </c>
      <c r="AK34" s="484">
        <f>+'[1]Median Family Income-Quintiles'!AK34</f>
        <v>13099.111999999999</v>
      </c>
      <c r="AL34" s="259">
        <f>+'[1]Median Family Income-Quintiles'!AL34</f>
        <v>30228.720000000001</v>
      </c>
      <c r="AM34" s="259">
        <f>+'[1]Median Family Income-Quintiles'!AM34</f>
        <v>50713.715920000002</v>
      </c>
      <c r="AN34" s="259">
        <f>+'[1]Median Family Income-Quintiles'!AN34</f>
        <v>78594.672000000006</v>
      </c>
      <c r="AO34" s="259">
        <f>+'[1]Median Family Income-Quintiles'!AO34</f>
        <v>131797.21919999999</v>
      </c>
      <c r="AP34" s="484">
        <f>+'[1]Median Family Income-Quintiles'!AP34</f>
        <v>12829.7862</v>
      </c>
      <c r="AQ34" s="259">
        <f>+'[1]Median Family Income-Quintiles'!AQ34</f>
        <v>30547.11</v>
      </c>
      <c r="AR34" s="259">
        <f>+'[1]Median Family Income-Quintiles'!AR34</f>
        <v>51420.968500000003</v>
      </c>
      <c r="AS34" s="259">
        <f>+'[1]Median Family Income-Quintiles'!AS34</f>
        <v>80033.428199999995</v>
      </c>
      <c r="AT34" s="565">
        <f>+'[1]Median Family Income-Quintiles'!AT34</f>
        <v>139498.46900000001</v>
      </c>
      <c r="AU34" s="259">
        <f>+'[1]Median Family Income-Quintiles'!AU34</f>
        <v>12122.484</v>
      </c>
      <c r="AV34" s="259">
        <f>+'[1]Median Family Income-Quintiles'!AV34</f>
        <v>30306.21</v>
      </c>
      <c r="AW34" s="259">
        <f>+'[1]Median Family Income-Quintiles'!AW34</f>
        <v>50611.370699999999</v>
      </c>
      <c r="AX34" s="259">
        <f>+'[1]Median Family Income-Quintiles'!AX34</f>
        <v>80816.56</v>
      </c>
      <c r="AY34" s="565">
        <f>+'[1]Median Family Income-Quintiles'!AY34</f>
        <v>136377.94500000001</v>
      </c>
      <c r="AZ34" s="259">
        <f>+'[1]Median Family Income-Quintiles'!AZ34</f>
        <v>12896.627200000001</v>
      </c>
      <c r="BA34" s="259">
        <f>+'[1]Median Family Income-Quintiles'!BA34</f>
        <v>32241.567999999999</v>
      </c>
      <c r="BB34" s="259">
        <f>+'[1]Median Family Income-Quintiles'!BB34</f>
        <v>54407.646000000001</v>
      </c>
      <c r="BC34" s="259">
        <f>+'[1]Median Family Income-Quintiles'!BC34</f>
        <v>83928.831699999995</v>
      </c>
      <c r="BD34" s="259">
        <f>+'[1]Median Family Income-Quintiles'!BD34</f>
        <v>142330.40193600001</v>
      </c>
    </row>
    <row r="35" spans="1:56">
      <c r="A35" s="485" t="s">
        <v>124</v>
      </c>
      <c r="B35" s="259">
        <f>+'[1]Median Family Income-Quintiles'!B35</f>
        <v>10193</v>
      </c>
      <c r="C35" s="254">
        <f>+'[1]Median Family Income-Quintiles'!C35</f>
        <v>23000</v>
      </c>
      <c r="D35" s="254">
        <f>+'[1]Median Family Income-Quintiles'!D35</f>
        <v>39002</v>
      </c>
      <c r="E35" s="254">
        <f>+'[1]Median Family Income-Quintiles'!E35</f>
        <v>58577</v>
      </c>
      <c r="F35" s="259">
        <f>+'[1]Median Family Income-Quintiles'!F35</f>
        <v>100149</v>
      </c>
      <c r="G35" s="484">
        <f>+'[1]Median Family Income-Quintiles'!G35</f>
        <v>10800</v>
      </c>
      <c r="H35" s="254">
        <f>+'[1]Median Family Income-Quintiles'!H35</f>
        <v>25000</v>
      </c>
      <c r="I35" s="254">
        <f>+'[1]Median Family Income-Quintiles'!I35</f>
        <v>40895</v>
      </c>
      <c r="J35" s="254">
        <f>+'[1]Median Family Income-Quintiles'!J35</f>
        <v>61160</v>
      </c>
      <c r="K35" s="259">
        <f>+'[1]Median Family Income-Quintiles'!K35</f>
        <v>102520</v>
      </c>
      <c r="L35" s="484">
        <f>+'[1]Median Family Income-Quintiles'!L35</f>
        <v>12000</v>
      </c>
      <c r="M35" s="254">
        <f>+'[1]Median Family Income-Quintiles'!M35</f>
        <v>27000</v>
      </c>
      <c r="N35" s="254">
        <f>+'[1]Median Family Income-Quintiles'!N35</f>
        <v>43500</v>
      </c>
      <c r="O35" s="254">
        <f>+'[1]Median Family Income-Quintiles'!O35</f>
        <v>66000</v>
      </c>
      <c r="P35" s="259">
        <f>+'[1]Median Family Income-Quintiles'!P35</f>
        <v>110198</v>
      </c>
      <c r="Q35" s="484">
        <f>+'[1]Median Family Income-Quintiles'!Q35</f>
        <v>11720</v>
      </c>
      <c r="R35" s="254">
        <f>+'[1]Median Family Income-Quintiles'!R35</f>
        <v>27000</v>
      </c>
      <c r="S35" s="254">
        <f>+'[1]Median Family Income-Quintiles'!S35</f>
        <v>44000</v>
      </c>
      <c r="T35" s="254">
        <f>+'[1]Median Family Income-Quintiles'!T35</f>
        <v>68924</v>
      </c>
      <c r="U35" s="259">
        <f>+'[1]Median Family Income-Quintiles'!U35</f>
        <v>112600</v>
      </c>
      <c r="V35" s="484">
        <f>+'[1]Median Family Income-Quintiles'!V35</f>
        <v>17469.61</v>
      </c>
      <c r="W35" s="254">
        <f>+'[1]Median Family Income-Quintiles'!W35</f>
        <v>37275.272499999999</v>
      </c>
      <c r="X35" s="254">
        <f>+'[1]Median Family Income-Quintiles'!X35</f>
        <v>55862.125</v>
      </c>
      <c r="Y35" s="254">
        <f>+'[1]Median Family Income-Quintiles'!Y35</f>
        <v>80238.324999999997</v>
      </c>
      <c r="Z35" s="259">
        <f>+'[1]Median Family Income-Quintiles'!Z35</f>
        <v>132037.75</v>
      </c>
      <c r="AA35" s="484">
        <f>+'[1]Median Family Income-Quintiles'!AA35</f>
        <v>18331.002</v>
      </c>
      <c r="AB35" s="254">
        <f>+'[1]Median Family Income-Quintiles'!AB35</f>
        <v>39717.171000000002</v>
      </c>
      <c r="AC35" s="254">
        <f>+'[1]Median Family Income-Quintiles'!AC35</f>
        <v>61103.34</v>
      </c>
      <c r="AD35" s="254">
        <f>+'[1]Median Family Income-Quintiles'!AD35</f>
        <v>87785.131800000003</v>
      </c>
      <c r="AE35" s="259">
        <f>+'[1]Median Family Income-Quintiles'!AE35</f>
        <v>142584.64389000001</v>
      </c>
      <c r="AF35" s="484">
        <f>+'[1]Median Family Income-Quintiles'!AF35</f>
        <v>17291.004000000001</v>
      </c>
      <c r="AG35" s="254">
        <f>+'[1]Median Family Income-Quintiles'!AG35</f>
        <v>38449.995600000002</v>
      </c>
      <c r="AH35" s="254">
        <f>+'[1]Median Family Income-Quintiles'!AH35</f>
        <v>59868.851999999999</v>
      </c>
      <c r="AI35" s="254">
        <f>+'[1]Median Family Income-Quintiles'!AI35</f>
        <v>86455.02</v>
      </c>
      <c r="AJ35" s="259">
        <f>+'[1]Median Family Income-Quintiles'!AJ35</f>
        <v>140736.7788</v>
      </c>
      <c r="AK35" s="484">
        <f>+'[1]Median Family Income-Quintiles'!AK35</f>
        <v>17028.845600000001</v>
      </c>
      <c r="AL35" s="259">
        <f>+'[1]Median Family Income-Quintiles'!AL35</f>
        <v>36274.464</v>
      </c>
      <c r="AM35" s="259">
        <f>+'[1]Median Family Income-Quintiles'!AM35</f>
        <v>56930.756000000001</v>
      </c>
      <c r="AN35" s="259">
        <f>+'[1]Median Family Income-Quintiles'!AN35</f>
        <v>83632.792000000001</v>
      </c>
      <c r="AO35" s="259">
        <f>+'[1]Median Family Income-Quintiles'!AO35</f>
        <v>138044.48800000001</v>
      </c>
      <c r="AP35" s="484">
        <f>+'[1]Median Family Income-Quintiles'!AP35</f>
        <v>16597.2631</v>
      </c>
      <c r="AQ35" s="259">
        <f>+'[1]Median Family Income-Quintiles'!AQ35</f>
        <v>37674.769</v>
      </c>
      <c r="AR35" s="259">
        <f>+'[1]Median Family Income-Quintiles'!AR35</f>
        <v>59057.745999999999</v>
      </c>
      <c r="AS35" s="259">
        <f>+'[1]Median Family Income-Quintiles'!AS35</f>
        <v>84513.671000000002</v>
      </c>
      <c r="AT35" s="565">
        <f>+'[1]Median Family Income-Quintiles'!AT35</f>
        <v>141229.4719</v>
      </c>
      <c r="AU35" s="259">
        <f>+'[1]Median Family Income-Quintiles'!AU35</f>
        <v>16971.477599999998</v>
      </c>
      <c r="AV35" s="259">
        <f>+'[1]Median Family Income-Quintiles'!AV35</f>
        <v>38084.803899999999</v>
      </c>
      <c r="AW35" s="259">
        <f>+'[1]Median Family Income-Quintiles'!AW35</f>
        <v>59602.213000000003</v>
      </c>
      <c r="AX35" s="259">
        <f>+'[1]Median Family Income-Quintiles'!AX35</f>
        <v>87888.009000000005</v>
      </c>
      <c r="AY35" s="565">
        <f>+'[1]Median Family Income-Quintiles'!AY35</f>
        <v>142843.26980000001</v>
      </c>
      <c r="AZ35" s="259">
        <f>+'[1]Median Family Income-Quintiles'!AZ35</f>
        <v>17732.862400000002</v>
      </c>
      <c r="BA35" s="259">
        <f>+'[1]Median Family Income-Quintiles'!BA35</f>
        <v>39395.1659</v>
      </c>
      <c r="BB35" s="259">
        <f>+'[1]Median Family Income-Quintiles'!BB35</f>
        <v>61460.489000000001</v>
      </c>
      <c r="BC35" s="259">
        <f>+'[1]Median Family Income-Quintiles'!BC35</f>
        <v>90175.635500000004</v>
      </c>
      <c r="BD35" s="259">
        <f>+'[1]Median Family Income-Quintiles'!BD35</f>
        <v>146396.86970000001</v>
      </c>
    </row>
    <row r="36" spans="1:56">
      <c r="A36" s="479" t="s">
        <v>125</v>
      </c>
      <c r="B36" s="258">
        <f>+'[1]Median Family Income-Quintiles'!B36</f>
        <v>14120</v>
      </c>
      <c r="C36" s="254">
        <f>+'[1]Median Family Income-Quintiles'!C36</f>
        <v>30150</v>
      </c>
      <c r="D36" s="254">
        <f>+'[1]Median Family Income-Quintiles'!D36</f>
        <v>44656</v>
      </c>
      <c r="E36" s="254">
        <f>+'[1]Median Family Income-Quintiles'!E36</f>
        <v>60805</v>
      </c>
      <c r="F36" s="259">
        <f>+'[1]Median Family Income-Quintiles'!F36</f>
        <v>95883</v>
      </c>
      <c r="G36" s="260">
        <f>+'[1]Median Family Income-Quintiles'!G36</f>
        <v>14346</v>
      </c>
      <c r="H36" s="254">
        <f>+'[1]Median Family Income-Quintiles'!H36</f>
        <v>32334</v>
      </c>
      <c r="I36" s="254">
        <f>+'[1]Median Family Income-Quintiles'!I36</f>
        <v>48800</v>
      </c>
      <c r="J36" s="254">
        <f>+'[1]Median Family Income-Quintiles'!J36</f>
        <v>67616</v>
      </c>
      <c r="K36" s="259">
        <f>+'[1]Median Family Income-Quintiles'!K36</f>
        <v>105606</v>
      </c>
      <c r="L36" s="260">
        <f>+'[1]Median Family Income-Quintiles'!L36</f>
        <v>15005</v>
      </c>
      <c r="M36" s="254">
        <f>+'[1]Median Family Income-Quintiles'!M36</f>
        <v>34000</v>
      </c>
      <c r="N36" s="254">
        <f>+'[1]Median Family Income-Quintiles'!N36</f>
        <v>51910</v>
      </c>
      <c r="O36" s="254">
        <f>+'[1]Median Family Income-Quintiles'!O36</f>
        <v>73430</v>
      </c>
      <c r="P36" s="259">
        <f>+'[1]Median Family Income-Quintiles'!P36</f>
        <v>111669</v>
      </c>
      <c r="Q36" s="260">
        <f>+'[1]Median Family Income-Quintiles'!Q36</f>
        <v>15382</v>
      </c>
      <c r="R36" s="254">
        <f>+'[1]Median Family Income-Quintiles'!R36</f>
        <v>35029</v>
      </c>
      <c r="S36" s="254">
        <f>+'[1]Median Family Income-Quintiles'!S36</f>
        <v>51363</v>
      </c>
      <c r="T36" s="254">
        <f>+'[1]Median Family Income-Quintiles'!T36</f>
        <v>73540</v>
      </c>
      <c r="U36" s="259">
        <f>+'[1]Median Family Income-Quintiles'!U36</f>
        <v>119900</v>
      </c>
      <c r="V36" s="260">
        <f>+'[1]Median Family Income-Quintiles'!V36</f>
        <v>20313.5</v>
      </c>
      <c r="W36" s="254">
        <f>+'[1]Median Family Income-Quintiles'!W36</f>
        <v>40017.595000000001</v>
      </c>
      <c r="X36" s="254">
        <f>+'[1]Median Family Income-Quintiles'!X36</f>
        <v>58604.447500000002</v>
      </c>
      <c r="Y36" s="254">
        <f>+'[1]Median Family Income-Quintiles'!Y36</f>
        <v>81254</v>
      </c>
      <c r="Z36" s="259">
        <f>+'[1]Median Family Income-Quintiles'!Z36</f>
        <v>129600.13</v>
      </c>
      <c r="AA36" s="260">
        <f>+'[1]Median Family Income-Quintiles'!AA36</f>
        <v>23321.108100000001</v>
      </c>
      <c r="AB36" s="254">
        <f>+'[1]Median Family Income-Quintiles'!AB36</f>
        <v>44809.116000000002</v>
      </c>
      <c r="AC36" s="254">
        <f>+'[1]Median Family Income-Quintiles'!AC36</f>
        <v>64158.506999999998</v>
      </c>
      <c r="AD36" s="254">
        <f>+'[1]Median Family Income-Quintiles'!AD36</f>
        <v>90331.104300000006</v>
      </c>
      <c r="AE36" s="259">
        <f>+'[1]Median Family Income-Quintiles'!AE36</f>
        <v>142625.37945000001</v>
      </c>
      <c r="AF36" s="260">
        <f>+'[1]Median Family Income-Quintiles'!AF36</f>
        <v>21988.560000000001</v>
      </c>
      <c r="AG36" s="254">
        <f>+'[1]Median Family Income-Quintiles'!AG36</f>
        <v>43567.333200000001</v>
      </c>
      <c r="AH36" s="254">
        <f>+'[1]Median Family Income-Quintiles'!AH36</f>
        <v>63476.974800000004</v>
      </c>
      <c r="AI36" s="254">
        <f>+'[1]Median Family Income-Quintiles'!AI36</f>
        <v>88453.98</v>
      </c>
      <c r="AJ36" s="259">
        <f>+'[1]Median Family Income-Quintiles'!AJ36</f>
        <v>142825.69200000001</v>
      </c>
      <c r="AK36" s="484">
        <f>+'[1]Median Family Income-Quintiles'!AK36</f>
        <v>19950.9552</v>
      </c>
      <c r="AL36" s="259">
        <f>+'[1]Median Family Income-Quintiles'!AL36</f>
        <v>41413.346400000002</v>
      </c>
      <c r="AM36" s="259">
        <f>+'[1]Median Family Income-Quintiles'!AM36</f>
        <v>60961.252</v>
      </c>
      <c r="AN36" s="259">
        <f>+'[1]Median Family Income-Quintiles'!AN36</f>
        <v>85648.04</v>
      </c>
      <c r="AO36" s="259">
        <f>+'[1]Median Family Income-Quintiles'!AO36</f>
        <v>137036.864</v>
      </c>
      <c r="AP36" s="484">
        <f>+'[1]Median Family Income-Quintiles'!AP36</f>
        <v>19855.621500000001</v>
      </c>
      <c r="AQ36" s="259">
        <f>+'[1]Median Family Income-Quintiles'!AQ36</f>
        <v>42358.659200000002</v>
      </c>
      <c r="AR36" s="259">
        <f>+'[1]Median Family Income-Quintiles'!AR36</f>
        <v>63130.694000000003</v>
      </c>
      <c r="AS36" s="259">
        <f>+'[1]Median Family Income-Quintiles'!AS36</f>
        <v>89604.856</v>
      </c>
      <c r="AT36" s="565">
        <f>+'[1]Median Family Income-Quintiles'!AT36</f>
        <v>139702.1164</v>
      </c>
      <c r="AU36" s="259">
        <f>+'[1]Median Family Income-Quintiles'!AU36</f>
        <v>21113.326300000001</v>
      </c>
      <c r="AV36" s="259">
        <f>+'[1]Median Family Income-Quintiles'!AV36</f>
        <v>44449.108</v>
      </c>
      <c r="AW36" s="259">
        <f>+'[1]Median Family Income-Quintiles'!AW36</f>
        <v>65360.392899999999</v>
      </c>
      <c r="AX36" s="259">
        <f>+'[1]Median Family Income-Quintiles'!AX36</f>
        <v>91524.754199999996</v>
      </c>
      <c r="AY36" s="565">
        <f>+'[1]Median Family Income-Quintiles'!AY36</f>
        <v>146378.99429999999</v>
      </c>
      <c r="AZ36" s="259">
        <f>+'[1]Median Family Income-Quintiles'!AZ36</f>
        <v>21662.303500000002</v>
      </c>
      <c r="BA36" s="259">
        <f>+'[1]Median Family Income-Quintiles'!BA36</f>
        <v>45339.705000000002</v>
      </c>
      <c r="BB36" s="259">
        <f>+'[1]Median Family Income-Quintiles'!BB36</f>
        <v>68110.312399999995</v>
      </c>
      <c r="BC36" s="259">
        <f>+'[1]Median Family Income-Quintiles'!BC36</f>
        <v>95213.380499999999</v>
      </c>
      <c r="BD36" s="259">
        <f>+'[1]Median Family Income-Quintiles'!BD36</f>
        <v>151132.35</v>
      </c>
    </row>
    <row r="37" spans="1:56">
      <c r="A37" s="485" t="s">
        <v>126</v>
      </c>
      <c r="B37" s="259">
        <f>+'[1]Median Family Income-Quintiles'!B37</f>
        <v>10978</v>
      </c>
      <c r="C37" s="254">
        <f>+'[1]Median Family Income-Quintiles'!C37</f>
        <v>28155</v>
      </c>
      <c r="D37" s="254">
        <f>+'[1]Median Family Income-Quintiles'!D37</f>
        <v>45000</v>
      </c>
      <c r="E37" s="254">
        <f>+'[1]Median Family Income-Quintiles'!E37</f>
        <v>64634</v>
      </c>
      <c r="F37" s="259">
        <f>+'[1]Median Family Income-Quintiles'!F37</f>
        <v>110398</v>
      </c>
      <c r="G37" s="484">
        <f>+'[1]Median Family Income-Quintiles'!G37</f>
        <v>12420</v>
      </c>
      <c r="H37" s="254">
        <f>+'[1]Median Family Income-Quintiles'!H37</f>
        <v>29600</v>
      </c>
      <c r="I37" s="254">
        <f>+'[1]Median Family Income-Quintiles'!I37</f>
        <v>47053.5</v>
      </c>
      <c r="J37" s="254">
        <f>+'[1]Median Family Income-Quintiles'!J37</f>
        <v>69610</v>
      </c>
      <c r="K37" s="259">
        <f>+'[1]Median Family Income-Quintiles'!K37</f>
        <v>113600</v>
      </c>
      <c r="L37" s="484">
        <f>+'[1]Median Family Income-Quintiles'!L37</f>
        <v>12052</v>
      </c>
      <c r="M37" s="254">
        <f>+'[1]Median Family Income-Quintiles'!M37</f>
        <v>28300</v>
      </c>
      <c r="N37" s="254">
        <f>+'[1]Median Family Income-Quintiles'!N37</f>
        <v>46004</v>
      </c>
      <c r="O37" s="254">
        <f>+'[1]Median Family Income-Quintiles'!O37</f>
        <v>71450</v>
      </c>
      <c r="P37" s="259">
        <f>+'[1]Median Family Income-Quintiles'!P37</f>
        <v>118200</v>
      </c>
      <c r="Q37" s="484">
        <f>+'[1]Median Family Income-Quintiles'!Q37</f>
        <v>12210</v>
      </c>
      <c r="R37" s="254">
        <f>+'[1]Median Family Income-Quintiles'!R37</f>
        <v>30000</v>
      </c>
      <c r="S37" s="254">
        <f>+'[1]Median Family Income-Quintiles'!S37</f>
        <v>50556</v>
      </c>
      <c r="T37" s="254">
        <f>+'[1]Median Family Income-Quintiles'!T37</f>
        <v>78317</v>
      </c>
      <c r="U37" s="259">
        <f>+'[1]Median Family Income-Quintiles'!U37</f>
        <v>128000</v>
      </c>
      <c r="V37" s="484">
        <f>+'[1]Median Family Income-Quintiles'!V37</f>
        <v>20313.5</v>
      </c>
      <c r="W37" s="254">
        <f>+'[1]Median Family Income-Quintiles'!W37</f>
        <v>41642.675000000003</v>
      </c>
      <c r="X37" s="254">
        <f>+'[1]Median Family Income-Quintiles'!X37</f>
        <v>63682.822500000002</v>
      </c>
      <c r="Y37" s="254">
        <f>+'[1]Median Family Income-Quintiles'!Y37</f>
        <v>90415.388500000001</v>
      </c>
      <c r="Z37" s="259">
        <f>+'[1]Median Family Income-Quintiles'!Z37</f>
        <v>146257.20000000001</v>
      </c>
      <c r="AA37" s="484">
        <f>+'[1]Median Family Income-Quintiles'!AA37</f>
        <v>21386.169000000002</v>
      </c>
      <c r="AB37" s="254">
        <f>+'[1]Median Family Income-Quintiles'!AB37</f>
        <v>46845.894</v>
      </c>
      <c r="AC37" s="254">
        <f>+'[1]Median Family Income-Quintiles'!AC37</f>
        <v>70778.035499999998</v>
      </c>
      <c r="AD37" s="254">
        <f>+'[1]Median Family Income-Quintiles'!AD37</f>
        <v>99802.122000000003</v>
      </c>
      <c r="AE37" s="259">
        <f>+'[1]Median Family Income-Quintiles'!AE37</f>
        <v>161485.94373</v>
      </c>
      <c r="AF37" s="484">
        <f>+'[1]Median Family Income-Quintiles'!AF37</f>
        <v>20389.392</v>
      </c>
      <c r="AG37" s="254">
        <f>+'[1]Median Family Income-Quintiles'!AG37</f>
        <v>44576.807999999997</v>
      </c>
      <c r="AH37" s="254">
        <f>+'[1]Median Family Income-Quintiles'!AH37</f>
        <v>67964.639999999999</v>
      </c>
      <c r="AI37" s="254">
        <f>+'[1]Median Family Income-Quintiles'!AI37</f>
        <v>99848.051999999996</v>
      </c>
      <c r="AJ37" s="259">
        <f>+'[1]Median Family Income-Quintiles'!AJ37</f>
        <v>158917.32</v>
      </c>
      <c r="AK37" s="484">
        <f>+'[1]Median Family Income-Quintiles'!AK37</f>
        <v>19447.143199999999</v>
      </c>
      <c r="AL37" s="259">
        <f>+'[1]Median Family Income-Quintiles'!AL37</f>
        <v>44335.455999999998</v>
      </c>
      <c r="AM37" s="259">
        <f>+'[1]Median Family Income-Quintiles'!AM37</f>
        <v>67510.808000000005</v>
      </c>
      <c r="AN37" s="259">
        <f>+'[1]Median Family Income-Quintiles'!AN37</f>
        <v>96731.903999999995</v>
      </c>
      <c r="AO37" s="259">
        <f>+'[1]Median Family Income-Quintiles'!AO37</f>
        <v>156685.53200000001</v>
      </c>
      <c r="AP37" s="484">
        <f>+'[1]Median Family Income-Quintiles'!AP37</f>
        <v>19407.59722</v>
      </c>
      <c r="AQ37" s="259">
        <f>+'[1]Median Family Income-Quintiles'!AQ37</f>
        <v>44598.780599999998</v>
      </c>
      <c r="AR37" s="259">
        <f>+'[1]Median Family Income-Quintiles'!AR37</f>
        <v>68527.350099999996</v>
      </c>
      <c r="AS37" s="259">
        <f>+'[1]Median Family Income-Quintiles'!AS37</f>
        <v>100601.8156</v>
      </c>
      <c r="AT37" s="565">
        <f>+'[1]Median Family Income-Quintiles'!AT37</f>
        <v>162917.92000000001</v>
      </c>
      <c r="AU37" s="259">
        <f>+'[1]Median Family Income-Quintiles'!AU37</f>
        <v>20205.150206999999</v>
      </c>
      <c r="AV37" s="259">
        <f>+'[1]Median Family Income-Quintiles'!AV37</f>
        <v>45459.315000000002</v>
      </c>
      <c r="AW37" s="259">
        <f>+'[1]Median Family Income-Quintiles'!AW37</f>
        <v>70613.469299999997</v>
      </c>
      <c r="AX37" s="259">
        <f>+'[1]Median Family Income-Quintiles'!AX37</f>
        <v>102536.0105</v>
      </c>
      <c r="AY37" s="565">
        <f>+'[1]Median Family Income-Quintiles'!AY37</f>
        <v>170724.98300000001</v>
      </c>
      <c r="AZ37" s="259">
        <f>+'[1]Median Family Income-Quintiles'!AZ37</f>
        <v>20352.489799999999</v>
      </c>
      <c r="BA37" s="259">
        <f>+'[1]Median Family Income-Quintiles'!BA37</f>
        <v>46044.989300000001</v>
      </c>
      <c r="BB37" s="259">
        <f>+'[1]Median Family Income-Quintiles'!BB37</f>
        <v>71535.979000000007</v>
      </c>
      <c r="BC37" s="259">
        <f>+'[1]Median Family Income-Quintiles'!BC37</f>
        <v>104785.09600000001</v>
      </c>
      <c r="BD37" s="259">
        <f>+'[1]Median Family Income-Quintiles'!BD37</f>
        <v>175414.28090000001</v>
      </c>
    </row>
    <row r="38" spans="1:56">
      <c r="A38" s="480" t="s">
        <v>127</v>
      </c>
      <c r="B38" s="480">
        <f>+'[1]Median Family Income-Quintiles'!B38</f>
        <v>10442</v>
      </c>
      <c r="C38" s="481">
        <f>+'[1]Median Family Income-Quintiles'!C38</f>
        <v>24018</v>
      </c>
      <c r="D38" s="481">
        <f>+'[1]Median Family Income-Quintiles'!D38</f>
        <v>37203</v>
      </c>
      <c r="E38" s="481">
        <f>+'[1]Median Family Income-Quintiles'!E38</f>
        <v>53712</v>
      </c>
      <c r="F38" s="470">
        <f>+'[1]Median Family Income-Quintiles'!F38</f>
        <v>85180</v>
      </c>
      <c r="G38" s="482">
        <f>+'[1]Median Family Income-Quintiles'!G38</f>
        <v>11615</v>
      </c>
      <c r="H38" s="481">
        <f>+'[1]Median Family Income-Quintiles'!H38</f>
        <v>26080</v>
      </c>
      <c r="I38" s="481">
        <f>+'[1]Median Family Income-Quintiles'!I38</f>
        <v>40265.5</v>
      </c>
      <c r="J38" s="481">
        <f>+'[1]Median Family Income-Quintiles'!J38</f>
        <v>58000</v>
      </c>
      <c r="K38" s="470">
        <f>+'[1]Median Family Income-Quintiles'!K38</f>
        <v>91322</v>
      </c>
      <c r="L38" s="482">
        <f>+'[1]Median Family Income-Quintiles'!L38</f>
        <v>13000</v>
      </c>
      <c r="M38" s="481">
        <f>+'[1]Median Family Income-Quintiles'!M38</f>
        <v>28734</v>
      </c>
      <c r="N38" s="481">
        <f>+'[1]Median Family Income-Quintiles'!N38</f>
        <v>44000</v>
      </c>
      <c r="O38" s="481">
        <f>+'[1]Median Family Income-Quintiles'!O38</f>
        <v>62630</v>
      </c>
      <c r="P38" s="470">
        <f>+'[1]Median Family Income-Quintiles'!P38</f>
        <v>96819</v>
      </c>
      <c r="Q38" s="482">
        <f>+'[1]Median Family Income-Quintiles'!Q38</f>
        <v>12950</v>
      </c>
      <c r="R38" s="481">
        <f>+'[1]Median Family Income-Quintiles'!R38</f>
        <v>29574</v>
      </c>
      <c r="S38" s="481">
        <f>+'[1]Median Family Income-Quintiles'!S38</f>
        <v>46000</v>
      </c>
      <c r="T38" s="481">
        <f>+'[1]Median Family Income-Quintiles'!T38</f>
        <v>67020</v>
      </c>
      <c r="U38" s="470">
        <f>+'[1]Median Family Income-Quintiles'!U38</f>
        <v>102000</v>
      </c>
      <c r="V38" s="482">
        <f>+'[1]Median Family Income-Quintiles'!V38</f>
        <v>19500.96</v>
      </c>
      <c r="W38" s="481">
        <f>+'[1]Median Family Income-Quintiles'!W38</f>
        <v>38494.082499999997</v>
      </c>
      <c r="X38" s="481">
        <f>+'[1]Median Family Income-Quintiles'!X38</f>
        <v>57284.07</v>
      </c>
      <c r="Y38" s="481">
        <f>+'[1]Median Family Income-Quintiles'!Y38</f>
        <v>81050.865000000005</v>
      </c>
      <c r="Z38" s="470">
        <f>+'[1]Median Family Income-Quintiles'!Z38</f>
        <v>126959.375</v>
      </c>
      <c r="AA38" s="482">
        <f>+'[1]Median Family Income-Quintiles'!AA38</f>
        <v>20775.135600000001</v>
      </c>
      <c r="AB38" s="481">
        <f>+'[1]Median Family Income-Quintiles'!AB38</f>
        <v>43790.726999999999</v>
      </c>
      <c r="AC38" s="481">
        <f>+'[1]Median Family Income-Quintiles'!AC38</f>
        <v>66195.285000000003</v>
      </c>
      <c r="AD38" s="481">
        <f>+'[1]Median Family Income-Quintiles'!AD38</f>
        <v>91145.815499999997</v>
      </c>
      <c r="AE38" s="470">
        <f>+'[1]Median Family Income-Quintiles'!AE38</f>
        <v>141556.071</v>
      </c>
      <c r="AF38" s="482">
        <f>+'[1]Median Family Income-Quintiles'!AF38</f>
        <v>23887.572</v>
      </c>
      <c r="AG38" s="481">
        <f>+'[1]Median Family Income-Quintiles'!AG38</f>
        <v>44976.6</v>
      </c>
      <c r="AH38" s="481">
        <f>+'[1]Median Family Income-Quintiles'!AH38</f>
        <v>66365.471999999994</v>
      </c>
      <c r="AI38" s="481">
        <f>+'[1]Median Family Income-Quintiles'!AI38</f>
        <v>90352.991999999998</v>
      </c>
      <c r="AJ38" s="470">
        <f>+'[1]Median Family Income-Quintiles'!AJ38</f>
        <v>136329.07199999999</v>
      </c>
      <c r="AK38" s="521">
        <f>+'[1]Median Family Income-Quintiles'!AK38</f>
        <v>22530.47264</v>
      </c>
      <c r="AL38" s="470">
        <f>+'[1]Median Family Income-Quintiles'!AL38</f>
        <v>48365.951999999997</v>
      </c>
      <c r="AM38" s="470">
        <f>+'[1]Median Family Income-Quintiles'!AM38</f>
        <v>67510.808000000005</v>
      </c>
      <c r="AN38" s="470">
        <f>+'[1]Median Family Income-Quintiles'!AN38</f>
        <v>94615.893599999996</v>
      </c>
      <c r="AO38" s="470">
        <f>+'[1]Median Family Income-Quintiles'!AO38</f>
        <v>143082.60800000001</v>
      </c>
      <c r="AP38" s="521">
        <f>+'[1]Median Family Income-Quintiles'!AP38</f>
        <v>21382.976999999999</v>
      </c>
      <c r="AQ38" s="470">
        <f>+'[1]Median Family Income-Quintiles'!AQ38</f>
        <v>43987.838400000001</v>
      </c>
      <c r="AR38" s="470">
        <f>+'[1]Median Family Income-Quintiles'!AR38</f>
        <v>69240.115999999995</v>
      </c>
      <c r="AS38" s="470">
        <f>+'[1]Median Family Income-Quintiles'!AS38</f>
        <v>94746.952850000001</v>
      </c>
      <c r="AT38" s="566">
        <f>+'[1]Median Family Income-Quintiles'!AT38</f>
        <v>138480.23199999999</v>
      </c>
      <c r="AU38" s="470">
        <f>+'[1]Median Family Income-Quintiles'!AU38</f>
        <v>20608.2228</v>
      </c>
      <c r="AV38" s="470">
        <f>+'[1]Median Family Income-Quintiles'!AV38</f>
        <v>45459.315000000002</v>
      </c>
      <c r="AW38" s="470">
        <f>+'[1]Median Family Income-Quintiles'!AW38</f>
        <v>68391.013900000005</v>
      </c>
      <c r="AX38" s="470">
        <f>+'[1]Median Family Income-Quintiles'!AX38</f>
        <v>92332.919800000003</v>
      </c>
      <c r="AY38" s="566">
        <f>+'[1]Median Family Income-Quintiles'!AY38</f>
        <v>146884.09779999999</v>
      </c>
      <c r="AZ38" s="470">
        <f>+'[1]Median Family Income-Quintiles'!AZ38</f>
        <v>24181.175999999999</v>
      </c>
      <c r="BA38" s="470">
        <f>+'[1]Median Family Income-Quintiles'!BA38</f>
        <v>48362.351999999999</v>
      </c>
      <c r="BB38" s="470">
        <f>+'[1]Median Family Income-Quintiles'!BB38</f>
        <v>72543.528000000006</v>
      </c>
      <c r="BC38" s="470">
        <f>+'[1]Median Family Income-Quintiles'!BC38</f>
        <v>100654.14509999999</v>
      </c>
      <c r="BD38" s="470">
        <f>+'[1]Median Family Income-Quintiles'!BD38</f>
        <v>155162.546</v>
      </c>
    </row>
    <row r="39" spans="1:56">
      <c r="A39" s="483" t="s">
        <v>173</v>
      </c>
      <c r="B39" s="262">
        <f>+'[1]Median Family Income-Quintiles'!B39</f>
        <v>11448</v>
      </c>
      <c r="C39" s="254">
        <f>+'[1]Median Family Income-Quintiles'!C39</f>
        <v>26108.5</v>
      </c>
      <c r="D39" s="254">
        <f>+'[1]Median Family Income-Quintiles'!D39</f>
        <v>42050</v>
      </c>
      <c r="E39" s="254">
        <f>+'[1]Median Family Income-Quintiles'!E39</f>
        <v>59337.5</v>
      </c>
      <c r="F39" s="259">
        <f>+'[1]Median Family Income-Quintiles'!F39</f>
        <v>95028.5</v>
      </c>
      <c r="G39" s="263">
        <f>+'[1]Median Family Income-Quintiles'!G39</f>
        <v>12768</v>
      </c>
      <c r="H39" s="254">
        <f>+'[1]Median Family Income-Quintiles'!H39</f>
        <v>29221.5</v>
      </c>
      <c r="I39" s="254">
        <f>+'[1]Median Family Income-Quintiles'!I39</f>
        <v>46125</v>
      </c>
      <c r="J39" s="254">
        <f>+'[1]Median Family Income-Quintiles'!J39</f>
        <v>65117.5</v>
      </c>
      <c r="K39" s="259">
        <f>+'[1]Median Family Income-Quintiles'!K39</f>
        <v>103562</v>
      </c>
      <c r="L39" s="263">
        <f>+'[1]Median Family Income-Quintiles'!L39</f>
        <v>13094.5</v>
      </c>
      <c r="M39" s="254">
        <f>+'[1]Median Family Income-Quintiles'!M39</f>
        <v>30025</v>
      </c>
      <c r="N39" s="254">
        <f>+'[1]Median Family Income-Quintiles'!N39</f>
        <v>48133.5</v>
      </c>
      <c r="O39" s="254">
        <f>+'[1]Median Family Income-Quintiles'!O39</f>
        <v>71756</v>
      </c>
      <c r="P39" s="259">
        <f>+'[1]Median Family Income-Quintiles'!P39</f>
        <v>116365</v>
      </c>
      <c r="Q39" s="263">
        <f>+'[1]Median Family Income-Quintiles'!Q39</f>
        <v>12823.5</v>
      </c>
      <c r="R39" s="254">
        <f>+'[1]Median Family Income-Quintiles'!R39</f>
        <v>30034</v>
      </c>
      <c r="S39" s="254">
        <f>+'[1]Median Family Income-Quintiles'!S39</f>
        <v>49436</v>
      </c>
      <c r="T39" s="254">
        <f>+'[1]Median Family Income-Quintiles'!T39</f>
        <v>73177</v>
      </c>
      <c r="U39" s="259">
        <f>+'[1]Median Family Income-Quintiles'!U39</f>
        <v>117106</v>
      </c>
      <c r="V39" s="263">
        <f>+'[1]Median Family Income-Quintiles'!V39</f>
        <v>18282.150000000001</v>
      </c>
      <c r="W39" s="254">
        <f>+'[1]Median Family Income-Quintiles'!W39</f>
        <v>37759.749475000004</v>
      </c>
      <c r="X39" s="254">
        <f>+'[1]Median Family Income-Quintiles'!X39</f>
        <v>55912.908750000002</v>
      </c>
      <c r="Y39" s="254">
        <f>+'[1]Median Family Income-Quintiles'!Y39</f>
        <v>79943.779249999992</v>
      </c>
      <c r="Z39" s="259">
        <f>+'[1]Median Family Income-Quintiles'!Z39</f>
        <v>125943.7</v>
      </c>
      <c r="AA39" s="263">
        <f>+'[1]Median Family Income-Quintiles'!AA39</f>
        <v>19960.4244</v>
      </c>
      <c r="AB39" s="254">
        <f>+'[1]Median Family Income-Quintiles'!AB39</f>
        <v>42110.385150000002</v>
      </c>
      <c r="AC39" s="254">
        <f>+'[1]Median Family Income-Quintiles'!AC39</f>
        <v>61612.534500000002</v>
      </c>
      <c r="AD39" s="254">
        <f>+'[1]Median Family Income-Quintiles'!AD39</f>
        <v>86664.903900000005</v>
      </c>
      <c r="AE39" s="259">
        <f>+'[1]Median Family Income-Quintiles'!AE39</f>
        <v>136209.52875</v>
      </c>
      <c r="AF39" s="263">
        <f>+'[1]Median Family Income-Quintiles'!AF39</f>
        <v>18590.328000000001</v>
      </c>
      <c r="AG39" s="254">
        <f>+'[1]Median Family Income-Quintiles'!AG39</f>
        <v>40079.148000000001</v>
      </c>
      <c r="AH39" s="254">
        <f>+'[1]Median Family Income-Quintiles'!AH39</f>
        <v>60968.28</v>
      </c>
      <c r="AI39" s="254">
        <f>+'[1]Median Family Income-Quintiles'!AI39</f>
        <v>84206.19</v>
      </c>
      <c r="AJ39" s="259">
        <f>+'[1]Median Family Income-Quintiles'!AJ39</f>
        <v>135879.30600000001</v>
      </c>
      <c r="AK39" s="484">
        <f>+'[1]Median Family Income-Quintiles'!AK39</f>
        <v>19346.380799999999</v>
      </c>
      <c r="AL39" s="259">
        <f>+'[1]Median Family Income-Quintiles'!AL39</f>
        <v>40571.980360000001</v>
      </c>
      <c r="AM39" s="259">
        <f>+'[1]Median Family Income-Quintiles'!AM39</f>
        <v>60558.202400000002</v>
      </c>
      <c r="AN39" s="259">
        <f>+'[1]Median Family Income-Quintiles'!AN39</f>
        <v>84791.559600000008</v>
      </c>
      <c r="AO39" s="259">
        <f>+'[1]Median Family Income-Quintiles'!AO39</f>
        <v>135525.42800000001</v>
      </c>
      <c r="AP39" s="484">
        <f>+'[1]Median Family Income-Quintiles'!AP39</f>
        <v>19651.974099999999</v>
      </c>
      <c r="AQ39" s="259">
        <f>+'[1]Median Family Income-Quintiles'!AQ39</f>
        <v>40729.480000000003</v>
      </c>
      <c r="AR39" s="259">
        <f>+'[1]Median Family Income-Quintiles'!AR39</f>
        <v>63079.782149999999</v>
      </c>
      <c r="AS39" s="259">
        <f>+'[1]Median Family Income-Quintiles'!AS39</f>
        <v>88332.05975</v>
      </c>
      <c r="AT39" s="565">
        <f>+'[1]Median Family Income-Quintiles'!AT39</f>
        <v>141331.29560000001</v>
      </c>
      <c r="AU39" s="259">
        <f>+'[1]Median Family Income-Quintiles'!AU39</f>
        <v>20456.691749999998</v>
      </c>
      <c r="AV39" s="259">
        <f>+'[1]Median Family Income-Quintiles'!AV39</f>
        <v>41923.590500000006</v>
      </c>
      <c r="AW39" s="259">
        <f>+'[1]Median Family Income-Quintiles'!AW39</f>
        <v>64299.67555</v>
      </c>
      <c r="AX39" s="259">
        <f>+'[1]Median Family Income-Quintiles'!AX39</f>
        <v>90494.343059999999</v>
      </c>
      <c r="AY39" s="565">
        <f>+'[1]Median Family Income-Quintiles'!AY39</f>
        <v>143954.4975</v>
      </c>
      <c r="AZ39" s="259">
        <f>+'[1]Median Family Income-Quintiles'!AZ39</f>
        <v>20055.262844999997</v>
      </c>
      <c r="BA39" s="259">
        <f>+'[1]Median Family Income-Quintiles'!BA39</f>
        <v>42317.057999999997</v>
      </c>
      <c r="BB39" s="259">
        <f>+'[1]Median Family Income-Quintiles'!BB39</f>
        <v>64281.626199999999</v>
      </c>
      <c r="BC39" s="259">
        <f>+'[1]Median Family Income-Quintiles'!BC39</f>
        <v>91686.959000000003</v>
      </c>
      <c r="BD39" s="259">
        <f>+'[1]Median Family Income-Quintiles'!BD39</f>
        <v>149621.02650000001</v>
      </c>
    </row>
    <row r="40" spans="1:56">
      <c r="A40" s="483" t="s">
        <v>171</v>
      </c>
      <c r="B40" s="256">
        <f>+'[1]Median Family Income-Quintiles'!B40</f>
        <v>114.42278860569715</v>
      </c>
      <c r="C40" s="261">
        <f>+'[1]Median Family Income-Quintiles'!C40</f>
        <v>108.78541666666666</v>
      </c>
      <c r="D40" s="256">
        <f>+'[1]Median Family Income-Quintiles'!D40</f>
        <v>106.54740789540365</v>
      </c>
      <c r="E40" s="256">
        <f>+'[1]Median Family Income-Quintiles'!E40</f>
        <v>98.895833333333343</v>
      </c>
      <c r="F40" s="256">
        <f>+'[1]Median Family Income-Quintiles'!F40</f>
        <v>94.415741835487694</v>
      </c>
      <c r="G40" s="257">
        <f>+'[1]Median Family Income-Quintiles'!G40</f>
        <v>112.00000000000001</v>
      </c>
      <c r="H40" s="256">
        <f>+'[1]Median Family Income-Quintiles'!H40</f>
        <v>112.34717416378317</v>
      </c>
      <c r="I40" s="256">
        <f>+'[1]Median Family Income-Quintiles'!I40</f>
        <v>107.26744186046511</v>
      </c>
      <c r="J40" s="256">
        <f>+'[1]Median Family Income-Quintiles'!J40</f>
        <v>99.799993869543897</v>
      </c>
      <c r="K40" s="256">
        <f>+'[1]Median Family Income-Quintiles'!K40</f>
        <v>93.806159420289859</v>
      </c>
      <c r="L40" s="257">
        <f>+'[1]Median Family Income-Quintiles'!L40</f>
        <v>108.47001325381046</v>
      </c>
      <c r="M40" s="256">
        <f>+'[1]Median Family Income-Quintiles'!M40</f>
        <v>106.31329225975496</v>
      </c>
      <c r="N40" s="256">
        <f>+'[1]Median Family Income-Quintiles'!N40</f>
        <v>103.32181342034087</v>
      </c>
      <c r="O40" s="256">
        <f>+'[1]Median Family Income-Quintiles'!O40</f>
        <v>99.927584670231724</v>
      </c>
      <c r="P40" s="256">
        <f>+'[1]Median Family Income-Quintiles'!P40</f>
        <v>96.038459951306066</v>
      </c>
      <c r="Q40" s="257">
        <f>+'[1]Median Family Income-Quintiles'!Q40</f>
        <v>105.38708086785009</v>
      </c>
      <c r="R40" s="256">
        <f>+'[1]Median Family Income-Quintiles'!R40</f>
        <v>104.94060097833682</v>
      </c>
      <c r="S40" s="256">
        <f>+'[1]Median Family Income-Quintiles'!S40</f>
        <v>103.20668058455115</v>
      </c>
      <c r="T40" s="256">
        <f>+'[1]Median Family Income-Quintiles'!T40</f>
        <v>98.719747457032625</v>
      </c>
      <c r="U40" s="256">
        <f>+'[1]Median Family Income-Quintiles'!U40</f>
        <v>92.579767890459479</v>
      </c>
      <c r="V40" s="257">
        <f>+'[1]Median Family Income-Quintiles'!V40</f>
        <v>108.43373493975903</v>
      </c>
      <c r="W40" s="256">
        <f>+'[1]Median Family Income-Quintiles'!W40</f>
        <v>101.02445652173915</v>
      </c>
      <c r="X40" s="256">
        <f>+'[1]Median Family Income-Quintiles'!X40</f>
        <v>95.572916666666671</v>
      </c>
      <c r="Y40" s="256">
        <f>+'[1]Median Family Income-Quintiles'!Y40</f>
        <v>93.03782505910165</v>
      </c>
      <c r="Z40" s="256">
        <f>+'[1]Median Family Income-Quintiles'!Z40</f>
        <v>86.701160676828408</v>
      </c>
      <c r="AA40" s="257">
        <f>+'[1]Median Family Income-Quintiles'!AA40</f>
        <v>108.88888888888889</v>
      </c>
      <c r="AB40" s="256">
        <f>+'[1]Median Family Income-Quintiles'!AB40</f>
        <v>103.37500000000001</v>
      </c>
      <c r="AC40" s="256">
        <f>+'[1]Median Family Income-Quintiles'!AC40</f>
        <v>97.423510466988745</v>
      </c>
      <c r="AD40" s="256">
        <f>+'[1]Median Family Income-Quintiles'!AD40</f>
        <v>92.903930131004358</v>
      </c>
      <c r="AE40" s="256">
        <f>+'[1]Median Family Income-Quintiles'!AE40</f>
        <v>86.173571290509628</v>
      </c>
      <c r="AF40" s="257">
        <f>+'[1]Median Family Income-Quintiles'!AF40</f>
        <v>109.41176470588236</v>
      </c>
      <c r="AG40" s="256">
        <f>+'[1]Median Family Income-Quintiles'!AG40</f>
        <v>103.08483290488432</v>
      </c>
      <c r="AH40" s="256">
        <f>+'[1]Median Family Income-Quintiles'!AH40</f>
        <v>100</v>
      </c>
      <c r="AI40" s="256">
        <f>+'[1]Median Family Income-Quintiles'!AI40</f>
        <v>92.684268426842692</v>
      </c>
      <c r="AJ40" s="256">
        <f>+'[1]Median Family Income-Quintiles'!AJ40</f>
        <v>87.737979993546304</v>
      </c>
      <c r="AK40" s="257">
        <f>+'[1]Median Family Income-Quintiles'!AK40</f>
        <v>115.66265060240961</v>
      </c>
      <c r="AL40" s="256">
        <f>+'[1]Median Family Income-Quintiles'!AL40</f>
        <v>106.71879141266898</v>
      </c>
      <c r="AM40" s="256">
        <f>+'[1]Median Family Income-Quintiles'!AM40</f>
        <v>100.16666666666667</v>
      </c>
      <c r="AN40" s="256">
        <f>+'[1]Median Family Income-Quintiles'!AN40</f>
        <v>93.5</v>
      </c>
      <c r="AO40" s="256">
        <f>+'[1]Median Family Income-Quintiles'!AO40</f>
        <v>87.908496732026151</v>
      </c>
      <c r="AP40" s="257">
        <f>+'[1]Median Family Income-Quintiles'!AP40</f>
        <v>118.40490797546013</v>
      </c>
      <c r="AQ40" s="256">
        <f>+'[1]Median Family Income-Quintiles'!AQ40</f>
        <v>105.82010582010584</v>
      </c>
      <c r="AR40" s="256">
        <f>+'[1]Median Family Income-Quintiles'!AR40</f>
        <v>103.25</v>
      </c>
      <c r="AS40" s="256">
        <f>+'[1]Median Family Income-Quintiles'!AS40</f>
        <v>95.43454345434543</v>
      </c>
      <c r="AT40" s="564">
        <f>+'[1]Median Family Income-Quintiles'!AT40</f>
        <v>88.974358974358978</v>
      </c>
      <c r="AU40" s="256">
        <f>+'[1]Median Family Income-Quintiles'!AU40</f>
        <v>120.53571428571428</v>
      </c>
      <c r="AV40" s="256">
        <f>+'[1]Median Family Income-Quintiles'!AV40</f>
        <v>106.68380462724936</v>
      </c>
      <c r="AW40" s="256">
        <f>+'[1]Median Family Income-Quintiles'!AW40</f>
        <v>102.66129032258064</v>
      </c>
      <c r="AX40" s="256">
        <f>+'[1]Median Family Income-Quintiles'!AX40</f>
        <v>95.807486631016033</v>
      </c>
      <c r="AY40" s="564">
        <f>+'[1]Median Family Income-Quintiles'!AY40</f>
        <v>88.91246022337306</v>
      </c>
      <c r="AZ40" s="256">
        <f>+'[1]Median Family Income-Quintiles'!AZ40</f>
        <v>117.08823529411765</v>
      </c>
      <c r="BA40" s="256">
        <f>+'[1]Median Family Income-Quintiles'!BA40</f>
        <v>105.26315789473684</v>
      </c>
      <c r="BB40" s="256">
        <f>+'[1]Median Family Income-Quintiles'!BB40</f>
        <v>100.47244094488188</v>
      </c>
      <c r="BC40" s="256">
        <f>+'[1]Median Family Income-Quintiles'!BC40</f>
        <v>94.791666666666671</v>
      </c>
      <c r="BD40" s="256">
        <f>+'[1]Median Family Income-Quintiles'!BD40</f>
        <v>88.922155688622766</v>
      </c>
    </row>
    <row r="41" spans="1:56">
      <c r="A41" s="485" t="s">
        <v>129</v>
      </c>
      <c r="B41" s="259">
        <f>+'[1]Median Family Income-Quintiles'!B41</f>
        <v>11980</v>
      </c>
      <c r="C41" s="254">
        <f>+'[1]Median Family Income-Quintiles'!C41</f>
        <v>28211</v>
      </c>
      <c r="D41" s="254">
        <f>+'[1]Median Family Income-Quintiles'!D41</f>
        <v>45678</v>
      </c>
      <c r="E41" s="254">
        <f>+'[1]Median Family Income-Quintiles'!E41</f>
        <v>67704</v>
      </c>
      <c r="F41" s="259">
        <f>+'[1]Median Family Income-Quintiles'!F41</f>
        <v>110605</v>
      </c>
      <c r="G41" s="484">
        <f>+'[1]Median Family Income-Quintiles'!G41</f>
        <v>13176</v>
      </c>
      <c r="H41" s="254">
        <f>+'[1]Median Family Income-Quintiles'!H41</f>
        <v>30832</v>
      </c>
      <c r="I41" s="254">
        <f>+'[1]Median Family Income-Quintiles'!I41</f>
        <v>50040</v>
      </c>
      <c r="J41" s="254">
        <f>+'[1]Median Family Income-Quintiles'!J41</f>
        <v>73889</v>
      </c>
      <c r="K41" s="259">
        <f>+'[1]Median Family Income-Quintiles'!K41</f>
        <v>120600</v>
      </c>
      <c r="L41" s="484">
        <f>+'[1]Median Family Income-Quintiles'!L41</f>
        <v>13000</v>
      </c>
      <c r="M41" s="254">
        <f>+'[1]Median Family Income-Quintiles'!M41</f>
        <v>30500</v>
      </c>
      <c r="N41" s="254">
        <f>+'[1]Median Family Income-Quintiles'!N41</f>
        <v>51010</v>
      </c>
      <c r="O41" s="254">
        <f>+'[1]Median Family Income-Quintiles'!O41</f>
        <v>75786</v>
      </c>
      <c r="P41" s="259">
        <f>+'[1]Median Family Income-Quintiles'!P41</f>
        <v>123632</v>
      </c>
      <c r="Q41" s="484">
        <f>+'[1]Median Family Income-Quintiles'!Q41</f>
        <v>12500</v>
      </c>
      <c r="R41" s="254">
        <f>+'[1]Median Family Income-Quintiles'!R41</f>
        <v>30368</v>
      </c>
      <c r="S41" s="254">
        <f>+'[1]Median Family Income-Quintiles'!S41</f>
        <v>51116</v>
      </c>
      <c r="T41" s="254">
        <f>+'[1]Median Family Income-Quintiles'!T41</f>
        <v>77615</v>
      </c>
      <c r="U41" s="259">
        <f>+'[1]Median Family Income-Quintiles'!U41</f>
        <v>128000</v>
      </c>
      <c r="V41" s="484">
        <f>+'[1]Median Family Income-Quintiles'!V41</f>
        <v>18282.150000000001</v>
      </c>
      <c r="W41" s="254">
        <f>+'[1]Median Family Income-Quintiles'!W41</f>
        <v>40627</v>
      </c>
      <c r="X41" s="254">
        <f>+'[1]Median Family Income-Quintiles'!X41</f>
        <v>62971.85</v>
      </c>
      <c r="Y41" s="254">
        <f>+'[1]Median Family Income-Quintiles'!Y41</f>
        <v>91410.75</v>
      </c>
      <c r="Z41" s="259">
        <f>+'[1]Median Family Income-Quintiles'!Z41</f>
        <v>152351.25</v>
      </c>
      <c r="AA41" s="484">
        <f>+'[1]Median Family Income-Quintiles'!AA41</f>
        <v>19553.068800000001</v>
      </c>
      <c r="AB41" s="254">
        <f>+'[1]Median Family Income-Quintiles'!AB41</f>
        <v>44401.760399999999</v>
      </c>
      <c r="AC41" s="254">
        <f>+'[1]Median Family Income-Quintiles'!AC41</f>
        <v>68395.005239999999</v>
      </c>
      <c r="AD41" s="254">
        <f>+'[1]Median Family Income-Quintiles'!AD41</f>
        <v>99017.962469999999</v>
      </c>
      <c r="AE41" s="259">
        <f>+'[1]Median Family Income-Quintiles'!AE41</f>
        <v>167830.50719999999</v>
      </c>
      <c r="AF41" s="484">
        <f>+'[1]Median Family Income-Quintiles'!AF41</f>
        <v>18190.536</v>
      </c>
      <c r="AG41" s="254">
        <f>+'[1]Median Family Income-Quintiles'!AG41</f>
        <v>41978.16</v>
      </c>
      <c r="AH41" s="254">
        <f>+'[1]Median Family Income-Quintiles'!AH41</f>
        <v>66165.576000000001</v>
      </c>
      <c r="AI41" s="254">
        <f>+'[1]Median Family Income-Quintiles'!AI41</f>
        <v>96949.56</v>
      </c>
      <c r="AJ41" s="259">
        <f>+'[1]Median Family Income-Quintiles'!AJ41</f>
        <v>162915.24</v>
      </c>
      <c r="AK41" s="484">
        <f>+'[1]Median Family Income-Quintiles'!AK41</f>
        <v>18338.756799999999</v>
      </c>
      <c r="AL41" s="259">
        <f>+'[1]Median Family Income-Quintiles'!AL41</f>
        <v>41111.059200000003</v>
      </c>
      <c r="AM41" s="259">
        <f>+'[1]Median Family Income-Quintiles'!AM41</f>
        <v>65495.56</v>
      </c>
      <c r="AN41" s="259">
        <f>+'[1]Median Family Income-Quintiles'!AN41</f>
        <v>96238.168239999999</v>
      </c>
      <c r="AO41" s="259">
        <f>+'[1]Median Family Income-Quintiles'!AO41</f>
        <v>161421.36480000001</v>
      </c>
      <c r="AP41" s="484">
        <f>+'[1]Median Family Income-Quintiles'!AP41</f>
        <v>18022.794900000001</v>
      </c>
      <c r="AQ41" s="259">
        <f>+'[1]Median Family Income-Quintiles'!AQ41</f>
        <v>40729.480000000003</v>
      </c>
      <c r="AR41" s="259">
        <f>+'[1]Median Family Income-Quintiles'!AR41</f>
        <v>65676.286500000002</v>
      </c>
      <c r="AS41" s="259">
        <f>+'[1]Median Family Income-Quintiles'!AS41</f>
        <v>97750.751999999993</v>
      </c>
      <c r="AT41" s="565">
        <f>+'[1]Median Family Income-Quintiles'!AT41</f>
        <v>168009.10500000001</v>
      </c>
      <c r="AU41" s="259">
        <f>+'[1]Median Family Income-Quintiles'!AU41</f>
        <v>18183.725999999999</v>
      </c>
      <c r="AV41" s="259">
        <f>+'[1]Median Family Income-Quintiles'!AV41</f>
        <v>42428.694000000003</v>
      </c>
      <c r="AW41" s="259">
        <f>+'[1]Median Family Income-Quintiles'!AW41</f>
        <v>68896.117400000003</v>
      </c>
      <c r="AX41" s="259">
        <f>+'[1]Median Family Income-Quintiles'!AX41</f>
        <v>101020.7</v>
      </c>
      <c r="AY41" s="565">
        <f>+'[1]Median Family Income-Quintiles'!AY41</f>
        <v>171735.19</v>
      </c>
      <c r="AZ41" s="259">
        <f>+'[1]Median Family Income-Quintiles'!AZ41</f>
        <v>18941.921200000001</v>
      </c>
      <c r="BA41" s="259">
        <f>+'[1]Median Family Income-Quintiles'!BA41</f>
        <v>43727.626600000003</v>
      </c>
      <c r="BB41" s="259">
        <f>+'[1]Median Family Income-Quintiles'!BB41</f>
        <v>69520.880999999994</v>
      </c>
      <c r="BC41" s="259">
        <f>+'[1]Median Family Income-Quintiles'!BC41</f>
        <v>102870.75290000001</v>
      </c>
      <c r="BD41" s="259">
        <f>+'[1]Median Family Income-Quintiles'!BD41</f>
        <v>177328.62400000001</v>
      </c>
    </row>
    <row r="42" spans="1:56">
      <c r="A42" s="485" t="s">
        <v>130</v>
      </c>
      <c r="B42" s="259">
        <f>+'[1]Median Family Income-Quintiles'!B42</f>
        <v>11886</v>
      </c>
      <c r="C42" s="254">
        <f>+'[1]Median Family Income-Quintiles'!C42</f>
        <v>27500</v>
      </c>
      <c r="D42" s="254">
        <f>+'[1]Median Family Income-Quintiles'!D42</f>
        <v>42000</v>
      </c>
      <c r="E42" s="254">
        <f>+'[1]Median Family Income-Quintiles'!E42</f>
        <v>57144</v>
      </c>
      <c r="F42" s="259">
        <f>+'[1]Median Family Income-Quintiles'!F42</f>
        <v>92123</v>
      </c>
      <c r="G42" s="484">
        <f>+'[1]Median Family Income-Quintiles'!G42</f>
        <v>13150</v>
      </c>
      <c r="H42" s="254">
        <f>+'[1]Median Family Income-Quintiles'!H42</f>
        <v>29751</v>
      </c>
      <c r="I42" s="254">
        <f>+'[1]Median Family Income-Quintiles'!I42</f>
        <v>45050</v>
      </c>
      <c r="J42" s="254">
        <f>+'[1]Median Family Income-Quintiles'!J42</f>
        <v>63203</v>
      </c>
      <c r="K42" s="259">
        <f>+'[1]Median Family Income-Quintiles'!K42</f>
        <v>102412</v>
      </c>
      <c r="L42" s="484">
        <f>+'[1]Median Family Income-Quintiles'!L42</f>
        <v>13538</v>
      </c>
      <c r="M42" s="254">
        <f>+'[1]Median Family Income-Quintiles'!M42</f>
        <v>30000</v>
      </c>
      <c r="N42" s="254">
        <f>+'[1]Median Family Income-Quintiles'!N42</f>
        <v>47092</v>
      </c>
      <c r="O42" s="254">
        <f>+'[1]Median Family Income-Quintiles'!O42</f>
        <v>70024</v>
      </c>
      <c r="P42" s="259">
        <f>+'[1]Median Family Income-Quintiles'!P42</f>
        <v>120000</v>
      </c>
      <c r="Q42" s="484">
        <f>+'[1]Median Family Income-Quintiles'!Q42</f>
        <v>13374</v>
      </c>
      <c r="R42" s="254">
        <f>+'[1]Median Family Income-Quintiles'!R42</f>
        <v>30000</v>
      </c>
      <c r="S42" s="254">
        <f>+'[1]Median Family Income-Quintiles'!S42</f>
        <v>47916</v>
      </c>
      <c r="T42" s="254">
        <f>+'[1]Median Family Income-Quintiles'!T42</f>
        <v>72280</v>
      </c>
      <c r="U42" s="259">
        <f>+'[1]Median Family Income-Quintiles'!U42</f>
        <v>121704</v>
      </c>
      <c r="V42" s="484">
        <f>+'[1]Median Family Income-Quintiles'!V42</f>
        <v>18282.150000000001</v>
      </c>
      <c r="W42" s="254">
        <f>+'[1]Median Family Income-Quintiles'!W42</f>
        <v>37376.839999999997</v>
      </c>
      <c r="X42" s="254">
        <f>+'[1]Median Family Income-Quintiles'!X42</f>
        <v>55862.125</v>
      </c>
      <c r="Y42" s="254">
        <f>+'[1]Median Family Income-Quintiles'!Y42</f>
        <v>78308.542499999996</v>
      </c>
      <c r="Z42" s="259">
        <f>+'[1]Median Family Income-Quintiles'!Z42</f>
        <v>121881</v>
      </c>
      <c r="AA42" s="484">
        <f>+'[1]Median Family Income-Quintiles'!AA42</f>
        <v>18331.002</v>
      </c>
      <c r="AB42" s="254">
        <f>+'[1]Median Family Income-Quintiles'!AB42</f>
        <v>39106.137600000002</v>
      </c>
      <c r="AC42" s="254">
        <f>+'[1]Median Family Income-Quintiles'!AC42</f>
        <v>59473.917600000001</v>
      </c>
      <c r="AD42" s="254">
        <f>+'[1]Median Family Income-Quintiles'!AD42</f>
        <v>84322.609200000006</v>
      </c>
      <c r="AE42" s="259">
        <f>+'[1]Median Family Income-Quintiles'!AE42</f>
        <v>132390.57</v>
      </c>
      <c r="AF42" s="484">
        <f>+'[1]Median Family Income-Quintiles'!AF42</f>
        <v>16791.263999999999</v>
      </c>
      <c r="AG42" s="254">
        <f>+'[1]Median Family Income-Quintiles'!AG42</f>
        <v>37080.707999999999</v>
      </c>
      <c r="AH42" s="254">
        <f>+'[1]Median Family Income-Quintiles'!AH42</f>
        <v>56470.62</v>
      </c>
      <c r="AI42" s="254">
        <f>+'[1]Median Family Income-Quintiles'!AI42</f>
        <v>80058.347999999998</v>
      </c>
      <c r="AJ42" s="259">
        <f>+'[1]Median Family Income-Quintiles'!AJ42</f>
        <v>126993.92879999999</v>
      </c>
      <c r="AK42" s="484">
        <f>+'[1]Median Family Income-Quintiles'!AK42</f>
        <v>17129.608</v>
      </c>
      <c r="AL42" s="259">
        <f>+'[1]Median Family Income-Quintiles'!AL42</f>
        <v>35871.414400000001</v>
      </c>
      <c r="AM42" s="259">
        <f>+'[1]Median Family Income-Quintiles'!AM42</f>
        <v>55419.32</v>
      </c>
      <c r="AN42" s="259">
        <f>+'[1]Median Family Income-Quintiles'!AN42</f>
        <v>80609.919999999998</v>
      </c>
      <c r="AO42" s="259">
        <f>+'[1]Median Family Income-Quintiles'!AO42</f>
        <v>127968.24800000001</v>
      </c>
      <c r="AP42" s="484">
        <f>+'[1]Median Family Income-Quintiles'!AP42</f>
        <v>16291.791999999999</v>
      </c>
      <c r="AQ42" s="259">
        <f>+'[1]Median Family Income-Quintiles'!AQ42</f>
        <v>36962.003100000002</v>
      </c>
      <c r="AR42" s="259">
        <f>+'[1]Median Family Income-Quintiles'!AR42</f>
        <v>57021.271999999997</v>
      </c>
      <c r="AS42" s="259">
        <f>+'[1]Median Family Income-Quintiles'!AS42</f>
        <v>81560.7837</v>
      </c>
      <c r="AT42" s="565">
        <f>+'[1]Median Family Income-Quintiles'!AT42</f>
        <v>130368.956058</v>
      </c>
      <c r="AU42" s="259">
        <f>+'[1]Median Family Income-Quintiles'!AU42</f>
        <v>17173.519</v>
      </c>
      <c r="AV42" s="259">
        <f>+'[1]Median Family Income-Quintiles'!AV42</f>
        <v>37983.783199999998</v>
      </c>
      <c r="AW42" s="259">
        <f>+'[1]Median Family Income-Quintiles'!AW42</f>
        <v>58389.964599999999</v>
      </c>
      <c r="AX42" s="259">
        <f>+'[1]Median Family Income-Quintiles'!AX42</f>
        <v>83645.139599999995</v>
      </c>
      <c r="AY42" s="565">
        <f>+'[1]Median Family Income-Quintiles'!AY42</f>
        <v>135367.73800000001</v>
      </c>
      <c r="AZ42" s="259">
        <f>+'[1]Median Family Income-Quintiles'!AZ42</f>
        <v>17057.80457</v>
      </c>
      <c r="BA42" s="259">
        <f>+'[1]Median Family Income-Quintiles'!BA42</f>
        <v>38387.616900000001</v>
      </c>
      <c r="BB42" s="259">
        <f>+'[1]Median Family Income-Quintiles'!BB42</f>
        <v>59344.636100000003</v>
      </c>
      <c r="BC42" s="259">
        <f>+'[1]Median Family Income-Quintiles'!BC42</f>
        <v>84734.870899999994</v>
      </c>
      <c r="BD42" s="259">
        <f>+'[1]Median Family Income-Quintiles'!BD42</f>
        <v>136019.11499999999</v>
      </c>
    </row>
    <row r="43" spans="1:56">
      <c r="A43" s="485" t="s">
        <v>131</v>
      </c>
      <c r="B43" s="259">
        <f>+'[1]Median Family Income-Quintiles'!B43</f>
        <v>12600</v>
      </c>
      <c r="C43" s="254">
        <f>+'[1]Median Family Income-Quintiles'!C43</f>
        <v>25402</v>
      </c>
      <c r="D43" s="254">
        <f>+'[1]Median Family Income-Quintiles'!D43</f>
        <v>39048</v>
      </c>
      <c r="E43" s="254">
        <f>+'[1]Median Family Income-Quintiles'!E43</f>
        <v>55325</v>
      </c>
      <c r="F43" s="259">
        <f>+'[1]Median Family Income-Quintiles'!F43</f>
        <v>92511</v>
      </c>
      <c r="G43" s="484">
        <f>+'[1]Median Family Income-Quintiles'!G43</f>
        <v>13278</v>
      </c>
      <c r="H43" s="254">
        <f>+'[1]Median Family Income-Quintiles'!H43</f>
        <v>27500</v>
      </c>
      <c r="I43" s="254">
        <f>+'[1]Median Family Income-Quintiles'!I43</f>
        <v>44325</v>
      </c>
      <c r="J43" s="254">
        <f>+'[1]Median Family Income-Quintiles'!J43</f>
        <v>63300</v>
      </c>
      <c r="K43" s="259">
        <f>+'[1]Median Family Income-Quintiles'!K43</f>
        <v>103808</v>
      </c>
      <c r="L43" s="484">
        <f>+'[1]Median Family Income-Quintiles'!L43</f>
        <v>14000</v>
      </c>
      <c r="M43" s="254">
        <f>+'[1]Median Family Income-Quintiles'!M43</f>
        <v>29640</v>
      </c>
      <c r="N43" s="254">
        <f>+'[1]Median Family Income-Quintiles'!N43</f>
        <v>47738</v>
      </c>
      <c r="O43" s="254">
        <f>+'[1]Median Family Income-Quintiles'!O43</f>
        <v>67395</v>
      </c>
      <c r="P43" s="259">
        <f>+'[1]Median Family Income-Quintiles'!P43</f>
        <v>106900</v>
      </c>
      <c r="Q43" s="484">
        <f>+'[1]Median Family Income-Quintiles'!Q43</f>
        <v>13500</v>
      </c>
      <c r="R43" s="254">
        <f>+'[1]Median Family Income-Quintiles'!R43</f>
        <v>30203</v>
      </c>
      <c r="S43" s="254">
        <f>+'[1]Median Family Income-Quintiles'!S43</f>
        <v>49548</v>
      </c>
      <c r="T43" s="254">
        <f>+'[1]Median Family Income-Quintiles'!T43</f>
        <v>70201</v>
      </c>
      <c r="U43" s="259">
        <f>+'[1]Median Family Income-Quintiles'!U43</f>
        <v>109700</v>
      </c>
      <c r="V43" s="484">
        <f>+'[1]Median Family Income-Quintiles'!V43</f>
        <v>19602.5275</v>
      </c>
      <c r="W43" s="254">
        <f>+'[1]Median Family Income-Quintiles'!W43</f>
        <v>37579.974999999999</v>
      </c>
      <c r="X43" s="254">
        <f>+'[1]Median Family Income-Quintiles'!X43</f>
        <v>55862.125</v>
      </c>
      <c r="Y43" s="254">
        <f>+'[1]Median Family Income-Quintiles'!Y43</f>
        <v>78003.839999999997</v>
      </c>
      <c r="Z43" s="259">
        <f>+'[1]Median Family Income-Quintiles'!Z43</f>
        <v>121881</v>
      </c>
      <c r="AA43" s="484">
        <f>+'[1]Median Family Income-Quintiles'!AA43</f>
        <v>20775.135600000001</v>
      </c>
      <c r="AB43" s="254">
        <f>+'[1]Median Family Income-Quintiles'!AB43</f>
        <v>42466.821300000003</v>
      </c>
      <c r="AC43" s="254">
        <f>+'[1]Median Family Income-Quintiles'!AC43</f>
        <v>61918.051200000002</v>
      </c>
      <c r="AD43" s="254">
        <f>+'[1]Median Family Income-Quintiles'!AD43</f>
        <v>85544.676000000007</v>
      </c>
      <c r="AE43" s="259">
        <f>+'[1]Median Family Income-Quintiles'!AE43</f>
        <v>134427.348</v>
      </c>
      <c r="AF43" s="484">
        <f>+'[1]Median Family Income-Quintiles'!AF43</f>
        <v>20289.444</v>
      </c>
      <c r="AG43" s="254">
        <f>+'[1]Median Family Income-Quintiles'!AG43</f>
        <v>42078.108</v>
      </c>
      <c r="AH43" s="254">
        <f>+'[1]Median Family Income-Quintiles'!AH43</f>
        <v>62167.656000000003</v>
      </c>
      <c r="AI43" s="254">
        <f>+'[1]Median Family Income-Quintiles'!AI43</f>
        <v>84955.8</v>
      </c>
      <c r="AJ43" s="259">
        <f>+'[1]Median Family Income-Quintiles'!AJ43</f>
        <v>130082.322</v>
      </c>
      <c r="AK43" s="484">
        <f>+'[1]Median Family Income-Quintiles'!AK43</f>
        <v>19648.668000000001</v>
      </c>
      <c r="AL43" s="259">
        <f>+'[1]Median Family Income-Quintiles'!AL43</f>
        <v>40808.771999999997</v>
      </c>
      <c r="AM43" s="259">
        <f>+'[1]Median Family Income-Quintiles'!AM43</f>
        <v>60658.964800000002</v>
      </c>
      <c r="AN43" s="259">
        <f>+'[1]Median Family Income-Quintiles'!AN43</f>
        <v>84741.178400000004</v>
      </c>
      <c r="AO43" s="259">
        <f>+'[1]Median Family Income-Quintiles'!AO43</f>
        <v>133711.70480000001</v>
      </c>
      <c r="AP43" s="484">
        <f>+'[1]Median Family Income-Quintiles'!AP43</f>
        <v>20364.740000000002</v>
      </c>
      <c r="AQ43" s="259">
        <f>+'[1]Median Family Income-Quintiles'!AQ43</f>
        <v>42664.130299999997</v>
      </c>
      <c r="AR43" s="259">
        <f>+'[1]Median Family Income-Quintiles'!AR43</f>
        <v>63130.694000000003</v>
      </c>
      <c r="AS43" s="259">
        <f>+'[1]Median Family Income-Quintiles'!AS43</f>
        <v>87772.029399999999</v>
      </c>
      <c r="AT43" s="565">
        <f>+'[1]Median Family Income-Quintiles'!AT43</f>
        <v>139294.8216</v>
      </c>
      <c r="AU43" s="259">
        <f>+'[1]Median Family Income-Quintiles'!AU43</f>
        <v>20810.264200000001</v>
      </c>
      <c r="AV43" s="259">
        <f>+'[1]Median Family Income-Quintiles'!AV43</f>
        <v>43944.004500000003</v>
      </c>
      <c r="AW43" s="259">
        <f>+'[1]Median Family Income-Quintiles'!AW43</f>
        <v>65057.330800000003</v>
      </c>
      <c r="AX43" s="259">
        <f>+'[1]Median Family Income-Quintiles'!AX43</f>
        <v>90918.63</v>
      </c>
      <c r="AY43" s="565">
        <f>+'[1]Median Family Income-Quintiles'!AY43</f>
        <v>142338.16630000001</v>
      </c>
      <c r="AZ43" s="259">
        <f>+'[1]Median Family Income-Quintiles'!AZ43</f>
        <v>21158.528999999999</v>
      </c>
      <c r="BA43" s="259">
        <f>+'[1]Median Family Income-Quintiles'!BA43</f>
        <v>43929.136400000003</v>
      </c>
      <c r="BB43" s="259">
        <f>+'[1]Median Family Income-Quintiles'!BB43</f>
        <v>65389.930099999998</v>
      </c>
      <c r="BC43" s="259">
        <f>+'[1]Median Family Income-Quintiles'!BC43</f>
        <v>91686.959000000003</v>
      </c>
      <c r="BD43" s="259">
        <f>+'[1]Median Family Income-Quintiles'!BD43</f>
        <v>144079.50700000001</v>
      </c>
    </row>
    <row r="44" spans="1:56">
      <c r="A44" s="485" t="s">
        <v>132</v>
      </c>
      <c r="B44" s="259">
        <f>+'[1]Median Family Income-Quintiles'!B44</f>
        <v>11206</v>
      </c>
      <c r="C44" s="254">
        <f>+'[1]Median Family Income-Quintiles'!C44</f>
        <v>24653</v>
      </c>
      <c r="D44" s="254">
        <f>+'[1]Median Family Income-Quintiles'!D44</f>
        <v>40162</v>
      </c>
      <c r="E44" s="254">
        <f>+'[1]Median Family Income-Quintiles'!E44</f>
        <v>59550</v>
      </c>
      <c r="F44" s="259">
        <f>+'[1]Median Family Income-Quintiles'!F44</f>
        <v>101250</v>
      </c>
      <c r="G44" s="484">
        <f>+'[1]Median Family Income-Quintiles'!G44</f>
        <v>11913</v>
      </c>
      <c r="H44" s="254">
        <f>+'[1]Median Family Income-Quintiles'!H44</f>
        <v>26300</v>
      </c>
      <c r="I44" s="254">
        <f>+'[1]Median Family Income-Quintiles'!I44</f>
        <v>43300</v>
      </c>
      <c r="J44" s="254">
        <f>+'[1]Median Family Income-Quintiles'!J44</f>
        <v>61433</v>
      </c>
      <c r="K44" s="259">
        <f>+'[1]Median Family Income-Quintiles'!K44</f>
        <v>102500</v>
      </c>
      <c r="L44" s="484">
        <f>+'[1]Median Family Income-Quintiles'!L44</f>
        <v>13000</v>
      </c>
      <c r="M44" s="254">
        <f>+'[1]Median Family Income-Quintiles'!M44</f>
        <v>29324</v>
      </c>
      <c r="N44" s="254">
        <f>+'[1]Median Family Income-Quintiles'!N44</f>
        <v>48217</v>
      </c>
      <c r="O44" s="254">
        <f>+'[1]Median Family Income-Quintiles'!O44</f>
        <v>71448</v>
      </c>
      <c r="P44" s="259">
        <f>+'[1]Median Family Income-Quintiles'!P44</f>
        <v>116465</v>
      </c>
      <c r="Q44" s="484">
        <f>+'[1]Median Family Income-Quintiles'!Q44</f>
        <v>12848</v>
      </c>
      <c r="R44" s="254">
        <f>+'[1]Median Family Income-Quintiles'!R44</f>
        <v>30068</v>
      </c>
      <c r="S44" s="254">
        <f>+'[1]Median Family Income-Quintiles'!S44</f>
        <v>49324</v>
      </c>
      <c r="T44" s="254">
        <f>+'[1]Median Family Income-Quintiles'!T44</f>
        <v>73330</v>
      </c>
      <c r="U44" s="259">
        <f>+'[1]Median Family Income-Quintiles'!U44</f>
        <v>116150</v>
      </c>
      <c r="V44" s="484">
        <f>+'[1]Median Family Income-Quintiles'!V44</f>
        <v>18282.150000000001</v>
      </c>
      <c r="W44" s="254">
        <f>+'[1]Median Family Income-Quintiles'!W44</f>
        <v>37884.677499999998</v>
      </c>
      <c r="X44" s="254">
        <f>+'[1]Median Family Income-Quintiles'!X44</f>
        <v>57284.07</v>
      </c>
      <c r="Y44" s="254">
        <f>+'[1]Median Family Income-Quintiles'!Y44</f>
        <v>81254</v>
      </c>
      <c r="Z44" s="259">
        <f>+'[1]Median Family Income-Quintiles'!Z44</f>
        <v>131123.64249999999</v>
      </c>
      <c r="AA44" s="484">
        <f>+'[1]Median Family Income-Quintiles'!AA44</f>
        <v>20367.78</v>
      </c>
      <c r="AB44" s="254">
        <f>+'[1]Median Family Income-Quintiles'!AB44</f>
        <v>41753.949000000001</v>
      </c>
      <c r="AC44" s="254">
        <f>+'[1]Median Family Income-Quintiles'!AC44</f>
        <v>62783.681850000001</v>
      </c>
      <c r="AD44" s="254">
        <f>+'[1]Median Family Income-Quintiles'!AD44</f>
        <v>88905.359700000001</v>
      </c>
      <c r="AE44" s="259">
        <f>+'[1]Median Family Income-Quintiles'!AE44</f>
        <v>144611.23800000001</v>
      </c>
      <c r="AF44" s="484">
        <f>+'[1]Median Family Income-Quintiles'!AF44</f>
        <v>19989.599999999999</v>
      </c>
      <c r="AG44" s="254">
        <f>+'[1]Median Family Income-Quintiles'!AG44</f>
        <v>40179.095999999998</v>
      </c>
      <c r="AH44" s="254">
        <f>+'[1]Median Family Income-Quintiles'!AH44</f>
        <v>61967.76</v>
      </c>
      <c r="AI44" s="254">
        <f>+'[1]Median Family Income-Quintiles'!AI44</f>
        <v>87654.395999999993</v>
      </c>
      <c r="AJ44" s="259">
        <f>+'[1]Median Family Income-Quintiles'!AJ44</f>
        <v>144924.6</v>
      </c>
      <c r="AK44" s="484">
        <f>+'[1]Median Family Income-Quintiles'!AK44</f>
        <v>19144.856</v>
      </c>
      <c r="AL44" s="259">
        <f>+'[1]Median Family Income-Quintiles'!AL44</f>
        <v>41312.584000000003</v>
      </c>
      <c r="AM44" s="259">
        <f>+'[1]Median Family Income-Quintiles'!AM44</f>
        <v>60558.202400000002</v>
      </c>
      <c r="AN44" s="259">
        <f>+'[1]Median Family Income-Quintiles'!AN44</f>
        <v>86655.664000000004</v>
      </c>
      <c r="AO44" s="259">
        <f>+'[1]Median Family Income-Quintiles'!AO44</f>
        <v>140261.26079999999</v>
      </c>
      <c r="AP44" s="484">
        <f>+'[1]Median Family Income-Quintiles'!AP44</f>
        <v>19957.445199999998</v>
      </c>
      <c r="AQ44" s="259">
        <f>+'[1]Median Family Income-Quintiles'!AQ44</f>
        <v>40729.480000000003</v>
      </c>
      <c r="AR44" s="259">
        <f>+'[1]Median Family Income-Quintiles'!AR44</f>
        <v>61094.22</v>
      </c>
      <c r="AS44" s="259">
        <f>+'[1]Median Family Income-Quintiles'!AS44</f>
        <v>89604.856</v>
      </c>
      <c r="AT44" s="565">
        <f>+'[1]Median Family Income-Quintiles'!AT44</f>
        <v>142960.4748</v>
      </c>
      <c r="AU44" s="259">
        <f>+'[1]Median Family Income-Quintiles'!AU44</f>
        <v>20204.14</v>
      </c>
      <c r="AV44" s="259">
        <f>+'[1]Median Family Income-Quintiles'!AV44</f>
        <v>41418.487000000001</v>
      </c>
      <c r="AW44" s="259">
        <f>+'[1]Median Family Income-Quintiles'!AW44</f>
        <v>64855.289400000001</v>
      </c>
      <c r="AX44" s="259">
        <f>+'[1]Median Family Income-Quintiles'!AX44</f>
        <v>91140.875539999994</v>
      </c>
      <c r="AY44" s="565">
        <f>+'[1]Median Family Income-Quintiles'!AY44</f>
        <v>148500.429</v>
      </c>
      <c r="AZ44" s="259">
        <f>+'[1]Median Family Income-Quintiles'!AZ44</f>
        <v>19959.545689999999</v>
      </c>
      <c r="BA44" s="259">
        <f>+'[1]Median Family Income-Quintiles'!BA44</f>
        <v>42317.057999999997</v>
      </c>
      <c r="BB44" s="259">
        <f>+'[1]Median Family Income-Quintiles'!BB44</f>
        <v>63677.096799999999</v>
      </c>
      <c r="BC44" s="259">
        <f>+'[1]Median Family Income-Quintiles'!BC44</f>
        <v>91686.959000000003</v>
      </c>
      <c r="BD44" s="259">
        <f>+'[1]Median Family Income-Quintiles'!BD44</f>
        <v>153419.48623000001</v>
      </c>
    </row>
    <row r="45" spans="1:56">
      <c r="A45" s="485" t="s">
        <v>133</v>
      </c>
      <c r="B45" s="259">
        <f>+'[1]Median Family Income-Quintiles'!B45</f>
        <v>11616</v>
      </c>
      <c r="C45" s="254">
        <f>+'[1]Median Family Income-Quintiles'!C45</f>
        <v>27711</v>
      </c>
      <c r="D45" s="254">
        <f>+'[1]Median Family Income-Quintiles'!D45</f>
        <v>45766</v>
      </c>
      <c r="E45" s="254">
        <f>+'[1]Median Family Income-Quintiles'!E45</f>
        <v>67169</v>
      </c>
      <c r="F45" s="259">
        <f>+'[1]Median Family Income-Quintiles'!F45</f>
        <v>107825</v>
      </c>
      <c r="G45" s="484">
        <f>+'[1]Median Family Income-Quintiles'!G45</f>
        <v>12716</v>
      </c>
      <c r="H45" s="254">
        <f>+'[1]Median Family Income-Quintiles'!H45</f>
        <v>30402</v>
      </c>
      <c r="I45" s="254">
        <f>+'[1]Median Family Income-Quintiles'!I45</f>
        <v>50642</v>
      </c>
      <c r="J45" s="254">
        <f>+'[1]Median Family Income-Quintiles'!J45</f>
        <v>74755</v>
      </c>
      <c r="K45" s="259">
        <f>+'[1]Median Family Income-Quintiles'!K45</f>
        <v>123800</v>
      </c>
      <c r="L45" s="484">
        <f>+'[1]Median Family Income-Quintiles'!L45</f>
        <v>12800</v>
      </c>
      <c r="M45" s="254">
        <f>+'[1]Median Family Income-Quintiles'!M45</f>
        <v>30203</v>
      </c>
      <c r="N45" s="254">
        <f>+'[1]Median Family Income-Quintiles'!N45</f>
        <v>51024</v>
      </c>
      <c r="O45" s="254">
        <f>+'[1]Median Family Income-Quintiles'!O45</f>
        <v>77180</v>
      </c>
      <c r="P45" s="259">
        <f>+'[1]Median Family Income-Quintiles'!P45</f>
        <v>125380</v>
      </c>
      <c r="Q45" s="484">
        <f>+'[1]Median Family Income-Quintiles'!Q45</f>
        <v>12156</v>
      </c>
      <c r="R45" s="254">
        <f>+'[1]Median Family Income-Quintiles'!R45</f>
        <v>29599</v>
      </c>
      <c r="S45" s="254">
        <f>+'[1]Median Family Income-Quintiles'!S45</f>
        <v>50000</v>
      </c>
      <c r="T45" s="254">
        <f>+'[1]Median Family Income-Quintiles'!T45</f>
        <v>77224</v>
      </c>
      <c r="U45" s="259">
        <f>+'[1]Median Family Income-Quintiles'!U45</f>
        <v>125440</v>
      </c>
      <c r="V45" s="484">
        <f>+'[1]Median Family Income-Quintiles'!V45</f>
        <v>16504.71875</v>
      </c>
      <c r="W45" s="254">
        <f>+'[1]Median Family Income-Quintiles'!W45</f>
        <v>37732.326249999998</v>
      </c>
      <c r="X45" s="254">
        <f>+'[1]Median Family Income-Quintiles'!X45</f>
        <v>57893.474999999999</v>
      </c>
      <c r="Y45" s="254">
        <f>+'[1]Median Family Income-Quintiles'!Y45</f>
        <v>83305.663499999995</v>
      </c>
      <c r="Z45" s="259">
        <f>+'[1]Median Family Income-Quintiles'!Z45</f>
        <v>134069.1</v>
      </c>
      <c r="AA45" s="484">
        <f>+'[1]Median Family Income-Quintiles'!AA45</f>
        <v>17312.613000000001</v>
      </c>
      <c r="AB45" s="254">
        <f>+'[1]Median Family Income-Quintiles'!AB45</f>
        <v>39309.815399999999</v>
      </c>
      <c r="AC45" s="254">
        <f>+'[1]Median Family Income-Quintiles'!AC45</f>
        <v>60797.823299999996</v>
      </c>
      <c r="AD45" s="254">
        <f>+'[1]Median Family Income-Quintiles'!AD45</f>
        <v>87683.2929</v>
      </c>
      <c r="AE45" s="259">
        <f>+'[1]Median Family Income-Quintiles'!AE45</f>
        <v>142879.9767</v>
      </c>
      <c r="AF45" s="484">
        <f>+'[1]Median Family Income-Quintiles'!AF45</f>
        <v>15991.68</v>
      </c>
      <c r="AG45" s="254">
        <f>+'[1]Median Family Income-Quintiles'!AG45</f>
        <v>36680.915999999997</v>
      </c>
      <c r="AH45" s="254">
        <f>+'[1]Median Family Income-Quintiles'!AH45</f>
        <v>56970.36</v>
      </c>
      <c r="AI45" s="254">
        <f>+'[1]Median Family Income-Quintiles'!AI45</f>
        <v>83456.58</v>
      </c>
      <c r="AJ45" s="259">
        <f>+'[1]Median Family Income-Quintiles'!AJ45</f>
        <v>136928.76</v>
      </c>
      <c r="AK45" s="484">
        <f>+'[1]Median Family Income-Quintiles'!AK45</f>
        <v>16021.221600000001</v>
      </c>
      <c r="AL45" s="259">
        <f>+'[1]Median Family Income-Quintiles'!AL45</f>
        <v>36778.275999999998</v>
      </c>
      <c r="AM45" s="259">
        <f>+'[1]Median Family Income-Quintiles'!AM45</f>
        <v>56426.944000000003</v>
      </c>
      <c r="AN45" s="259">
        <f>+'[1]Median Family Income-Quintiles'!AN45</f>
        <v>82625.168000000005</v>
      </c>
      <c r="AO45" s="259">
        <f>+'[1]Median Family Income-Quintiles'!AO45</f>
        <v>138346.7752</v>
      </c>
      <c r="AP45" s="484">
        <f>+'[1]Median Family Income-Quintiles'!AP45</f>
        <v>15497.567139999999</v>
      </c>
      <c r="AQ45" s="259">
        <f>+'[1]Median Family Income-Quintiles'!AQ45</f>
        <v>36809.267549999997</v>
      </c>
      <c r="AR45" s="259">
        <f>+'[1]Median Family Income-Quintiles'!AR45</f>
        <v>58039.508999999998</v>
      </c>
      <c r="AS45" s="259">
        <f>+'[1]Median Family Income-Quintiles'!AS45</f>
        <v>85379.172449999998</v>
      </c>
      <c r="AT45" s="565">
        <f>+'[1]Median Family Income-Quintiles'!AT45</f>
        <v>142553.18</v>
      </c>
      <c r="AU45" s="259">
        <f>+'[1]Median Family Income-Quintiles'!AU45</f>
        <v>15456.167100000001</v>
      </c>
      <c r="AV45" s="259">
        <f>+'[1]Median Family Income-Quintiles'!AV45</f>
        <v>37377.659</v>
      </c>
      <c r="AW45" s="259">
        <f>+'[1]Median Family Income-Quintiles'!AW45</f>
        <v>58895.068099999997</v>
      </c>
      <c r="AX45" s="259">
        <f>+'[1]Median Family Income-Quintiles'!AX45</f>
        <v>86271.677800000005</v>
      </c>
      <c r="AY45" s="565">
        <f>+'[1]Median Family Income-Quintiles'!AY45</f>
        <v>143449.394</v>
      </c>
      <c r="AZ45" s="259">
        <f>+'[1]Median Family Income-Quintiles'!AZ45</f>
        <v>16120.784</v>
      </c>
      <c r="BA45" s="259">
        <f>+'[1]Median Family Income-Quintiles'!BA45</f>
        <v>38699.957090000004</v>
      </c>
      <c r="BB45" s="259">
        <f>+'[1]Median Family Income-Quintiles'!BB45</f>
        <v>60452.94</v>
      </c>
      <c r="BC45" s="259">
        <f>+'[1]Median Family Income-Quintiles'!BC45</f>
        <v>89671.861000000004</v>
      </c>
      <c r="BD45" s="259">
        <f>+'[1]Median Family Income-Quintiles'!BD45</f>
        <v>151132.35</v>
      </c>
    </row>
    <row r="46" spans="1:56">
      <c r="A46" s="485" t="s">
        <v>134</v>
      </c>
      <c r="B46" s="259">
        <f>+'[1]Median Family Income-Quintiles'!B46</f>
        <v>12230</v>
      </c>
      <c r="C46" s="254">
        <f>+'[1]Median Family Income-Quintiles'!C46</f>
        <v>29863</v>
      </c>
      <c r="D46" s="254">
        <f>+'[1]Median Family Income-Quintiles'!D46</f>
        <v>47758</v>
      </c>
      <c r="E46" s="254">
        <f>+'[1]Median Family Income-Quintiles'!E46</f>
        <v>69038</v>
      </c>
      <c r="F46" s="259">
        <f>+'[1]Median Family Income-Quintiles'!F46</f>
        <v>104451</v>
      </c>
      <c r="G46" s="484">
        <f>+'[1]Median Family Income-Quintiles'!G46</f>
        <v>15000</v>
      </c>
      <c r="H46" s="254">
        <f>+'[1]Median Family Income-Quintiles'!H46</f>
        <v>33500</v>
      </c>
      <c r="I46" s="254">
        <f>+'[1]Median Family Income-Quintiles'!I46</f>
        <v>54046</v>
      </c>
      <c r="J46" s="254">
        <f>+'[1]Median Family Income-Quintiles'!J46</f>
        <v>76351</v>
      </c>
      <c r="K46" s="259">
        <f>+'[1]Median Family Income-Quintiles'!K46</f>
        <v>120100</v>
      </c>
      <c r="L46" s="484">
        <f>+'[1]Median Family Income-Quintiles'!L46</f>
        <v>16749</v>
      </c>
      <c r="M46" s="254">
        <f>+'[1]Median Family Income-Quintiles'!M46</f>
        <v>37110</v>
      </c>
      <c r="N46" s="254">
        <f>+'[1]Median Family Income-Quintiles'!N46</f>
        <v>59326</v>
      </c>
      <c r="O46" s="254">
        <f>+'[1]Median Family Income-Quintiles'!O46</f>
        <v>83500</v>
      </c>
      <c r="P46" s="259">
        <f>+'[1]Median Family Income-Quintiles'!P46</f>
        <v>131715</v>
      </c>
      <c r="Q46" s="484">
        <f>+'[1]Median Family Income-Quintiles'!Q46</f>
        <v>16728</v>
      </c>
      <c r="R46" s="254">
        <f>+'[1]Median Family Income-Quintiles'!R46</f>
        <v>38159</v>
      </c>
      <c r="S46" s="254">
        <f>+'[1]Median Family Income-Quintiles'!S46</f>
        <v>61070</v>
      </c>
      <c r="T46" s="254">
        <f>+'[1]Median Family Income-Quintiles'!T46</f>
        <v>87277</v>
      </c>
      <c r="U46" s="259">
        <f>+'[1]Median Family Income-Quintiles'!U46</f>
        <v>140200</v>
      </c>
      <c r="V46" s="484">
        <f>+'[1]Median Family Income-Quintiles'!V46</f>
        <v>21532.31</v>
      </c>
      <c r="W46" s="254">
        <f>+'[1]Median Family Income-Quintiles'!W46</f>
        <v>45705.375</v>
      </c>
      <c r="X46" s="254">
        <f>+'[1]Median Family Income-Quintiles'!X46</f>
        <v>66607.966499999995</v>
      </c>
      <c r="Y46" s="254">
        <f>+'[1]Median Family Income-Quintiles'!Y46</f>
        <v>92426.425000000003</v>
      </c>
      <c r="Z46" s="259">
        <f>+'[1]Median Family Income-Quintiles'!Z46</f>
        <v>148694.82</v>
      </c>
      <c r="AA46" s="484">
        <f>+'[1]Median Family Income-Quintiles'!AA46</f>
        <v>23626.624800000001</v>
      </c>
      <c r="AB46" s="254">
        <f>+'[1]Median Family Income-Quintiles'!AB46</f>
        <v>48882.671999999999</v>
      </c>
      <c r="AC46" s="254">
        <f>+'[1]Median Family Income-Quintiles'!AC46</f>
        <v>71898.263399999996</v>
      </c>
      <c r="AD46" s="254">
        <f>+'[1]Median Family Income-Quintiles'!AD46</f>
        <v>99802.122000000003</v>
      </c>
      <c r="AE46" s="259">
        <f>+'[1]Median Family Income-Quintiles'!AE46</f>
        <v>163145.9178</v>
      </c>
      <c r="AF46" s="484">
        <f>+'[1]Median Family Income-Quintiles'!AF46</f>
        <v>21988.560000000001</v>
      </c>
      <c r="AG46" s="254">
        <f>+'[1]Median Family Income-Quintiles'!AG46</f>
        <v>46975.56</v>
      </c>
      <c r="AH46" s="254">
        <f>+'[1]Median Family Income-Quintiles'!AH46</f>
        <v>69963.600000000006</v>
      </c>
      <c r="AI46" s="254">
        <f>+'[1]Median Family Income-Quintiles'!AI46</f>
        <v>96949.56</v>
      </c>
      <c r="AJ46" s="259">
        <f>+'[1]Median Family Income-Quintiles'!AJ46</f>
        <v>157218.204</v>
      </c>
      <c r="AK46" s="484">
        <f>+'[1]Median Family Income-Quintiles'!AK46</f>
        <v>21966.2032</v>
      </c>
      <c r="AL46" s="259">
        <f>+'[1]Median Family Income-Quintiles'!AL46</f>
        <v>47025.812080000003</v>
      </c>
      <c r="AM46" s="259">
        <f>+'[1]Median Family Income-Quintiles'!AM46</f>
        <v>70533.679999999993</v>
      </c>
      <c r="AN46" s="259">
        <f>+'[1]Median Family Income-Quintiles'!AN46</f>
        <v>97941.052800000005</v>
      </c>
      <c r="AO46" s="259">
        <f>+'[1]Median Family Income-Quintiles'!AO46</f>
        <v>159305.35440000001</v>
      </c>
      <c r="AP46" s="484">
        <f>+'[1]Median Family Income-Quintiles'!AP46</f>
        <v>21993.9192</v>
      </c>
      <c r="AQ46" s="259">
        <f>+'[1]Median Family Income-Quintiles'!AQ46</f>
        <v>47857.139000000003</v>
      </c>
      <c r="AR46" s="259">
        <f>+'[1]Median Family Income-Quintiles'!AR46</f>
        <v>71276.59</v>
      </c>
      <c r="AS46" s="259">
        <f>+'[1]Median Family Income-Quintiles'!AS46</f>
        <v>100907.2867</v>
      </c>
      <c r="AT46" s="565">
        <f>+'[1]Median Family Income-Quintiles'!AT46</f>
        <v>160066.85639999999</v>
      </c>
      <c r="AU46" s="259">
        <f>+'[1]Median Family Income-Quintiles'!AU46</f>
        <v>23133.740300000001</v>
      </c>
      <c r="AV46" s="259">
        <f>+'[1]Median Family Income-Quintiles'!AV46</f>
        <v>48996.049706999998</v>
      </c>
      <c r="AW46" s="259">
        <f>+'[1]Median Family Income-Quintiles'!AW46</f>
        <v>73745.111000000004</v>
      </c>
      <c r="AX46" s="259">
        <f>+'[1]Median Family Income-Quintiles'!AX46</f>
        <v>103344.1761</v>
      </c>
      <c r="AY46" s="565">
        <f>+'[1]Median Family Income-Quintiles'!AY46</f>
        <v>168704.56899999999</v>
      </c>
      <c r="AZ46" s="259">
        <f>+'[1]Median Family Income-Quintiles'!AZ46</f>
        <v>23375.1368</v>
      </c>
      <c r="BA46" s="259">
        <f>+'[1]Median Family Income-Quintiles'!BA46</f>
        <v>49873.675499999998</v>
      </c>
      <c r="BB46" s="259">
        <f>+'[1]Median Family Income-Quintiles'!BB46</f>
        <v>74558.626000000004</v>
      </c>
      <c r="BC46" s="259">
        <f>+'[1]Median Family Income-Quintiles'!BC46</f>
        <v>106195.6646</v>
      </c>
      <c r="BD46" s="259">
        <f>+'[1]Median Family Income-Quintiles'!BD46</f>
        <v>174708.99660000001</v>
      </c>
    </row>
    <row r="47" spans="1:56">
      <c r="A47" s="485" t="s">
        <v>135</v>
      </c>
      <c r="B47" s="259">
        <f>+'[1]Median Family Income-Quintiles'!B47</f>
        <v>11280</v>
      </c>
      <c r="C47" s="254">
        <f>+'[1]Median Family Income-Quintiles'!C47</f>
        <v>26144</v>
      </c>
      <c r="D47" s="254">
        <f>+'[1]Median Family Income-Quintiles'!D47</f>
        <v>42100</v>
      </c>
      <c r="E47" s="254">
        <f>+'[1]Median Family Income-Quintiles'!E47</f>
        <v>59125</v>
      </c>
      <c r="F47" s="259">
        <f>+'[1]Median Family Income-Quintiles'!F47</f>
        <v>93457</v>
      </c>
      <c r="G47" s="484">
        <f>+'[1]Median Family Income-Quintiles'!G47</f>
        <v>12820</v>
      </c>
      <c r="H47" s="254">
        <f>+'[1]Median Family Income-Quintiles'!H47</f>
        <v>30100</v>
      </c>
      <c r="I47" s="254">
        <f>+'[1]Median Family Income-Quintiles'!I47</f>
        <v>47200</v>
      </c>
      <c r="J47" s="254">
        <f>+'[1]Median Family Income-Quintiles'!J47</f>
        <v>66293</v>
      </c>
      <c r="K47" s="259">
        <f>+'[1]Median Family Income-Quintiles'!K47</f>
        <v>103316</v>
      </c>
      <c r="L47" s="484">
        <f>+'[1]Median Family Income-Quintiles'!L47</f>
        <v>13200</v>
      </c>
      <c r="M47" s="254">
        <f>+'[1]Median Family Income-Quintiles'!M47</f>
        <v>30232</v>
      </c>
      <c r="N47" s="254">
        <f>+'[1]Median Family Income-Quintiles'!N47</f>
        <v>48500</v>
      </c>
      <c r="O47" s="254">
        <f>+'[1]Median Family Income-Quintiles'!O47</f>
        <v>72064</v>
      </c>
      <c r="P47" s="259">
        <f>+'[1]Median Family Income-Quintiles'!P47</f>
        <v>112000</v>
      </c>
      <c r="Q47" s="484">
        <f>+'[1]Median Family Income-Quintiles'!Q47</f>
        <v>12799</v>
      </c>
      <c r="R47" s="254">
        <f>+'[1]Median Family Income-Quintiles'!R47</f>
        <v>29298</v>
      </c>
      <c r="S47" s="254">
        <f>+'[1]Median Family Income-Quintiles'!S47</f>
        <v>48760</v>
      </c>
      <c r="T47" s="254">
        <f>+'[1]Median Family Income-Quintiles'!T47</f>
        <v>72395</v>
      </c>
      <c r="U47" s="259">
        <f>+'[1]Median Family Income-Quintiles'!U47</f>
        <v>115265</v>
      </c>
      <c r="V47" s="484">
        <f>+'[1]Median Family Income-Quintiles'!V47</f>
        <v>15844.53</v>
      </c>
      <c r="W47" s="254">
        <f>+'[1]Median Family Income-Quintiles'!W47</f>
        <v>35122.041499999999</v>
      </c>
      <c r="X47" s="254">
        <f>+'[1]Median Family Income-Quintiles'!X47</f>
        <v>52815.1</v>
      </c>
      <c r="Y47" s="254">
        <f>+'[1]Median Family Income-Quintiles'!Y47</f>
        <v>76175.625</v>
      </c>
      <c r="Z47" s="259">
        <f>+'[1]Median Family Income-Quintiles'!Z47</f>
        <v>124928.02499999999</v>
      </c>
      <c r="AA47" s="484">
        <f>+'[1]Median Family Income-Quintiles'!AA47</f>
        <v>17618.129700000001</v>
      </c>
      <c r="AB47" s="254">
        <f>+'[1]Median Family Income-Quintiles'!AB47</f>
        <v>37680.392999999996</v>
      </c>
      <c r="AC47" s="254">
        <f>+'[1]Median Family Income-Quintiles'!AC47</f>
        <v>57844.495199999998</v>
      </c>
      <c r="AD47" s="254">
        <f>+'[1]Median Family Income-Quintiles'!AD47</f>
        <v>83304.220199999996</v>
      </c>
      <c r="AE47" s="259">
        <f>+'[1]Median Family Income-Quintiles'!AE47</f>
        <v>135853.0926</v>
      </c>
      <c r="AF47" s="484">
        <f>+'[1]Median Family Income-Quintiles'!AF47</f>
        <v>15991.68</v>
      </c>
      <c r="AG47" s="254">
        <f>+'[1]Median Family Income-Quintiles'!AG47</f>
        <v>36181.175999999999</v>
      </c>
      <c r="AH47" s="254">
        <f>+'[1]Median Family Income-Quintiles'!AH47</f>
        <v>56070.828000000001</v>
      </c>
      <c r="AI47" s="254">
        <f>+'[1]Median Family Income-Quintiles'!AI47</f>
        <v>80957.88</v>
      </c>
      <c r="AJ47" s="259">
        <f>+'[1]Median Family Income-Quintiles'!AJ47</f>
        <v>133930.32</v>
      </c>
      <c r="AK47" s="484">
        <f>+'[1]Median Family Income-Quintiles'!AK47</f>
        <v>16827.320800000001</v>
      </c>
      <c r="AL47" s="259">
        <f>+'[1]Median Family Income-Quintiles'!AL47</f>
        <v>36274.464</v>
      </c>
      <c r="AM47" s="259">
        <f>+'[1]Median Family Income-Quintiles'!AM47</f>
        <v>56426.944000000003</v>
      </c>
      <c r="AN47" s="259">
        <f>+'[1]Median Family Income-Quintiles'!AN47</f>
        <v>81819.068799999994</v>
      </c>
      <c r="AO47" s="259">
        <f>+'[1]Median Family Income-Quintiles'!AO47</f>
        <v>135021.61600000001</v>
      </c>
      <c r="AP47" s="484">
        <f>+'[1]Median Family Income-Quintiles'!AP47</f>
        <v>15986.320900000001</v>
      </c>
      <c r="AQ47" s="259">
        <f>+'[1]Median Family Income-Quintiles'!AQ47</f>
        <v>36656.531999999999</v>
      </c>
      <c r="AR47" s="259">
        <f>+'[1]Median Family Income-Quintiles'!AR47</f>
        <v>56715.800900000002</v>
      </c>
      <c r="AS47" s="259">
        <f>+'[1]Median Family Income-Quintiles'!AS47</f>
        <v>83495.433999999994</v>
      </c>
      <c r="AT47" s="565">
        <f>+'[1]Median Family Income-Quintiles'!AT47</f>
        <v>140109.4112</v>
      </c>
      <c r="AU47" s="259">
        <f>+'[1]Median Family Income-Quintiles'!AU47</f>
        <v>16264.332700000001</v>
      </c>
      <c r="AV47" s="259">
        <f>+'[1]Median Family Income-Quintiles'!AV47</f>
        <v>37074.596899999997</v>
      </c>
      <c r="AW47" s="259">
        <f>+'[1]Median Family Income-Quintiles'!AW47</f>
        <v>57076.695500000002</v>
      </c>
      <c r="AX47" s="259">
        <f>+'[1]Median Family Income-Quintiles'!AX47</f>
        <v>83645.139599999995</v>
      </c>
      <c r="AY47" s="565">
        <f>+'[1]Median Family Income-Quintiles'!AY47</f>
        <v>140317.75229999999</v>
      </c>
      <c r="AZ47" s="259">
        <f>+'[1]Median Family Income-Quintiles'!AZ47</f>
        <v>16926.823199999999</v>
      </c>
      <c r="BA47" s="259">
        <f>+'[1]Median Family Income-Quintiles'!BA47</f>
        <v>37883.842400000001</v>
      </c>
      <c r="BB47" s="259">
        <f>+'[1]Median Family Income-Quintiles'!BB47</f>
        <v>58437.841999999997</v>
      </c>
      <c r="BC47" s="259">
        <f>+'[1]Median Family Income-Quintiles'!BC47</f>
        <v>85641.664999999994</v>
      </c>
      <c r="BD47" s="259">
        <f>+'[1]Median Family Income-Quintiles'!BD47</f>
        <v>146094.60500000001</v>
      </c>
    </row>
    <row r="48" spans="1:56">
      <c r="A48" s="485" t="s">
        <v>136</v>
      </c>
      <c r="B48" s="259">
        <f>+'[1]Median Family Income-Quintiles'!B48</f>
        <v>11000</v>
      </c>
      <c r="C48" s="254">
        <f>+'[1]Median Family Income-Quintiles'!C48</f>
        <v>24371</v>
      </c>
      <c r="D48" s="254">
        <f>+'[1]Median Family Income-Quintiles'!D48</f>
        <v>39000</v>
      </c>
      <c r="E48" s="254">
        <f>+'[1]Median Family Income-Quintiles'!E48</f>
        <v>58400</v>
      </c>
      <c r="F48" s="259">
        <f>+'[1]Median Family Income-Quintiles'!F48</f>
        <v>91999</v>
      </c>
      <c r="G48" s="484">
        <f>+'[1]Median Family Income-Quintiles'!G48</f>
        <v>11653</v>
      </c>
      <c r="H48" s="254">
        <f>+'[1]Median Family Income-Quintiles'!H48</f>
        <v>26048</v>
      </c>
      <c r="I48" s="254">
        <f>+'[1]Median Family Income-Quintiles'!I48</f>
        <v>42790</v>
      </c>
      <c r="J48" s="254">
        <f>+'[1]Median Family Income-Quintiles'!J48</f>
        <v>63942</v>
      </c>
      <c r="K48" s="259">
        <f>+'[1]Median Family Income-Quintiles'!K48</f>
        <v>99868</v>
      </c>
      <c r="L48" s="484">
        <f>+'[1]Median Family Income-Quintiles'!L48</f>
        <v>13189</v>
      </c>
      <c r="M48" s="254">
        <f>+'[1]Median Family Income-Quintiles'!M48</f>
        <v>30050</v>
      </c>
      <c r="N48" s="254">
        <f>+'[1]Median Family Income-Quintiles'!N48</f>
        <v>47859</v>
      </c>
      <c r="O48" s="254">
        <f>+'[1]Median Family Income-Quintiles'!O48</f>
        <v>70324</v>
      </c>
      <c r="P48" s="259">
        <f>+'[1]Median Family Income-Quintiles'!P48</f>
        <v>110686</v>
      </c>
      <c r="Q48" s="484">
        <f>+'[1]Median Family Income-Quintiles'!Q48</f>
        <v>13409</v>
      </c>
      <c r="R48" s="254">
        <f>+'[1]Median Family Income-Quintiles'!R48</f>
        <v>30199</v>
      </c>
      <c r="S48" s="254">
        <f>+'[1]Median Family Income-Quintiles'!S48</f>
        <v>50500</v>
      </c>
      <c r="T48" s="254">
        <f>+'[1]Median Family Income-Quintiles'!T48</f>
        <v>74104</v>
      </c>
      <c r="U48" s="259">
        <f>+'[1]Median Family Income-Quintiles'!U48</f>
        <v>118062</v>
      </c>
      <c r="V48" s="484">
        <f>+'[1]Median Family Income-Quintiles'!V48</f>
        <v>18789.987499999999</v>
      </c>
      <c r="W48" s="254">
        <f>+'[1]Median Family Income-Quintiles'!W48</f>
        <v>38392.514999999999</v>
      </c>
      <c r="X48" s="254">
        <f>+'[1]Median Family Income-Quintiles'!X48</f>
        <v>55862.125</v>
      </c>
      <c r="Y48" s="254">
        <f>+'[1]Median Family Income-Quintiles'!Y48</f>
        <v>79141.395999999993</v>
      </c>
      <c r="Z48" s="259">
        <f>+'[1]Median Family Income-Quintiles'!Z48</f>
        <v>124420.1875</v>
      </c>
      <c r="AA48" s="484">
        <f>+'[1]Median Family Income-Quintiles'!AA48</f>
        <v>21793.524600000001</v>
      </c>
      <c r="AB48" s="254">
        <f>+'[1]Median Family Income-Quintiles'!AB48</f>
        <v>42772.338000000003</v>
      </c>
      <c r="AC48" s="254">
        <f>+'[1]Median Family Income-Quintiles'!AC48</f>
        <v>61307.017800000001</v>
      </c>
      <c r="AD48" s="254">
        <f>+'[1]Median Family Income-Quintiles'!AD48</f>
        <v>84017.092499999999</v>
      </c>
      <c r="AE48" s="259">
        <f>+'[1]Median Family Income-Quintiles'!AE48</f>
        <v>132390.57</v>
      </c>
      <c r="AF48" s="484">
        <f>+'[1]Median Family Income-Quintiles'!AF48</f>
        <v>18990.12</v>
      </c>
      <c r="AG48" s="254">
        <f>+'[1]Median Family Income-Quintiles'!AG48</f>
        <v>39979.199999999997</v>
      </c>
      <c r="AH48" s="254">
        <f>+'[1]Median Family Income-Quintiles'!AH48</f>
        <v>59968.800000000003</v>
      </c>
      <c r="AI48" s="254">
        <f>+'[1]Median Family Income-Quintiles'!AI48</f>
        <v>81957.36</v>
      </c>
      <c r="AJ48" s="259">
        <f>+'[1]Median Family Income-Quintiles'!AJ48</f>
        <v>132535.04592</v>
      </c>
      <c r="AK48" s="484">
        <f>+'[1]Median Family Income-Quintiles'!AK48</f>
        <v>20354.004799999999</v>
      </c>
      <c r="AL48" s="259">
        <f>+'[1]Median Family Income-Quintiles'!AL48</f>
        <v>40308.990495999999</v>
      </c>
      <c r="AM48" s="259">
        <f>+'[1]Median Family Income-Quintiles'!AM48</f>
        <v>60487.668720000001</v>
      </c>
      <c r="AN48" s="259">
        <f>+'[1]Median Family Income-Quintiles'!AN48</f>
        <v>84841.940799999997</v>
      </c>
      <c r="AO48" s="259">
        <f>+'[1]Median Family Income-Quintiles'!AO48</f>
        <v>130991.12</v>
      </c>
      <c r="AP48" s="484">
        <f>+'[1]Median Family Income-Quintiles'!AP48</f>
        <v>20364.740000000002</v>
      </c>
      <c r="AQ48" s="259">
        <f>+'[1]Median Family Income-Quintiles'!AQ48</f>
        <v>43071.4251</v>
      </c>
      <c r="AR48" s="259">
        <f>+'[1]Median Family Income-Quintiles'!AR48</f>
        <v>64148.930999999997</v>
      </c>
      <c r="AS48" s="259">
        <f>+'[1]Median Family Income-Quintiles'!AS48</f>
        <v>89808.503400000001</v>
      </c>
      <c r="AT48" s="565">
        <f>+'[1]Median Family Income-Quintiles'!AT48</f>
        <v>145302.41990000001</v>
      </c>
      <c r="AU48" s="259">
        <f>+'[1]Median Family Income-Quintiles'!AU48</f>
        <v>21214.347000000002</v>
      </c>
      <c r="AV48" s="259">
        <f>+'[1]Median Family Income-Quintiles'!AV48</f>
        <v>42933.797500000001</v>
      </c>
      <c r="AW48" s="259">
        <f>+'[1]Median Family Income-Quintiles'!AW48</f>
        <v>63744.061699999998</v>
      </c>
      <c r="AX48" s="259">
        <f>+'[1]Median Family Income-Quintiles'!AX48</f>
        <v>90070.056119999994</v>
      </c>
      <c r="AY48" s="565">
        <f>+'[1]Median Family Income-Quintiles'!AY48</f>
        <v>146480.01500000001</v>
      </c>
      <c r="AZ48" s="259">
        <f>+'[1]Median Family Income-Quintiles'!AZ48</f>
        <v>20856.264299999999</v>
      </c>
      <c r="BA48" s="259">
        <f>+'[1]Median Family Income-Quintiles'!BA48</f>
        <v>43828.381500000003</v>
      </c>
      <c r="BB48" s="259">
        <f>+'[1]Median Family Income-Quintiles'!BB48</f>
        <v>64886.155599999998</v>
      </c>
      <c r="BC48" s="259">
        <f>+'[1]Median Family Income-Quintiles'!BC48</f>
        <v>92896.017800000001</v>
      </c>
      <c r="BD48" s="259">
        <f>+'[1]Median Family Income-Quintiles'!BD48</f>
        <v>146094.60500000001</v>
      </c>
    </row>
    <row r="49" spans="1:56">
      <c r="A49" s="485" t="s">
        <v>137</v>
      </c>
      <c r="B49" s="259">
        <f>+'[1]Median Family Income-Quintiles'!B49</f>
        <v>10635</v>
      </c>
      <c r="C49" s="254">
        <f>+'[1]Median Family Income-Quintiles'!C49</f>
        <v>23152</v>
      </c>
      <c r="D49" s="254">
        <f>+'[1]Median Family Income-Quintiles'!D49</f>
        <v>37187</v>
      </c>
      <c r="E49" s="254">
        <f>+'[1]Median Family Income-Quintiles'!E49</f>
        <v>53452</v>
      </c>
      <c r="F49" s="259">
        <f>+'[1]Median Family Income-Quintiles'!F49</f>
        <v>81815</v>
      </c>
      <c r="G49" s="484">
        <f>+'[1]Median Family Income-Quintiles'!G49</f>
        <v>10595</v>
      </c>
      <c r="H49" s="254">
        <f>+'[1]Median Family Income-Quintiles'!H49</f>
        <v>22526</v>
      </c>
      <c r="I49" s="254">
        <f>+'[1]Median Family Income-Quintiles'!I49</f>
        <v>37364</v>
      </c>
      <c r="J49" s="254">
        <f>+'[1]Median Family Income-Quintiles'!J49</f>
        <v>56100</v>
      </c>
      <c r="K49" s="259">
        <f>+'[1]Median Family Income-Quintiles'!K49</f>
        <v>86104</v>
      </c>
      <c r="L49" s="484">
        <f>+'[1]Median Family Income-Quintiles'!L49</f>
        <v>11000</v>
      </c>
      <c r="M49" s="254">
        <f>+'[1]Median Family Income-Quintiles'!M49</f>
        <v>25441</v>
      </c>
      <c r="N49" s="254">
        <f>+'[1]Median Family Income-Quintiles'!N49</f>
        <v>41197</v>
      </c>
      <c r="O49" s="254">
        <f>+'[1]Median Family Income-Quintiles'!O49</f>
        <v>60640</v>
      </c>
      <c r="P49" s="259">
        <f>+'[1]Median Family Income-Quintiles'!P49</f>
        <v>93400</v>
      </c>
      <c r="Q49" s="484">
        <f>+'[1]Median Family Income-Quintiles'!Q49</f>
        <v>12111</v>
      </c>
      <c r="R49" s="254">
        <f>+'[1]Median Family Income-Quintiles'!R49</f>
        <v>27806</v>
      </c>
      <c r="S49" s="254">
        <f>+'[1]Median Family Income-Quintiles'!S49</f>
        <v>44719</v>
      </c>
      <c r="T49" s="254">
        <f>+'[1]Median Family Income-Quintiles'!T49</f>
        <v>64550</v>
      </c>
      <c r="U49" s="259">
        <f>+'[1]Median Family Income-Quintiles'!U49</f>
        <v>101708</v>
      </c>
      <c r="V49" s="484">
        <f>+'[1]Median Family Income-Quintiles'!V49</f>
        <v>18282.150000000001</v>
      </c>
      <c r="W49" s="254">
        <f>+'[1]Median Family Income-Quintiles'!W49</f>
        <v>37579.974999999999</v>
      </c>
      <c r="X49" s="254">
        <f>+'[1]Median Family Income-Quintiles'!X49</f>
        <v>55862.125</v>
      </c>
      <c r="Y49" s="254">
        <f>+'[1]Median Family Income-Quintiles'!Y49</f>
        <v>76317.819499999998</v>
      </c>
      <c r="Z49" s="259">
        <f>+'[1]Median Family Income-Quintiles'!Z49</f>
        <v>113207.1355</v>
      </c>
      <c r="AA49" s="484">
        <f>+'[1]Median Family Income-Quintiles'!AA49</f>
        <v>20367.78</v>
      </c>
      <c r="AB49" s="254">
        <f>+'[1]Median Family Income-Quintiles'!AB49</f>
        <v>42568.660199999998</v>
      </c>
      <c r="AC49" s="254">
        <f>+'[1]Median Family Income-Quintiles'!AC49</f>
        <v>62223.567900000002</v>
      </c>
      <c r="AD49" s="254">
        <f>+'[1]Median Family Income-Quintiles'!AD49</f>
        <v>87683.2929</v>
      </c>
      <c r="AE49" s="259">
        <f>+'[1]Median Family Income-Quintiles'!AE49</f>
        <v>132390.57</v>
      </c>
      <c r="AF49" s="484">
        <f>+'[1]Median Family Income-Quintiles'!AF49</f>
        <v>22988.04</v>
      </c>
      <c r="AG49" s="254">
        <f>+'[1]Median Family Income-Quintiles'!AG49</f>
        <v>44576.807999999997</v>
      </c>
      <c r="AH49" s="254">
        <f>+'[1]Median Family Income-Quintiles'!AH49</f>
        <v>64546.418400000002</v>
      </c>
      <c r="AI49" s="254">
        <f>+'[1]Median Family Income-Quintiles'!AI49</f>
        <v>89703.33</v>
      </c>
      <c r="AJ49" s="259">
        <f>+'[1]Median Family Income-Quintiles'!AJ49</f>
        <v>140626.83600000001</v>
      </c>
      <c r="AK49" s="484">
        <f>+'[1]Median Family Income-Quintiles'!AK49</f>
        <v>20152.48</v>
      </c>
      <c r="AL49" s="259">
        <f>+'[1]Median Family Income-Quintiles'!AL49</f>
        <v>42118.683199999999</v>
      </c>
      <c r="AM49" s="259">
        <f>+'[1]Median Family Income-Quintiles'!AM49</f>
        <v>63480.311999999998</v>
      </c>
      <c r="AN49" s="259">
        <f>+'[1]Median Family Income-Quintiles'!AN49</f>
        <v>85648.04</v>
      </c>
      <c r="AO49" s="259">
        <f>+'[1]Median Family Income-Quintiles'!AO49</f>
        <v>129681.20879999999</v>
      </c>
      <c r="AP49" s="484">
        <f>+'[1]Median Family Income-Quintiles'!AP49</f>
        <v>20364.740000000002</v>
      </c>
      <c r="AQ49" s="259">
        <f>+'[1]Median Family Income-Quintiles'!AQ49</f>
        <v>45820.665000000001</v>
      </c>
      <c r="AR49" s="259">
        <f>+'[1]Median Family Income-Quintiles'!AR49</f>
        <v>67203.642000000007</v>
      </c>
      <c r="AS49" s="259">
        <f>+'[1]Median Family Income-Quintiles'!AS49</f>
        <v>96528.867599999998</v>
      </c>
      <c r="AT49" s="565">
        <f>+'[1]Median Family Income-Quintiles'!AT49</f>
        <v>146218.83319999999</v>
      </c>
      <c r="AU49" s="259">
        <f>+'[1]Median Family Income-Quintiles'!AU49</f>
        <v>22224.554</v>
      </c>
      <c r="AV49" s="259">
        <f>+'[1]Median Family Income-Quintiles'!AV49</f>
        <v>46065.439200000001</v>
      </c>
      <c r="AW49" s="259">
        <f>+'[1]Median Family Income-Quintiles'!AW49</f>
        <v>70714.490000000005</v>
      </c>
      <c r="AX49" s="259">
        <f>+'[1]Median Family Income-Quintiles'!AX49</f>
        <v>101849.06974000001</v>
      </c>
      <c r="AY49" s="565">
        <f>+'[1]Median Family Income-Quintiles'!AY49</f>
        <v>170927.02439999999</v>
      </c>
      <c r="AZ49" s="259">
        <f>+'[1]Median Family Income-Quintiles'!AZ49</f>
        <v>23072.872100000001</v>
      </c>
      <c r="BA49" s="259">
        <f>+'[1]Median Family Income-Quintiles'!BA49</f>
        <v>47354.803</v>
      </c>
      <c r="BB49" s="259">
        <f>+'[1]Median Family Income-Quintiles'!BB49</f>
        <v>71535.979000000007</v>
      </c>
      <c r="BC49" s="259">
        <f>+'[1]Median Family Income-Quintiles'!BC49</f>
        <v>100754.9</v>
      </c>
      <c r="BD49" s="259">
        <f>+'[1]Median Family Income-Quintiles'!BD49</f>
        <v>157782.1734</v>
      </c>
    </row>
    <row r="50" spans="1:56">
      <c r="A50" s="485" t="s">
        <v>138</v>
      </c>
      <c r="B50" s="259">
        <f>+'[1]Median Family Income-Quintiles'!B50</f>
        <v>10640</v>
      </c>
      <c r="C50" s="254">
        <f>+'[1]Median Family Income-Quintiles'!C50</f>
        <v>26073</v>
      </c>
      <c r="D50" s="254">
        <f>+'[1]Median Family Income-Quintiles'!D50</f>
        <v>43598</v>
      </c>
      <c r="E50" s="254">
        <f>+'[1]Median Family Income-Quintiles'!E50</f>
        <v>65000</v>
      </c>
      <c r="F50" s="259">
        <f>+'[1]Median Family Income-Quintiles'!F50</f>
        <v>103470</v>
      </c>
      <c r="G50" s="484">
        <f>+'[1]Median Family Income-Quintiles'!G50</f>
        <v>12000</v>
      </c>
      <c r="H50" s="254">
        <f>+'[1]Median Family Income-Quintiles'!H50</f>
        <v>28692</v>
      </c>
      <c r="I50" s="254">
        <f>+'[1]Median Family Income-Quintiles'!I50</f>
        <v>47437</v>
      </c>
      <c r="J50" s="254">
        <f>+'[1]Median Family Income-Quintiles'!J50</f>
        <v>69404</v>
      </c>
      <c r="K50" s="259">
        <f>+'[1]Median Family Income-Quintiles'!K50</f>
        <v>113866</v>
      </c>
      <c r="L50" s="484">
        <f>+'[1]Median Family Income-Quintiles'!L50</f>
        <v>12826</v>
      </c>
      <c r="M50" s="254">
        <f>+'[1]Median Family Income-Quintiles'!M50</f>
        <v>30000</v>
      </c>
      <c r="N50" s="254">
        <f>+'[1]Median Family Income-Quintiles'!N50</f>
        <v>48050</v>
      </c>
      <c r="O50" s="254">
        <f>+'[1]Median Family Income-Quintiles'!O50</f>
        <v>72374</v>
      </c>
      <c r="P50" s="259">
        <f>+'[1]Median Family Income-Quintiles'!P50</f>
        <v>119828</v>
      </c>
      <c r="Q50" s="484">
        <f>+'[1]Median Family Income-Quintiles'!Q50</f>
        <v>12319</v>
      </c>
      <c r="R50" s="254">
        <f>+'[1]Median Family Income-Quintiles'!R50</f>
        <v>30000</v>
      </c>
      <c r="S50" s="254">
        <f>+'[1]Median Family Income-Quintiles'!S50</f>
        <v>48994</v>
      </c>
      <c r="T50" s="254">
        <f>+'[1]Median Family Income-Quintiles'!T50</f>
        <v>74000</v>
      </c>
      <c r="U50" s="259">
        <f>+'[1]Median Family Income-Quintiles'!U50</f>
        <v>122610</v>
      </c>
      <c r="V50" s="484">
        <f>+'[1]Median Family Income-Quintiles'!V50</f>
        <v>16250.8</v>
      </c>
      <c r="W50" s="254">
        <f>+'[1]Median Family Income-Quintiles'!W50</f>
        <v>36564.300000000003</v>
      </c>
      <c r="X50" s="254">
        <f>+'[1]Median Family Income-Quintiles'!X50</f>
        <v>55963.692499999997</v>
      </c>
      <c r="Y50" s="254">
        <f>+'[1]Median Family Income-Quintiles'!Y50</f>
        <v>80746.162500000006</v>
      </c>
      <c r="Z50" s="259">
        <f>+'[1]Median Family Income-Quintiles'!Z50</f>
        <v>130006.39999999999</v>
      </c>
      <c r="AA50" s="484">
        <f>+'[1]Median Family Income-Quintiles'!AA50</f>
        <v>17312.613000000001</v>
      </c>
      <c r="AB50" s="254">
        <f>+'[1]Median Family Income-Quintiles'!AB50</f>
        <v>39493.125419999997</v>
      </c>
      <c r="AC50" s="254">
        <f>+'[1]Median Family Income-Quintiles'!AC50</f>
        <v>59901.640979999996</v>
      </c>
      <c r="AD50" s="254">
        <f>+'[1]Median Family Income-Quintiles'!AD50</f>
        <v>85646.514899999995</v>
      </c>
      <c r="AE50" s="259">
        <f>+'[1]Median Family Income-Quintiles'!AE50</f>
        <v>140537.682</v>
      </c>
      <c r="AF50" s="484">
        <f>+'[1]Median Family Income-Quintiles'!AF50</f>
        <v>15991.68</v>
      </c>
      <c r="AG50" s="254">
        <f>+'[1]Median Family Income-Quintiles'!AG50</f>
        <v>37280.603999999999</v>
      </c>
      <c r="AH50" s="254">
        <f>+'[1]Median Family Income-Quintiles'!AH50</f>
        <v>57070.307999999997</v>
      </c>
      <c r="AI50" s="254">
        <f>+'[1]Median Family Income-Quintiles'!AI50</f>
        <v>82656.995999999999</v>
      </c>
      <c r="AJ50" s="259">
        <f>+'[1]Median Family Income-Quintiles'!AJ50</f>
        <v>134829.85200000001</v>
      </c>
      <c r="AK50" s="484">
        <f>+'[1]Median Family Income-Quintiles'!AK50</f>
        <v>15618.172</v>
      </c>
      <c r="AL50" s="259">
        <f>+'[1]Median Family Income-Quintiles'!AL50</f>
        <v>36274.464</v>
      </c>
      <c r="AM50" s="259">
        <f>+'[1]Median Family Income-Quintiles'!AM50</f>
        <v>56930.756000000001</v>
      </c>
      <c r="AN50" s="259">
        <f>+'[1]Median Family Income-Quintiles'!AN50</f>
        <v>82625.168000000005</v>
      </c>
      <c r="AO50" s="259">
        <f>+'[1]Median Family Income-Quintiles'!AO50</f>
        <v>136029.24</v>
      </c>
      <c r="AP50" s="484">
        <f>+'[1]Median Family Income-Quintiles'!AP50</f>
        <v>15579.026099999999</v>
      </c>
      <c r="AQ50" s="259">
        <f>+'[1]Median Family Income-Quintiles'!AQ50</f>
        <v>37257.291830000002</v>
      </c>
      <c r="AR50" s="259">
        <f>+'[1]Median Family Income-Quintiles'!AR50</f>
        <v>59057.745999999999</v>
      </c>
      <c r="AS50" s="259">
        <f>+'[1]Median Family Income-Quintiles'!AS50</f>
        <v>85124.613200000007</v>
      </c>
      <c r="AT50" s="565">
        <f>+'[1]Median Family Income-Quintiles'!AT50</f>
        <v>138989.3505</v>
      </c>
      <c r="AU50" s="259">
        <f>+'[1]Median Family Income-Quintiles'!AU50</f>
        <v>16062.291300000001</v>
      </c>
      <c r="AV50" s="259">
        <f>+'[1]Median Family Income-Quintiles'!AV50</f>
        <v>38387.866000000002</v>
      </c>
      <c r="AW50" s="259">
        <f>+'[1]Median Family Income-Quintiles'!AW50</f>
        <v>59844.662680000001</v>
      </c>
      <c r="AX50" s="259">
        <f>+'[1]Median Family Income-Quintiles'!AX50</f>
        <v>86645.454389999999</v>
      </c>
      <c r="AY50" s="565">
        <f>+'[1]Median Family Income-Quintiles'!AY50</f>
        <v>144459.601</v>
      </c>
      <c r="AZ50" s="259">
        <f>+'[1]Median Family Income-Quintiles'!AZ50</f>
        <v>16926.823199999999</v>
      </c>
      <c r="BA50" s="259">
        <f>+'[1]Median Family Income-Quintiles'!BA50</f>
        <v>38790.636500000001</v>
      </c>
      <c r="BB50" s="259">
        <f>+'[1]Median Family Income-Quintiles'!BB50</f>
        <v>60452.94</v>
      </c>
      <c r="BC50" s="259">
        <f>+'[1]Median Family Income-Quintiles'!BC50</f>
        <v>89671.861000000004</v>
      </c>
      <c r="BD50" s="259">
        <f>+'[1]Median Family Income-Quintiles'!BD50</f>
        <v>151132.35</v>
      </c>
    </row>
    <row r="51" spans="1:56">
      <c r="A51" s="485" t="s">
        <v>139</v>
      </c>
      <c r="B51" s="259">
        <f>+'[1]Median Family Income-Quintiles'!B51</f>
        <v>10386</v>
      </c>
      <c r="C51" s="254">
        <f>+'[1]Median Family Income-Quintiles'!C51</f>
        <v>23944</v>
      </c>
      <c r="D51" s="254">
        <f>+'[1]Median Family Income-Quintiles'!D51</f>
        <v>35999</v>
      </c>
      <c r="E51" s="254">
        <f>+'[1]Median Family Income-Quintiles'!E51</f>
        <v>52767</v>
      </c>
      <c r="F51" s="259">
        <f>+'[1]Median Family Income-Quintiles'!F51</f>
        <v>91542</v>
      </c>
      <c r="G51" s="484">
        <f>+'[1]Median Family Income-Quintiles'!G51</f>
        <v>12234</v>
      </c>
      <c r="H51" s="254">
        <f>+'[1]Median Family Income-Quintiles'!H51</f>
        <v>26480</v>
      </c>
      <c r="I51" s="254">
        <f>+'[1]Median Family Income-Quintiles'!I51</f>
        <v>41001</v>
      </c>
      <c r="J51" s="254">
        <f>+'[1]Median Family Income-Quintiles'!J51</f>
        <v>60200</v>
      </c>
      <c r="K51" s="259">
        <f>+'[1]Median Family Income-Quintiles'!K51</f>
        <v>97500</v>
      </c>
      <c r="L51" s="484">
        <f>+'[1]Median Family Income-Quintiles'!L51</f>
        <v>12400</v>
      </c>
      <c r="M51" s="254">
        <f>+'[1]Median Family Income-Quintiles'!M51</f>
        <v>28800</v>
      </c>
      <c r="N51" s="254">
        <f>+'[1]Median Family Income-Quintiles'!N51</f>
        <v>44720</v>
      </c>
      <c r="O51" s="254">
        <f>+'[1]Median Family Income-Quintiles'!O51</f>
        <v>63034</v>
      </c>
      <c r="P51" s="259">
        <f>+'[1]Median Family Income-Quintiles'!P51</f>
        <v>96481</v>
      </c>
      <c r="Q51" s="484">
        <f>+'[1]Median Family Income-Quintiles'!Q51</f>
        <v>11000</v>
      </c>
      <c r="R51" s="254">
        <f>+'[1]Median Family Income-Quintiles'!R51</f>
        <v>27840</v>
      </c>
      <c r="S51" s="254">
        <f>+'[1]Median Family Income-Quintiles'!S51</f>
        <v>45071</v>
      </c>
      <c r="T51" s="254">
        <f>+'[1]Median Family Income-Quintiles'!T51</f>
        <v>65016</v>
      </c>
      <c r="U51" s="259">
        <f>+'[1]Median Family Income-Quintiles'!U51</f>
        <v>102769</v>
      </c>
      <c r="V51" s="484">
        <f>+'[1]Median Family Income-Quintiles'!V51</f>
        <v>17266.474999999999</v>
      </c>
      <c r="W51" s="254">
        <f>+'[1]Median Family Income-Quintiles'!W51</f>
        <v>37787.172700000003</v>
      </c>
      <c r="X51" s="254">
        <f>+'[1]Median Family Income-Quintiles'!X51</f>
        <v>53830.775000000001</v>
      </c>
      <c r="Y51" s="254">
        <f>+'[1]Median Family Income-Quintiles'!Y51</f>
        <v>74652.112500000003</v>
      </c>
      <c r="Z51" s="259">
        <f>+'[1]Median Family Income-Quintiles'!Z51</f>
        <v>118630.84</v>
      </c>
      <c r="AA51" s="484">
        <f>+'[1]Median Family Income-Quintiles'!AA51</f>
        <v>18331.002</v>
      </c>
      <c r="AB51" s="254">
        <f>+'[1]Median Family Income-Quintiles'!AB51</f>
        <v>40328.204400000002</v>
      </c>
      <c r="AC51" s="254">
        <f>+'[1]Median Family Income-Quintiles'!AC51</f>
        <v>58353.689700000003</v>
      </c>
      <c r="AD51" s="254">
        <f>+'[1]Median Family Income-Quintiles'!AD51</f>
        <v>79434.342000000004</v>
      </c>
      <c r="AE51" s="259">
        <f>+'[1]Median Family Income-Quintiles'!AE51</f>
        <v>124243.458</v>
      </c>
      <c r="AF51" s="484">
        <f>+'[1]Median Family Income-Quintiles'!AF51</f>
        <v>16631.3472</v>
      </c>
      <c r="AG51" s="254">
        <f>+'[1]Median Family Income-Quintiles'!AG51</f>
        <v>38080.188000000002</v>
      </c>
      <c r="AH51" s="254">
        <f>+'[1]Median Family Income-Quintiles'!AH51</f>
        <v>56970.36</v>
      </c>
      <c r="AI51" s="254">
        <f>+'[1]Median Family Income-Quintiles'!AI51</f>
        <v>77959.44</v>
      </c>
      <c r="AJ51" s="259">
        <f>+'[1]Median Family Income-Quintiles'!AJ51</f>
        <v>127733.54399999999</v>
      </c>
      <c r="AK51" s="484">
        <f>+'[1]Median Family Income-Quintiles'!AK51</f>
        <v>19547.905599999998</v>
      </c>
      <c r="AL51" s="259">
        <f>+'[1]Median Family Income-Quintiles'!AL51</f>
        <v>40506.484799999998</v>
      </c>
      <c r="AM51" s="259">
        <f>+'[1]Median Family Income-Quintiles'!AM51</f>
        <v>60558.202400000002</v>
      </c>
      <c r="AN51" s="259">
        <f>+'[1]Median Family Income-Quintiles'!AN51</f>
        <v>84641.423624000003</v>
      </c>
      <c r="AO51" s="259">
        <f>+'[1]Median Family Income-Quintiles'!AO51</f>
        <v>130991.12</v>
      </c>
      <c r="AP51" s="484">
        <f>+'[1]Median Family Income-Quintiles'!AP51</f>
        <v>20364.740000000002</v>
      </c>
      <c r="AQ51" s="259">
        <f>+'[1]Median Family Income-Quintiles'!AQ51</f>
        <v>42765.953999999998</v>
      </c>
      <c r="AR51" s="259">
        <f>+'[1]Median Family Income-Quintiles'!AR51</f>
        <v>63639.8125</v>
      </c>
      <c r="AS51" s="259">
        <f>+'[1]Median Family Income-Quintiles'!AS51</f>
        <v>87161.087199999994</v>
      </c>
      <c r="AT51" s="565">
        <f>+'[1]Median Family Income-Quintiles'!AT51</f>
        <v>139498.46900000001</v>
      </c>
      <c r="AU51" s="259">
        <f>+'[1]Median Family Income-Quintiles'!AU51</f>
        <v>20709.2435</v>
      </c>
      <c r="AV51" s="259">
        <f>+'[1]Median Family Income-Quintiles'!AV51</f>
        <v>40812.362800000003</v>
      </c>
      <c r="AW51" s="259">
        <f>+'[1]Median Family Income-Quintiles'!AW51</f>
        <v>62026.709799999997</v>
      </c>
      <c r="AX51" s="259">
        <f>+'[1]Median Family Income-Quintiles'!AX51</f>
        <v>86594.944039998227</v>
      </c>
      <c r="AY51" s="565">
        <f>+'[1]Median Family Income-Quintiles'!AY51</f>
        <v>135064.6759</v>
      </c>
      <c r="AZ51" s="259">
        <f>+'[1]Median Family Income-Quintiles'!AZ51</f>
        <v>20292.03686</v>
      </c>
      <c r="BA51" s="259">
        <f>+'[1]Median Family Income-Quintiles'!BA51</f>
        <v>40301.96</v>
      </c>
      <c r="BB51" s="259">
        <f>+'[1]Median Family Income-Quintiles'!BB51</f>
        <v>60452.94</v>
      </c>
      <c r="BC51" s="259">
        <f>+'[1]Median Family Income-Quintiles'!BC51</f>
        <v>84634.115999999995</v>
      </c>
      <c r="BD51" s="259">
        <f>+'[1]Median Family Income-Quintiles'!BD51</f>
        <v>142850.29722000001</v>
      </c>
    </row>
    <row r="52" spans="1:56">
      <c r="A52" s="480" t="s">
        <v>140</v>
      </c>
      <c r="B52" s="480">
        <f>+'[1]Median Family Income-Quintiles'!B52</f>
        <v>13013</v>
      </c>
      <c r="C52" s="481">
        <f>+'[1]Median Family Income-Quintiles'!C52</f>
        <v>28815</v>
      </c>
      <c r="D52" s="481">
        <f>+'[1]Median Family Income-Quintiles'!D52</f>
        <v>45156</v>
      </c>
      <c r="E52" s="481">
        <f>+'[1]Median Family Income-Quintiles'!E52</f>
        <v>63720</v>
      </c>
      <c r="F52" s="470">
        <f>+'[1]Median Family Income-Quintiles'!F52</f>
        <v>96600</v>
      </c>
      <c r="G52" s="482">
        <f>+'[1]Median Family Income-Quintiles'!G52</f>
        <v>13489</v>
      </c>
      <c r="H52" s="481">
        <f>+'[1]Median Family Income-Quintiles'!H52</f>
        <v>30277</v>
      </c>
      <c r="I52" s="481">
        <f>+'[1]Median Family Income-Quintiles'!I52</f>
        <v>50000</v>
      </c>
      <c r="J52" s="481">
        <f>+'[1]Median Family Income-Quintiles'!J52</f>
        <v>71700</v>
      </c>
      <c r="K52" s="470">
        <f>+'[1]Median Family Income-Quintiles'!K52</f>
        <v>111000</v>
      </c>
      <c r="L52" s="482">
        <f>+'[1]Median Family Income-Quintiles'!L52</f>
        <v>14910</v>
      </c>
      <c r="M52" s="481">
        <f>+'[1]Median Family Income-Quintiles'!M52</f>
        <v>32000</v>
      </c>
      <c r="N52" s="481">
        <f>+'[1]Median Family Income-Quintiles'!N52</f>
        <v>51140</v>
      </c>
      <c r="O52" s="481">
        <f>+'[1]Median Family Income-Quintiles'!O52</f>
        <v>73550</v>
      </c>
      <c r="P52" s="470">
        <f>+'[1]Median Family Income-Quintiles'!P52</f>
        <v>116265</v>
      </c>
      <c r="Q52" s="482">
        <f>+'[1]Median Family Income-Quintiles'!Q52</f>
        <v>14000</v>
      </c>
      <c r="R52" s="481">
        <f>+'[1]Median Family Income-Quintiles'!R52</f>
        <v>30862</v>
      </c>
      <c r="S52" s="481">
        <f>+'[1]Median Family Income-Quintiles'!S52</f>
        <v>50100</v>
      </c>
      <c r="T52" s="481">
        <f>+'[1]Median Family Income-Quintiles'!T52</f>
        <v>73024</v>
      </c>
      <c r="U52" s="470">
        <f>+'[1]Median Family Income-Quintiles'!U52</f>
        <v>112164</v>
      </c>
      <c r="V52" s="482">
        <f>+'[1]Median Family Income-Quintiles'!V52</f>
        <v>20110.365000000002</v>
      </c>
      <c r="W52" s="481">
        <f>+'[1]Median Family Income-Quintiles'!W52</f>
        <v>40627</v>
      </c>
      <c r="X52" s="481">
        <f>+'[1]Median Family Income-Quintiles'!X52</f>
        <v>60432.662499999999</v>
      </c>
      <c r="Y52" s="481">
        <f>+'[1]Median Family Income-Quintiles'!Y52</f>
        <v>83082.214999999997</v>
      </c>
      <c r="Z52" s="470">
        <f>+'[1]Median Family Income-Quintiles'!Z52</f>
        <v>126959.375</v>
      </c>
      <c r="AA52" s="482">
        <f>+'[1]Median Family Income-Quintiles'!AA52</f>
        <v>22506.3969</v>
      </c>
      <c r="AB52" s="481">
        <f>+'[1]Median Family Income-Quintiles'!AB52</f>
        <v>44198.082600000002</v>
      </c>
      <c r="AC52" s="481">
        <f>+'[1]Median Family Income-Quintiles'!AC52</f>
        <v>65889.768299999996</v>
      </c>
      <c r="AD52" s="481">
        <f>+'[1]Median Family Income-Quintiles'!AD52</f>
        <v>89618.232000000004</v>
      </c>
      <c r="AE52" s="470">
        <f>+'[1]Median Family Income-Quintiles'!AE52</f>
        <v>136565.96489999999</v>
      </c>
      <c r="AF52" s="482">
        <f>+'[1]Median Family Income-Quintiles'!AF52</f>
        <v>19789.704000000002</v>
      </c>
      <c r="AG52" s="481">
        <f>+'[1]Median Family Income-Quintiles'!AG52</f>
        <v>41978.16</v>
      </c>
      <c r="AH52" s="481">
        <f>+'[1]Median Family Income-Quintiles'!AH52</f>
        <v>62567.447999999997</v>
      </c>
      <c r="AI52" s="481">
        <f>+'[1]Median Family Income-Quintiles'!AI52</f>
        <v>87263.599320000241</v>
      </c>
      <c r="AJ52" s="470">
        <f>+'[1]Median Family Income-Quintiles'!AJ52</f>
        <v>136928.76</v>
      </c>
      <c r="AK52" s="521">
        <f>+'[1]Median Family Income-Quintiles'!AK52</f>
        <v>19547.905599999998</v>
      </c>
      <c r="AL52" s="470">
        <f>+'[1]Median Family Income-Quintiles'!AL52</f>
        <v>40637.475919999997</v>
      </c>
      <c r="AM52" s="470">
        <f>+'[1]Median Family Income-Quintiles'!AM52</f>
        <v>61868.113599999997</v>
      </c>
      <c r="AN52" s="470">
        <f>+'[1]Median Family Income-Quintiles'!AN52</f>
        <v>87562.525599999994</v>
      </c>
      <c r="AO52" s="470">
        <f>+'[1]Median Family Income-Quintiles'!AO52</f>
        <v>138649.0624</v>
      </c>
      <c r="AP52" s="521">
        <f>+'[1]Median Family Income-Quintiles'!AP52</f>
        <v>19346.503000000001</v>
      </c>
      <c r="AQ52" s="470">
        <f>+'[1]Median Family Income-Quintiles'!AQ52</f>
        <v>40729.480000000003</v>
      </c>
      <c r="AR52" s="470">
        <f>+'[1]Median Family Income-Quintiles'!AR52</f>
        <v>63028.870300000002</v>
      </c>
      <c r="AS52" s="470">
        <f>+'[1]Median Family Income-Quintiles'!AS52</f>
        <v>88892.090100000001</v>
      </c>
      <c r="AT52" s="566">
        <f>+'[1]Median Family Income-Quintiles'!AT52</f>
        <v>139702.1164</v>
      </c>
      <c r="AU52" s="470">
        <f>+'[1]Median Family Income-Quintiles'!AU52</f>
        <v>20709.2435</v>
      </c>
      <c r="AV52" s="470">
        <f>+'[1]Median Family Income-Quintiles'!AV52</f>
        <v>43236.859600000003</v>
      </c>
      <c r="AW52" s="470">
        <f>+'[1]Median Family Income-Quintiles'!AW52</f>
        <v>64855.289400000001</v>
      </c>
      <c r="AX52" s="470">
        <f>+'[1]Median Family Income-Quintiles'!AX52</f>
        <v>90918.63</v>
      </c>
      <c r="AY52" s="566">
        <f>+'[1]Median Family Income-Quintiles'!AY52</f>
        <v>142439.18700000001</v>
      </c>
      <c r="AZ52" s="470">
        <f>+'[1]Median Family Income-Quintiles'!AZ52</f>
        <v>20150.98</v>
      </c>
      <c r="BA52" s="470">
        <f>+'[1]Median Family Income-Quintiles'!BA52</f>
        <v>42317.057999999997</v>
      </c>
      <c r="BB52" s="470">
        <f>+'[1]Median Family Income-Quintiles'!BB52</f>
        <v>65490.684999999998</v>
      </c>
      <c r="BC52" s="470">
        <f>+'[1]Median Family Income-Quintiles'!BC52</f>
        <v>92795.262900000002</v>
      </c>
      <c r="BD52" s="470">
        <f>+'[1]Median Family Income-Quintiles'!BD52</f>
        <v>148109.70300000001</v>
      </c>
    </row>
    <row r="53" spans="1:56">
      <c r="A53" s="483" t="s">
        <v>174</v>
      </c>
      <c r="B53" s="262">
        <f>+'[1]Median Family Income-Quintiles'!B53</f>
        <v>11245</v>
      </c>
      <c r="C53" s="264">
        <f>+'[1]Median Family Income-Quintiles'!C53</f>
        <v>26340</v>
      </c>
      <c r="D53" s="264">
        <f>+'[1]Median Family Income-Quintiles'!D53</f>
        <v>43300</v>
      </c>
      <c r="E53" s="264">
        <f>+'[1]Median Family Income-Quintiles'!E53</f>
        <v>64008</v>
      </c>
      <c r="F53" s="259">
        <f>+'[1]Median Family Income-Quintiles'!F53</f>
        <v>108438</v>
      </c>
      <c r="G53" s="263">
        <f>+'[1]Median Family Income-Quintiles'!G53</f>
        <v>12420</v>
      </c>
      <c r="H53" s="264">
        <f>+'[1]Median Family Income-Quintiles'!H53</f>
        <v>27642</v>
      </c>
      <c r="I53" s="264">
        <f>+'[1]Median Family Income-Quintiles'!I53</f>
        <v>47996.5</v>
      </c>
      <c r="J53" s="264">
        <f>+'[1]Median Family Income-Quintiles'!J53</f>
        <v>71405</v>
      </c>
      <c r="K53" s="259">
        <f>+'[1]Median Family Income-Quintiles'!K53</f>
        <v>119207</v>
      </c>
      <c r="L53" s="263">
        <f>+'[1]Median Family Income-Quintiles'!L53</f>
        <v>13000</v>
      </c>
      <c r="M53" s="264">
        <f>+'[1]Median Family Income-Quintiles'!M53</f>
        <v>31003</v>
      </c>
      <c r="N53" s="264">
        <f>+'[1]Median Family Income-Quintiles'!N53</f>
        <v>51164</v>
      </c>
      <c r="O53" s="264">
        <f>+'[1]Median Family Income-Quintiles'!O53</f>
        <v>78323</v>
      </c>
      <c r="P53" s="259">
        <f>+'[1]Median Family Income-Quintiles'!P53</f>
        <v>129012</v>
      </c>
      <c r="Q53" s="263">
        <f>+'[1]Median Family Income-Quintiles'!Q53</f>
        <v>13250</v>
      </c>
      <c r="R53" s="264">
        <f>+'[1]Median Family Income-Quintiles'!R53</f>
        <v>30463</v>
      </c>
      <c r="S53" s="264">
        <f>+'[1]Median Family Income-Quintiles'!S53</f>
        <v>51040</v>
      </c>
      <c r="T53" s="264">
        <f>+'[1]Median Family Income-Quintiles'!T53</f>
        <v>79050</v>
      </c>
      <c r="U53" s="259">
        <f>+'[1]Median Family Income-Quintiles'!U53</f>
        <v>134144</v>
      </c>
      <c r="V53" s="263">
        <f>+'[1]Median Family Income-Quintiles'!V53</f>
        <v>19399.392500000002</v>
      </c>
      <c r="W53" s="264">
        <f>+'[1]Median Family Income-Quintiles'!W53</f>
        <v>43338.852250000004</v>
      </c>
      <c r="X53" s="264">
        <f>+'[1]Median Family Income-Quintiles'!X53</f>
        <v>64596.93</v>
      </c>
      <c r="Y53" s="264">
        <f>+'[1]Median Family Income-Quintiles'!Y53</f>
        <v>93442.1</v>
      </c>
      <c r="Z53" s="259">
        <f>+'[1]Median Family Income-Quintiles'!Z53</f>
        <v>153468.49249999999</v>
      </c>
      <c r="AA53" s="263">
        <f>+'[1]Median Family Income-Quintiles'!AA53</f>
        <v>22200.8802</v>
      </c>
      <c r="AB53" s="264">
        <f>+'[1]Median Family Income-Quintiles'!AB53</f>
        <v>45827.504999999997</v>
      </c>
      <c r="AC53" s="264">
        <f>+'[1]Median Family Income-Quintiles'!AC53</f>
        <v>72305.619000000006</v>
      </c>
      <c r="AD53" s="264">
        <f>+'[1]Median Family Income-Quintiles'!AD53</f>
        <v>103366.4835</v>
      </c>
      <c r="AE53" s="259">
        <f>+'[1]Median Family Income-Quintiles'!AE53</f>
        <v>169093.30955999999</v>
      </c>
      <c r="AF53" s="263">
        <f>+'[1]Median Family Income-Quintiles'!AF53</f>
        <v>20329.423200000001</v>
      </c>
      <c r="AG53" s="264">
        <f>+'[1]Median Family Income-Quintiles'!AG53</f>
        <v>43977.120000000003</v>
      </c>
      <c r="AH53" s="264">
        <f>+'[1]Median Family Income-Quintiles'!AH53</f>
        <v>68364.432000000001</v>
      </c>
      <c r="AI53" s="264">
        <f>+'[1]Median Family Income-Quintiles'!AI53</f>
        <v>101946.96</v>
      </c>
      <c r="AJ53" s="259">
        <f>+'[1]Median Family Income-Quintiles'!AJ53</f>
        <v>164914.20000000001</v>
      </c>
      <c r="AK53" s="484">
        <f>+'[1]Median Family Income-Quintiles'!AK53</f>
        <v>20152.48</v>
      </c>
      <c r="AL53" s="259">
        <f>+'[1]Median Family Income-Quintiles'!AL53</f>
        <v>42592.266479999998</v>
      </c>
      <c r="AM53" s="259">
        <f>+'[1]Median Family Income-Quintiles'!AM53</f>
        <v>67510.808000000005</v>
      </c>
      <c r="AN53" s="259">
        <f>+'[1]Median Family Income-Quintiles'!AN53</f>
        <v>101266.212</v>
      </c>
      <c r="AO53" s="259">
        <f>+'[1]Median Family Income-Quintiles'!AO53</f>
        <v>162227.46400000001</v>
      </c>
      <c r="AP53" s="484">
        <f>+'[1]Median Family Income-Quintiles'!AP53</f>
        <v>20059.268899999999</v>
      </c>
      <c r="AQ53" s="259">
        <f>+'[1]Median Family Income-Quintiles'!AQ53</f>
        <v>46248.324540000001</v>
      </c>
      <c r="AR53" s="259">
        <f>+'[1]Median Family Income-Quintiles'!AR53</f>
        <v>69036.468599999993</v>
      </c>
      <c r="AS53" s="259">
        <f>+'[1]Median Family Income-Quintiles'!AS53</f>
        <v>103351.0555</v>
      </c>
      <c r="AT53" s="565">
        <f>+'[1]Median Family Income-Quintiles'!AT53</f>
        <v>176155.00099999999</v>
      </c>
      <c r="AU53" s="259">
        <f>+'[1]Median Family Income-Quintiles'!AU53</f>
        <v>20204.14</v>
      </c>
      <c r="AV53" s="259">
        <f>+'[1]Median Family Income-Quintiles'!AV53</f>
        <v>45459.315000000002</v>
      </c>
      <c r="AW53" s="259">
        <f>+'[1]Median Family Income-Quintiles'!AW53</f>
        <v>71926.738400000002</v>
      </c>
      <c r="AX53" s="259">
        <f>+'[1]Median Family Income-Quintiles'!AX53</f>
        <v>105061.52800000001</v>
      </c>
      <c r="AY53" s="565">
        <f>+'[1]Median Family Income-Quintiles'!AY53</f>
        <v>182645.42559999999</v>
      </c>
      <c r="AZ53" s="259">
        <f>+'[1]Median Family Income-Quintiles'!AZ53</f>
        <v>20553.999599999999</v>
      </c>
      <c r="BA53" s="259">
        <f>+'[1]Median Family Income-Quintiles'!BA53</f>
        <v>45339.705000000002</v>
      </c>
      <c r="BB53" s="259">
        <f>+'[1]Median Family Income-Quintiles'!BB53</f>
        <v>71535.979000000007</v>
      </c>
      <c r="BC53" s="259">
        <f>+'[1]Median Family Income-Quintiles'!BC53</f>
        <v>107404.7234</v>
      </c>
      <c r="BD53" s="259">
        <f>+'[1]Median Family Income-Quintiles'!BD53</f>
        <v>178336.17300000001</v>
      </c>
    </row>
    <row r="54" spans="1:56">
      <c r="A54" s="483" t="s">
        <v>171</v>
      </c>
      <c r="B54" s="256">
        <f>+'[1]Median Family Income-Quintiles'!B54</f>
        <v>112.39380309845077</v>
      </c>
      <c r="C54" s="261">
        <f>+'[1]Median Family Income-Quintiles'!C54</f>
        <v>109.74999999999999</v>
      </c>
      <c r="D54" s="256">
        <f>+'[1]Median Family Income-Quintiles'!D54</f>
        <v>109.71469112653931</v>
      </c>
      <c r="E54" s="256">
        <f>+'[1]Median Family Income-Quintiles'!E54</f>
        <v>106.67999999999999</v>
      </c>
      <c r="F54" s="256">
        <f>+'[1]Median Family Income-Quintiles'!F54</f>
        <v>107.73877534799155</v>
      </c>
      <c r="G54" s="257">
        <f>+'[1]Median Family Income-Quintiles'!G54</f>
        <v>108.94736842105263</v>
      </c>
      <c r="H54" s="256">
        <f>+'[1]Median Family Income-Quintiles'!H54</f>
        <v>106.27450980392157</v>
      </c>
      <c r="I54" s="256">
        <f>+'[1]Median Family Income-Quintiles'!I54</f>
        <v>111.61976744186046</v>
      </c>
      <c r="J54" s="256">
        <f>+'[1]Median Family Income-Quintiles'!J54</f>
        <v>109.43630456105934</v>
      </c>
      <c r="K54" s="256">
        <f>+'[1]Median Family Income-Quintiles'!K54</f>
        <v>107.97735507246378</v>
      </c>
      <c r="L54" s="257">
        <f>+'[1]Median Family Income-Quintiles'!L54</f>
        <v>107.68721007289597</v>
      </c>
      <c r="M54" s="256">
        <f>+'[1]Median Family Income-Quintiles'!M54</f>
        <v>109.77621981446073</v>
      </c>
      <c r="N54" s="256">
        <f>+'[1]Median Family Income-Quintiles'!N54</f>
        <v>109.82698664834929</v>
      </c>
      <c r="O54" s="256">
        <f>+'[1]Median Family Income-Quintiles'!O54</f>
        <v>109.07280525846703</v>
      </c>
      <c r="P54" s="256">
        <f>+'[1]Median Family Income-Quintiles'!P54</f>
        <v>106.4762926587711</v>
      </c>
      <c r="Q54" s="257">
        <f>+'[1]Median Family Income-Quintiles'!Q54</f>
        <v>108.8921761998685</v>
      </c>
      <c r="R54" s="256">
        <f>+'[1]Median Family Income-Quintiles'!R54</f>
        <v>106.43955276030748</v>
      </c>
      <c r="S54" s="256">
        <f>+'[1]Median Family Income-Quintiles'!S54</f>
        <v>106.55532359081418</v>
      </c>
      <c r="T54" s="256">
        <f>+'[1]Median Family Income-Quintiles'!T54</f>
        <v>106.64274343685076</v>
      </c>
      <c r="U54" s="256">
        <f>+'[1]Median Family Income-Quintiles'!U54</f>
        <v>106.04939442810613</v>
      </c>
      <c r="V54" s="257">
        <f>+'[1]Median Family Income-Quintiles'!V54</f>
        <v>115.06024096385541</v>
      </c>
      <c r="W54" s="256">
        <f>+'[1]Median Family Income-Quintiles'!W54</f>
        <v>115.95108695652176</v>
      </c>
      <c r="X54" s="256">
        <f>+'[1]Median Family Income-Quintiles'!X54</f>
        <v>110.41666666666667</v>
      </c>
      <c r="Y54" s="256">
        <f>+'[1]Median Family Income-Quintiles'!Y54</f>
        <v>108.74704491725768</v>
      </c>
      <c r="Z54" s="256">
        <f>+'[1]Median Family Income-Quintiles'!Z54</f>
        <v>105.64955950216752</v>
      </c>
      <c r="AA54" s="257">
        <f>+'[1]Median Family Income-Quintiles'!AA54</f>
        <v>121.1111111111111</v>
      </c>
      <c r="AB54" s="256">
        <f>+'[1]Median Family Income-Quintiles'!AB54</f>
        <v>112.5</v>
      </c>
      <c r="AC54" s="256">
        <f>+'[1]Median Family Income-Quintiles'!AC54</f>
        <v>114.33172302737522</v>
      </c>
      <c r="AD54" s="256">
        <f>+'[1]Median Family Income-Quintiles'!AD54</f>
        <v>110.80786026200873</v>
      </c>
      <c r="AE54" s="256">
        <f>+'[1]Median Family Income-Quintiles'!AE54</f>
        <v>106.97764319309321</v>
      </c>
      <c r="AF54" s="257">
        <f>+'[1]Median Family Income-Quintiles'!AF54</f>
        <v>119.64705882352942</v>
      </c>
      <c r="AG54" s="256">
        <f>+'[1]Median Family Income-Quintiles'!AG54</f>
        <v>113.11053984575837</v>
      </c>
      <c r="AH54" s="256">
        <f>+'[1]Median Family Income-Quintiles'!AH54</f>
        <v>112.1311475409836</v>
      </c>
      <c r="AI54" s="256">
        <f>+'[1]Median Family Income-Quintiles'!AI54</f>
        <v>112.21122112211222</v>
      </c>
      <c r="AJ54" s="256">
        <f>+'[1]Median Family Income-Quintiles'!AJ54</f>
        <v>106.48596321394</v>
      </c>
      <c r="AK54" s="257">
        <f>+'[1]Median Family Income-Quintiles'!AK54</f>
        <v>120.48192771084337</v>
      </c>
      <c r="AL54" s="256">
        <f>+'[1]Median Family Income-Quintiles'!AL54</f>
        <v>112.03286509408959</v>
      </c>
      <c r="AM54" s="256">
        <f>+'[1]Median Family Income-Quintiles'!AM54</f>
        <v>111.66666666666667</v>
      </c>
      <c r="AN54" s="256">
        <f>+'[1]Median Family Income-Quintiles'!AN54</f>
        <v>111.66666666666667</v>
      </c>
      <c r="AO54" s="256">
        <f>+'[1]Median Family Income-Quintiles'!AO54</f>
        <v>105.22875816993465</v>
      </c>
      <c r="AP54" s="257">
        <f>+'[1]Median Family Income-Quintiles'!AP54</f>
        <v>120.85889570552146</v>
      </c>
      <c r="AQ54" s="256">
        <f>+'[1]Median Family Income-Quintiles'!AQ54</f>
        <v>120.15873015873015</v>
      </c>
      <c r="AR54" s="256">
        <f>+'[1]Median Family Income-Quintiles'!AR54</f>
        <v>112.99999999999999</v>
      </c>
      <c r="AS54" s="256">
        <f>+'[1]Median Family Income-Quintiles'!AS54</f>
        <v>111.66116611661165</v>
      </c>
      <c r="AT54" s="564">
        <f>+'[1]Median Family Income-Quintiles'!AT54</f>
        <v>110.89743589743588</v>
      </c>
      <c r="AU54" s="256">
        <f>+'[1]Median Family Income-Quintiles'!AU54</f>
        <v>119.04761904761905</v>
      </c>
      <c r="AV54" s="256">
        <f>+'[1]Median Family Income-Quintiles'!AV54</f>
        <v>115.68123393316195</v>
      </c>
      <c r="AW54" s="256">
        <f>+'[1]Median Family Income-Quintiles'!AW54</f>
        <v>114.83870967741936</v>
      </c>
      <c r="AX54" s="256">
        <f>+'[1]Median Family Income-Quintiles'!AX54</f>
        <v>111.22994652406418</v>
      </c>
      <c r="AY54" s="564">
        <f>+'[1]Median Family Income-Quintiles'!AY54</f>
        <v>112.80963374305858</v>
      </c>
      <c r="AZ54" s="256">
        <f>+'[1]Median Family Income-Quintiles'!AZ54</f>
        <v>120</v>
      </c>
      <c r="BA54" s="256">
        <f>+'[1]Median Family Income-Quintiles'!BA54</f>
        <v>112.78195488721805</v>
      </c>
      <c r="BB54" s="256">
        <f>+'[1]Median Family Income-Quintiles'!BB54</f>
        <v>111.81102362204724</v>
      </c>
      <c r="BC54" s="256">
        <f>+'[1]Median Family Income-Quintiles'!BC54</f>
        <v>111.04166666666666</v>
      </c>
      <c r="BD54" s="256">
        <f>+'[1]Median Family Income-Quintiles'!BD54</f>
        <v>105.98802395209582</v>
      </c>
    </row>
    <row r="55" spans="1:56">
      <c r="A55" s="485" t="s">
        <v>142</v>
      </c>
      <c r="B55" s="259">
        <f>+'[1]Median Family Income-Quintiles'!B55</f>
        <v>12000</v>
      </c>
      <c r="C55" s="254">
        <f>+'[1]Median Family Income-Quintiles'!C55</f>
        <v>30000</v>
      </c>
      <c r="D55" s="254">
        <f>+'[1]Median Family Income-Quintiles'!D55</f>
        <v>50060</v>
      </c>
      <c r="E55" s="254">
        <f>+'[1]Median Family Income-Quintiles'!E55</f>
        <v>77662</v>
      </c>
      <c r="F55" s="259">
        <f>+'[1]Median Family Income-Quintiles'!F55</f>
        <v>127424</v>
      </c>
      <c r="G55" s="484">
        <f>+'[1]Median Family Income-Quintiles'!G55</f>
        <v>14592</v>
      </c>
      <c r="H55" s="254">
        <f>+'[1]Median Family Income-Quintiles'!H55</f>
        <v>33628</v>
      </c>
      <c r="I55" s="254">
        <f>+'[1]Median Family Income-Quintiles'!I55</f>
        <v>56331</v>
      </c>
      <c r="J55" s="254">
        <f>+'[1]Median Family Income-Quintiles'!J55</f>
        <v>86000</v>
      </c>
      <c r="K55" s="259">
        <f>+'[1]Median Family Income-Quintiles'!K55</f>
        <v>141679</v>
      </c>
      <c r="L55" s="484">
        <f>+'[1]Median Family Income-Quintiles'!L55</f>
        <v>15026</v>
      </c>
      <c r="M55" s="254">
        <f>+'[1]Median Family Income-Quintiles'!M55</f>
        <v>35150</v>
      </c>
      <c r="N55" s="254">
        <f>+'[1]Median Family Income-Quintiles'!N55</f>
        <v>60000</v>
      </c>
      <c r="O55" s="254">
        <f>+'[1]Median Family Income-Quintiles'!O55</f>
        <v>88982</v>
      </c>
      <c r="P55" s="259">
        <f>+'[1]Median Family Income-Quintiles'!P55</f>
        <v>147000</v>
      </c>
      <c r="Q55" s="484">
        <f>+'[1]Median Family Income-Quintiles'!Q55</f>
        <v>14241</v>
      </c>
      <c r="R55" s="254">
        <f>+'[1]Median Family Income-Quintiles'!R55</f>
        <v>37231</v>
      </c>
      <c r="S55" s="254">
        <f>+'[1]Median Family Income-Quintiles'!S55</f>
        <v>63000</v>
      </c>
      <c r="T55" s="254">
        <f>+'[1]Median Family Income-Quintiles'!T55</f>
        <v>93921</v>
      </c>
      <c r="U55" s="259">
        <f>+'[1]Median Family Income-Quintiles'!U55</f>
        <v>154000</v>
      </c>
      <c r="V55" s="484">
        <f>+'[1]Median Family Income-Quintiles'!V55</f>
        <v>23411.30875</v>
      </c>
      <c r="W55" s="254">
        <f>+'[1]Median Family Income-Quintiles'!W55</f>
        <v>51799.425000000003</v>
      </c>
      <c r="X55" s="254">
        <f>+'[1]Median Family Income-Quintiles'!X55</f>
        <v>79222.649999999994</v>
      </c>
      <c r="Y55" s="254">
        <f>+'[1]Median Family Income-Quintiles'!Y55</f>
        <v>111602.36900000001</v>
      </c>
      <c r="Z55" s="259">
        <f>+'[1]Median Family Income-Quintiles'!Z55</f>
        <v>192978.25</v>
      </c>
      <c r="AA55" s="484">
        <f>+'[1]Median Family Income-Quintiles'!AA55</f>
        <v>24441.335999999999</v>
      </c>
      <c r="AB55" s="254">
        <f>+'[1]Median Family Income-Quintiles'!AB55</f>
        <v>56011.394999999997</v>
      </c>
      <c r="AC55" s="254">
        <f>+'[1]Median Family Income-Quintiles'!AC55</f>
        <v>85799.273249999998</v>
      </c>
      <c r="AD55" s="254">
        <f>+'[1]Median Family Income-Quintiles'!AD55</f>
        <v>122206.68</v>
      </c>
      <c r="AE55" s="259">
        <f>+'[1]Median Family Income-Quintiles'!AE55</f>
        <v>212843.30100000001</v>
      </c>
      <c r="AF55" s="484">
        <f>+'[1]Median Family Income-Quintiles'!AF55</f>
        <v>23587.727999999999</v>
      </c>
      <c r="AG55" s="254">
        <f>+'[1]Median Family Income-Quintiles'!AG55</f>
        <v>52372.752</v>
      </c>
      <c r="AH55" s="254">
        <f>+'[1]Median Family Income-Quintiles'!AH55</f>
        <v>82956.84</v>
      </c>
      <c r="AI55" s="254">
        <f>+'[1]Median Family Income-Quintiles'!AI55</f>
        <v>119937.60000000001</v>
      </c>
      <c r="AJ55" s="259">
        <f>+'[1]Median Family Income-Quintiles'!AJ55</f>
        <v>201894.96</v>
      </c>
      <c r="AK55" s="484">
        <f>+'[1]Median Family Income-Quintiles'!AK55</f>
        <v>22772.3024</v>
      </c>
      <c r="AL55" s="259">
        <f>+'[1]Median Family Income-Quintiles'!AL55</f>
        <v>51388.824000000001</v>
      </c>
      <c r="AM55" s="259">
        <f>+'[1]Median Family Income-Quintiles'!AM55</f>
        <v>81012.969599999997</v>
      </c>
      <c r="AN55" s="259">
        <f>+'[1]Median Family Income-Quintiles'!AN55</f>
        <v>116884.38400000001</v>
      </c>
      <c r="AO55" s="259">
        <f>+'[1]Median Family Income-Quintiles'!AO55</f>
        <v>202532.424</v>
      </c>
      <c r="AP55" s="484">
        <f>+'[1]Median Family Income-Quintiles'!AP55</f>
        <v>22401.214</v>
      </c>
      <c r="AQ55" s="259">
        <f>+'[1]Median Family Income-Quintiles'!AQ55</f>
        <v>51930.087</v>
      </c>
      <c r="AR55" s="259">
        <f>+'[1]Median Family Income-Quintiles'!AR55</f>
        <v>84106.376199999999</v>
      </c>
      <c r="AS55" s="259">
        <f>+'[1]Median Family Income-Quintiles'!AS55</f>
        <v>123715.79549999999</v>
      </c>
      <c r="AT55" s="565">
        <f>+'[1]Median Family Income-Quintiles'!AT55</f>
        <v>212302.41450000001</v>
      </c>
      <c r="AU55" s="259">
        <f>+'[1]Median Family Income-Quintiles'!AU55</f>
        <v>22022.512599999998</v>
      </c>
      <c r="AV55" s="259">
        <f>+'[1]Median Family Income-Quintiles'!AV55</f>
        <v>53540.970999999998</v>
      </c>
      <c r="AW55" s="259">
        <f>+'[1]Median Family Income-Quintiles'!AW55</f>
        <v>84352.284499999994</v>
      </c>
      <c r="AX55" s="259">
        <f>+'[1]Median Family Income-Quintiles'!AX55</f>
        <v>122235.04700000001</v>
      </c>
      <c r="AY55" s="565">
        <f>+'[1]Median Family Income-Quintiles'!AY55</f>
        <v>215578.17379999999</v>
      </c>
      <c r="AZ55" s="259">
        <f>+'[1]Median Family Income-Quintiles'!AZ55</f>
        <v>23878.9113</v>
      </c>
      <c r="BA55" s="259">
        <f>+'[1]Median Family Income-Quintiles'!BA55</f>
        <v>53601.606800000001</v>
      </c>
      <c r="BB55" s="259">
        <f>+'[1]Median Family Income-Quintiles'!BB55</f>
        <v>85641.664999999994</v>
      </c>
      <c r="BC55" s="259">
        <f>+'[1]Median Family Income-Quintiles'!BC55</f>
        <v>127958.723</v>
      </c>
      <c r="BD55" s="259">
        <f>+'[1]Median Family Income-Quintiles'!BD55</f>
        <v>228713.62299999999</v>
      </c>
    </row>
    <row r="56" spans="1:56">
      <c r="A56" s="485" t="s">
        <v>143</v>
      </c>
      <c r="B56" s="259">
        <f>+'[1]Median Family Income-Quintiles'!B56</f>
        <v>10912</v>
      </c>
      <c r="C56" s="254">
        <f>+'[1]Median Family Income-Quintiles'!C56</f>
        <v>23590</v>
      </c>
      <c r="D56" s="254">
        <f>+'[1]Median Family Income-Quintiles'!D56</f>
        <v>36505</v>
      </c>
      <c r="E56" s="254">
        <f>+'[1]Median Family Income-Quintiles'!E56</f>
        <v>52122</v>
      </c>
      <c r="F56" s="259">
        <f>+'[1]Median Family Income-Quintiles'!F56</f>
        <v>85000</v>
      </c>
      <c r="G56" s="484">
        <f>+'[1]Median Family Income-Quintiles'!G56</f>
        <v>12582</v>
      </c>
      <c r="H56" s="254">
        <f>+'[1]Median Family Income-Quintiles'!H56</f>
        <v>27013</v>
      </c>
      <c r="I56" s="254">
        <f>+'[1]Median Family Income-Quintiles'!I56</f>
        <v>41300</v>
      </c>
      <c r="J56" s="254">
        <f>+'[1]Median Family Income-Quintiles'!J56</f>
        <v>61820</v>
      </c>
      <c r="K56" s="259">
        <f>+'[1]Median Family Income-Quintiles'!K56</f>
        <v>102131</v>
      </c>
      <c r="L56" s="484">
        <f>+'[1]Median Family Income-Quintiles'!L56</f>
        <v>10596</v>
      </c>
      <c r="M56" s="254">
        <f>+'[1]Median Family Income-Quintiles'!M56</f>
        <v>25000</v>
      </c>
      <c r="N56" s="254">
        <f>+'[1]Median Family Income-Quintiles'!N56</f>
        <v>41600</v>
      </c>
      <c r="O56" s="254">
        <f>+'[1]Median Family Income-Quintiles'!O56</f>
        <v>62300</v>
      </c>
      <c r="P56" s="259">
        <f>+'[1]Median Family Income-Quintiles'!P56</f>
        <v>103592</v>
      </c>
      <c r="Q56" s="484">
        <f>+'[1]Median Family Income-Quintiles'!Q56</f>
        <v>11000</v>
      </c>
      <c r="R56" s="254">
        <f>+'[1]Median Family Income-Quintiles'!R56</f>
        <v>25742</v>
      </c>
      <c r="S56" s="254">
        <f>+'[1]Median Family Income-Quintiles'!S56</f>
        <v>43316</v>
      </c>
      <c r="T56" s="254">
        <f>+'[1]Median Family Income-Quintiles'!T56</f>
        <v>65100</v>
      </c>
      <c r="U56" s="259">
        <f>+'[1]Median Family Income-Quintiles'!U56</f>
        <v>104000</v>
      </c>
      <c r="V56" s="484">
        <f>+'[1]Median Family Income-Quintiles'!V56</f>
        <v>17957.133999999998</v>
      </c>
      <c r="W56" s="254">
        <f>+'[1]Median Family Income-Quintiles'!W56</f>
        <v>35579.095249999998</v>
      </c>
      <c r="X56" s="254">
        <f>+'[1]Median Family Income-Quintiles'!X56</f>
        <v>53221.37</v>
      </c>
      <c r="Y56" s="254">
        <f>+'[1]Median Family Income-Quintiles'!Y56</f>
        <v>75261.517500000002</v>
      </c>
      <c r="Z56" s="259">
        <f>+'[1]Median Family Income-Quintiles'!Z56</f>
        <v>121271.595</v>
      </c>
      <c r="AA56" s="484">
        <f>+'[1]Median Family Income-Quintiles'!AA56</f>
        <v>17923.646400000001</v>
      </c>
      <c r="AB56" s="254">
        <f>+'[1]Median Family Income-Quintiles'!AB56</f>
        <v>36437.958420000003</v>
      </c>
      <c r="AC56" s="254">
        <f>+'[1]Median Family Income-Quintiles'!AC56</f>
        <v>57029.784</v>
      </c>
      <c r="AD56" s="254">
        <f>+'[1]Median Family Income-Quintiles'!AD56</f>
        <v>81471.12</v>
      </c>
      <c r="AE56" s="259">
        <f>+'[1]Median Family Income-Quintiles'!AE56</f>
        <v>125261.84699999999</v>
      </c>
      <c r="AF56" s="484">
        <f>+'[1]Median Family Income-Quintiles'!AF56</f>
        <v>18490.38</v>
      </c>
      <c r="AG56" s="254">
        <f>+'[1]Median Family Income-Quintiles'!AG56</f>
        <v>36780.864000000001</v>
      </c>
      <c r="AH56" s="254">
        <f>+'[1]Median Family Income-Quintiles'!AH56</f>
        <v>56070.828000000001</v>
      </c>
      <c r="AI56" s="254">
        <f>+'[1]Median Family Income-Quintiles'!AI56</f>
        <v>79958.399999999994</v>
      </c>
      <c r="AJ56" s="259">
        <f>+'[1]Median Family Income-Quintiles'!AJ56</f>
        <v>129932.4</v>
      </c>
      <c r="AK56" s="484">
        <f>+'[1]Median Family Income-Quintiles'!AK56</f>
        <v>17028.845600000001</v>
      </c>
      <c r="AL56" s="259">
        <f>+'[1]Median Family Income-Quintiles'!AL56</f>
        <v>36677.513599999998</v>
      </c>
      <c r="AM56" s="259">
        <f>+'[1]Median Family Income-Quintiles'!AM56</f>
        <v>57333.8056</v>
      </c>
      <c r="AN56" s="259">
        <f>+'[1]Median Family Income-Quintiles'!AN56</f>
        <v>80307.632800000007</v>
      </c>
      <c r="AO56" s="259">
        <f>+'[1]Median Family Income-Quintiles'!AO56</f>
        <v>129983.496</v>
      </c>
      <c r="AP56" s="484">
        <f>+'[1]Median Family Income-Quintiles'!AP56</f>
        <v>18124.618600000002</v>
      </c>
      <c r="AQ56" s="259">
        <f>+'[1]Median Family Income-Quintiles'!AQ56</f>
        <v>37369.297899999998</v>
      </c>
      <c r="AR56" s="259">
        <f>+'[1]Median Family Income-Quintiles'!AR56</f>
        <v>58711.545420000002</v>
      </c>
      <c r="AS56" s="259">
        <f>+'[1]Median Family Income-Quintiles'!AS56</f>
        <v>84106.376199999999</v>
      </c>
      <c r="AT56" s="565">
        <f>+'[1]Median Family Income-Quintiles'!AT56</f>
        <v>133389.04699999999</v>
      </c>
      <c r="AU56" s="259">
        <f>+'[1]Median Family Income-Quintiles'!AU56</f>
        <v>18385.767400000001</v>
      </c>
      <c r="AV56" s="259">
        <f>+'[1]Median Family Income-Quintiles'!AV56</f>
        <v>38387.866000000002</v>
      </c>
      <c r="AW56" s="259">
        <f>+'[1]Median Family Income-Quintiles'!AW56</f>
        <v>59501.192300000002</v>
      </c>
      <c r="AX56" s="259">
        <f>+'[1]Median Family Income-Quintiles'!AX56</f>
        <v>83847.180999999997</v>
      </c>
      <c r="AY56" s="565">
        <f>+'[1]Median Family Income-Quintiles'!AY56</f>
        <v>135367.73800000001</v>
      </c>
      <c r="AZ56" s="259">
        <f>+'[1]Median Family Income-Quintiles'!AZ56</f>
        <v>19627.054520000002</v>
      </c>
      <c r="BA56" s="259">
        <f>+'[1]Median Family Income-Quintiles'!BA56</f>
        <v>38387.616900000001</v>
      </c>
      <c r="BB56" s="259">
        <f>+'[1]Median Family Income-Quintiles'!BB56</f>
        <v>60150.675300000003</v>
      </c>
      <c r="BC56" s="259">
        <f>+'[1]Median Family Income-Quintiles'!BC56</f>
        <v>86145.439499999993</v>
      </c>
      <c r="BD56" s="259">
        <f>+'[1]Median Family Income-Quintiles'!BD56</f>
        <v>141893.12567000001</v>
      </c>
    </row>
    <row r="57" spans="1:56" s="478" customFormat="1">
      <c r="A57" s="485" t="s">
        <v>144</v>
      </c>
      <c r="B57" s="259">
        <f>+'[1]Median Family Income-Quintiles'!B57</f>
        <v>10920</v>
      </c>
      <c r="C57" s="254">
        <f>+'[1]Median Family Income-Quintiles'!C57</f>
        <v>27000</v>
      </c>
      <c r="D57" s="254">
        <f>+'[1]Median Family Income-Quintiles'!D57</f>
        <v>46600</v>
      </c>
      <c r="E57" s="254">
        <f>+'[1]Median Family Income-Quintiles'!E57</f>
        <v>70968</v>
      </c>
      <c r="F57" s="259">
        <f>+'[1]Median Family Income-Quintiles'!F57</f>
        <v>116674</v>
      </c>
      <c r="G57" s="484">
        <f>+'[1]Median Family Income-Quintiles'!G57</f>
        <v>11910</v>
      </c>
      <c r="H57" s="254">
        <f>+'[1]Median Family Income-Quintiles'!H57</f>
        <v>27642</v>
      </c>
      <c r="I57" s="254">
        <f>+'[1]Median Family Income-Quintiles'!I57</f>
        <v>49512</v>
      </c>
      <c r="J57" s="254">
        <f>+'[1]Median Family Income-Quintiles'!J57</f>
        <v>75453</v>
      </c>
      <c r="K57" s="259">
        <f>+'[1]Median Family Income-Quintiles'!K57</f>
        <v>130999</v>
      </c>
      <c r="L57" s="484">
        <f>+'[1]Median Family Income-Quintiles'!L57</f>
        <v>13000</v>
      </c>
      <c r="M57" s="254">
        <f>+'[1]Median Family Income-Quintiles'!M57</f>
        <v>32274</v>
      </c>
      <c r="N57" s="254">
        <f>+'[1]Median Family Income-Quintiles'!N57</f>
        <v>55640</v>
      </c>
      <c r="O57" s="254">
        <f>+'[1]Median Family Income-Quintiles'!O57</f>
        <v>85644</v>
      </c>
      <c r="P57" s="259">
        <f>+'[1]Median Family Income-Quintiles'!P57</f>
        <v>143400</v>
      </c>
      <c r="Q57" s="484">
        <f>+'[1]Median Family Income-Quintiles'!Q57</f>
        <v>13600</v>
      </c>
      <c r="R57" s="254">
        <f>+'[1]Median Family Income-Quintiles'!R57</f>
        <v>33789</v>
      </c>
      <c r="S57" s="254">
        <f>+'[1]Median Family Income-Quintiles'!S57</f>
        <v>58050</v>
      </c>
      <c r="T57" s="254">
        <f>+'[1]Median Family Income-Quintiles'!T57</f>
        <v>90506</v>
      </c>
      <c r="U57" s="259">
        <f>+'[1]Median Family Income-Quintiles'!U57</f>
        <v>152884</v>
      </c>
      <c r="V57" s="484">
        <f>+'[1]Median Family Income-Quintiles'!V57</f>
        <v>20313.5</v>
      </c>
      <c r="W57" s="254">
        <f>+'[1]Median Family Income-Quintiles'!W57</f>
        <v>48153.151749999997</v>
      </c>
      <c r="X57" s="254">
        <f>+'[1]Median Family Income-Quintiles'!X57</f>
        <v>74448.977499999994</v>
      </c>
      <c r="Y57" s="254">
        <f>+'[1]Median Family Income-Quintiles'!Y57</f>
        <v>106645.875</v>
      </c>
      <c r="Z57" s="259">
        <f>+'[1]Median Family Income-Quintiles'!Z57</f>
        <v>174594.5325</v>
      </c>
      <c r="AA57" s="484">
        <f>+'[1]Median Family Income-Quintiles'!AA57</f>
        <v>22200.8802</v>
      </c>
      <c r="AB57" s="254">
        <f>+'[1]Median Family Income-Quintiles'!AB57</f>
        <v>52548.8724</v>
      </c>
      <c r="AC57" s="254">
        <f>+'[1]Median Family Income-Quintiles'!AC57</f>
        <v>81471.12</v>
      </c>
      <c r="AD57" s="254">
        <f>+'[1]Median Family Income-Quintiles'!AD57</f>
        <v>115963.95543</v>
      </c>
      <c r="AE57" s="259">
        <f>+'[1]Median Family Income-Quintiles'!AE57</f>
        <v>196039.88250000001</v>
      </c>
      <c r="AF57" s="484">
        <f>+'[1]Median Family Income-Quintiles'!AF57</f>
        <v>22688.196</v>
      </c>
      <c r="AG57" s="254">
        <f>+'[1]Median Family Income-Quintiles'!AG57</f>
        <v>51173.375999999997</v>
      </c>
      <c r="AH57" s="254">
        <f>+'[1]Median Family Income-Quintiles'!AH57</f>
        <v>81257.724000000002</v>
      </c>
      <c r="AI57" s="254">
        <f>+'[1]Median Family Income-Quintiles'!AI57</f>
        <v>117009.12360000001</v>
      </c>
      <c r="AJ57" s="259">
        <f>+'[1]Median Family Income-Quintiles'!AJ57</f>
        <v>194898.6</v>
      </c>
      <c r="AK57" s="484">
        <f>+'[1]Median Family Income-Quintiles'!AK57</f>
        <v>20152.48</v>
      </c>
      <c r="AL57" s="259">
        <f>+'[1]Median Family Income-Quintiles'!AL57</f>
        <v>49172.051200000002</v>
      </c>
      <c r="AM57" s="259">
        <f>+'[1]Median Family Income-Quintiles'!AM57</f>
        <v>78594.672000000006</v>
      </c>
      <c r="AN57" s="259">
        <f>+'[1]Median Family Income-Quintiles'!AN57</f>
        <v>114869.136</v>
      </c>
      <c r="AO57" s="259">
        <f>+'[1]Median Family Income-Quintiles'!AO57</f>
        <v>193433.57928000001</v>
      </c>
      <c r="AP57" s="484">
        <f>+'[1]Median Family Income-Quintiles'!AP57</f>
        <v>20059.268899999999</v>
      </c>
      <c r="AQ57" s="259">
        <f>+'[1]Median Family Income-Quintiles'!AQ57</f>
        <v>48875.375999999997</v>
      </c>
      <c r="AR57" s="259">
        <f>+'[1]Median Family Income-Quintiles'!AR57</f>
        <v>80359.264039999995</v>
      </c>
      <c r="AS57" s="259">
        <f>+'[1]Median Family Income-Quintiles'!AS57</f>
        <v>119133.72900000001</v>
      </c>
      <c r="AT57" s="565">
        <f>+'[1]Median Family Income-Quintiles'!AT57</f>
        <v>203077.18728000001</v>
      </c>
      <c r="AU57" s="259">
        <f>+'[1]Median Family Income-Quintiles'!AU57</f>
        <v>20204.14</v>
      </c>
      <c r="AV57" s="259">
        <f>+'[1]Median Family Income-Quintiles'!AV57</f>
        <v>50914.432800000002</v>
      </c>
      <c r="AW57" s="259">
        <f>+'[1]Median Family Income-Quintiles'!AW57</f>
        <v>83039.015400000004</v>
      </c>
      <c r="AX57" s="259">
        <f>+'[1]Median Family Income-Quintiles'!AX57</f>
        <v>122235.04700000001</v>
      </c>
      <c r="AY57" s="565">
        <f>+'[1]Median Family Income-Quintiles'!AY57</f>
        <v>207092.435</v>
      </c>
      <c r="AZ57" s="259">
        <f>+'[1]Median Family Income-Quintiles'!AZ57</f>
        <v>20553.999599999999</v>
      </c>
      <c r="BA57" s="259">
        <f>+'[1]Median Family Income-Quintiles'!BA57</f>
        <v>51515.980369999997</v>
      </c>
      <c r="BB57" s="259">
        <f>+'[1]Median Family Income-Quintiles'!BB57</f>
        <v>83525.812099999996</v>
      </c>
      <c r="BC57" s="259">
        <f>+'[1]Median Family Income-Quintiles'!BC57</f>
        <v>124936.076</v>
      </c>
      <c r="BD57" s="259">
        <f>+'[1]Median Family Income-Quintiles'!BD57</f>
        <v>211585.29</v>
      </c>
    </row>
    <row r="58" spans="1:56">
      <c r="A58" s="485" t="s">
        <v>145</v>
      </c>
      <c r="B58" s="259">
        <f>+'[1]Median Family Income-Quintiles'!B58</f>
        <v>12728</v>
      </c>
      <c r="C58" s="254">
        <f>+'[1]Median Family Income-Quintiles'!C58</f>
        <v>29500</v>
      </c>
      <c r="D58" s="254">
        <f>+'[1]Median Family Income-Quintiles'!D58</f>
        <v>45938</v>
      </c>
      <c r="E58" s="254">
        <f>+'[1]Median Family Income-Quintiles'!E58</f>
        <v>65202</v>
      </c>
      <c r="F58" s="259">
        <f>+'[1]Median Family Income-Quintiles'!F58</f>
        <v>109492</v>
      </c>
      <c r="G58" s="484">
        <f>+'[1]Median Family Income-Quintiles'!G58</f>
        <v>15000</v>
      </c>
      <c r="H58" s="254">
        <f>+'[1]Median Family Income-Quintiles'!H58</f>
        <v>33004</v>
      </c>
      <c r="I58" s="254">
        <f>+'[1]Median Family Income-Quintiles'!I58</f>
        <v>50693</v>
      </c>
      <c r="J58" s="254">
        <f>+'[1]Median Family Income-Quintiles'!J58</f>
        <v>75030</v>
      </c>
      <c r="K58" s="259">
        <f>+'[1]Median Family Income-Quintiles'!K58</f>
        <v>126973</v>
      </c>
      <c r="L58" s="484">
        <f>+'[1]Median Family Income-Quintiles'!L58</f>
        <v>15991</v>
      </c>
      <c r="M58" s="254">
        <f>+'[1]Median Family Income-Quintiles'!M58</f>
        <v>36000</v>
      </c>
      <c r="N58" s="254">
        <f>+'[1]Median Family Income-Quintiles'!N58</f>
        <v>57125</v>
      </c>
      <c r="O58" s="254">
        <f>+'[1]Median Family Income-Quintiles'!O58</f>
        <v>84250</v>
      </c>
      <c r="P58" s="259">
        <f>+'[1]Median Family Income-Quintiles'!P58</f>
        <v>137568</v>
      </c>
      <c r="Q58" s="484">
        <f>+'[1]Median Family Income-Quintiles'!Q58</f>
        <v>17030</v>
      </c>
      <c r="R58" s="254">
        <f>+'[1]Median Family Income-Quintiles'!R58</f>
        <v>39141</v>
      </c>
      <c r="S58" s="254">
        <f>+'[1]Median Family Income-Quintiles'!S58</f>
        <v>63300</v>
      </c>
      <c r="T58" s="254">
        <f>+'[1]Median Family Income-Quintiles'!T58</f>
        <v>90771</v>
      </c>
      <c r="U58" s="259">
        <f>+'[1]Median Family Income-Quintiles'!U58</f>
        <v>147512</v>
      </c>
      <c r="V58" s="484">
        <f>+'[1]Median Family Income-Quintiles'!V58</f>
        <v>25330.934499999999</v>
      </c>
      <c r="W58" s="254">
        <f>+'[1]Median Family Income-Quintiles'!W58</f>
        <v>50072.777499999997</v>
      </c>
      <c r="X58" s="254">
        <f>+'[1]Median Family Income-Quintiles'!X58</f>
        <v>71706.654999999999</v>
      </c>
      <c r="Y58" s="254">
        <f>+'[1]Median Family Income-Quintiles'!Y58</f>
        <v>98520.475000000006</v>
      </c>
      <c r="Z58" s="259">
        <f>+'[1]Median Family Income-Quintiles'!Z58</f>
        <v>153468.49249999999</v>
      </c>
      <c r="AA58" s="484">
        <f>+'[1]Median Family Income-Quintiles'!AA58</f>
        <v>25459.724999999999</v>
      </c>
      <c r="AB58" s="254">
        <f>+'[1]Median Family Income-Quintiles'!AB58</f>
        <v>51021.2889</v>
      </c>
      <c r="AC58" s="254">
        <f>+'[1]Median Family Income-Quintiles'!AC58</f>
        <v>77112.415080000006</v>
      </c>
      <c r="AD58" s="254">
        <f>+'[1]Median Family Income-Quintiles'!AD58</f>
        <v>107959.41789</v>
      </c>
      <c r="AE58" s="259">
        <f>+'[1]Median Family Income-Quintiles'!AE58</f>
        <v>169093.30955999999</v>
      </c>
      <c r="AF58" s="484">
        <f>+'[1]Median Family Income-Quintiles'!AF58</f>
        <v>24987</v>
      </c>
      <c r="AG58" s="254">
        <f>+'[1]Median Family Income-Quintiles'!AG58</f>
        <v>49974</v>
      </c>
      <c r="AH58" s="254">
        <f>+'[1]Median Family Income-Quintiles'!AH58</f>
        <v>72962.039999999994</v>
      </c>
      <c r="AI58" s="254">
        <f>+'[1]Median Family Income-Quintiles'!AI58</f>
        <v>103945.92</v>
      </c>
      <c r="AJ58" s="259">
        <f>+'[1]Median Family Income-Quintiles'!AJ58</f>
        <v>164914.20000000001</v>
      </c>
      <c r="AK58" s="484">
        <f>+'[1]Median Family Income-Quintiles'!AK58</f>
        <v>23719.468959999998</v>
      </c>
      <c r="AL58" s="259">
        <f>+'[1]Median Family Income-Quintiles'!AL58</f>
        <v>49071.288800000002</v>
      </c>
      <c r="AM58" s="259">
        <f>+'[1]Median Family Income-Quintiles'!AM58</f>
        <v>75571.8</v>
      </c>
      <c r="AN58" s="259">
        <f>+'[1]Median Family Income-Quintiles'!AN58</f>
        <v>105498.2328</v>
      </c>
      <c r="AO58" s="259">
        <f>+'[1]Median Family Income-Quintiles'!AO58</f>
        <v>162227.46400000001</v>
      </c>
      <c r="AP58" s="484">
        <f>+'[1]Median Family Income-Quintiles'!AP58</f>
        <v>26066.867200000001</v>
      </c>
      <c r="AQ58" s="259">
        <f>+'[1]Median Family Income-Quintiles'!AQ58</f>
        <v>51319.144800000002</v>
      </c>
      <c r="AR58" s="259">
        <f>+'[1]Median Family Income-Quintiles'!AR58</f>
        <v>76775.069799999997</v>
      </c>
      <c r="AS58" s="259">
        <f>+'[1]Median Family Income-Quintiles'!AS58</f>
        <v>107933.122</v>
      </c>
      <c r="AT58" s="565">
        <f>+'[1]Median Family Income-Quintiles'!AT58</f>
        <v>176155.00099999999</v>
      </c>
      <c r="AU58" s="259">
        <f>+'[1]Median Family Income-Quintiles'!AU58</f>
        <v>23739.8645</v>
      </c>
      <c r="AV58" s="259">
        <f>+'[1]Median Family Income-Quintiles'!AV58</f>
        <v>51358.923880000002</v>
      </c>
      <c r="AW58" s="259">
        <f>+'[1]Median Family Income-Quintiles'!AW58</f>
        <v>78392.063200000004</v>
      </c>
      <c r="AX58" s="259">
        <f>+'[1]Median Family Income-Quintiles'!AX58</f>
        <v>112132.977</v>
      </c>
      <c r="AY58" s="565">
        <f>+'[1]Median Family Income-Quintiles'!AY58</f>
        <v>182645.42559999999</v>
      </c>
      <c r="AZ58" s="259">
        <f>+'[1]Median Family Income-Quintiles'!AZ58</f>
        <v>26599.293600000001</v>
      </c>
      <c r="BA58" s="259">
        <f>+'[1]Median Family Income-Quintiles'!BA58</f>
        <v>51284.244100000004</v>
      </c>
      <c r="BB58" s="259">
        <f>+'[1]Median Family Income-Quintiles'!BB58</f>
        <v>76976.743600000002</v>
      </c>
      <c r="BC58" s="259">
        <f>+'[1]Median Family Income-Quintiles'!BC58</f>
        <v>108815.292</v>
      </c>
      <c r="BD58" s="259">
        <f>+'[1]Median Family Income-Quintiles'!BD58</f>
        <v>178336.17300000001</v>
      </c>
    </row>
    <row r="59" spans="1:56">
      <c r="A59" s="485" t="s">
        <v>146</v>
      </c>
      <c r="B59" s="259">
        <f>+'[1]Median Family Income-Quintiles'!B59</f>
        <v>12090</v>
      </c>
      <c r="C59" s="254">
        <f>+'[1]Median Family Income-Quintiles'!C59</f>
        <v>31121</v>
      </c>
      <c r="D59" s="254">
        <f>+'[1]Median Family Income-Quintiles'!D59</f>
        <v>52596</v>
      </c>
      <c r="E59" s="254">
        <f>+'[1]Median Family Income-Quintiles'!E59</f>
        <v>76000</v>
      </c>
      <c r="F59" s="259">
        <f>+'[1]Median Family Income-Quintiles'!F59</f>
        <v>126000</v>
      </c>
      <c r="G59" s="484">
        <f>+'[1]Median Family Income-Quintiles'!G59</f>
        <v>13881</v>
      </c>
      <c r="H59" s="254">
        <f>+'[1]Median Family Income-Quintiles'!H59</f>
        <v>33020</v>
      </c>
      <c r="I59" s="254">
        <f>+'[1]Median Family Income-Quintiles'!I59</f>
        <v>55116</v>
      </c>
      <c r="J59" s="254">
        <f>+'[1]Median Family Income-Quintiles'!J59</f>
        <v>82500</v>
      </c>
      <c r="K59" s="259">
        <f>+'[1]Median Family Income-Quintiles'!K59</f>
        <v>142904</v>
      </c>
      <c r="L59" s="484">
        <f>+'[1]Median Family Income-Quintiles'!L59</f>
        <v>15000</v>
      </c>
      <c r="M59" s="254">
        <f>+'[1]Median Family Income-Quintiles'!M59</f>
        <v>35300</v>
      </c>
      <c r="N59" s="254">
        <f>+'[1]Median Family Income-Quintiles'!N59</f>
        <v>60200</v>
      </c>
      <c r="O59" s="254">
        <f>+'[1]Median Family Income-Quintiles'!O59</f>
        <v>91200</v>
      </c>
      <c r="P59" s="259">
        <f>+'[1]Median Family Income-Quintiles'!P59</f>
        <v>152378</v>
      </c>
      <c r="Q59" s="484">
        <f>+'[1]Median Family Income-Quintiles'!Q59</f>
        <v>15536</v>
      </c>
      <c r="R59" s="254">
        <f>+'[1]Median Family Income-Quintiles'!R59</f>
        <v>38005</v>
      </c>
      <c r="S59" s="254">
        <f>+'[1]Median Family Income-Quintiles'!S59</f>
        <v>64740</v>
      </c>
      <c r="T59" s="254">
        <f>+'[1]Median Family Income-Quintiles'!T59</f>
        <v>97380</v>
      </c>
      <c r="U59" s="259">
        <f>+'[1]Median Family Income-Quintiles'!U59</f>
        <v>160300</v>
      </c>
      <c r="V59" s="484">
        <f>+'[1]Median Family Income-Quintiles'!V59</f>
        <v>22344.85</v>
      </c>
      <c r="W59" s="254">
        <f>+'[1]Median Family Income-Quintiles'!W59</f>
        <v>50783.75</v>
      </c>
      <c r="X59" s="254">
        <f>+'[1]Median Family Income-Quintiles'!X59</f>
        <v>77394.434999999998</v>
      </c>
      <c r="Y59" s="254">
        <f>+'[1]Median Family Income-Quintiles'!Y59</f>
        <v>111724.25</v>
      </c>
      <c r="Z59" s="259">
        <f>+'[1]Median Family Income-Quintiles'!Z59</f>
        <v>188915.55</v>
      </c>
      <c r="AA59" s="484">
        <f>+'[1]Median Family Income-Quintiles'!AA59</f>
        <v>25256.047200000001</v>
      </c>
      <c r="AB59" s="254">
        <f>+'[1]Median Family Income-Quintiles'!AB59</f>
        <v>54993.006000000001</v>
      </c>
      <c r="AC59" s="254">
        <f>+'[1]Median Family Income-Quintiles'!AC59</f>
        <v>85748.353799999997</v>
      </c>
      <c r="AD59" s="254">
        <f>+'[1]Median Family Income-Quintiles'!AD59</f>
        <v>123225.069</v>
      </c>
      <c r="AE59" s="259">
        <f>+'[1]Median Family Income-Quintiles'!AE59</f>
        <v>206223.77249999999</v>
      </c>
      <c r="AF59" s="484">
        <f>+'[1]Median Family Income-Quintiles'!AF59</f>
        <v>22888.092000000001</v>
      </c>
      <c r="AG59" s="254">
        <f>+'[1]Median Family Income-Quintiles'!AG59</f>
        <v>52672.595999999998</v>
      </c>
      <c r="AH59" s="254">
        <f>+'[1]Median Family Income-Quintiles'!AH59</f>
        <v>83956.32</v>
      </c>
      <c r="AI59" s="254">
        <f>+'[1]Median Family Income-Quintiles'!AI59</f>
        <v>120427.3452</v>
      </c>
      <c r="AJ59" s="259">
        <f>+'[1]Median Family Income-Quintiles'!AJ59</f>
        <v>203494.128</v>
      </c>
      <c r="AK59" s="484">
        <f>+'[1]Median Family Income-Quintiles'!AK59</f>
        <v>21361.628799999999</v>
      </c>
      <c r="AL59" s="259">
        <f>+'[1]Median Family Income-Quintiles'!AL59</f>
        <v>51388.824000000001</v>
      </c>
      <c r="AM59" s="259">
        <f>+'[1]Median Family Income-Quintiles'!AM59</f>
        <v>82524.405599999998</v>
      </c>
      <c r="AN59" s="259">
        <f>+'[1]Median Family Income-Quintiles'!AN59</f>
        <v>122325.5536</v>
      </c>
      <c r="AO59" s="259">
        <f>+'[1]Median Family Income-Quintiles'!AO59</f>
        <v>204950.72159999999</v>
      </c>
      <c r="AP59" s="484">
        <f>+'[1]Median Family Income-Quintiles'!AP59</f>
        <v>22401.214</v>
      </c>
      <c r="AQ59" s="259">
        <f>+'[1]Median Family Income-Quintiles'!AQ59</f>
        <v>51930.087</v>
      </c>
      <c r="AR59" s="259">
        <f>+'[1]Median Family Income-Quintiles'!AR59</f>
        <v>82375.373300000007</v>
      </c>
      <c r="AS59" s="259">
        <f>+'[1]Median Family Income-Quintiles'!AS59</f>
        <v>123206.677</v>
      </c>
      <c r="AT59" s="565">
        <f>+'[1]Median Family Income-Quintiles'!AT59</f>
        <v>207211.22949999999</v>
      </c>
      <c r="AU59" s="259">
        <f>+'[1]Median Family Income-Quintiles'!AU59</f>
        <v>22224.554</v>
      </c>
      <c r="AV59" s="259">
        <f>+'[1]Median Family Income-Quintiles'!AV59</f>
        <v>52328.722600000001</v>
      </c>
      <c r="AW59" s="259">
        <f>+'[1]Median Family Income-Quintiles'!AW59</f>
        <v>85322.08322</v>
      </c>
      <c r="AX59" s="259">
        <f>+'[1]Median Family Income-Quintiles'!AX59</f>
        <v>126275.875</v>
      </c>
      <c r="AY59" s="565">
        <f>+'[1]Median Family Income-Quintiles'!AY59</f>
        <v>210345.30153999999</v>
      </c>
      <c r="AZ59" s="259">
        <f>+'[1]Median Family Income-Quintiles'!AZ59</f>
        <v>21561.548599999998</v>
      </c>
      <c r="BA59" s="259">
        <f>+'[1]Median Family Income-Quintiles'!BA59</f>
        <v>52392.548000000003</v>
      </c>
      <c r="BB59" s="259">
        <f>+'[1]Median Family Income-Quintiles'!BB59</f>
        <v>85641.664999999994</v>
      </c>
      <c r="BC59" s="259">
        <f>+'[1]Median Family Income-Quintiles'!BC59</f>
        <v>127958.723</v>
      </c>
      <c r="BD59" s="259">
        <f>+'[1]Median Family Income-Quintiles'!BD59</f>
        <v>219645.682</v>
      </c>
    </row>
    <row r="60" spans="1:56">
      <c r="A60" s="485" t="s">
        <v>147</v>
      </c>
      <c r="B60" s="259">
        <f>+'[1]Median Family Income-Quintiles'!B60</f>
        <v>7800</v>
      </c>
      <c r="C60" s="254">
        <f>+'[1]Median Family Income-Quintiles'!C60</f>
        <v>21003</v>
      </c>
      <c r="D60" s="254">
        <f>+'[1]Median Family Income-Quintiles'!D60</f>
        <v>38400</v>
      </c>
      <c r="E60" s="254">
        <f>+'[1]Median Family Income-Quintiles'!E60</f>
        <v>60500</v>
      </c>
      <c r="F60" s="259">
        <f>+'[1]Median Family Income-Quintiles'!F60</f>
        <v>107000</v>
      </c>
      <c r="G60" s="484">
        <f>+'[1]Median Family Income-Quintiles'!G60</f>
        <v>9246</v>
      </c>
      <c r="H60" s="254">
        <f>+'[1]Median Family Income-Quintiles'!H60</f>
        <v>24261</v>
      </c>
      <c r="I60" s="254">
        <f>+'[1]Median Family Income-Quintiles'!I60</f>
        <v>42224</v>
      </c>
      <c r="J60" s="254">
        <f>+'[1]Median Family Income-Quintiles'!J60</f>
        <v>67592</v>
      </c>
      <c r="K60" s="259">
        <f>+'[1]Median Family Income-Quintiles'!K60</f>
        <v>119207</v>
      </c>
      <c r="L60" s="484">
        <f>+'[1]Median Family Income-Quintiles'!L60</f>
        <v>11000</v>
      </c>
      <c r="M60" s="254">
        <f>+'[1]Median Family Income-Quintiles'!M60</f>
        <v>27290</v>
      </c>
      <c r="N60" s="254">
        <f>+'[1]Median Family Income-Quintiles'!N60</f>
        <v>47341</v>
      </c>
      <c r="O60" s="254">
        <f>+'[1]Median Family Income-Quintiles'!O60</f>
        <v>75043</v>
      </c>
      <c r="P60" s="259">
        <f>+'[1]Median Family Income-Quintiles'!P60</f>
        <v>129012</v>
      </c>
      <c r="Q60" s="484">
        <f>+'[1]Median Family Income-Quintiles'!Q60</f>
        <v>11005</v>
      </c>
      <c r="R60" s="254">
        <f>+'[1]Median Family Income-Quintiles'!R60</f>
        <v>28000</v>
      </c>
      <c r="S60" s="254">
        <f>+'[1]Median Family Income-Quintiles'!S60</f>
        <v>49109</v>
      </c>
      <c r="T60" s="254">
        <f>+'[1]Median Family Income-Quintiles'!T60</f>
        <v>77000</v>
      </c>
      <c r="U60" s="259">
        <f>+'[1]Median Family Income-Quintiles'!U60</f>
        <v>134144</v>
      </c>
      <c r="V60" s="484">
        <f>+'[1]Median Family Income-Quintiles'!V60</f>
        <v>15651.551750000001</v>
      </c>
      <c r="W60" s="254">
        <f>+'[1]Median Family Income-Quintiles'!W60</f>
        <v>38392.514999999999</v>
      </c>
      <c r="X60" s="254">
        <f>+'[1]Median Family Income-Quintiles'!X60</f>
        <v>61956.175000000003</v>
      </c>
      <c r="Y60" s="254">
        <f>+'[1]Median Family Income-Quintiles'!Y60</f>
        <v>93442.1</v>
      </c>
      <c r="Z60" s="259">
        <f>+'[1]Median Family Income-Quintiles'!Z60</f>
        <v>162812.70250000001</v>
      </c>
      <c r="AA60" s="484">
        <f>+'[1]Median Family Income-Quintiles'!AA60</f>
        <v>17414.4519</v>
      </c>
      <c r="AB60" s="254">
        <f>+'[1]Median Family Income-Quintiles'!AB60</f>
        <v>41560.455090000003</v>
      </c>
      <c r="AC60" s="254">
        <f>+'[1]Median Family Income-Quintiles'!AC60</f>
        <v>68028.385200000004</v>
      </c>
      <c r="AD60" s="254">
        <f>+'[1]Median Family Income-Quintiles'!AD60</f>
        <v>101838.9</v>
      </c>
      <c r="AE60" s="259">
        <f>+'[1]Median Family Income-Quintiles'!AE60</f>
        <v>179317.93512000001</v>
      </c>
      <c r="AF60" s="484">
        <f>+'[1]Median Family Income-Quintiles'!AF60</f>
        <v>16691.315999999999</v>
      </c>
      <c r="AG60" s="254">
        <f>+'[1]Median Family Income-Quintiles'!AG60</f>
        <v>40848.747600000002</v>
      </c>
      <c r="AH60" s="254">
        <f>+'[1]Median Family Income-Quintiles'!AH60</f>
        <v>66965.16</v>
      </c>
      <c r="AI60" s="254">
        <f>+'[1]Median Family Income-Quintiles'!AI60</f>
        <v>101946.96</v>
      </c>
      <c r="AJ60" s="259">
        <f>+'[1]Median Family Income-Quintiles'!AJ60</f>
        <v>180905.88</v>
      </c>
      <c r="AK60" s="484">
        <f>+'[1]Median Family Income-Quintiles'!AK60</f>
        <v>16121.984</v>
      </c>
      <c r="AL60" s="259">
        <f>+'[1]Median Family Income-Quintiles'!AL60</f>
        <v>40304.959999999999</v>
      </c>
      <c r="AM60" s="259">
        <f>+'[1]Median Family Income-Quintiles'!AM60</f>
        <v>65717.237280000001</v>
      </c>
      <c r="AN60" s="259">
        <f>+'[1]Median Family Income-Quintiles'!AN60</f>
        <v>101266.212</v>
      </c>
      <c r="AO60" s="259">
        <f>+'[1]Median Family Income-Quintiles'!AO60</f>
        <v>178047.16080000001</v>
      </c>
      <c r="AP60" s="484">
        <f>+'[1]Median Family Income-Quintiles'!AP60</f>
        <v>16291.791999999999</v>
      </c>
      <c r="AQ60" s="259">
        <f>+'[1]Median Family Income-Quintiles'!AQ60</f>
        <v>40525.832600000002</v>
      </c>
      <c r="AR60" s="259">
        <f>+'[1]Median Family Income-Quintiles'!AR60</f>
        <v>67203.642000000007</v>
      </c>
      <c r="AS60" s="259">
        <f>+'[1]Median Family Income-Quintiles'!AS60</f>
        <v>103351.0555</v>
      </c>
      <c r="AT60" s="565">
        <f>+'[1]Median Family Income-Quintiles'!AT60</f>
        <v>182264.42300000001</v>
      </c>
      <c r="AU60" s="259">
        <f>+'[1]Median Family Income-Quintiles'!AU60</f>
        <v>16466.374100000001</v>
      </c>
      <c r="AV60" s="259">
        <f>+'[1]Median Family Income-Quintiles'!AV60</f>
        <v>40812.362800000003</v>
      </c>
      <c r="AW60" s="259">
        <f>+'[1]Median Family Income-Quintiles'!AW60</f>
        <v>68694.076000000001</v>
      </c>
      <c r="AX60" s="259">
        <f>+'[1]Median Family Income-Quintiles'!AX60</f>
        <v>104556.42449999999</v>
      </c>
      <c r="AY60" s="565">
        <f>+'[1]Median Family Income-Quintiles'!AY60</f>
        <v>184160.73610000001</v>
      </c>
      <c r="AZ60" s="259">
        <f>+'[1]Median Family Income-Quintiles'!AZ60</f>
        <v>16624.558499999999</v>
      </c>
      <c r="BA60" s="259">
        <f>+'[1]Median Family Income-Quintiles'!BA60</f>
        <v>41309.508999999998</v>
      </c>
      <c r="BB60" s="259">
        <f>+'[1]Median Family Income-Quintiles'!BB60</f>
        <v>70125.410399999993</v>
      </c>
      <c r="BC60" s="259">
        <f>+'[1]Median Family Income-Quintiles'!BC60</f>
        <v>107404.7234</v>
      </c>
      <c r="BD60" s="259">
        <f>+'[1]Median Family Income-Quintiles'!BD60</f>
        <v>193449.408</v>
      </c>
    </row>
    <row r="61" spans="1:56">
      <c r="A61" s="485" t="s">
        <v>148</v>
      </c>
      <c r="B61" s="259">
        <f>+'[1]Median Family Income-Quintiles'!B61</f>
        <v>11566</v>
      </c>
      <c r="C61" s="254">
        <f>+'[1]Median Family Income-Quintiles'!C61</f>
        <v>26340</v>
      </c>
      <c r="D61" s="254">
        <f>+'[1]Median Family Income-Quintiles'!D61</f>
        <v>43300</v>
      </c>
      <c r="E61" s="254">
        <f>+'[1]Median Family Income-Quintiles'!E61</f>
        <v>64008</v>
      </c>
      <c r="F61" s="259">
        <f>+'[1]Median Family Income-Quintiles'!F61</f>
        <v>108438</v>
      </c>
      <c r="G61" s="484">
        <f>+'[1]Median Family Income-Quintiles'!G61</f>
        <v>12420</v>
      </c>
      <c r="H61" s="254">
        <f>+'[1]Median Family Income-Quintiles'!H61</f>
        <v>28946</v>
      </c>
      <c r="I61" s="254">
        <f>+'[1]Median Family Income-Quintiles'!I61</f>
        <v>47000</v>
      </c>
      <c r="J61" s="254">
        <f>+'[1]Median Family Income-Quintiles'!J61</f>
        <v>70646</v>
      </c>
      <c r="K61" s="259">
        <f>+'[1]Median Family Income-Quintiles'!K61</f>
        <v>117152</v>
      </c>
      <c r="L61" s="484">
        <f>+'[1]Median Family Income-Quintiles'!L61</f>
        <v>13212</v>
      </c>
      <c r="M61" s="254">
        <f>+'[1]Median Family Income-Quintiles'!M61</f>
        <v>31003</v>
      </c>
      <c r="N61" s="254">
        <f>+'[1]Median Family Income-Quintiles'!N61</f>
        <v>49812</v>
      </c>
      <c r="O61" s="254">
        <f>+'[1]Median Family Income-Quintiles'!O61</f>
        <v>74736</v>
      </c>
      <c r="P61" s="259">
        <f>+'[1]Median Family Income-Quintiles'!P61</f>
        <v>124084</v>
      </c>
      <c r="Q61" s="484">
        <f>+'[1]Median Family Income-Quintiles'!Q61</f>
        <v>13179</v>
      </c>
      <c r="R61" s="254">
        <f>+'[1]Median Family Income-Quintiles'!R61</f>
        <v>30010</v>
      </c>
      <c r="S61" s="254">
        <f>+'[1]Median Family Income-Quintiles'!S61</f>
        <v>50000</v>
      </c>
      <c r="T61" s="254">
        <f>+'[1]Median Family Income-Quintiles'!T61</f>
        <v>75629</v>
      </c>
      <c r="U61" s="259">
        <f>+'[1]Median Family Income-Quintiles'!U61</f>
        <v>128900</v>
      </c>
      <c r="V61" s="484">
        <f>+'[1]Median Family Income-Quintiles'!V61</f>
        <v>18282.150000000001</v>
      </c>
      <c r="W61" s="254">
        <f>+'[1]Median Family Income-Quintiles'!W61</f>
        <v>38189.379999999997</v>
      </c>
      <c r="X61" s="254">
        <f>+'[1]Median Family Income-Quintiles'!X61</f>
        <v>57893.474999999999</v>
      </c>
      <c r="Y61" s="254">
        <f>+'[1]Median Family Income-Quintiles'!Y61</f>
        <v>83285.350000000006</v>
      </c>
      <c r="Z61" s="259">
        <f>+'[1]Median Family Income-Quintiles'!Z61</f>
        <v>137725.53</v>
      </c>
      <c r="AA61" s="484">
        <f>+'[1]Median Family Income-Quintiles'!AA61</f>
        <v>19553.068800000001</v>
      </c>
      <c r="AB61" s="254">
        <f>+'[1]Median Family Income-Quintiles'!AB61</f>
        <v>41753.949000000001</v>
      </c>
      <c r="AC61" s="254">
        <f>+'[1]Median Family Income-Quintiles'!AC61</f>
        <v>63343.7958</v>
      </c>
      <c r="AD61" s="254">
        <f>+'[1]Median Family Income-Quintiles'!AD61</f>
        <v>91655.01</v>
      </c>
      <c r="AE61" s="259">
        <f>+'[1]Median Family Income-Quintiles'!AE61</f>
        <v>151739.96100000001</v>
      </c>
      <c r="AF61" s="484">
        <f>+'[1]Median Family Income-Quintiles'!AF61</f>
        <v>18990.12</v>
      </c>
      <c r="AG61" s="254">
        <f>+'[1]Median Family Income-Quintiles'!AG61</f>
        <v>40458.950400000002</v>
      </c>
      <c r="AH61" s="254">
        <f>+'[1]Median Family Income-Quintiles'!AH61</f>
        <v>62367.552000000003</v>
      </c>
      <c r="AI61" s="254">
        <f>+'[1]Median Family Income-Quintiles'!AI61</f>
        <v>90153.096000000005</v>
      </c>
      <c r="AJ61" s="259">
        <f>+'[1]Median Family Income-Quintiles'!AJ61</f>
        <v>151221.32399999999</v>
      </c>
      <c r="AK61" s="484">
        <f>+'[1]Median Family Income-Quintiles'!AK61</f>
        <v>18741.806400000001</v>
      </c>
      <c r="AL61" s="259">
        <f>+'[1]Median Family Income-Quintiles'!AL61</f>
        <v>40304.959999999999</v>
      </c>
      <c r="AM61" s="259">
        <f>+'[1]Median Family Income-Quintiles'!AM61</f>
        <v>61565.826399999998</v>
      </c>
      <c r="AN61" s="259">
        <f>+'[1]Median Family Income-Quintiles'!AN61</f>
        <v>89678.535999999993</v>
      </c>
      <c r="AO61" s="259">
        <f>+'[1]Median Family Income-Quintiles'!AO61</f>
        <v>150942.07519999999</v>
      </c>
      <c r="AP61" s="484">
        <f>+'[1]Median Family Income-Quintiles'!AP61</f>
        <v>18837.3845</v>
      </c>
      <c r="AQ61" s="259">
        <f>+'[1]Median Family Income-Quintiles'!AQ61</f>
        <v>40841.486069999999</v>
      </c>
      <c r="AR61" s="259">
        <f>+'[1]Median Family Income-Quintiles'!AR61</f>
        <v>63385.253250000002</v>
      </c>
      <c r="AS61" s="259">
        <f>+'[1]Median Family Income-Quintiles'!AS61</f>
        <v>92557.743300000002</v>
      </c>
      <c r="AT61" s="565">
        <f>+'[1]Median Family Income-Quintiles'!AT61</f>
        <v>154873.84770000001</v>
      </c>
      <c r="AU61" s="259">
        <f>+'[1]Median Family Income-Quintiles'!AU61</f>
        <v>19395.974399999999</v>
      </c>
      <c r="AV61" s="259">
        <f>+'[1]Median Family Income-Quintiles'!AV61</f>
        <v>41317.4663</v>
      </c>
      <c r="AW61" s="259">
        <f>+'[1]Median Family Income-Quintiles'!AW61</f>
        <v>64653.248</v>
      </c>
      <c r="AX61" s="259">
        <f>+'[1]Median Family Income-Quintiles'!AX61</f>
        <v>95060.478700000007</v>
      </c>
      <c r="AY61" s="565">
        <f>+'[1]Median Family Income-Quintiles'!AY61</f>
        <v>158299.4369</v>
      </c>
      <c r="AZ61" s="259">
        <f>+'[1]Median Family Income-Quintiles'!AZ61</f>
        <v>19445.6957</v>
      </c>
      <c r="BA61" s="259">
        <f>+'[1]Median Family Income-Quintiles'!BA61</f>
        <v>42921.587399999997</v>
      </c>
      <c r="BB61" s="259">
        <f>+'[1]Median Family Income-Quintiles'!BB61</f>
        <v>66397.479099999997</v>
      </c>
      <c r="BC61" s="259">
        <f>+'[1]Median Family Income-Quintiles'!BC61</f>
        <v>97732.252999999997</v>
      </c>
      <c r="BD61" s="259">
        <f>+'[1]Median Family Income-Quintiles'!BD61</f>
        <v>165238.03599999999</v>
      </c>
    </row>
    <row r="62" spans="1:56">
      <c r="A62" s="485" t="s">
        <v>149</v>
      </c>
      <c r="B62" s="259">
        <f>+'[1]Median Family Income-Quintiles'!B62</f>
        <v>9000</v>
      </c>
      <c r="C62" s="254">
        <f>+'[1]Median Family Income-Quintiles'!C62</f>
        <v>24000</v>
      </c>
      <c r="D62" s="254">
        <f>+'[1]Median Family Income-Quintiles'!D62</f>
        <v>42000</v>
      </c>
      <c r="E62" s="254">
        <f>+'[1]Median Family Income-Quintiles'!E62</f>
        <v>64000</v>
      </c>
      <c r="F62" s="259">
        <f>+'[1]Median Family Income-Quintiles'!F62</f>
        <v>105494</v>
      </c>
      <c r="G62" s="484">
        <f>+'[1]Median Family Income-Quintiles'!G62</f>
        <v>10188</v>
      </c>
      <c r="H62" s="254">
        <f>+'[1]Median Family Income-Quintiles'!H62</f>
        <v>27000</v>
      </c>
      <c r="I62" s="254">
        <f>+'[1]Median Family Income-Quintiles'!I62</f>
        <v>47996.5</v>
      </c>
      <c r="J62" s="254">
        <f>+'[1]Median Family Income-Quintiles'!J62</f>
        <v>71405</v>
      </c>
      <c r="K62" s="259">
        <f>+'[1]Median Family Income-Quintiles'!K62</f>
        <v>116440</v>
      </c>
      <c r="L62" s="484">
        <f>+'[1]Median Family Income-Quintiles'!L62</f>
        <v>12000</v>
      </c>
      <c r="M62" s="254">
        <f>+'[1]Median Family Income-Quintiles'!M62</f>
        <v>30012</v>
      </c>
      <c r="N62" s="254">
        <f>+'[1]Median Family Income-Quintiles'!N62</f>
        <v>51164</v>
      </c>
      <c r="O62" s="254">
        <f>+'[1]Median Family Income-Quintiles'!O62</f>
        <v>78323</v>
      </c>
      <c r="P62" s="259">
        <f>+'[1]Median Family Income-Quintiles'!P62</f>
        <v>128400</v>
      </c>
      <c r="Q62" s="484">
        <f>+'[1]Median Family Income-Quintiles'!Q62</f>
        <v>12038</v>
      </c>
      <c r="R62" s="254">
        <f>+'[1]Median Family Income-Quintiles'!R62</f>
        <v>30160</v>
      </c>
      <c r="S62" s="254">
        <f>+'[1]Median Family Income-Quintiles'!S62</f>
        <v>51040</v>
      </c>
      <c r="T62" s="254">
        <f>+'[1]Median Family Income-Quintiles'!T62</f>
        <v>79050</v>
      </c>
      <c r="U62" s="259">
        <f>+'[1]Median Family Income-Quintiles'!U62</f>
        <v>128082</v>
      </c>
      <c r="V62" s="484">
        <f>+'[1]Median Family Income-Quintiles'!V62</f>
        <v>18282.150000000001</v>
      </c>
      <c r="W62" s="254">
        <f>+'[1]Median Family Income-Quintiles'!W62</f>
        <v>43338.852250000004</v>
      </c>
      <c r="X62" s="254">
        <f>+'[1]Median Family Income-Quintiles'!X62</f>
        <v>64596.93</v>
      </c>
      <c r="Y62" s="254">
        <f>+'[1]Median Family Income-Quintiles'!Y62</f>
        <v>91898.274000000005</v>
      </c>
      <c r="Z62" s="259">
        <f>+'[1]Median Family Income-Quintiles'!Z62</f>
        <v>143007.04000000001</v>
      </c>
      <c r="AA62" s="484">
        <f>+'[1]Median Family Income-Quintiles'!AA62</f>
        <v>22404.558000000001</v>
      </c>
      <c r="AB62" s="254">
        <f>+'[1]Median Family Income-Quintiles'!AB62</f>
        <v>45827.504999999997</v>
      </c>
      <c r="AC62" s="254">
        <f>+'[1]Median Family Income-Quintiles'!AC62</f>
        <v>72305.619000000006</v>
      </c>
      <c r="AD62" s="254">
        <f>+'[1]Median Family Income-Quintiles'!AD62</f>
        <v>103366.4835</v>
      </c>
      <c r="AE62" s="259">
        <f>+'[1]Median Family Income-Quintiles'!AE62</f>
        <v>162433.04550000001</v>
      </c>
      <c r="AF62" s="484">
        <f>+'[1]Median Family Income-Quintiles'!AF62</f>
        <v>18790.223999999998</v>
      </c>
      <c r="AG62" s="254">
        <f>+'[1]Median Family Income-Quintiles'!AG62</f>
        <v>42977.64</v>
      </c>
      <c r="AH62" s="254">
        <f>+'[1]Median Family Income-Quintiles'!AH62</f>
        <v>68364.432000000001</v>
      </c>
      <c r="AI62" s="254">
        <f>+'[1]Median Family Income-Quintiles'!AI62</f>
        <v>97949.04</v>
      </c>
      <c r="AJ62" s="259">
        <f>+'[1]Median Family Income-Quintiles'!AJ62</f>
        <v>159916.79999999999</v>
      </c>
      <c r="AK62" s="484">
        <f>+'[1]Median Family Income-Quintiles'!AK62</f>
        <v>18137.232</v>
      </c>
      <c r="AL62" s="259">
        <f>+'[1]Median Family Income-Quintiles'!AL62</f>
        <v>41514.108800000002</v>
      </c>
      <c r="AM62" s="259">
        <f>+'[1]Median Family Income-Quintiles'!AM62</f>
        <v>67510.808000000005</v>
      </c>
      <c r="AN62" s="259">
        <f>+'[1]Median Family Income-Quintiles'!AN62</f>
        <v>97739.528000000006</v>
      </c>
      <c r="AO62" s="259">
        <f>+'[1]Median Family Income-Quintiles'!AO62</f>
        <v>161219.84</v>
      </c>
      <c r="AP62" s="484">
        <f>+'[1]Median Family Income-Quintiles'!AP62</f>
        <v>18430.0897</v>
      </c>
      <c r="AQ62" s="259">
        <f>+'[1]Median Family Income-Quintiles'!AQ62</f>
        <v>42765.953999999998</v>
      </c>
      <c r="AR62" s="259">
        <f>+'[1]Median Family Income-Quintiles'!AR62</f>
        <v>69036.468599999993</v>
      </c>
      <c r="AS62" s="259">
        <f>+'[1]Median Family Income-Quintiles'!AS62</f>
        <v>100296.34450000001</v>
      </c>
      <c r="AT62" s="565">
        <f>+'[1]Median Family Income-Quintiles'!AT62</f>
        <v>164954.394</v>
      </c>
      <c r="AU62" s="259">
        <f>+'[1]Median Family Income-Quintiles'!AU62</f>
        <v>19699.036499999998</v>
      </c>
      <c r="AV62" s="259">
        <f>+'[1]Median Family Income-Quintiles'!AV62</f>
        <v>45459.315000000002</v>
      </c>
      <c r="AW62" s="259">
        <f>+'[1]Median Family Income-Quintiles'!AW62</f>
        <v>71926.738400000002</v>
      </c>
      <c r="AX62" s="259">
        <f>+'[1]Median Family Income-Quintiles'!AX62</f>
        <v>105061.52800000001</v>
      </c>
      <c r="AY62" s="565">
        <f>+'[1]Median Family Income-Quintiles'!AY62</f>
        <v>169179.36629000001</v>
      </c>
      <c r="AZ62" s="259">
        <f>+'[1]Median Family Income-Quintiles'!AZ62</f>
        <v>18559.05258</v>
      </c>
      <c r="BA62" s="259">
        <f>+'[1]Median Family Income-Quintiles'!BA62</f>
        <v>44835.930500000002</v>
      </c>
      <c r="BB62" s="259">
        <f>+'[1]Median Family Income-Quintiles'!BB62</f>
        <v>71535.979000000007</v>
      </c>
      <c r="BC62" s="259">
        <f>+'[1]Median Family Income-Quintiles'!BC62</f>
        <v>103979.05680000001</v>
      </c>
      <c r="BD62" s="259">
        <f>+'[1]Median Family Income-Quintiles'!BD62</f>
        <v>173298.42800000001</v>
      </c>
    </row>
    <row r="63" spans="1:56">
      <c r="A63" s="480" t="s">
        <v>150</v>
      </c>
      <c r="B63" s="480">
        <f>+'[1]Median Family Income-Quintiles'!B63</f>
        <v>11245</v>
      </c>
      <c r="C63" s="481">
        <f>+'[1]Median Family Income-Quintiles'!C63</f>
        <v>25000</v>
      </c>
      <c r="D63" s="481">
        <f>+'[1]Median Family Income-Quintiles'!D63</f>
        <v>39710</v>
      </c>
      <c r="E63" s="481">
        <f>+'[1]Median Family Income-Quintiles'!E63</f>
        <v>55000</v>
      </c>
      <c r="F63" s="470">
        <f>+'[1]Median Family Income-Quintiles'!F63</f>
        <v>86960</v>
      </c>
      <c r="G63" s="482">
        <f>+'[1]Median Family Income-Quintiles'!G63</f>
        <v>11572</v>
      </c>
      <c r="H63" s="481">
        <f>+'[1]Median Family Income-Quintiles'!H63</f>
        <v>26500.5</v>
      </c>
      <c r="I63" s="481">
        <f>+'[1]Median Family Income-Quintiles'!I63</f>
        <v>42400</v>
      </c>
      <c r="J63" s="481">
        <f>+'[1]Median Family Income-Quintiles'!J63</f>
        <v>61598</v>
      </c>
      <c r="K63" s="470">
        <f>+'[1]Median Family Income-Quintiles'!K63</f>
        <v>102469</v>
      </c>
      <c r="L63" s="482">
        <f>+'[1]Median Family Income-Quintiles'!L63</f>
        <v>12600</v>
      </c>
      <c r="M63" s="481">
        <f>+'[1]Median Family Income-Quintiles'!M63</f>
        <v>28040</v>
      </c>
      <c r="N63" s="481">
        <f>+'[1]Median Family Income-Quintiles'!N63</f>
        <v>45000</v>
      </c>
      <c r="O63" s="481">
        <f>+'[1]Median Family Income-Quintiles'!O63</f>
        <v>67610</v>
      </c>
      <c r="P63" s="470">
        <f>+'[1]Median Family Income-Quintiles'!P63</f>
        <v>108634</v>
      </c>
      <c r="Q63" s="482">
        <f>+'[1]Median Family Income-Quintiles'!Q63</f>
        <v>13250</v>
      </c>
      <c r="R63" s="481">
        <f>+'[1]Median Family Income-Quintiles'!R63</f>
        <v>30463</v>
      </c>
      <c r="S63" s="481">
        <f>+'[1]Median Family Income-Quintiles'!S63</f>
        <v>50000</v>
      </c>
      <c r="T63" s="481">
        <f>+'[1]Median Family Income-Quintiles'!T63</f>
        <v>74722</v>
      </c>
      <c r="U63" s="470">
        <f>+'[1]Median Family Income-Quintiles'!U63</f>
        <v>123698</v>
      </c>
      <c r="V63" s="482">
        <f>+'[1]Median Family Income-Quintiles'!V63</f>
        <v>19399.392500000002</v>
      </c>
      <c r="W63" s="481">
        <f>+'[1]Median Family Income-Quintiles'!W63</f>
        <v>40423.864999999998</v>
      </c>
      <c r="X63" s="481">
        <f>+'[1]Median Family Income-Quintiles'!X63</f>
        <v>57893.474999999999</v>
      </c>
      <c r="Y63" s="481">
        <f>+'[1]Median Family Income-Quintiles'!Y63</f>
        <v>81254</v>
      </c>
      <c r="Z63" s="470">
        <f>+'[1]Median Family Income-Quintiles'!Z63</f>
        <v>125740.565</v>
      </c>
      <c r="AA63" s="482">
        <f>+'[1]Median Family Income-Quintiles'!AA63</f>
        <v>21284.330099999999</v>
      </c>
      <c r="AB63" s="481">
        <f>+'[1]Median Family Income-Quintiles'!AB63</f>
        <v>43587.049200000001</v>
      </c>
      <c r="AC63" s="481">
        <f>+'[1]Median Family Income-Quintiles'!AC63</f>
        <v>63140.118000000002</v>
      </c>
      <c r="AD63" s="481">
        <f>+'[1]Median Family Income-Quintiles'!AD63</f>
        <v>89414.554199999999</v>
      </c>
      <c r="AE63" s="470">
        <f>+'[1]Median Family Income-Quintiles'!AE63</f>
        <v>142574.46</v>
      </c>
      <c r="AF63" s="482">
        <f>+'[1]Median Family Income-Quintiles'!AF63</f>
        <v>20329.423200000001</v>
      </c>
      <c r="AG63" s="481">
        <f>+'[1]Median Family Income-Quintiles'!AG63</f>
        <v>43977.120000000003</v>
      </c>
      <c r="AH63" s="481">
        <f>+'[1]Median Family Income-Quintiles'!AH63</f>
        <v>64166.616000000002</v>
      </c>
      <c r="AI63" s="481">
        <f>+'[1]Median Family Income-Quintiles'!AI63</f>
        <v>90053.148000000001</v>
      </c>
      <c r="AJ63" s="470">
        <f>+'[1]Median Family Income-Quintiles'!AJ63</f>
        <v>142575.82199999999</v>
      </c>
      <c r="AK63" s="521">
        <f>+'[1]Median Family Income-Quintiles'!AK63</f>
        <v>20454.767199999998</v>
      </c>
      <c r="AL63" s="470">
        <f>+'[1]Median Family Income-Quintiles'!AL63</f>
        <v>42592.266479999998</v>
      </c>
      <c r="AM63" s="470">
        <f>+'[1]Median Family Income-Quintiles'!AM63</f>
        <v>62573.450400000002</v>
      </c>
      <c r="AN63" s="470">
        <f>+'[1]Median Family Income-Quintiles'!AN63</f>
        <v>89172.708752000006</v>
      </c>
      <c r="AO63" s="470">
        <f>+'[1]Median Family Income-Quintiles'!AO63</f>
        <v>146105.48000000001</v>
      </c>
      <c r="AP63" s="521">
        <f>+'[1]Median Family Income-Quintiles'!AP63</f>
        <v>21769.907060000001</v>
      </c>
      <c r="AQ63" s="470">
        <f>+'[1]Median Family Income-Quintiles'!AQ63</f>
        <v>46248.324540000001</v>
      </c>
      <c r="AR63" s="470">
        <f>+'[1]Median Family Income-Quintiles'!AR63</f>
        <v>67203.642000000007</v>
      </c>
      <c r="AS63" s="470">
        <f>+'[1]Median Family Income-Quintiles'!AS63</f>
        <v>92048.624800000005</v>
      </c>
      <c r="AT63" s="566">
        <f>+'[1]Median Family Income-Quintiles'!AT63</f>
        <v>148367.31327000001</v>
      </c>
      <c r="AU63" s="470">
        <f>+'[1]Median Family Income-Quintiles'!AU63</f>
        <v>23436.8024</v>
      </c>
      <c r="AV63" s="470">
        <f>+'[1]Median Family Income-Quintiles'!AV63</f>
        <v>44550.128700000001</v>
      </c>
      <c r="AW63" s="470">
        <f>+'[1]Median Family Income-Quintiles'!AW63</f>
        <v>65562.434299999994</v>
      </c>
      <c r="AX63" s="470">
        <f>+'[1]Median Family Income-Quintiles'!AX63</f>
        <v>90918.63</v>
      </c>
      <c r="AY63" s="566">
        <f>+'[1]Median Family Income-Quintiles'!AY63</f>
        <v>148651.96004999999</v>
      </c>
      <c r="AZ63" s="470">
        <f>+'[1]Median Family Income-Quintiles'!AZ63</f>
        <v>21863.813300000002</v>
      </c>
      <c r="BA63" s="470">
        <f>+'[1]Median Family Income-Quintiles'!BA63</f>
        <v>45339.705000000002</v>
      </c>
      <c r="BB63" s="470">
        <f>+'[1]Median Family Income-Quintiles'!BB63</f>
        <v>68513.331999999995</v>
      </c>
      <c r="BC63" s="470">
        <f>+'[1]Median Family Income-Quintiles'!BC63</f>
        <v>97733.260548999999</v>
      </c>
      <c r="BD63" s="470">
        <f>+'[1]Median Family Income-Quintiles'!BD63</f>
        <v>160200.291</v>
      </c>
    </row>
    <row r="64" spans="1:56">
      <c r="A64" s="486" t="s">
        <v>151</v>
      </c>
      <c r="B64" s="487">
        <f>+'[1]Median Family Income-Quintiles'!B64</f>
        <v>0</v>
      </c>
      <c r="C64" s="487">
        <f>+'[1]Median Family Income-Quintiles'!C64</f>
        <v>0</v>
      </c>
      <c r="D64" s="487">
        <f>+'[1]Median Family Income-Quintiles'!D64</f>
        <v>0</v>
      </c>
      <c r="E64" s="487">
        <f>+'[1]Median Family Income-Quintiles'!E64</f>
        <v>0</v>
      </c>
      <c r="F64" s="487">
        <f>+'[1]Median Family Income-Quintiles'!F64</f>
        <v>0</v>
      </c>
      <c r="G64" s="487">
        <f>+'[1]Median Family Income-Quintiles'!G64</f>
        <v>0</v>
      </c>
      <c r="H64" s="487">
        <f>+'[1]Median Family Income-Quintiles'!H64</f>
        <v>0</v>
      </c>
      <c r="I64" s="487">
        <f>+'[1]Median Family Income-Quintiles'!I64</f>
        <v>0</v>
      </c>
      <c r="J64" s="487">
        <f>+'[1]Median Family Income-Quintiles'!J64</f>
        <v>0</v>
      </c>
      <c r="K64" s="487">
        <f>+'[1]Median Family Income-Quintiles'!K64</f>
        <v>0</v>
      </c>
      <c r="L64" s="487">
        <f>+'[1]Median Family Income-Quintiles'!L64</f>
        <v>0</v>
      </c>
      <c r="M64" s="487">
        <f>+'[1]Median Family Income-Quintiles'!M64</f>
        <v>0</v>
      </c>
      <c r="N64" s="487">
        <f>+'[1]Median Family Income-Quintiles'!N64</f>
        <v>0</v>
      </c>
      <c r="O64" s="487">
        <f>+'[1]Median Family Income-Quintiles'!O64</f>
        <v>0</v>
      </c>
      <c r="P64" s="487">
        <f>+'[1]Median Family Income-Quintiles'!P64</f>
        <v>0</v>
      </c>
      <c r="Q64" s="487">
        <f>+'[1]Median Family Income-Quintiles'!Q64</f>
        <v>0</v>
      </c>
      <c r="R64" s="487">
        <f>+'[1]Median Family Income-Quintiles'!R64</f>
        <v>0</v>
      </c>
      <c r="S64" s="487">
        <f>+'[1]Median Family Income-Quintiles'!S64</f>
        <v>0</v>
      </c>
      <c r="T64" s="487">
        <f>+'[1]Median Family Income-Quintiles'!T64</f>
        <v>0</v>
      </c>
      <c r="U64" s="487">
        <f>+'[1]Median Family Income-Quintiles'!U64</f>
        <v>0</v>
      </c>
      <c r="V64" s="487">
        <f>+'[1]Median Family Income-Quintiles'!V64</f>
        <v>10867.7225</v>
      </c>
      <c r="W64" s="487">
        <f>+'[1]Median Family Income-Quintiles'!W64</f>
        <v>32907.870000000003</v>
      </c>
      <c r="X64" s="487">
        <f>+'[1]Median Family Income-Quintiles'!X64</f>
        <v>60026.392500000002</v>
      </c>
      <c r="Y64" s="487">
        <f>+'[1]Median Family Income-Quintiles'!Y64</f>
        <v>114629.0805</v>
      </c>
      <c r="Z64" s="487">
        <f>+'[1]Median Family Income-Quintiles'!Z64</f>
        <v>236652.27499999999</v>
      </c>
      <c r="AA64" s="488">
        <f>+'[1]Median Family Income-Quintiles'!AA64</f>
        <v>12220.668</v>
      </c>
      <c r="AB64" s="488">
        <f>+'[1]Median Family Income-Quintiles'!AB64</f>
        <v>36254.648399999998</v>
      </c>
      <c r="AC64" s="488">
        <f>+'[1]Median Family Income-Quintiles'!AC64</f>
        <v>65940.687749999997</v>
      </c>
      <c r="AD64" s="488">
        <f>+'[1]Median Family Income-Quintiles'!AD64</f>
        <v>122206.68</v>
      </c>
      <c r="AE64" s="488">
        <f>+'[1]Median Family Income-Quintiles'!AE64</f>
        <v>251949.43859999999</v>
      </c>
      <c r="AF64" s="467">
        <f>+'[1]Median Family Income-Quintiles'!AF64</f>
        <v>11793.864</v>
      </c>
      <c r="AG64" s="467">
        <f>+'[1]Median Family Income-Quintiles'!AG64</f>
        <v>37480.5</v>
      </c>
      <c r="AH64" s="467">
        <f>+'[1]Median Family Income-Quintiles'!AH64</f>
        <v>71462.820000000007</v>
      </c>
      <c r="AI64" s="467">
        <f>+'[1]Median Family Income-Quintiles'!AI64</f>
        <v>126933.96</v>
      </c>
      <c r="AJ64" s="467">
        <f>+'[1]Median Family Income-Quintiles'!AJ64</f>
        <v>245872.08</v>
      </c>
      <c r="AK64" s="522">
        <f>+'[1]Median Family Income-Quintiles'!AK64</f>
        <v>12091.487999999999</v>
      </c>
      <c r="AL64" s="467">
        <f>+'[1]Median Family Income-Quintiles'!AL64</f>
        <v>41514.108800000002</v>
      </c>
      <c r="AM64" s="467">
        <f>+'[1]Median Family Income-Quintiles'!AM64</f>
        <v>77083.236000000004</v>
      </c>
      <c r="AN64" s="467">
        <f>+'[1]Median Family Income-Quintiles'!AN64</f>
        <v>137036.864</v>
      </c>
      <c r="AO64" s="467">
        <f>+'[1]Median Family Income-Quintiles'!AO64</f>
        <v>267020.36</v>
      </c>
      <c r="AP64" s="522">
        <f>+'[1]Median Family Income-Quintiles'!AP64</f>
        <v>10691.488499999999</v>
      </c>
      <c r="AQ64" s="467">
        <f>+'[1]Median Family Income-Quintiles'!AQ64</f>
        <v>37878.416400000002</v>
      </c>
      <c r="AR64" s="467">
        <f>+'[1]Median Family Income-Quintiles'!AR64</f>
        <v>74840.419500000004</v>
      </c>
      <c r="AS64" s="467">
        <f>+'[1]Median Family Income-Quintiles'!AS64</f>
        <v>141534.943</v>
      </c>
      <c r="AT64" s="567">
        <f>+'[1]Median Family Income-Quintiles'!AT64</f>
        <v>278996.93800000002</v>
      </c>
      <c r="AU64" s="467">
        <f>+'[1]Median Family Income-Quintiles'!AU64</f>
        <v>14243.9187</v>
      </c>
      <c r="AV64" s="467">
        <f>+'[1]Median Family Income-Quintiles'!AV64</f>
        <v>41014.404199999997</v>
      </c>
      <c r="AW64" s="467">
        <f>+'[1]Median Family Income-Quintiles'!AW64</f>
        <v>86473.719200000007</v>
      </c>
      <c r="AX64" s="467">
        <f>+'[1]Median Family Income-Quintiles'!AX64</f>
        <v>141428.98000000001</v>
      </c>
      <c r="AY64" s="567">
        <f>+'[1]Median Family Income-Quintiles'!AY64</f>
        <v>260633.40599999999</v>
      </c>
      <c r="AZ64" s="467">
        <f>+'[1]Median Family Income-Quintiles'!AZ64</f>
        <v>10075.49</v>
      </c>
      <c r="BA64" s="467">
        <f>+'[1]Median Family Income-Quintiles'!BA64</f>
        <v>35264.214999999997</v>
      </c>
      <c r="BB64" s="467">
        <f>+'[1]Median Family Income-Quintiles'!BB64</f>
        <v>71838.243700000006</v>
      </c>
      <c r="BC64" s="467">
        <f>+'[1]Median Family Income-Quintiles'!BC64</f>
        <v>135011.56599999999</v>
      </c>
      <c r="BD64" s="467">
        <f>+'[1]Median Family Income-Quintiles'!BD64</f>
        <v>281307.68079999997</v>
      </c>
    </row>
    <row r="65" spans="2:40">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1"/>
      <c r="AB65" s="491"/>
      <c r="AC65" s="491"/>
      <c r="AD65" s="491"/>
      <c r="AE65" s="491"/>
    </row>
    <row r="66" spans="2:40">
      <c r="B66" s="492"/>
      <c r="C66" s="493"/>
      <c r="D66" s="493"/>
      <c r="E66" s="493"/>
      <c r="F66" s="493"/>
      <c r="G66" s="492"/>
      <c r="H66" s="494"/>
      <c r="I66" s="494"/>
      <c r="J66" s="494"/>
      <c r="K66" s="494"/>
      <c r="L66" s="492"/>
      <c r="M66" s="494"/>
      <c r="N66" s="494"/>
      <c r="O66" s="494"/>
      <c r="P66" s="494"/>
      <c r="Q66" s="492"/>
      <c r="R66" s="494"/>
      <c r="S66" s="494"/>
      <c r="T66" s="494"/>
      <c r="U66" s="494"/>
      <c r="V66" s="492"/>
      <c r="W66" s="494"/>
      <c r="X66" s="494"/>
      <c r="Y66" s="494"/>
      <c r="Z66" s="494"/>
      <c r="AA66" s="492"/>
      <c r="AB66" s="494"/>
      <c r="AC66" s="494"/>
      <c r="AD66" s="494"/>
      <c r="AE66" s="494"/>
      <c r="AF66" s="492"/>
      <c r="AG66" s="478"/>
      <c r="AH66" s="478"/>
      <c r="AI66" s="478"/>
      <c r="AJ66" s="478"/>
      <c r="AK66" s="478"/>
      <c r="AL66" s="478"/>
      <c r="AM66" s="478"/>
      <c r="AN66" s="478"/>
    </row>
    <row r="67" spans="2:40">
      <c r="B67" s="463"/>
      <c r="C67" s="463"/>
      <c r="D67" s="463"/>
      <c r="E67" s="463"/>
      <c r="F67" s="463"/>
      <c r="G67" s="490"/>
      <c r="H67" s="490"/>
      <c r="I67" s="490"/>
      <c r="J67" s="490"/>
      <c r="K67" s="490"/>
      <c r="L67" s="490"/>
      <c r="M67" s="490"/>
      <c r="N67" s="490"/>
      <c r="O67" s="490"/>
      <c r="P67" s="490"/>
      <c r="Q67" s="490"/>
      <c r="R67" s="490"/>
      <c r="S67" s="490"/>
      <c r="T67" s="490"/>
      <c r="U67" s="490"/>
      <c r="V67" s="490"/>
      <c r="W67" s="490"/>
      <c r="X67" s="490"/>
      <c r="Y67" s="490"/>
      <c r="Z67" s="490"/>
      <c r="AA67" s="491"/>
      <c r="AB67" s="491"/>
      <c r="AC67" s="491"/>
      <c r="AD67" s="491"/>
      <c r="AE67" s="491"/>
    </row>
    <row r="68" spans="2:40">
      <c r="B68" s="463"/>
      <c r="C68" s="463"/>
      <c r="D68" s="463"/>
      <c r="E68" s="463"/>
      <c r="F68" s="463"/>
      <c r="G68" s="490"/>
      <c r="H68" s="490"/>
      <c r="I68" s="490"/>
      <c r="J68" s="490"/>
      <c r="K68" s="490"/>
      <c r="L68" s="490"/>
      <c r="M68" s="490"/>
      <c r="N68" s="490"/>
      <c r="O68" s="490"/>
      <c r="P68" s="490"/>
      <c r="Q68" s="490"/>
      <c r="R68" s="490"/>
      <c r="S68" s="490"/>
      <c r="T68" s="490"/>
      <c r="U68" s="490"/>
      <c r="V68" s="490"/>
      <c r="W68" s="490"/>
      <c r="X68" s="490"/>
      <c r="Y68" s="490"/>
      <c r="Z68" s="490"/>
      <c r="AA68" s="491"/>
      <c r="AB68" s="491"/>
      <c r="AC68" s="491"/>
      <c r="AD68" s="491"/>
      <c r="AE68" s="491"/>
    </row>
    <row r="69" spans="2:40">
      <c r="B69" s="463"/>
      <c r="C69" s="463"/>
      <c r="D69" s="463"/>
      <c r="E69" s="463"/>
      <c r="F69" s="463"/>
      <c r="G69" s="490"/>
      <c r="H69" s="490"/>
      <c r="I69" s="490"/>
      <c r="J69" s="490"/>
      <c r="K69" s="490"/>
      <c r="L69" s="490"/>
      <c r="M69" s="490"/>
      <c r="N69" s="490"/>
      <c r="O69" s="490"/>
      <c r="P69" s="490"/>
      <c r="Q69" s="490"/>
      <c r="R69" s="490"/>
      <c r="S69" s="490"/>
      <c r="T69" s="490"/>
      <c r="U69" s="490"/>
      <c r="V69" s="490"/>
      <c r="W69" s="490"/>
      <c r="X69" s="490"/>
      <c r="Y69" s="490"/>
      <c r="Z69" s="490"/>
      <c r="AA69" s="491"/>
      <c r="AB69" s="491"/>
      <c r="AC69" s="491"/>
      <c r="AD69" s="491"/>
      <c r="AE69" s="491"/>
    </row>
    <row r="70" spans="2:40">
      <c r="B70" s="463"/>
      <c r="C70" s="463"/>
      <c r="D70" s="463"/>
      <c r="E70" s="463"/>
      <c r="F70" s="463"/>
      <c r="G70" s="490"/>
      <c r="H70" s="490"/>
      <c r="I70" s="490"/>
      <c r="J70" s="490"/>
      <c r="K70" s="490"/>
      <c r="L70" s="490"/>
      <c r="M70" s="490"/>
      <c r="N70" s="490"/>
      <c r="O70" s="490"/>
      <c r="P70" s="490"/>
      <c r="Q70" s="490"/>
      <c r="R70" s="490"/>
      <c r="S70" s="490"/>
      <c r="T70" s="490"/>
      <c r="U70" s="490"/>
      <c r="V70" s="490"/>
      <c r="W70" s="490"/>
      <c r="X70" s="490"/>
      <c r="Y70" s="490"/>
      <c r="Z70" s="490"/>
      <c r="AA70" s="491"/>
      <c r="AB70" s="491"/>
      <c r="AC70" s="491"/>
      <c r="AD70" s="491"/>
      <c r="AE70" s="491"/>
    </row>
    <row r="71" spans="2:40">
      <c r="B71" s="463"/>
      <c r="C71" s="463"/>
      <c r="D71" s="463"/>
      <c r="E71" s="463"/>
      <c r="F71" s="463"/>
      <c r="G71" s="490"/>
      <c r="H71" s="490"/>
      <c r="I71" s="490"/>
      <c r="J71" s="490"/>
      <c r="K71" s="490"/>
      <c r="L71" s="490"/>
      <c r="M71" s="490"/>
      <c r="N71" s="490"/>
      <c r="O71" s="490"/>
      <c r="P71" s="490"/>
      <c r="Q71" s="490"/>
      <c r="R71" s="490"/>
      <c r="S71" s="490"/>
      <c r="T71" s="490"/>
      <c r="U71" s="490"/>
      <c r="V71" s="490"/>
      <c r="W71" s="490"/>
      <c r="X71" s="490"/>
      <c r="Y71" s="490"/>
      <c r="Z71" s="490"/>
      <c r="AA71" s="491"/>
      <c r="AB71" s="491"/>
      <c r="AC71" s="491"/>
      <c r="AD71" s="491"/>
      <c r="AE71" s="491"/>
    </row>
    <row r="72" spans="2:40">
      <c r="B72" s="463"/>
      <c r="C72" s="463"/>
      <c r="D72" s="463"/>
      <c r="E72" s="463"/>
      <c r="F72" s="463"/>
      <c r="G72" s="490"/>
      <c r="H72" s="490"/>
      <c r="I72" s="490"/>
      <c r="J72" s="490"/>
      <c r="K72" s="490"/>
      <c r="L72" s="490"/>
      <c r="M72" s="490"/>
      <c r="N72" s="490"/>
      <c r="O72" s="490"/>
      <c r="P72" s="490"/>
      <c r="Q72" s="490"/>
      <c r="R72" s="490"/>
      <c r="S72" s="490"/>
      <c r="T72" s="490"/>
      <c r="U72" s="490"/>
      <c r="V72" s="490"/>
      <c r="W72" s="490"/>
      <c r="X72" s="490"/>
      <c r="Y72" s="490"/>
      <c r="Z72" s="490"/>
      <c r="AA72" s="491"/>
      <c r="AB72" s="491"/>
      <c r="AC72" s="491"/>
      <c r="AD72" s="491"/>
      <c r="AE72" s="491"/>
    </row>
    <row r="73" spans="2:40">
      <c r="B73" s="463"/>
      <c r="C73" s="463"/>
      <c r="D73" s="463"/>
      <c r="E73" s="463"/>
      <c r="F73" s="463"/>
      <c r="G73" s="490"/>
      <c r="H73" s="490"/>
      <c r="I73" s="490"/>
      <c r="J73" s="490"/>
      <c r="K73" s="490"/>
      <c r="L73" s="490"/>
      <c r="M73" s="490"/>
      <c r="N73" s="490"/>
      <c r="O73" s="490"/>
      <c r="P73" s="490"/>
      <c r="Q73" s="490"/>
      <c r="R73" s="490"/>
      <c r="S73" s="490"/>
      <c r="T73" s="490"/>
      <c r="U73" s="490"/>
      <c r="V73" s="490"/>
      <c r="W73" s="490"/>
      <c r="X73" s="490"/>
      <c r="Y73" s="490"/>
      <c r="Z73" s="490"/>
      <c r="AA73" s="491"/>
      <c r="AB73" s="491"/>
      <c r="AC73" s="491"/>
      <c r="AD73" s="491"/>
      <c r="AE73" s="491"/>
    </row>
    <row r="74" spans="2:40">
      <c r="B74" s="463"/>
      <c r="C74" s="463"/>
      <c r="D74" s="463"/>
      <c r="E74" s="463"/>
      <c r="F74" s="463"/>
      <c r="G74" s="490"/>
      <c r="H74" s="490"/>
      <c r="I74" s="490"/>
      <c r="J74" s="490"/>
      <c r="K74" s="490"/>
      <c r="L74" s="490"/>
      <c r="M74" s="490"/>
      <c r="N74" s="490"/>
      <c r="O74" s="490"/>
      <c r="P74" s="490"/>
      <c r="Q74" s="490"/>
      <c r="R74" s="490"/>
      <c r="S74" s="490"/>
      <c r="T74" s="490"/>
      <c r="U74" s="490"/>
      <c r="V74" s="490"/>
      <c r="W74" s="490"/>
      <c r="X74" s="490"/>
      <c r="Y74" s="490"/>
      <c r="Z74" s="490"/>
      <c r="AA74" s="491"/>
      <c r="AB74" s="491"/>
      <c r="AC74" s="491"/>
      <c r="AD74" s="491"/>
      <c r="AE74" s="491"/>
    </row>
    <row r="75" spans="2:40">
      <c r="B75" s="463"/>
      <c r="C75" s="463"/>
      <c r="D75" s="463"/>
      <c r="E75" s="463"/>
      <c r="F75" s="463"/>
      <c r="G75" s="490"/>
      <c r="H75" s="490"/>
      <c r="I75" s="490"/>
      <c r="J75" s="490"/>
      <c r="K75" s="490"/>
      <c r="L75" s="490"/>
      <c r="M75" s="490"/>
      <c r="N75" s="490"/>
      <c r="O75" s="490"/>
      <c r="P75" s="490"/>
      <c r="Q75" s="490"/>
      <c r="R75" s="490"/>
      <c r="S75" s="490"/>
      <c r="T75" s="490"/>
      <c r="U75" s="490"/>
      <c r="V75" s="490"/>
      <c r="W75" s="490"/>
      <c r="X75" s="490"/>
      <c r="Y75" s="490"/>
      <c r="Z75" s="490"/>
      <c r="AA75" s="491"/>
      <c r="AB75" s="491"/>
      <c r="AC75" s="491"/>
      <c r="AD75" s="491"/>
      <c r="AE75" s="491"/>
    </row>
    <row r="76" spans="2:40">
      <c r="B76" s="463"/>
      <c r="C76" s="463"/>
      <c r="D76" s="463"/>
      <c r="E76" s="463"/>
      <c r="F76" s="463"/>
      <c r="G76" s="490"/>
      <c r="H76" s="490"/>
      <c r="I76" s="490"/>
      <c r="J76" s="490"/>
      <c r="K76" s="490"/>
      <c r="L76" s="490"/>
      <c r="M76" s="490"/>
      <c r="N76" s="490"/>
      <c r="O76" s="490"/>
      <c r="P76" s="490"/>
      <c r="Q76" s="490"/>
      <c r="R76" s="490"/>
      <c r="S76" s="490"/>
      <c r="T76" s="490"/>
      <c r="U76" s="490"/>
      <c r="V76" s="490"/>
      <c r="W76" s="490"/>
      <c r="X76" s="490"/>
      <c r="Y76" s="490"/>
      <c r="Z76" s="490"/>
      <c r="AA76" s="491"/>
      <c r="AB76" s="491"/>
      <c r="AC76" s="491"/>
      <c r="AD76" s="491"/>
      <c r="AE76" s="491"/>
    </row>
    <row r="77" spans="2:40">
      <c r="B77" s="463"/>
      <c r="C77" s="463"/>
      <c r="D77" s="463"/>
      <c r="E77" s="463"/>
      <c r="F77" s="463"/>
      <c r="G77" s="490"/>
      <c r="H77" s="490"/>
      <c r="I77" s="490"/>
      <c r="J77" s="490"/>
      <c r="K77" s="490"/>
      <c r="L77" s="490"/>
      <c r="M77" s="490"/>
      <c r="N77" s="490"/>
      <c r="O77" s="490"/>
      <c r="P77" s="490"/>
      <c r="Q77" s="490"/>
      <c r="R77" s="490"/>
      <c r="S77" s="490"/>
      <c r="T77" s="490"/>
      <c r="U77" s="490"/>
      <c r="V77" s="490"/>
      <c r="W77" s="490"/>
      <c r="X77" s="490"/>
      <c r="Y77" s="490"/>
      <c r="Z77" s="490"/>
      <c r="AA77" s="491"/>
      <c r="AB77" s="491"/>
      <c r="AC77" s="491"/>
      <c r="AD77" s="491"/>
      <c r="AE77" s="491"/>
    </row>
    <row r="78" spans="2:40">
      <c r="B78" s="463"/>
      <c r="C78" s="463"/>
      <c r="D78" s="463"/>
      <c r="E78" s="463"/>
      <c r="F78" s="463"/>
      <c r="G78" s="490"/>
      <c r="H78" s="490"/>
      <c r="I78" s="490"/>
      <c r="J78" s="490"/>
      <c r="K78" s="490"/>
      <c r="L78" s="490"/>
      <c r="M78" s="490"/>
      <c r="N78" s="490"/>
      <c r="O78" s="490"/>
      <c r="P78" s="490"/>
      <c r="Q78" s="490"/>
      <c r="R78" s="490"/>
      <c r="S78" s="490"/>
      <c r="T78" s="490"/>
      <c r="U78" s="490"/>
      <c r="V78" s="490"/>
      <c r="W78" s="490"/>
      <c r="X78" s="490"/>
      <c r="Y78" s="490"/>
      <c r="Z78" s="490"/>
      <c r="AA78" s="491"/>
      <c r="AB78" s="491"/>
      <c r="AC78" s="491"/>
      <c r="AD78" s="491"/>
      <c r="AE78" s="491"/>
    </row>
    <row r="79" spans="2:40">
      <c r="B79" s="463"/>
      <c r="C79" s="463"/>
      <c r="D79" s="463"/>
      <c r="E79" s="463"/>
      <c r="F79" s="463"/>
      <c r="G79" s="490"/>
      <c r="H79" s="490"/>
      <c r="I79" s="490"/>
      <c r="J79" s="490"/>
      <c r="K79" s="490"/>
      <c r="L79" s="490"/>
      <c r="M79" s="490"/>
      <c r="N79" s="490"/>
      <c r="O79" s="490"/>
      <c r="P79" s="490"/>
      <c r="Q79" s="490"/>
      <c r="R79" s="490"/>
      <c r="S79" s="490"/>
      <c r="T79" s="490"/>
      <c r="U79" s="490"/>
      <c r="V79" s="490"/>
      <c r="W79" s="490"/>
      <c r="X79" s="490"/>
      <c r="Y79" s="490"/>
      <c r="Z79" s="490"/>
      <c r="AA79" s="491"/>
      <c r="AB79" s="491"/>
      <c r="AC79" s="491"/>
      <c r="AD79" s="491"/>
      <c r="AE79" s="491"/>
    </row>
    <row r="80" spans="2:40">
      <c r="B80" s="463"/>
      <c r="C80" s="463"/>
      <c r="D80" s="463"/>
      <c r="E80" s="463"/>
      <c r="F80" s="463"/>
      <c r="G80" s="490"/>
      <c r="H80" s="490"/>
      <c r="I80" s="490"/>
      <c r="J80" s="490"/>
      <c r="K80" s="490"/>
      <c r="L80" s="490"/>
      <c r="M80" s="490"/>
      <c r="N80" s="490"/>
      <c r="O80" s="490"/>
      <c r="P80" s="490"/>
      <c r="Q80" s="490"/>
      <c r="R80" s="490"/>
      <c r="S80" s="490"/>
      <c r="T80" s="490"/>
      <c r="U80" s="490"/>
      <c r="V80" s="490"/>
      <c r="W80" s="490"/>
      <c r="X80" s="490"/>
      <c r="Y80" s="490"/>
      <c r="Z80" s="490"/>
      <c r="AA80" s="491"/>
      <c r="AB80" s="491"/>
      <c r="AC80" s="491"/>
      <c r="AD80" s="491"/>
      <c r="AE80" s="491"/>
    </row>
    <row r="81" spans="2:31">
      <c r="B81" s="463"/>
      <c r="C81" s="463"/>
      <c r="D81" s="463"/>
      <c r="E81" s="463"/>
      <c r="F81" s="463"/>
      <c r="G81" s="490"/>
      <c r="H81" s="490"/>
      <c r="I81" s="490"/>
      <c r="J81" s="490"/>
      <c r="K81" s="490"/>
      <c r="L81" s="490"/>
      <c r="M81" s="490"/>
      <c r="N81" s="490"/>
      <c r="O81" s="490"/>
      <c r="P81" s="490"/>
      <c r="Q81" s="490"/>
      <c r="R81" s="490"/>
      <c r="S81" s="490"/>
      <c r="T81" s="490"/>
      <c r="U81" s="490"/>
      <c r="V81" s="490"/>
      <c r="W81" s="490"/>
      <c r="X81" s="490"/>
      <c r="Y81" s="490"/>
      <c r="Z81" s="490"/>
      <c r="AA81" s="491"/>
      <c r="AB81" s="491"/>
      <c r="AC81" s="491"/>
      <c r="AD81" s="491"/>
      <c r="AE81" s="491"/>
    </row>
    <row r="82" spans="2:31">
      <c r="B82" s="463"/>
      <c r="C82" s="463"/>
      <c r="D82" s="463"/>
      <c r="E82" s="463"/>
      <c r="F82" s="463"/>
      <c r="G82" s="490"/>
      <c r="H82" s="490"/>
      <c r="I82" s="490"/>
      <c r="J82" s="490"/>
      <c r="K82" s="490"/>
      <c r="L82" s="490"/>
      <c r="M82" s="490"/>
      <c r="N82" s="490"/>
      <c r="O82" s="490"/>
      <c r="P82" s="490"/>
      <c r="Q82" s="490"/>
      <c r="R82" s="490"/>
      <c r="S82" s="490"/>
      <c r="T82" s="490"/>
      <c r="U82" s="490"/>
      <c r="V82" s="490"/>
      <c r="W82" s="490"/>
      <c r="X82" s="490"/>
      <c r="Y82" s="490"/>
      <c r="Z82" s="490"/>
      <c r="AA82" s="491"/>
      <c r="AB82" s="491"/>
      <c r="AC82" s="491"/>
      <c r="AD82" s="491"/>
      <c r="AE82" s="491"/>
    </row>
  </sheetData>
  <phoneticPr fontId="12" type="noConversion"/>
  <pageMargins left="0.75" right="0.75" top="1" bottom="1" header="0.5" footer="0.5"/>
  <pageSetup scale="56" orientation="portrait" r:id="rId1"/>
  <headerFooter alignWithMargins="0"/>
  <colBreaks count="3" manualBreakCount="3">
    <brk id="11" max="1048575" man="1"/>
    <brk id="21" max="1048575" man="1"/>
    <brk id="36"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33"/>
  <sheetViews>
    <sheetView workbookViewId="0">
      <selection activeCell="AQ8" sqref="AQ8"/>
    </sheetView>
  </sheetViews>
  <sheetFormatPr defaultRowHeight="12.75"/>
  <cols>
    <col min="1" max="1" width="13.140625" style="4" customWidth="1"/>
    <col min="2" max="15" width="9.140625" style="4"/>
    <col min="16" max="19" width="9.140625" style="18"/>
    <col min="20" max="24" width="9.140625" style="4"/>
    <col min="25" max="28" width="9.140625" style="18"/>
    <col min="29" max="51" width="9.140625" style="4"/>
    <col min="52" max="55" width="9.140625" style="18"/>
    <col min="56" max="16384" width="9.140625" style="4"/>
  </cols>
  <sheetData>
    <row r="1" spans="1:64" ht="14.25">
      <c r="A1" s="426" t="s">
        <v>101</v>
      </c>
      <c r="B1" s="427"/>
      <c r="C1" s="427"/>
      <c r="D1" s="427"/>
      <c r="E1" s="427"/>
      <c r="F1" s="427"/>
      <c r="G1" s="427"/>
      <c r="H1" s="427"/>
      <c r="I1" s="427"/>
      <c r="J1" s="427"/>
      <c r="K1" s="427"/>
      <c r="L1" s="427"/>
      <c r="M1" s="427"/>
      <c r="N1" s="427"/>
      <c r="O1" s="427"/>
      <c r="P1" s="429"/>
      <c r="Q1" s="429"/>
      <c r="R1" s="429"/>
      <c r="S1" s="429"/>
      <c r="T1" s="427"/>
      <c r="U1" s="427"/>
      <c r="V1" s="427"/>
      <c r="W1" s="427"/>
      <c r="X1" s="427"/>
      <c r="Y1" s="429"/>
      <c r="Z1" s="429"/>
      <c r="AA1" s="429"/>
      <c r="AB1" s="429"/>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9"/>
      <c r="BA1" s="429"/>
      <c r="BB1" s="429"/>
      <c r="BC1" s="429"/>
      <c r="BD1" s="427"/>
      <c r="BE1" s="427"/>
      <c r="BF1" s="427"/>
      <c r="BG1" s="427"/>
      <c r="BH1" s="427"/>
      <c r="BI1" s="427"/>
      <c r="BJ1" s="427"/>
      <c r="BK1" s="427"/>
      <c r="BL1" s="427"/>
    </row>
    <row r="2" spans="1:64">
      <c r="A2" s="428" t="s">
        <v>102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row>
    <row r="3" spans="1:64">
      <c r="A3" s="430"/>
      <c r="B3" s="430"/>
      <c r="C3" s="430"/>
      <c r="D3" s="430"/>
      <c r="E3" s="430"/>
      <c r="F3" s="430"/>
      <c r="G3" s="430"/>
      <c r="H3" s="430"/>
      <c r="I3" s="430"/>
      <c r="J3" s="430"/>
      <c r="K3" s="430"/>
      <c r="L3" s="430"/>
      <c r="M3" s="430"/>
      <c r="N3" s="429"/>
      <c r="O3" s="429"/>
      <c r="P3" s="429"/>
      <c r="Q3" s="429"/>
      <c r="R3" s="429"/>
      <c r="S3" s="429"/>
      <c r="T3" s="430"/>
      <c r="U3" s="430"/>
      <c r="V3" s="430"/>
      <c r="W3" s="429"/>
      <c r="X3" s="429"/>
      <c r="Y3" s="429"/>
      <c r="Z3" s="429"/>
      <c r="AA3" s="429"/>
      <c r="AB3" s="429"/>
      <c r="AC3" s="430"/>
      <c r="AD3" s="430"/>
      <c r="AE3" s="430"/>
      <c r="AF3" s="429"/>
      <c r="AG3" s="429"/>
      <c r="AH3" s="429"/>
      <c r="AI3" s="429"/>
      <c r="AJ3" s="429"/>
      <c r="AK3" s="429"/>
      <c r="AL3" s="430"/>
      <c r="AM3" s="430"/>
      <c r="AN3" s="430"/>
      <c r="AO3" s="429"/>
      <c r="AP3" s="429"/>
      <c r="AQ3" s="429"/>
      <c r="AR3" s="429"/>
      <c r="AS3" s="429"/>
      <c r="AT3" s="429"/>
      <c r="AU3" s="430"/>
      <c r="AV3" s="430"/>
      <c r="AW3" s="430"/>
      <c r="AX3" s="429"/>
      <c r="AY3" s="429"/>
      <c r="AZ3" s="429"/>
      <c r="BA3" s="429"/>
      <c r="BB3" s="429"/>
      <c r="BC3" s="429"/>
      <c r="BD3" s="430"/>
      <c r="BE3" s="430"/>
      <c r="BF3" s="430"/>
      <c r="BG3" s="429"/>
      <c r="BH3" s="429"/>
      <c r="BI3" s="429"/>
      <c r="BJ3" s="429"/>
      <c r="BK3" s="429"/>
      <c r="BL3" s="429"/>
    </row>
    <row r="4" spans="1:64" ht="14.25">
      <c r="A4" s="431"/>
      <c r="B4" s="432" t="s">
        <v>47</v>
      </c>
      <c r="C4" s="433"/>
      <c r="D4" s="433"/>
      <c r="E4" s="433"/>
      <c r="F4" s="433"/>
      <c r="G4" s="433"/>
      <c r="H4" s="433"/>
      <c r="I4" s="433"/>
      <c r="J4" s="433"/>
      <c r="K4" s="434" t="s">
        <v>103</v>
      </c>
      <c r="L4" s="435"/>
      <c r="M4" s="435"/>
      <c r="N4" s="435"/>
      <c r="O4" s="435"/>
      <c r="P4" s="435"/>
      <c r="Q4" s="435"/>
      <c r="R4" s="435"/>
      <c r="S4" s="435"/>
      <c r="T4" s="434"/>
      <c r="U4" s="435"/>
      <c r="V4" s="435"/>
      <c r="W4" s="435"/>
      <c r="X4" s="435"/>
      <c r="Y4" s="435"/>
      <c r="Z4" s="435"/>
      <c r="AA4" s="435"/>
      <c r="AB4" s="435"/>
      <c r="AC4" s="436" t="s">
        <v>108</v>
      </c>
      <c r="AD4" s="437"/>
      <c r="AE4" s="437"/>
      <c r="AF4" s="437"/>
      <c r="AG4" s="437"/>
      <c r="AH4" s="437"/>
      <c r="AI4" s="437"/>
      <c r="AJ4" s="437"/>
      <c r="AK4" s="437"/>
      <c r="AL4" s="436"/>
      <c r="AM4" s="437"/>
      <c r="AN4" s="437"/>
      <c r="AO4" s="437"/>
      <c r="AP4" s="437"/>
      <c r="AQ4" s="437"/>
      <c r="AR4" s="437"/>
      <c r="AS4" s="437"/>
      <c r="AT4" s="437"/>
      <c r="AU4" s="438" t="s">
        <v>104</v>
      </c>
      <c r="AV4" s="439"/>
      <c r="AW4" s="439"/>
      <c r="AX4" s="439"/>
      <c r="AY4" s="439"/>
      <c r="AZ4" s="439"/>
      <c r="BA4" s="439"/>
      <c r="BB4" s="439"/>
      <c r="BC4" s="439"/>
      <c r="BD4" s="438"/>
      <c r="BE4" s="439"/>
      <c r="BF4" s="439"/>
      <c r="BG4" s="439"/>
      <c r="BH4" s="439"/>
      <c r="BI4" s="439"/>
      <c r="BJ4" s="439"/>
      <c r="BK4" s="439"/>
      <c r="BL4" s="439"/>
    </row>
    <row r="5" spans="1:64" ht="14.25">
      <c r="A5" s="431"/>
      <c r="B5" s="440" t="s">
        <v>105</v>
      </c>
      <c r="C5" s="427"/>
      <c r="D5" s="427"/>
      <c r="E5" s="427"/>
      <c r="F5" s="427"/>
      <c r="G5" s="427"/>
      <c r="H5" s="427"/>
      <c r="I5" s="427"/>
      <c r="J5" s="427"/>
      <c r="K5" s="441" t="s">
        <v>106</v>
      </c>
      <c r="L5" s="442"/>
      <c r="M5" s="443"/>
      <c r="N5" s="443"/>
      <c r="O5" s="443"/>
      <c r="P5" s="457"/>
      <c r="Q5" s="457"/>
      <c r="R5" s="457"/>
      <c r="S5" s="457"/>
      <c r="T5" s="441" t="s">
        <v>75</v>
      </c>
      <c r="U5" s="442"/>
      <c r="V5" s="443"/>
      <c r="W5" s="443"/>
      <c r="X5" s="443"/>
      <c r="Y5" s="457"/>
      <c r="Z5" s="457"/>
      <c r="AA5" s="457"/>
      <c r="AB5" s="457"/>
      <c r="AC5" s="444" t="s">
        <v>106</v>
      </c>
      <c r="AD5" s="445"/>
      <c r="AE5" s="446"/>
      <c r="AF5" s="446"/>
      <c r="AG5" s="446"/>
      <c r="AH5" s="446"/>
      <c r="AI5" s="446"/>
      <c r="AJ5" s="570"/>
      <c r="AK5" s="570"/>
      <c r="AL5" s="444" t="s">
        <v>75</v>
      </c>
      <c r="AM5" s="445"/>
      <c r="AN5" s="446"/>
      <c r="AO5" s="446"/>
      <c r="AP5" s="446"/>
      <c r="AQ5" s="447"/>
      <c r="AR5" s="570"/>
      <c r="AS5" s="570"/>
      <c r="AT5" s="570"/>
      <c r="AU5" s="448" t="s">
        <v>106</v>
      </c>
      <c r="AV5" s="449"/>
      <c r="AW5" s="450"/>
      <c r="AX5" s="450"/>
      <c r="AY5" s="450"/>
      <c r="AZ5" s="459"/>
      <c r="BA5" s="459"/>
      <c r="BB5" s="459"/>
      <c r="BC5" s="459"/>
      <c r="BD5" s="448" t="s">
        <v>75</v>
      </c>
      <c r="BE5" s="449"/>
      <c r="BF5" s="450"/>
      <c r="BG5" s="450"/>
      <c r="BH5" s="450"/>
      <c r="BI5" s="450"/>
      <c r="BJ5" s="450"/>
      <c r="BK5" s="450"/>
      <c r="BL5" s="450"/>
    </row>
    <row r="6" spans="1:64">
      <c r="A6" s="451"/>
      <c r="B6" s="217" t="s">
        <v>90</v>
      </c>
      <c r="C6" s="218" t="s">
        <v>95</v>
      </c>
      <c r="D6" s="218" t="s">
        <v>96</v>
      </c>
      <c r="E6" s="218" t="s">
        <v>100</v>
      </c>
      <c r="F6" s="218" t="s">
        <v>109</v>
      </c>
      <c r="G6" s="218" t="s">
        <v>160</v>
      </c>
      <c r="H6" s="218"/>
      <c r="I6" s="218"/>
      <c r="J6" s="218"/>
      <c r="K6" s="217" t="s">
        <v>90</v>
      </c>
      <c r="L6" s="218" t="s">
        <v>95</v>
      </c>
      <c r="M6" s="218" t="s">
        <v>96</v>
      </c>
      <c r="N6" s="218" t="s">
        <v>100</v>
      </c>
      <c r="O6" s="218" t="s">
        <v>109</v>
      </c>
      <c r="P6" s="218" t="s">
        <v>160</v>
      </c>
      <c r="Q6" s="218" t="s">
        <v>185</v>
      </c>
      <c r="R6" s="218" t="s">
        <v>193</v>
      </c>
      <c r="S6" s="218" t="s">
        <v>195</v>
      </c>
      <c r="T6" s="217" t="s">
        <v>90</v>
      </c>
      <c r="U6" s="218" t="s">
        <v>95</v>
      </c>
      <c r="V6" s="218" t="s">
        <v>96</v>
      </c>
      <c r="W6" s="218" t="s">
        <v>100</v>
      </c>
      <c r="X6" s="218" t="s">
        <v>109</v>
      </c>
      <c r="Y6" s="218" t="s">
        <v>160</v>
      </c>
      <c r="Z6" s="218" t="s">
        <v>185</v>
      </c>
      <c r="AA6" s="218" t="s">
        <v>193</v>
      </c>
      <c r="AB6" s="218" t="s">
        <v>195</v>
      </c>
      <c r="AC6" s="227" t="s">
        <v>90</v>
      </c>
      <c r="AD6" s="228" t="s">
        <v>95</v>
      </c>
      <c r="AE6" s="228" t="s">
        <v>96</v>
      </c>
      <c r="AF6" s="228" t="s">
        <v>100</v>
      </c>
      <c r="AG6" s="228" t="s">
        <v>109</v>
      </c>
      <c r="AH6" s="228" t="s">
        <v>160</v>
      </c>
      <c r="AI6" s="228"/>
      <c r="AJ6" s="228"/>
      <c r="AK6" s="228"/>
      <c r="AL6" s="227" t="s">
        <v>90</v>
      </c>
      <c r="AM6" s="228" t="s">
        <v>95</v>
      </c>
      <c r="AN6" s="228" t="s">
        <v>96</v>
      </c>
      <c r="AO6" s="228" t="s">
        <v>100</v>
      </c>
      <c r="AP6" s="228" t="s">
        <v>109</v>
      </c>
      <c r="AQ6" s="228" t="s">
        <v>160</v>
      </c>
      <c r="AR6" s="228"/>
      <c r="AS6" s="228"/>
      <c r="AT6" s="228"/>
      <c r="AU6" s="237" t="s">
        <v>90</v>
      </c>
      <c r="AV6" s="238" t="s">
        <v>95</v>
      </c>
      <c r="AW6" s="238" t="s">
        <v>96</v>
      </c>
      <c r="AX6" s="238" t="s">
        <v>100</v>
      </c>
      <c r="AY6" s="238" t="s">
        <v>109</v>
      </c>
      <c r="AZ6" s="238" t="s">
        <v>160</v>
      </c>
      <c r="BA6" s="238"/>
      <c r="BB6" s="238"/>
      <c r="BC6" s="238"/>
      <c r="BD6" s="237" t="s">
        <v>90</v>
      </c>
      <c r="BE6" s="238" t="s">
        <v>95</v>
      </c>
      <c r="BF6" s="238" t="s">
        <v>96</v>
      </c>
      <c r="BG6" s="238" t="s">
        <v>100</v>
      </c>
      <c r="BH6" s="238" t="s">
        <v>109</v>
      </c>
      <c r="BI6" s="238" t="s">
        <v>160</v>
      </c>
      <c r="BJ6" s="238"/>
      <c r="BK6" s="238"/>
      <c r="BL6" s="238"/>
    </row>
    <row r="7" spans="1:64">
      <c r="A7" s="219" t="s">
        <v>49</v>
      </c>
      <c r="B7" s="220">
        <v>6200.5</v>
      </c>
      <c r="C7" s="94">
        <v>6500</v>
      </c>
      <c r="D7" s="94">
        <v>6840</v>
      </c>
      <c r="E7" s="94">
        <v>7215</v>
      </c>
      <c r="F7" s="94">
        <v>7650</v>
      </c>
      <c r="G7" s="94">
        <v>8026</v>
      </c>
      <c r="H7" s="94"/>
      <c r="I7" s="94"/>
      <c r="J7" s="94"/>
      <c r="K7" s="220">
        <v>4982</v>
      </c>
      <c r="L7" s="94">
        <v>5264</v>
      </c>
      <c r="M7" s="94">
        <v>5447</v>
      </c>
      <c r="N7" s="94">
        <v>5804.5</v>
      </c>
      <c r="O7" s="94">
        <v>6255</v>
      </c>
      <c r="P7" s="94">
        <v>6537</v>
      </c>
      <c r="Q7" s="94">
        <v>6951</v>
      </c>
      <c r="R7" s="94">
        <v>7276.5</v>
      </c>
      <c r="S7" s="94">
        <v>7498</v>
      </c>
      <c r="T7" s="220">
        <v>2415</v>
      </c>
      <c r="U7" s="94">
        <v>2616</v>
      </c>
      <c r="V7" s="94">
        <v>2312</v>
      </c>
      <c r="W7" s="94">
        <v>2760</v>
      </c>
      <c r="X7" s="94">
        <v>2900</v>
      </c>
      <c r="Y7" s="94">
        <v>2822</v>
      </c>
      <c r="Z7" s="94">
        <v>3000</v>
      </c>
      <c r="AA7" s="94">
        <v>3084.5</v>
      </c>
      <c r="AB7" s="94">
        <v>3312</v>
      </c>
      <c r="AC7" s="229">
        <f t="shared" ref="AC7:AH8" si="0">+K7+B7</f>
        <v>11182.5</v>
      </c>
      <c r="AD7" s="230">
        <f t="shared" si="0"/>
        <v>11764</v>
      </c>
      <c r="AE7" s="230">
        <f t="shared" si="0"/>
        <v>12287</v>
      </c>
      <c r="AF7" s="230">
        <f t="shared" si="0"/>
        <v>13019.5</v>
      </c>
      <c r="AG7" s="230">
        <f t="shared" si="0"/>
        <v>13905</v>
      </c>
      <c r="AH7" s="230">
        <f t="shared" si="0"/>
        <v>14563</v>
      </c>
      <c r="AI7" s="230"/>
      <c r="AJ7" s="230"/>
      <c r="AK7" s="230"/>
      <c r="AL7" s="229">
        <f t="shared" ref="AL7:AQ8" si="1">+T7+B7</f>
        <v>8615.5</v>
      </c>
      <c r="AM7" s="230">
        <f t="shared" si="1"/>
        <v>9116</v>
      </c>
      <c r="AN7" s="230">
        <f t="shared" si="1"/>
        <v>9152</v>
      </c>
      <c r="AO7" s="230">
        <f t="shared" si="1"/>
        <v>9975</v>
      </c>
      <c r="AP7" s="230">
        <f t="shared" si="1"/>
        <v>10550</v>
      </c>
      <c r="AQ7" s="230">
        <f t="shared" si="1"/>
        <v>10848</v>
      </c>
      <c r="AR7" s="230"/>
      <c r="AS7" s="230"/>
      <c r="AT7" s="230"/>
      <c r="AU7" s="239">
        <f t="shared" ref="AU7:AZ8" si="2">ROUND(AC7,-2)</f>
        <v>11200</v>
      </c>
      <c r="AV7" s="240">
        <f t="shared" si="2"/>
        <v>11800</v>
      </c>
      <c r="AW7" s="240">
        <f t="shared" si="2"/>
        <v>12300</v>
      </c>
      <c r="AX7" s="240">
        <f t="shared" si="2"/>
        <v>13000</v>
      </c>
      <c r="AY7" s="240">
        <f t="shared" si="2"/>
        <v>13900</v>
      </c>
      <c r="AZ7" s="240">
        <f t="shared" si="2"/>
        <v>14600</v>
      </c>
      <c r="BA7" s="240"/>
      <c r="BB7" s="240"/>
      <c r="BC7" s="240"/>
      <c r="BD7" s="239">
        <f t="shared" ref="BD7:BI8" si="3">ROUND(AL7,-2)</f>
        <v>8600</v>
      </c>
      <c r="BE7" s="240">
        <f t="shared" si="3"/>
        <v>9100</v>
      </c>
      <c r="BF7" s="240">
        <f t="shared" si="3"/>
        <v>9200</v>
      </c>
      <c r="BG7" s="240">
        <f t="shared" si="3"/>
        <v>10000</v>
      </c>
      <c r="BH7" s="240">
        <f t="shared" si="3"/>
        <v>10600</v>
      </c>
      <c r="BI7" s="240">
        <f>ROUND(AQ7,-2)</f>
        <v>10800</v>
      </c>
      <c r="BJ7" s="240"/>
      <c r="BK7" s="240"/>
      <c r="BL7" s="240"/>
    </row>
    <row r="8" spans="1:64">
      <c r="A8" s="219" t="s">
        <v>50</v>
      </c>
      <c r="B8" s="223">
        <v>5624</v>
      </c>
      <c r="C8" s="88">
        <v>5877</v>
      </c>
      <c r="D8" s="88">
        <v>6280</v>
      </c>
      <c r="E8" s="88">
        <v>6620</v>
      </c>
      <c r="F8" s="88">
        <v>7076</v>
      </c>
      <c r="G8" s="88">
        <v>7310</v>
      </c>
      <c r="H8" s="88"/>
      <c r="I8" s="88"/>
      <c r="J8" s="88"/>
      <c r="K8" s="223">
        <v>4351</v>
      </c>
      <c r="L8" s="88">
        <v>4636</v>
      </c>
      <c r="M8" s="88">
        <v>4980</v>
      </c>
      <c r="N8" s="88">
        <v>5389</v>
      </c>
      <c r="O8" s="88">
        <v>5670</v>
      </c>
      <c r="P8" s="174">
        <v>6203</v>
      </c>
      <c r="Q8" s="174">
        <v>6532</v>
      </c>
      <c r="R8" s="174">
        <v>6849</v>
      </c>
      <c r="S8" s="174">
        <v>7052.25</v>
      </c>
      <c r="T8" s="223">
        <v>1920.75</v>
      </c>
      <c r="U8" s="88">
        <v>2047.5</v>
      </c>
      <c r="V8" s="88">
        <v>2069.1</v>
      </c>
      <c r="W8" s="88">
        <v>2316.4</v>
      </c>
      <c r="X8" s="88">
        <v>2577.6999999999998</v>
      </c>
      <c r="Y8" s="410">
        <v>2760</v>
      </c>
      <c r="Z8" s="410">
        <v>2950.9</v>
      </c>
      <c r="AA8" s="410">
        <v>3060</v>
      </c>
      <c r="AB8" s="410">
        <v>3136.5</v>
      </c>
      <c r="AC8" s="231">
        <f t="shared" si="0"/>
        <v>9975</v>
      </c>
      <c r="AD8" s="232">
        <f t="shared" si="0"/>
        <v>10513</v>
      </c>
      <c r="AE8" s="232">
        <f t="shared" si="0"/>
        <v>11260</v>
      </c>
      <c r="AF8" s="232">
        <f t="shared" si="0"/>
        <v>12009</v>
      </c>
      <c r="AG8" s="232">
        <f t="shared" si="0"/>
        <v>12746</v>
      </c>
      <c r="AH8" s="232">
        <f t="shared" si="0"/>
        <v>13513</v>
      </c>
      <c r="AI8" s="232"/>
      <c r="AJ8" s="232"/>
      <c r="AK8" s="232"/>
      <c r="AL8" s="231">
        <f t="shared" si="1"/>
        <v>7544.75</v>
      </c>
      <c r="AM8" s="232">
        <f t="shared" si="1"/>
        <v>7924.5</v>
      </c>
      <c r="AN8" s="232">
        <f t="shared" si="1"/>
        <v>8349.1</v>
      </c>
      <c r="AO8" s="232">
        <f t="shared" si="1"/>
        <v>8936.4</v>
      </c>
      <c r="AP8" s="232">
        <f t="shared" si="1"/>
        <v>9653.7000000000007</v>
      </c>
      <c r="AQ8" s="232">
        <f t="shared" si="1"/>
        <v>10070</v>
      </c>
      <c r="AR8" s="232"/>
      <c r="AS8" s="232"/>
      <c r="AT8" s="232"/>
      <c r="AU8" s="241">
        <f t="shared" si="2"/>
        <v>10000</v>
      </c>
      <c r="AV8" s="242">
        <f t="shared" si="2"/>
        <v>10500</v>
      </c>
      <c r="AW8" s="242">
        <f t="shared" si="2"/>
        <v>11300</v>
      </c>
      <c r="AX8" s="242">
        <f t="shared" si="2"/>
        <v>12000</v>
      </c>
      <c r="AY8" s="242">
        <f t="shared" si="2"/>
        <v>12700</v>
      </c>
      <c r="AZ8" s="242">
        <f t="shared" si="2"/>
        <v>13500</v>
      </c>
      <c r="BA8" s="242"/>
      <c r="BB8" s="242"/>
      <c r="BC8" s="242"/>
      <c r="BD8" s="241">
        <f t="shared" si="3"/>
        <v>7500</v>
      </c>
      <c r="BE8" s="242">
        <f t="shared" si="3"/>
        <v>7900</v>
      </c>
      <c r="BF8" s="242">
        <f t="shared" si="3"/>
        <v>8300</v>
      </c>
      <c r="BG8" s="242">
        <f t="shared" si="3"/>
        <v>8900</v>
      </c>
      <c r="BH8" s="242">
        <f t="shared" si="3"/>
        <v>9700</v>
      </c>
      <c r="BI8" s="242">
        <f t="shared" si="3"/>
        <v>10100</v>
      </c>
      <c r="BJ8" s="242"/>
      <c r="BK8" s="242"/>
      <c r="BL8" s="242"/>
    </row>
    <row r="9" spans="1:64">
      <c r="A9" s="7"/>
      <c r="B9" s="221"/>
      <c r="C9" s="166"/>
      <c r="D9" s="166"/>
      <c r="E9" s="166"/>
      <c r="F9" s="166"/>
      <c r="G9" s="166"/>
      <c r="H9" s="166"/>
      <c r="I9" s="166"/>
      <c r="J9" s="166"/>
      <c r="K9" s="221"/>
      <c r="L9" s="166"/>
      <c r="M9" s="166"/>
      <c r="N9" s="166"/>
      <c r="O9" s="166"/>
      <c r="P9" s="339"/>
      <c r="Q9" s="339"/>
      <c r="R9" s="339"/>
      <c r="S9" s="339"/>
      <c r="T9" s="221"/>
      <c r="U9" s="166"/>
      <c r="V9" s="166"/>
      <c r="W9" s="166"/>
      <c r="X9" s="166"/>
      <c r="Y9" s="361"/>
      <c r="Z9" s="361"/>
      <c r="AA9" s="361"/>
      <c r="AB9" s="361"/>
      <c r="AC9" s="233"/>
      <c r="AD9" s="234"/>
      <c r="AE9" s="234"/>
      <c r="AF9" s="234"/>
      <c r="AG9" s="234"/>
      <c r="AH9" s="234"/>
      <c r="AI9" s="234"/>
      <c r="AJ9" s="234"/>
      <c r="AK9" s="234"/>
      <c r="AL9" s="233"/>
      <c r="AM9" s="234"/>
      <c r="AN9" s="234"/>
      <c r="AO9" s="234"/>
      <c r="AP9" s="234"/>
      <c r="AQ9" s="234"/>
      <c r="AR9" s="234"/>
      <c r="AS9" s="234"/>
      <c r="AT9" s="234"/>
      <c r="AU9" s="243"/>
      <c r="AV9" s="244"/>
      <c r="AW9" s="244"/>
      <c r="AX9" s="244"/>
      <c r="AY9" s="244"/>
      <c r="AZ9" s="244"/>
      <c r="BA9" s="244"/>
      <c r="BB9" s="244"/>
      <c r="BC9" s="244"/>
      <c r="BD9" s="243"/>
      <c r="BE9" s="244"/>
      <c r="BF9" s="244"/>
      <c r="BG9" s="244"/>
      <c r="BH9" s="244"/>
      <c r="BI9" s="244"/>
      <c r="BJ9" s="244"/>
      <c r="BK9" s="244"/>
      <c r="BL9" s="244"/>
    </row>
    <row r="10" spans="1:64">
      <c r="A10" s="222" t="s">
        <v>19</v>
      </c>
      <c r="B10" s="223">
        <v>4851</v>
      </c>
      <c r="C10" s="88">
        <v>4890</v>
      </c>
      <c r="D10" s="88">
        <v>4890</v>
      </c>
      <c r="E10" s="88">
        <v>5025</v>
      </c>
      <c r="F10" s="88">
        <v>5347</v>
      </c>
      <c r="G10" s="88">
        <v>5716</v>
      </c>
      <c r="H10" s="88"/>
      <c r="I10" s="88"/>
      <c r="J10" s="88"/>
      <c r="K10" s="223">
        <v>4466</v>
      </c>
      <c r="L10" s="88">
        <v>4706</v>
      </c>
      <c r="M10" s="88">
        <v>5040</v>
      </c>
      <c r="N10" s="88">
        <v>5594</v>
      </c>
      <c r="O10" s="88">
        <v>6185</v>
      </c>
      <c r="P10" s="410">
        <v>7136</v>
      </c>
      <c r="Q10" s="410">
        <v>7865</v>
      </c>
      <c r="R10" s="410">
        <v>8275</v>
      </c>
      <c r="S10" s="410">
        <v>8770</v>
      </c>
      <c r="T10" s="223">
        <v>2700</v>
      </c>
      <c r="U10" s="88">
        <v>2700</v>
      </c>
      <c r="V10" s="88">
        <v>2700</v>
      </c>
      <c r="W10" s="88">
        <v>2700</v>
      </c>
      <c r="X10" s="88">
        <v>2700</v>
      </c>
      <c r="Y10" s="410">
        <v>3270</v>
      </c>
      <c r="Z10" s="410">
        <v>3945</v>
      </c>
      <c r="AA10" s="410">
        <v>4140</v>
      </c>
      <c r="AB10" s="410">
        <v>4200</v>
      </c>
      <c r="AC10" s="231">
        <f t="shared" ref="AC10:AC25" si="4">+K10+B10</f>
        <v>9317</v>
      </c>
      <c r="AD10" s="232">
        <f t="shared" ref="AD10:AD25" si="5">+L10+C10</f>
        <v>9596</v>
      </c>
      <c r="AE10" s="232">
        <f t="shared" ref="AE10:AE25" si="6">+M10+D10</f>
        <v>9930</v>
      </c>
      <c r="AF10" s="232">
        <f t="shared" ref="AF10:AF25" si="7">+N10+E10</f>
        <v>10619</v>
      </c>
      <c r="AG10" s="232">
        <f t="shared" ref="AG10:AG25" si="8">+O10+F10</f>
        <v>11532</v>
      </c>
      <c r="AH10" s="232">
        <f t="shared" ref="AH10:AH25" si="9">+P10+G10</f>
        <v>12852</v>
      </c>
      <c r="AI10" s="232"/>
      <c r="AJ10" s="232"/>
      <c r="AK10" s="232"/>
      <c r="AL10" s="231">
        <f t="shared" ref="AL10:AL25" si="10">+T10+B10</f>
        <v>7551</v>
      </c>
      <c r="AM10" s="232">
        <f t="shared" ref="AM10:AM25" si="11">+U10+C10</f>
        <v>7590</v>
      </c>
      <c r="AN10" s="232">
        <f t="shared" ref="AN10:AN25" si="12">+V10+D10</f>
        <v>7590</v>
      </c>
      <c r="AO10" s="232">
        <f t="shared" ref="AO10:AO25" si="13">+W10+E10</f>
        <v>7725</v>
      </c>
      <c r="AP10" s="232">
        <f t="shared" ref="AP10:AP25" si="14">+X10+F10</f>
        <v>8047</v>
      </c>
      <c r="AQ10" s="232">
        <f t="shared" ref="AQ10:AQ25" si="15">+Y10+G10</f>
        <v>8986</v>
      </c>
      <c r="AR10" s="232"/>
      <c r="AS10" s="232"/>
      <c r="AT10" s="232"/>
      <c r="AU10" s="241">
        <f t="shared" ref="AU10:AU25" si="16">ROUND(AC10,-2)</f>
        <v>9300</v>
      </c>
      <c r="AV10" s="242">
        <f t="shared" ref="AV10:AV25" si="17">ROUND(AD10,-2)</f>
        <v>9600</v>
      </c>
      <c r="AW10" s="242">
        <f t="shared" ref="AW10:AW25" si="18">ROUND(AE10,-2)</f>
        <v>9900</v>
      </c>
      <c r="AX10" s="242">
        <f t="shared" ref="AX10:AX25" si="19">ROUND(AF10,-2)</f>
        <v>10600</v>
      </c>
      <c r="AY10" s="242">
        <f t="shared" ref="AY10:AY25" si="20">ROUND(AG10,-2)</f>
        <v>11500</v>
      </c>
      <c r="AZ10" s="242">
        <f t="shared" ref="AZ10:AZ25" si="21">ROUND(AH10,-2)</f>
        <v>12900</v>
      </c>
      <c r="BA10" s="242"/>
      <c r="BB10" s="242"/>
      <c r="BC10" s="242"/>
      <c r="BD10" s="241">
        <f t="shared" ref="BD10:BI25" si="22">ROUND(AL10,-2)</f>
        <v>7600</v>
      </c>
      <c r="BE10" s="242">
        <f t="shared" si="22"/>
        <v>7600</v>
      </c>
      <c r="BF10" s="242">
        <f t="shared" si="22"/>
        <v>7600</v>
      </c>
      <c r="BG10" s="242">
        <f t="shared" si="22"/>
        <v>7700</v>
      </c>
      <c r="BH10" s="242">
        <f t="shared" si="22"/>
        <v>8000</v>
      </c>
      <c r="BI10" s="242">
        <f t="shared" si="22"/>
        <v>9000</v>
      </c>
      <c r="BJ10" s="242"/>
      <c r="BK10" s="242"/>
      <c r="BL10" s="242"/>
    </row>
    <row r="11" spans="1:64">
      <c r="A11" s="222" t="s">
        <v>20</v>
      </c>
      <c r="B11" s="223">
        <v>4305</v>
      </c>
      <c r="C11" s="88">
        <v>4320</v>
      </c>
      <c r="D11" s="88">
        <v>4600</v>
      </c>
      <c r="E11" s="88">
        <v>4930</v>
      </c>
      <c r="F11" s="88">
        <v>5327</v>
      </c>
      <c r="G11" s="88">
        <v>5332</v>
      </c>
      <c r="H11" s="88"/>
      <c r="I11" s="88"/>
      <c r="J11" s="88"/>
      <c r="K11" s="223">
        <v>4700</v>
      </c>
      <c r="L11" s="88">
        <v>5210</v>
      </c>
      <c r="M11" s="88">
        <v>5689</v>
      </c>
      <c r="N11" s="88">
        <v>5835</v>
      </c>
      <c r="O11" s="88">
        <v>6135</v>
      </c>
      <c r="P11" s="411">
        <v>6642</v>
      </c>
      <c r="Q11" s="411">
        <v>6750</v>
      </c>
      <c r="R11" s="411">
        <v>7065</v>
      </c>
      <c r="S11" s="411">
        <v>7335</v>
      </c>
      <c r="T11" s="223">
        <v>1840</v>
      </c>
      <c r="U11" s="88">
        <v>1910</v>
      </c>
      <c r="V11" s="88">
        <v>1990</v>
      </c>
      <c r="W11" s="88">
        <v>2152.5</v>
      </c>
      <c r="X11" s="88">
        <v>2220</v>
      </c>
      <c r="Y11" s="410">
        <v>2360</v>
      </c>
      <c r="Z11" s="410">
        <v>2555</v>
      </c>
      <c r="AA11" s="410">
        <v>2740</v>
      </c>
      <c r="AB11" s="410">
        <v>3002.5</v>
      </c>
      <c r="AC11" s="231">
        <f t="shared" si="4"/>
        <v>9005</v>
      </c>
      <c r="AD11" s="232">
        <f t="shared" si="5"/>
        <v>9530</v>
      </c>
      <c r="AE11" s="232">
        <f t="shared" si="6"/>
        <v>10289</v>
      </c>
      <c r="AF11" s="232">
        <f t="shared" si="7"/>
        <v>10765</v>
      </c>
      <c r="AG11" s="232">
        <f t="shared" si="8"/>
        <v>11462</v>
      </c>
      <c r="AH11" s="232">
        <f t="shared" si="9"/>
        <v>11974</v>
      </c>
      <c r="AI11" s="232"/>
      <c r="AJ11" s="232"/>
      <c r="AK11" s="232"/>
      <c r="AL11" s="231">
        <f t="shared" si="10"/>
        <v>6145</v>
      </c>
      <c r="AM11" s="232">
        <f t="shared" si="11"/>
        <v>6230</v>
      </c>
      <c r="AN11" s="232">
        <f t="shared" si="12"/>
        <v>6590</v>
      </c>
      <c r="AO11" s="232">
        <f t="shared" si="13"/>
        <v>7082.5</v>
      </c>
      <c r="AP11" s="232">
        <f t="shared" si="14"/>
        <v>7547</v>
      </c>
      <c r="AQ11" s="232">
        <f t="shared" si="15"/>
        <v>7692</v>
      </c>
      <c r="AR11" s="232"/>
      <c r="AS11" s="232"/>
      <c r="AT11" s="232"/>
      <c r="AU11" s="241">
        <f t="shared" si="16"/>
        <v>9000</v>
      </c>
      <c r="AV11" s="242">
        <f t="shared" si="17"/>
        <v>9500</v>
      </c>
      <c r="AW11" s="242">
        <f t="shared" si="18"/>
        <v>10300</v>
      </c>
      <c r="AX11" s="242">
        <f t="shared" si="19"/>
        <v>10800</v>
      </c>
      <c r="AY11" s="242">
        <f t="shared" si="20"/>
        <v>11500</v>
      </c>
      <c r="AZ11" s="242">
        <f t="shared" si="21"/>
        <v>12000</v>
      </c>
      <c r="BA11" s="242"/>
      <c r="BB11" s="242"/>
      <c r="BC11" s="242"/>
      <c r="BD11" s="241">
        <f t="shared" si="22"/>
        <v>6100</v>
      </c>
      <c r="BE11" s="242">
        <f t="shared" si="22"/>
        <v>6200</v>
      </c>
      <c r="BF11" s="242">
        <f t="shared" si="22"/>
        <v>6600</v>
      </c>
      <c r="BG11" s="242">
        <f t="shared" si="22"/>
        <v>7100</v>
      </c>
      <c r="BH11" s="242">
        <f t="shared" si="22"/>
        <v>7500</v>
      </c>
      <c r="BI11" s="242">
        <f t="shared" si="22"/>
        <v>7700</v>
      </c>
      <c r="BJ11" s="242"/>
      <c r="BK11" s="242"/>
      <c r="BL11" s="242"/>
    </row>
    <row r="12" spans="1:64">
      <c r="A12" s="222" t="s">
        <v>38</v>
      </c>
      <c r="B12" s="223">
        <v>7405</v>
      </c>
      <c r="C12" s="88">
        <v>8083</v>
      </c>
      <c r="D12" s="88">
        <v>8704</v>
      </c>
      <c r="E12" s="88">
        <v>9519</v>
      </c>
      <c r="F12" s="88">
        <v>10376</v>
      </c>
      <c r="G12" s="88">
        <v>10668.5</v>
      </c>
      <c r="H12" s="88"/>
      <c r="I12" s="88"/>
      <c r="J12" s="88"/>
      <c r="K12" s="223">
        <v>6388.5</v>
      </c>
      <c r="L12" s="88">
        <v>6743</v>
      </c>
      <c r="M12" s="88">
        <v>7148</v>
      </c>
      <c r="N12" s="88">
        <v>7563.5</v>
      </c>
      <c r="O12" s="88">
        <v>7983.5</v>
      </c>
      <c r="P12" s="410">
        <v>8469.5</v>
      </c>
      <c r="Q12" s="410">
        <v>9124</v>
      </c>
      <c r="R12" s="410">
        <v>9509</v>
      </c>
      <c r="S12" s="410">
        <v>9724</v>
      </c>
      <c r="T12" s="223">
        <v>2196</v>
      </c>
      <c r="U12" s="88">
        <v>2364</v>
      </c>
      <c r="V12" s="88">
        <v>2490</v>
      </c>
      <c r="W12" s="88">
        <v>2684</v>
      </c>
      <c r="X12" s="88">
        <v>2816</v>
      </c>
      <c r="Y12" s="411">
        <v>2942</v>
      </c>
      <c r="Z12" s="411">
        <v>3086</v>
      </c>
      <c r="AA12" s="411">
        <v>3242</v>
      </c>
      <c r="AB12" s="411">
        <v>3380</v>
      </c>
      <c r="AC12" s="231">
        <f t="shared" si="4"/>
        <v>13793.5</v>
      </c>
      <c r="AD12" s="232">
        <f t="shared" si="5"/>
        <v>14826</v>
      </c>
      <c r="AE12" s="232">
        <f t="shared" si="6"/>
        <v>15852</v>
      </c>
      <c r="AF12" s="232">
        <f t="shared" si="7"/>
        <v>17082.5</v>
      </c>
      <c r="AG12" s="232">
        <f t="shared" si="8"/>
        <v>18359.5</v>
      </c>
      <c r="AH12" s="232">
        <f t="shared" si="9"/>
        <v>19138</v>
      </c>
      <c r="AI12" s="232"/>
      <c r="AJ12" s="232"/>
      <c r="AK12" s="232"/>
      <c r="AL12" s="231">
        <f t="shared" si="10"/>
        <v>9601</v>
      </c>
      <c r="AM12" s="232">
        <f t="shared" si="11"/>
        <v>10447</v>
      </c>
      <c r="AN12" s="232">
        <f t="shared" si="12"/>
        <v>11194</v>
      </c>
      <c r="AO12" s="232">
        <f t="shared" si="13"/>
        <v>12203</v>
      </c>
      <c r="AP12" s="232">
        <f t="shared" si="14"/>
        <v>13192</v>
      </c>
      <c r="AQ12" s="232">
        <f t="shared" si="15"/>
        <v>13610.5</v>
      </c>
      <c r="AR12" s="232"/>
      <c r="AS12" s="232"/>
      <c r="AT12" s="232"/>
      <c r="AU12" s="241">
        <f t="shared" si="16"/>
        <v>13800</v>
      </c>
      <c r="AV12" s="242">
        <f t="shared" si="17"/>
        <v>14800</v>
      </c>
      <c r="AW12" s="242">
        <f t="shared" si="18"/>
        <v>15900</v>
      </c>
      <c r="AX12" s="242">
        <f t="shared" si="19"/>
        <v>17100</v>
      </c>
      <c r="AY12" s="242">
        <f t="shared" si="20"/>
        <v>18400</v>
      </c>
      <c r="AZ12" s="242">
        <f t="shared" si="21"/>
        <v>19100</v>
      </c>
      <c r="BA12" s="242"/>
      <c r="BB12" s="242"/>
      <c r="BC12" s="242"/>
      <c r="BD12" s="241">
        <f t="shared" si="22"/>
        <v>9600</v>
      </c>
      <c r="BE12" s="242">
        <f t="shared" si="22"/>
        <v>10400</v>
      </c>
      <c r="BF12" s="242">
        <f t="shared" si="22"/>
        <v>11200</v>
      </c>
      <c r="BG12" s="242">
        <f t="shared" si="22"/>
        <v>12200</v>
      </c>
      <c r="BH12" s="242">
        <f t="shared" si="22"/>
        <v>13200</v>
      </c>
      <c r="BI12" s="242">
        <f t="shared" si="22"/>
        <v>13600</v>
      </c>
      <c r="BJ12" s="242"/>
      <c r="BK12" s="242"/>
      <c r="BL12" s="242"/>
    </row>
    <row r="13" spans="1:64">
      <c r="A13" s="222" t="s">
        <v>21</v>
      </c>
      <c r="B13" s="223">
        <v>6900</v>
      </c>
      <c r="C13" s="88">
        <v>7180</v>
      </c>
      <c r="D13" s="88">
        <v>7795</v>
      </c>
      <c r="E13" s="88">
        <v>8080</v>
      </c>
      <c r="F13" s="88">
        <v>8000</v>
      </c>
      <c r="G13" s="88">
        <v>8482</v>
      </c>
      <c r="H13" s="88"/>
      <c r="I13" s="88"/>
      <c r="J13" s="88"/>
      <c r="K13" s="223">
        <v>3268</v>
      </c>
      <c r="L13" s="88">
        <v>3352.5</v>
      </c>
      <c r="M13" s="88">
        <v>3514.3249999999998</v>
      </c>
      <c r="N13" s="88">
        <v>3781.7429999999999</v>
      </c>
      <c r="O13" s="88">
        <v>4372.8100000000004</v>
      </c>
      <c r="P13" s="410">
        <v>4981.2</v>
      </c>
      <c r="Q13" s="410">
        <v>5583.9</v>
      </c>
      <c r="R13" s="410">
        <v>6234.9</v>
      </c>
      <c r="S13" s="410">
        <v>6317.0999999999985</v>
      </c>
      <c r="T13" s="223">
        <v>1911</v>
      </c>
      <c r="U13" s="88">
        <v>2020.35</v>
      </c>
      <c r="V13" s="88">
        <v>2034.75</v>
      </c>
      <c r="W13" s="88">
        <v>2265</v>
      </c>
      <c r="X13" s="88">
        <v>2553</v>
      </c>
      <c r="Y13" s="410">
        <v>2760</v>
      </c>
      <c r="Z13" s="410">
        <v>2974.2</v>
      </c>
      <c r="AA13" s="410">
        <v>3074.4</v>
      </c>
      <c r="AB13" s="410">
        <v>3105.15</v>
      </c>
      <c r="AC13" s="231">
        <f t="shared" si="4"/>
        <v>10168</v>
      </c>
      <c r="AD13" s="232">
        <f t="shared" si="5"/>
        <v>10532.5</v>
      </c>
      <c r="AE13" s="232">
        <f t="shared" si="6"/>
        <v>11309.325000000001</v>
      </c>
      <c r="AF13" s="232">
        <f t="shared" si="7"/>
        <v>11861.743</v>
      </c>
      <c r="AG13" s="232">
        <f t="shared" si="8"/>
        <v>12372.810000000001</v>
      </c>
      <c r="AH13" s="232">
        <f t="shared" si="9"/>
        <v>13463.2</v>
      </c>
      <c r="AI13" s="232"/>
      <c r="AJ13" s="232"/>
      <c r="AK13" s="232"/>
      <c r="AL13" s="231">
        <f t="shared" si="10"/>
        <v>8811</v>
      </c>
      <c r="AM13" s="232">
        <f t="shared" si="11"/>
        <v>9200.35</v>
      </c>
      <c r="AN13" s="232">
        <f t="shared" si="12"/>
        <v>9829.75</v>
      </c>
      <c r="AO13" s="232">
        <f t="shared" si="13"/>
        <v>10345</v>
      </c>
      <c r="AP13" s="232">
        <f t="shared" si="14"/>
        <v>10553</v>
      </c>
      <c r="AQ13" s="232">
        <f t="shared" si="15"/>
        <v>11242</v>
      </c>
      <c r="AR13" s="232"/>
      <c r="AS13" s="232"/>
      <c r="AT13" s="232"/>
      <c r="AU13" s="241">
        <f t="shared" si="16"/>
        <v>10200</v>
      </c>
      <c r="AV13" s="242">
        <f t="shared" si="17"/>
        <v>10500</v>
      </c>
      <c r="AW13" s="242">
        <f t="shared" si="18"/>
        <v>11300</v>
      </c>
      <c r="AX13" s="242">
        <f t="shared" si="19"/>
        <v>11900</v>
      </c>
      <c r="AY13" s="242">
        <f t="shared" si="20"/>
        <v>12400</v>
      </c>
      <c r="AZ13" s="242">
        <f t="shared" si="21"/>
        <v>13500</v>
      </c>
      <c r="BA13" s="242"/>
      <c r="BB13" s="242"/>
      <c r="BC13" s="242"/>
      <c r="BD13" s="241">
        <f t="shared" si="22"/>
        <v>8800</v>
      </c>
      <c r="BE13" s="242">
        <f t="shared" si="22"/>
        <v>9200</v>
      </c>
      <c r="BF13" s="242">
        <f t="shared" si="22"/>
        <v>9800</v>
      </c>
      <c r="BG13" s="242">
        <f t="shared" si="22"/>
        <v>10300</v>
      </c>
      <c r="BH13" s="242">
        <f t="shared" si="22"/>
        <v>10600</v>
      </c>
      <c r="BI13" s="242">
        <f t="shared" si="22"/>
        <v>11200</v>
      </c>
      <c r="BJ13" s="242"/>
      <c r="BK13" s="242"/>
      <c r="BL13" s="242"/>
    </row>
    <row r="14" spans="1:64">
      <c r="A14" s="222" t="s">
        <v>22</v>
      </c>
      <c r="B14" s="223">
        <v>6100</v>
      </c>
      <c r="C14" s="88">
        <v>5784</v>
      </c>
      <c r="D14" s="88">
        <v>6860</v>
      </c>
      <c r="E14" s="88">
        <v>7450</v>
      </c>
      <c r="F14" s="88">
        <v>7720</v>
      </c>
      <c r="G14" s="88">
        <v>8383</v>
      </c>
      <c r="H14" s="88"/>
      <c r="I14" s="88"/>
      <c r="J14" s="88"/>
      <c r="K14" s="223">
        <v>3044</v>
      </c>
      <c r="L14" s="88">
        <v>3236</v>
      </c>
      <c r="M14" s="88">
        <v>3601</v>
      </c>
      <c r="N14" s="88">
        <v>4032</v>
      </c>
      <c r="O14" s="88">
        <v>5093</v>
      </c>
      <c r="P14" s="410">
        <v>5919</v>
      </c>
      <c r="Q14" s="410">
        <v>6282</v>
      </c>
      <c r="R14" s="410">
        <v>6339</v>
      </c>
      <c r="S14" s="410">
        <v>6622</v>
      </c>
      <c r="T14" s="223">
        <v>1742</v>
      </c>
      <c r="U14" s="88">
        <v>1832</v>
      </c>
      <c r="V14" s="88">
        <v>2089</v>
      </c>
      <c r="W14" s="88">
        <v>2303</v>
      </c>
      <c r="X14" s="88">
        <v>2954</v>
      </c>
      <c r="Y14" s="410">
        <v>3175</v>
      </c>
      <c r="Z14" s="410">
        <v>3515</v>
      </c>
      <c r="AA14" s="410">
        <v>3532</v>
      </c>
      <c r="AB14" s="410">
        <v>3620</v>
      </c>
      <c r="AC14" s="231">
        <f t="shared" si="4"/>
        <v>9144</v>
      </c>
      <c r="AD14" s="232">
        <f t="shared" si="5"/>
        <v>9020</v>
      </c>
      <c r="AE14" s="232">
        <f t="shared" si="6"/>
        <v>10461</v>
      </c>
      <c r="AF14" s="232">
        <f t="shared" si="7"/>
        <v>11482</v>
      </c>
      <c r="AG14" s="232">
        <f t="shared" si="8"/>
        <v>12813</v>
      </c>
      <c r="AH14" s="232">
        <f t="shared" si="9"/>
        <v>14302</v>
      </c>
      <c r="AI14" s="232"/>
      <c r="AJ14" s="232"/>
      <c r="AK14" s="232"/>
      <c r="AL14" s="231">
        <f t="shared" si="10"/>
        <v>7842</v>
      </c>
      <c r="AM14" s="232">
        <f t="shared" si="11"/>
        <v>7616</v>
      </c>
      <c r="AN14" s="232">
        <f t="shared" si="12"/>
        <v>8949</v>
      </c>
      <c r="AO14" s="232">
        <f t="shared" si="13"/>
        <v>9753</v>
      </c>
      <c r="AP14" s="232">
        <f t="shared" si="14"/>
        <v>10674</v>
      </c>
      <c r="AQ14" s="232">
        <f t="shared" si="15"/>
        <v>11558</v>
      </c>
      <c r="AR14" s="232"/>
      <c r="AS14" s="232"/>
      <c r="AT14" s="232"/>
      <c r="AU14" s="241">
        <f t="shared" si="16"/>
        <v>9100</v>
      </c>
      <c r="AV14" s="242">
        <f t="shared" si="17"/>
        <v>9000</v>
      </c>
      <c r="AW14" s="242">
        <f t="shared" si="18"/>
        <v>10500</v>
      </c>
      <c r="AX14" s="242">
        <f t="shared" si="19"/>
        <v>11500</v>
      </c>
      <c r="AY14" s="242">
        <f t="shared" si="20"/>
        <v>12800</v>
      </c>
      <c r="AZ14" s="242">
        <f t="shared" si="21"/>
        <v>14300</v>
      </c>
      <c r="BA14" s="242"/>
      <c r="BB14" s="242"/>
      <c r="BC14" s="242"/>
      <c r="BD14" s="241">
        <f t="shared" si="22"/>
        <v>7800</v>
      </c>
      <c r="BE14" s="242">
        <f t="shared" si="22"/>
        <v>7600</v>
      </c>
      <c r="BF14" s="242">
        <f t="shared" si="22"/>
        <v>8900</v>
      </c>
      <c r="BG14" s="242">
        <f t="shared" si="22"/>
        <v>9800</v>
      </c>
      <c r="BH14" s="242">
        <f t="shared" si="22"/>
        <v>10700</v>
      </c>
      <c r="BI14" s="242">
        <f t="shared" si="22"/>
        <v>11600</v>
      </c>
      <c r="BJ14" s="242"/>
      <c r="BK14" s="242"/>
      <c r="BL14" s="242"/>
    </row>
    <row r="15" spans="1:64">
      <c r="A15" s="222" t="s">
        <v>23</v>
      </c>
      <c r="B15" s="223">
        <v>5040</v>
      </c>
      <c r="C15" s="88">
        <v>5395</v>
      </c>
      <c r="D15" s="88">
        <v>5770</v>
      </c>
      <c r="E15" s="88">
        <v>6070</v>
      </c>
      <c r="F15" s="88">
        <v>6403</v>
      </c>
      <c r="G15" s="88">
        <v>6746</v>
      </c>
      <c r="H15" s="88"/>
      <c r="I15" s="88"/>
      <c r="J15" s="88"/>
      <c r="K15" s="223">
        <v>4814</v>
      </c>
      <c r="L15" s="88">
        <v>5320</v>
      </c>
      <c r="M15" s="88">
        <v>5817</v>
      </c>
      <c r="N15" s="88">
        <v>6304</v>
      </c>
      <c r="O15" s="88">
        <v>6552</v>
      </c>
      <c r="P15" s="410">
        <v>6876</v>
      </c>
      <c r="Q15" s="410">
        <v>7272</v>
      </c>
      <c r="R15" s="410">
        <v>7692</v>
      </c>
      <c r="S15" s="410">
        <v>7916</v>
      </c>
      <c r="T15" s="223">
        <v>2940</v>
      </c>
      <c r="U15" s="88">
        <v>3270</v>
      </c>
      <c r="V15" s="88">
        <v>3450</v>
      </c>
      <c r="W15" s="88">
        <v>3630</v>
      </c>
      <c r="X15" s="88">
        <v>3750</v>
      </c>
      <c r="Y15" s="410">
        <v>3900</v>
      </c>
      <c r="Z15" s="410">
        <v>4050</v>
      </c>
      <c r="AA15" s="410">
        <v>4200</v>
      </c>
      <c r="AB15" s="410">
        <v>4320</v>
      </c>
      <c r="AC15" s="231">
        <f t="shared" si="4"/>
        <v>9854</v>
      </c>
      <c r="AD15" s="232">
        <f t="shared" si="5"/>
        <v>10715</v>
      </c>
      <c r="AE15" s="232">
        <f t="shared" si="6"/>
        <v>11587</v>
      </c>
      <c r="AF15" s="232">
        <f t="shared" si="7"/>
        <v>12374</v>
      </c>
      <c r="AG15" s="232">
        <f t="shared" si="8"/>
        <v>12955</v>
      </c>
      <c r="AH15" s="232">
        <f t="shared" si="9"/>
        <v>13622</v>
      </c>
      <c r="AI15" s="232"/>
      <c r="AJ15" s="232"/>
      <c r="AK15" s="232"/>
      <c r="AL15" s="231">
        <f t="shared" si="10"/>
        <v>7980</v>
      </c>
      <c r="AM15" s="232">
        <f t="shared" si="11"/>
        <v>8665</v>
      </c>
      <c r="AN15" s="232">
        <f t="shared" si="12"/>
        <v>9220</v>
      </c>
      <c r="AO15" s="232">
        <f t="shared" si="13"/>
        <v>9700</v>
      </c>
      <c r="AP15" s="232">
        <f t="shared" si="14"/>
        <v>10153</v>
      </c>
      <c r="AQ15" s="232">
        <f t="shared" si="15"/>
        <v>10646</v>
      </c>
      <c r="AR15" s="232"/>
      <c r="AS15" s="232"/>
      <c r="AT15" s="232"/>
      <c r="AU15" s="241">
        <f t="shared" si="16"/>
        <v>9900</v>
      </c>
      <c r="AV15" s="242">
        <f t="shared" si="17"/>
        <v>10700</v>
      </c>
      <c r="AW15" s="242">
        <f t="shared" si="18"/>
        <v>11600</v>
      </c>
      <c r="AX15" s="242">
        <f t="shared" si="19"/>
        <v>12400</v>
      </c>
      <c r="AY15" s="242">
        <f t="shared" si="20"/>
        <v>13000</v>
      </c>
      <c r="AZ15" s="242">
        <f t="shared" si="21"/>
        <v>13600</v>
      </c>
      <c r="BA15" s="242"/>
      <c r="BB15" s="242"/>
      <c r="BC15" s="242"/>
      <c r="BD15" s="241">
        <f t="shared" si="22"/>
        <v>8000</v>
      </c>
      <c r="BE15" s="242">
        <f t="shared" si="22"/>
        <v>8700</v>
      </c>
      <c r="BF15" s="242">
        <f t="shared" si="22"/>
        <v>9200</v>
      </c>
      <c r="BG15" s="242">
        <f t="shared" si="22"/>
        <v>9700</v>
      </c>
      <c r="BH15" s="242">
        <f t="shared" si="22"/>
        <v>10200</v>
      </c>
      <c r="BI15" s="242">
        <f t="shared" si="22"/>
        <v>10600</v>
      </c>
      <c r="BJ15" s="242"/>
      <c r="BK15" s="242"/>
      <c r="BL15" s="242"/>
    </row>
    <row r="16" spans="1:64">
      <c r="A16" s="224" t="s">
        <v>24</v>
      </c>
      <c r="B16" s="223">
        <v>4498</v>
      </c>
      <c r="C16" s="88">
        <v>4718</v>
      </c>
      <c r="D16" s="88">
        <v>5240</v>
      </c>
      <c r="E16" s="88">
        <v>6130</v>
      </c>
      <c r="F16" s="88">
        <v>6450</v>
      </c>
      <c r="G16" s="88">
        <v>6991</v>
      </c>
      <c r="H16" s="88"/>
      <c r="I16" s="88"/>
      <c r="J16" s="88"/>
      <c r="K16" s="223">
        <v>3346</v>
      </c>
      <c r="L16" s="88">
        <v>3438</v>
      </c>
      <c r="M16" s="88">
        <v>3595</v>
      </c>
      <c r="N16" s="88">
        <v>3771</v>
      </c>
      <c r="O16" s="88">
        <v>4016</v>
      </c>
      <c r="P16" s="410">
        <v>4435</v>
      </c>
      <c r="Q16" s="410">
        <v>4884</v>
      </c>
      <c r="R16" s="410">
        <v>5417.5</v>
      </c>
      <c r="S16" s="410">
        <v>6251</v>
      </c>
      <c r="T16" s="223">
        <v>1876.5</v>
      </c>
      <c r="U16" s="88">
        <v>1876</v>
      </c>
      <c r="V16" s="88">
        <v>1901</v>
      </c>
      <c r="W16" s="88">
        <v>1989</v>
      </c>
      <c r="X16" s="88">
        <v>2058</v>
      </c>
      <c r="Y16" s="410">
        <v>2380</v>
      </c>
      <c r="Z16" s="410">
        <v>2662</v>
      </c>
      <c r="AA16" s="410">
        <v>2911</v>
      </c>
      <c r="AB16" s="410">
        <v>3292</v>
      </c>
      <c r="AC16" s="231">
        <f t="shared" si="4"/>
        <v>7844</v>
      </c>
      <c r="AD16" s="232">
        <f t="shared" si="5"/>
        <v>8156</v>
      </c>
      <c r="AE16" s="232">
        <f t="shared" si="6"/>
        <v>8835</v>
      </c>
      <c r="AF16" s="232">
        <f t="shared" si="7"/>
        <v>9901</v>
      </c>
      <c r="AG16" s="232">
        <f t="shared" si="8"/>
        <v>10466</v>
      </c>
      <c r="AH16" s="232">
        <f t="shared" si="9"/>
        <v>11426</v>
      </c>
      <c r="AI16" s="232"/>
      <c r="AJ16" s="232"/>
      <c r="AK16" s="232"/>
      <c r="AL16" s="231">
        <f t="shared" si="10"/>
        <v>6374.5</v>
      </c>
      <c r="AM16" s="232">
        <f t="shared" si="11"/>
        <v>6594</v>
      </c>
      <c r="AN16" s="232">
        <f t="shared" si="12"/>
        <v>7141</v>
      </c>
      <c r="AO16" s="232">
        <f t="shared" si="13"/>
        <v>8119</v>
      </c>
      <c r="AP16" s="232">
        <f t="shared" si="14"/>
        <v>8508</v>
      </c>
      <c r="AQ16" s="232">
        <f t="shared" si="15"/>
        <v>9371</v>
      </c>
      <c r="AR16" s="232"/>
      <c r="AS16" s="232"/>
      <c r="AT16" s="232"/>
      <c r="AU16" s="241">
        <f t="shared" si="16"/>
        <v>7800</v>
      </c>
      <c r="AV16" s="242">
        <f t="shared" si="17"/>
        <v>8200</v>
      </c>
      <c r="AW16" s="242">
        <f t="shared" si="18"/>
        <v>8800</v>
      </c>
      <c r="AX16" s="242">
        <f t="shared" si="19"/>
        <v>9900</v>
      </c>
      <c r="AY16" s="242">
        <f t="shared" si="20"/>
        <v>10500</v>
      </c>
      <c r="AZ16" s="242">
        <f t="shared" si="21"/>
        <v>11400</v>
      </c>
      <c r="BA16" s="242"/>
      <c r="BB16" s="242"/>
      <c r="BC16" s="242"/>
      <c r="BD16" s="241">
        <f t="shared" si="22"/>
        <v>6400</v>
      </c>
      <c r="BE16" s="242">
        <f t="shared" si="22"/>
        <v>6600</v>
      </c>
      <c r="BF16" s="242">
        <f t="shared" si="22"/>
        <v>7100</v>
      </c>
      <c r="BG16" s="242">
        <f t="shared" si="22"/>
        <v>8100</v>
      </c>
      <c r="BH16" s="242">
        <f t="shared" si="22"/>
        <v>8500</v>
      </c>
      <c r="BI16" s="242">
        <f t="shared" si="22"/>
        <v>9400</v>
      </c>
      <c r="BJ16" s="242"/>
      <c r="BK16" s="242"/>
      <c r="BL16" s="242"/>
    </row>
    <row r="17" spans="1:64">
      <c r="A17" s="222" t="s">
        <v>25</v>
      </c>
      <c r="B17" s="223">
        <v>6871</v>
      </c>
      <c r="C17" s="88">
        <v>7194</v>
      </c>
      <c r="D17" s="88">
        <v>7627</v>
      </c>
      <c r="E17" s="88">
        <v>7924</v>
      </c>
      <c r="F17" s="88">
        <v>8237</v>
      </c>
      <c r="G17" s="88">
        <v>8499</v>
      </c>
      <c r="H17" s="88"/>
      <c r="I17" s="88"/>
      <c r="J17" s="88"/>
      <c r="K17" s="223">
        <v>6376</v>
      </c>
      <c r="L17" s="88">
        <v>6412</v>
      </c>
      <c r="M17" s="88">
        <v>6550</v>
      </c>
      <c r="N17" s="88">
        <v>6614</v>
      </c>
      <c r="O17" s="88">
        <v>6684</v>
      </c>
      <c r="P17" s="410">
        <v>6906</v>
      </c>
      <c r="Q17" s="410">
        <v>7332</v>
      </c>
      <c r="R17" s="410">
        <v>7664</v>
      </c>
      <c r="S17" s="410">
        <v>7838</v>
      </c>
      <c r="T17" s="223">
        <v>2927</v>
      </c>
      <c r="U17" s="88">
        <v>2959.5</v>
      </c>
      <c r="V17" s="88">
        <v>3065</v>
      </c>
      <c r="W17" s="88">
        <v>3122</v>
      </c>
      <c r="X17" s="88">
        <v>3215</v>
      </c>
      <c r="Y17" s="410">
        <v>3408</v>
      </c>
      <c r="Z17" s="410">
        <v>3573</v>
      </c>
      <c r="AA17" s="410">
        <v>3776</v>
      </c>
      <c r="AB17" s="410">
        <v>3872.5</v>
      </c>
      <c r="AC17" s="231">
        <f t="shared" si="4"/>
        <v>13247</v>
      </c>
      <c r="AD17" s="232">
        <f t="shared" si="5"/>
        <v>13606</v>
      </c>
      <c r="AE17" s="232">
        <f t="shared" si="6"/>
        <v>14177</v>
      </c>
      <c r="AF17" s="232">
        <f t="shared" si="7"/>
        <v>14538</v>
      </c>
      <c r="AG17" s="232">
        <f t="shared" si="8"/>
        <v>14921</v>
      </c>
      <c r="AH17" s="232">
        <f t="shared" si="9"/>
        <v>15405</v>
      </c>
      <c r="AI17" s="232"/>
      <c r="AJ17" s="232"/>
      <c r="AK17" s="232"/>
      <c r="AL17" s="231">
        <f t="shared" si="10"/>
        <v>9798</v>
      </c>
      <c r="AM17" s="232">
        <f t="shared" si="11"/>
        <v>10153.5</v>
      </c>
      <c r="AN17" s="232">
        <f t="shared" si="12"/>
        <v>10692</v>
      </c>
      <c r="AO17" s="232">
        <f t="shared" si="13"/>
        <v>11046</v>
      </c>
      <c r="AP17" s="232">
        <f t="shared" si="14"/>
        <v>11452</v>
      </c>
      <c r="AQ17" s="232">
        <f t="shared" si="15"/>
        <v>11907</v>
      </c>
      <c r="AR17" s="232"/>
      <c r="AS17" s="232"/>
      <c r="AT17" s="232"/>
      <c r="AU17" s="241">
        <f t="shared" si="16"/>
        <v>13200</v>
      </c>
      <c r="AV17" s="242">
        <f t="shared" si="17"/>
        <v>13600</v>
      </c>
      <c r="AW17" s="242">
        <f t="shared" si="18"/>
        <v>14200</v>
      </c>
      <c r="AX17" s="242">
        <f t="shared" si="19"/>
        <v>14500</v>
      </c>
      <c r="AY17" s="242">
        <f t="shared" si="20"/>
        <v>14900</v>
      </c>
      <c r="AZ17" s="242">
        <f t="shared" si="21"/>
        <v>15400</v>
      </c>
      <c r="BA17" s="242"/>
      <c r="BB17" s="242"/>
      <c r="BC17" s="242"/>
      <c r="BD17" s="241">
        <f t="shared" si="22"/>
        <v>9800</v>
      </c>
      <c r="BE17" s="242">
        <f t="shared" si="22"/>
        <v>10200</v>
      </c>
      <c r="BF17" s="242">
        <f t="shared" si="22"/>
        <v>10700</v>
      </c>
      <c r="BG17" s="242">
        <f t="shared" si="22"/>
        <v>11000</v>
      </c>
      <c r="BH17" s="242">
        <f t="shared" si="22"/>
        <v>11500</v>
      </c>
      <c r="BI17" s="242">
        <f t="shared" si="22"/>
        <v>11900</v>
      </c>
      <c r="BJ17" s="242"/>
      <c r="BK17" s="242"/>
      <c r="BL17" s="242"/>
    </row>
    <row r="18" spans="1:64">
      <c r="A18" s="222" t="s">
        <v>26</v>
      </c>
      <c r="B18" s="223">
        <v>4346</v>
      </c>
      <c r="C18" s="88">
        <v>4566</v>
      </c>
      <c r="D18" s="88">
        <v>4960</v>
      </c>
      <c r="E18" s="88">
        <v>5510</v>
      </c>
      <c r="F18" s="88">
        <v>5736</v>
      </c>
      <c r="G18" s="88">
        <v>6526</v>
      </c>
      <c r="H18" s="88"/>
      <c r="I18" s="88"/>
      <c r="J18" s="88"/>
      <c r="K18" s="223">
        <v>3994</v>
      </c>
      <c r="L18" s="88">
        <v>4235.5</v>
      </c>
      <c r="M18" s="88">
        <v>4447</v>
      </c>
      <c r="N18" s="88">
        <v>4604.5</v>
      </c>
      <c r="O18" s="88">
        <v>4604.5</v>
      </c>
      <c r="P18" s="410">
        <v>4604.5</v>
      </c>
      <c r="Q18" s="410">
        <v>5396.5</v>
      </c>
      <c r="R18" s="410">
        <v>5856</v>
      </c>
      <c r="S18" s="410">
        <v>6228</v>
      </c>
      <c r="T18" s="223">
        <v>1726</v>
      </c>
      <c r="U18" s="88">
        <v>1740</v>
      </c>
      <c r="V18" s="88">
        <v>1740</v>
      </c>
      <c r="W18" s="88">
        <v>1800</v>
      </c>
      <c r="X18" s="88">
        <v>1806</v>
      </c>
      <c r="Y18" s="410">
        <v>2100</v>
      </c>
      <c r="Z18" s="410">
        <v>2100</v>
      </c>
      <c r="AA18" s="410">
        <v>2244</v>
      </c>
      <c r="AB18" s="410">
        <v>2322</v>
      </c>
      <c r="AC18" s="231">
        <f t="shared" si="4"/>
        <v>8340</v>
      </c>
      <c r="AD18" s="232">
        <f t="shared" si="5"/>
        <v>8801.5</v>
      </c>
      <c r="AE18" s="232">
        <f t="shared" si="6"/>
        <v>9407</v>
      </c>
      <c r="AF18" s="232">
        <f t="shared" si="7"/>
        <v>10114.5</v>
      </c>
      <c r="AG18" s="232">
        <f t="shared" si="8"/>
        <v>10340.5</v>
      </c>
      <c r="AH18" s="232">
        <f t="shared" si="9"/>
        <v>11130.5</v>
      </c>
      <c r="AI18" s="232"/>
      <c r="AJ18" s="232"/>
      <c r="AK18" s="232"/>
      <c r="AL18" s="231">
        <f t="shared" si="10"/>
        <v>6072</v>
      </c>
      <c r="AM18" s="232">
        <f t="shared" si="11"/>
        <v>6306</v>
      </c>
      <c r="AN18" s="232">
        <f t="shared" si="12"/>
        <v>6700</v>
      </c>
      <c r="AO18" s="232">
        <f t="shared" si="13"/>
        <v>7310</v>
      </c>
      <c r="AP18" s="232">
        <f t="shared" si="14"/>
        <v>7542</v>
      </c>
      <c r="AQ18" s="232">
        <f t="shared" si="15"/>
        <v>8626</v>
      </c>
      <c r="AR18" s="232"/>
      <c r="AS18" s="232"/>
      <c r="AT18" s="232"/>
      <c r="AU18" s="241">
        <f t="shared" si="16"/>
        <v>8300</v>
      </c>
      <c r="AV18" s="242">
        <f t="shared" si="17"/>
        <v>8800</v>
      </c>
      <c r="AW18" s="242">
        <f t="shared" si="18"/>
        <v>9400</v>
      </c>
      <c r="AX18" s="242">
        <f t="shared" si="19"/>
        <v>10100</v>
      </c>
      <c r="AY18" s="242">
        <f t="shared" si="20"/>
        <v>10300</v>
      </c>
      <c r="AZ18" s="242">
        <f t="shared" si="21"/>
        <v>11100</v>
      </c>
      <c r="BA18" s="242"/>
      <c r="BB18" s="242"/>
      <c r="BC18" s="242"/>
      <c r="BD18" s="241">
        <f t="shared" si="22"/>
        <v>6100</v>
      </c>
      <c r="BE18" s="242">
        <f t="shared" si="22"/>
        <v>6300</v>
      </c>
      <c r="BF18" s="242">
        <f t="shared" si="22"/>
        <v>6700</v>
      </c>
      <c r="BG18" s="242">
        <f t="shared" si="22"/>
        <v>7300</v>
      </c>
      <c r="BH18" s="242">
        <f t="shared" si="22"/>
        <v>7500</v>
      </c>
      <c r="BI18" s="242">
        <f t="shared" si="22"/>
        <v>8600</v>
      </c>
      <c r="BJ18" s="242"/>
      <c r="BK18" s="242"/>
      <c r="BL18" s="242"/>
    </row>
    <row r="19" spans="1:64">
      <c r="A19" s="222" t="s">
        <v>27</v>
      </c>
      <c r="B19" s="223">
        <v>5526</v>
      </c>
      <c r="C19" s="88">
        <v>5650</v>
      </c>
      <c r="D19" s="88">
        <v>6051</v>
      </c>
      <c r="E19" s="88">
        <v>6390</v>
      </c>
      <c r="F19" s="88">
        <v>6890</v>
      </c>
      <c r="G19" s="88">
        <v>7040</v>
      </c>
      <c r="H19" s="88"/>
      <c r="I19" s="88"/>
      <c r="J19" s="88"/>
      <c r="K19" s="223">
        <v>3410</v>
      </c>
      <c r="L19" s="88">
        <v>3811</v>
      </c>
      <c r="M19" s="88">
        <v>4045</v>
      </c>
      <c r="N19" s="88">
        <v>4174</v>
      </c>
      <c r="O19" s="88">
        <v>4330</v>
      </c>
      <c r="P19" s="410">
        <v>4797</v>
      </c>
      <c r="Q19" s="410">
        <v>5387</v>
      </c>
      <c r="R19" s="410">
        <v>5873</v>
      </c>
      <c r="S19" s="410">
        <v>6143</v>
      </c>
      <c r="T19" s="223">
        <v>1324</v>
      </c>
      <c r="U19" s="88">
        <v>1324</v>
      </c>
      <c r="V19" s="88">
        <v>1409</v>
      </c>
      <c r="W19" s="88">
        <v>1424</v>
      </c>
      <c r="X19" s="88">
        <v>1682</v>
      </c>
      <c r="Y19" s="410">
        <v>1797.5</v>
      </c>
      <c r="Z19" s="410">
        <v>2195</v>
      </c>
      <c r="AA19" s="410">
        <v>2281</v>
      </c>
      <c r="AB19" s="410">
        <v>2365.5</v>
      </c>
      <c r="AC19" s="231">
        <f t="shared" si="4"/>
        <v>8936</v>
      </c>
      <c r="AD19" s="232">
        <f t="shared" si="5"/>
        <v>9461</v>
      </c>
      <c r="AE19" s="232">
        <f t="shared" si="6"/>
        <v>10096</v>
      </c>
      <c r="AF19" s="232">
        <f t="shared" si="7"/>
        <v>10564</v>
      </c>
      <c r="AG19" s="232">
        <f t="shared" si="8"/>
        <v>11220</v>
      </c>
      <c r="AH19" s="232">
        <f t="shared" si="9"/>
        <v>11837</v>
      </c>
      <c r="AI19" s="232"/>
      <c r="AJ19" s="232"/>
      <c r="AK19" s="232"/>
      <c r="AL19" s="231">
        <f t="shared" si="10"/>
        <v>6850</v>
      </c>
      <c r="AM19" s="232">
        <f t="shared" si="11"/>
        <v>6974</v>
      </c>
      <c r="AN19" s="232">
        <f t="shared" si="12"/>
        <v>7460</v>
      </c>
      <c r="AO19" s="232">
        <f t="shared" si="13"/>
        <v>7814</v>
      </c>
      <c r="AP19" s="232">
        <f t="shared" si="14"/>
        <v>8572</v>
      </c>
      <c r="AQ19" s="232">
        <f t="shared" si="15"/>
        <v>8837.5</v>
      </c>
      <c r="AR19" s="232"/>
      <c r="AS19" s="232"/>
      <c r="AT19" s="232"/>
      <c r="AU19" s="241">
        <f t="shared" si="16"/>
        <v>8900</v>
      </c>
      <c r="AV19" s="242">
        <f t="shared" si="17"/>
        <v>9500</v>
      </c>
      <c r="AW19" s="242">
        <f t="shared" si="18"/>
        <v>10100</v>
      </c>
      <c r="AX19" s="242">
        <f t="shared" si="19"/>
        <v>10600</v>
      </c>
      <c r="AY19" s="242">
        <f t="shared" si="20"/>
        <v>11200</v>
      </c>
      <c r="AZ19" s="242">
        <f t="shared" si="21"/>
        <v>11800</v>
      </c>
      <c r="BA19" s="242"/>
      <c r="BB19" s="242"/>
      <c r="BC19" s="242"/>
      <c r="BD19" s="241">
        <f t="shared" si="22"/>
        <v>6900</v>
      </c>
      <c r="BE19" s="242">
        <f t="shared" si="22"/>
        <v>7000</v>
      </c>
      <c r="BF19" s="242">
        <f t="shared" si="22"/>
        <v>7500</v>
      </c>
      <c r="BG19" s="242">
        <f t="shared" si="22"/>
        <v>7800</v>
      </c>
      <c r="BH19" s="242">
        <f t="shared" si="22"/>
        <v>8600</v>
      </c>
      <c r="BI19" s="242">
        <f t="shared" si="22"/>
        <v>8800</v>
      </c>
      <c r="BJ19" s="242"/>
      <c r="BK19" s="242"/>
      <c r="BL19" s="242"/>
    </row>
    <row r="20" spans="1:64">
      <c r="A20" s="222" t="s">
        <v>28</v>
      </c>
      <c r="B20" s="223">
        <v>4570</v>
      </c>
      <c r="C20" s="88">
        <v>4929</v>
      </c>
      <c r="D20" s="88">
        <v>5354.5</v>
      </c>
      <c r="E20" s="88">
        <v>5626</v>
      </c>
      <c r="F20" s="88">
        <v>5626</v>
      </c>
      <c r="G20" s="88">
        <v>5626</v>
      </c>
      <c r="H20" s="88"/>
      <c r="I20" s="88"/>
      <c r="J20" s="88"/>
      <c r="K20" s="223">
        <v>3270</v>
      </c>
      <c r="L20" s="88">
        <v>3492.75</v>
      </c>
      <c r="M20" s="88">
        <v>3841.2</v>
      </c>
      <c r="N20" s="88">
        <v>4221</v>
      </c>
      <c r="O20" s="88">
        <v>4221</v>
      </c>
      <c r="P20" s="410">
        <v>4431.8999999999996</v>
      </c>
      <c r="Q20" s="410">
        <v>4717.5</v>
      </c>
      <c r="R20" s="410">
        <v>5046</v>
      </c>
      <c r="S20" s="410">
        <v>5315</v>
      </c>
      <c r="T20" s="223">
        <v>2270</v>
      </c>
      <c r="U20" s="88">
        <v>2376.9</v>
      </c>
      <c r="V20" s="88">
        <v>2518.9499999999998</v>
      </c>
      <c r="W20" s="88">
        <v>2695.95</v>
      </c>
      <c r="X20" s="88">
        <v>2696</v>
      </c>
      <c r="Y20" s="410">
        <v>2811.75</v>
      </c>
      <c r="Z20" s="410">
        <v>3028.35</v>
      </c>
      <c r="AA20" s="410">
        <v>3187.55</v>
      </c>
      <c r="AB20" s="410">
        <v>3385</v>
      </c>
      <c r="AC20" s="231">
        <f t="shared" si="4"/>
        <v>7840</v>
      </c>
      <c r="AD20" s="232">
        <f t="shared" si="5"/>
        <v>8421.75</v>
      </c>
      <c r="AE20" s="232">
        <f t="shared" si="6"/>
        <v>9195.7000000000007</v>
      </c>
      <c r="AF20" s="232">
        <f t="shared" si="7"/>
        <v>9847</v>
      </c>
      <c r="AG20" s="232">
        <f t="shared" si="8"/>
        <v>9847</v>
      </c>
      <c r="AH20" s="232">
        <f t="shared" si="9"/>
        <v>10057.9</v>
      </c>
      <c r="AI20" s="232"/>
      <c r="AJ20" s="232"/>
      <c r="AK20" s="232"/>
      <c r="AL20" s="231">
        <f t="shared" si="10"/>
        <v>6840</v>
      </c>
      <c r="AM20" s="232">
        <f t="shared" si="11"/>
        <v>7305.9</v>
      </c>
      <c r="AN20" s="232">
        <f t="shared" si="12"/>
        <v>7873.45</v>
      </c>
      <c r="AO20" s="232">
        <f t="shared" si="13"/>
        <v>8321.9500000000007</v>
      </c>
      <c r="AP20" s="232">
        <f t="shared" si="14"/>
        <v>8322</v>
      </c>
      <c r="AQ20" s="232">
        <f t="shared" si="15"/>
        <v>8437.75</v>
      </c>
      <c r="AR20" s="232"/>
      <c r="AS20" s="232"/>
      <c r="AT20" s="232"/>
      <c r="AU20" s="241">
        <f t="shared" si="16"/>
        <v>7800</v>
      </c>
      <c r="AV20" s="242">
        <f t="shared" si="17"/>
        <v>8400</v>
      </c>
      <c r="AW20" s="242">
        <f t="shared" si="18"/>
        <v>9200</v>
      </c>
      <c r="AX20" s="242">
        <f t="shared" si="19"/>
        <v>9800</v>
      </c>
      <c r="AY20" s="242">
        <f t="shared" si="20"/>
        <v>9800</v>
      </c>
      <c r="AZ20" s="242">
        <f t="shared" si="21"/>
        <v>10100</v>
      </c>
      <c r="BA20" s="242"/>
      <c r="BB20" s="242"/>
      <c r="BC20" s="242"/>
      <c r="BD20" s="241">
        <f t="shared" si="22"/>
        <v>6800</v>
      </c>
      <c r="BE20" s="242">
        <f t="shared" si="22"/>
        <v>7300</v>
      </c>
      <c r="BF20" s="242">
        <f t="shared" si="22"/>
        <v>7900</v>
      </c>
      <c r="BG20" s="242">
        <f t="shared" si="22"/>
        <v>8300</v>
      </c>
      <c r="BH20" s="242">
        <f t="shared" si="22"/>
        <v>8300</v>
      </c>
      <c r="BI20" s="242">
        <f t="shared" si="22"/>
        <v>8400</v>
      </c>
      <c r="BJ20" s="242"/>
      <c r="BK20" s="242"/>
      <c r="BL20" s="242"/>
    </row>
    <row r="21" spans="1:64">
      <c r="A21" s="222" t="s">
        <v>29</v>
      </c>
      <c r="B21" s="223">
        <v>5780</v>
      </c>
      <c r="C21" s="88">
        <v>5874</v>
      </c>
      <c r="D21" s="88">
        <v>6460</v>
      </c>
      <c r="E21" s="88">
        <v>6556</v>
      </c>
      <c r="F21" s="88">
        <v>6682</v>
      </c>
      <c r="G21" s="88">
        <v>6978</v>
      </c>
      <c r="H21" s="88"/>
      <c r="I21" s="88"/>
      <c r="J21" s="88"/>
      <c r="K21" s="223">
        <v>6668</v>
      </c>
      <c r="L21" s="88">
        <v>7234</v>
      </c>
      <c r="M21" s="88">
        <v>7735</v>
      </c>
      <c r="N21" s="88">
        <v>8400</v>
      </c>
      <c r="O21" s="88">
        <v>8760</v>
      </c>
      <c r="P21" s="88">
        <v>9267</v>
      </c>
      <c r="Q21" s="88">
        <v>9560</v>
      </c>
      <c r="R21" s="88">
        <v>9776</v>
      </c>
      <c r="S21" s="88">
        <v>10064</v>
      </c>
      <c r="T21" s="223">
        <v>3000</v>
      </c>
      <c r="U21" s="88">
        <v>3094</v>
      </c>
      <c r="V21" s="88">
        <v>3190</v>
      </c>
      <c r="W21" s="88">
        <v>3270</v>
      </c>
      <c r="X21" s="88">
        <v>3382</v>
      </c>
      <c r="Y21" s="410">
        <v>3535</v>
      </c>
      <c r="Z21" s="410">
        <v>3643</v>
      </c>
      <c r="AA21" s="410">
        <v>3740</v>
      </c>
      <c r="AB21" s="410">
        <v>3844</v>
      </c>
      <c r="AC21" s="231">
        <f t="shared" si="4"/>
        <v>12448</v>
      </c>
      <c r="AD21" s="232">
        <f t="shared" si="5"/>
        <v>13108</v>
      </c>
      <c r="AE21" s="232">
        <f t="shared" si="6"/>
        <v>14195</v>
      </c>
      <c r="AF21" s="232">
        <f t="shared" si="7"/>
        <v>14956</v>
      </c>
      <c r="AG21" s="232">
        <f t="shared" si="8"/>
        <v>15442</v>
      </c>
      <c r="AH21" s="232">
        <f t="shared" si="9"/>
        <v>16245</v>
      </c>
      <c r="AI21" s="232"/>
      <c r="AJ21" s="232"/>
      <c r="AK21" s="232"/>
      <c r="AL21" s="231">
        <f t="shared" si="10"/>
        <v>8780</v>
      </c>
      <c r="AM21" s="232">
        <f t="shared" si="11"/>
        <v>8968</v>
      </c>
      <c r="AN21" s="232">
        <f t="shared" si="12"/>
        <v>9650</v>
      </c>
      <c r="AO21" s="232">
        <f t="shared" si="13"/>
        <v>9826</v>
      </c>
      <c r="AP21" s="232">
        <f t="shared" si="14"/>
        <v>10064</v>
      </c>
      <c r="AQ21" s="232">
        <f t="shared" si="15"/>
        <v>10513</v>
      </c>
      <c r="AR21" s="232"/>
      <c r="AS21" s="232"/>
      <c r="AT21" s="232"/>
      <c r="AU21" s="241">
        <f t="shared" si="16"/>
        <v>12400</v>
      </c>
      <c r="AV21" s="242">
        <f t="shared" si="17"/>
        <v>13100</v>
      </c>
      <c r="AW21" s="242">
        <f t="shared" si="18"/>
        <v>14200</v>
      </c>
      <c r="AX21" s="242">
        <f t="shared" si="19"/>
        <v>15000</v>
      </c>
      <c r="AY21" s="242">
        <f t="shared" si="20"/>
        <v>15400</v>
      </c>
      <c r="AZ21" s="242">
        <f t="shared" si="21"/>
        <v>16200</v>
      </c>
      <c r="BA21" s="242"/>
      <c r="BB21" s="242"/>
      <c r="BC21" s="242"/>
      <c r="BD21" s="241">
        <f t="shared" si="22"/>
        <v>8800</v>
      </c>
      <c r="BE21" s="242">
        <f t="shared" si="22"/>
        <v>9000</v>
      </c>
      <c r="BF21" s="242">
        <f t="shared" si="22"/>
        <v>9700</v>
      </c>
      <c r="BG21" s="242">
        <f t="shared" si="22"/>
        <v>9800</v>
      </c>
      <c r="BH21" s="242">
        <f t="shared" si="22"/>
        <v>10100</v>
      </c>
      <c r="BI21" s="242">
        <f t="shared" si="22"/>
        <v>10500</v>
      </c>
      <c r="BJ21" s="242"/>
      <c r="BK21" s="242"/>
      <c r="BL21" s="242"/>
    </row>
    <row r="22" spans="1:64">
      <c r="A22" s="222" t="s">
        <v>30</v>
      </c>
      <c r="B22" s="223">
        <v>5034</v>
      </c>
      <c r="C22" s="88">
        <v>5246</v>
      </c>
      <c r="D22" s="88">
        <v>6204</v>
      </c>
      <c r="E22" s="88">
        <v>6453</v>
      </c>
      <c r="F22" s="88">
        <v>7254</v>
      </c>
      <c r="G22" s="88">
        <v>7521</v>
      </c>
      <c r="H22" s="88"/>
      <c r="I22" s="88"/>
      <c r="J22" s="88"/>
      <c r="K22" s="223">
        <v>4500</v>
      </c>
      <c r="L22" s="88">
        <v>4688</v>
      </c>
      <c r="M22" s="88">
        <v>5062</v>
      </c>
      <c r="N22" s="88">
        <v>5310</v>
      </c>
      <c r="O22" s="88">
        <v>5769</v>
      </c>
      <c r="P22" s="410">
        <v>6190</v>
      </c>
      <c r="Q22" s="410">
        <v>6718</v>
      </c>
      <c r="R22" s="410">
        <v>7056</v>
      </c>
      <c r="S22" s="410">
        <v>7543</v>
      </c>
      <c r="T22" s="223">
        <v>2395</v>
      </c>
      <c r="U22" s="88">
        <v>2483</v>
      </c>
      <c r="V22" s="88">
        <v>2627</v>
      </c>
      <c r="W22" s="88">
        <v>2775</v>
      </c>
      <c r="X22" s="88">
        <v>2969</v>
      </c>
      <c r="Y22" s="410">
        <v>3211</v>
      </c>
      <c r="Z22" s="410">
        <v>3531</v>
      </c>
      <c r="AA22" s="410">
        <v>3681</v>
      </c>
      <c r="AB22" s="410">
        <v>3783</v>
      </c>
      <c r="AC22" s="231">
        <f t="shared" si="4"/>
        <v>9534</v>
      </c>
      <c r="AD22" s="232">
        <f t="shared" si="5"/>
        <v>9934</v>
      </c>
      <c r="AE22" s="232">
        <f t="shared" si="6"/>
        <v>11266</v>
      </c>
      <c r="AF22" s="232">
        <f t="shared" si="7"/>
        <v>11763</v>
      </c>
      <c r="AG22" s="232">
        <f t="shared" si="8"/>
        <v>13023</v>
      </c>
      <c r="AH22" s="232">
        <f t="shared" si="9"/>
        <v>13711</v>
      </c>
      <c r="AI22" s="232"/>
      <c r="AJ22" s="232"/>
      <c r="AK22" s="232"/>
      <c r="AL22" s="231">
        <f t="shared" si="10"/>
        <v>7429</v>
      </c>
      <c r="AM22" s="232">
        <f t="shared" si="11"/>
        <v>7729</v>
      </c>
      <c r="AN22" s="232">
        <f t="shared" si="12"/>
        <v>8831</v>
      </c>
      <c r="AO22" s="232">
        <f t="shared" si="13"/>
        <v>9228</v>
      </c>
      <c r="AP22" s="232">
        <f t="shared" si="14"/>
        <v>10223</v>
      </c>
      <c r="AQ22" s="232">
        <f t="shared" si="15"/>
        <v>10732</v>
      </c>
      <c r="AR22" s="232"/>
      <c r="AS22" s="232"/>
      <c r="AT22" s="232"/>
      <c r="AU22" s="241">
        <f t="shared" si="16"/>
        <v>9500</v>
      </c>
      <c r="AV22" s="242">
        <f t="shared" si="17"/>
        <v>9900</v>
      </c>
      <c r="AW22" s="242">
        <f t="shared" si="18"/>
        <v>11300</v>
      </c>
      <c r="AX22" s="242">
        <f t="shared" si="19"/>
        <v>11800</v>
      </c>
      <c r="AY22" s="242">
        <f t="shared" si="20"/>
        <v>13000</v>
      </c>
      <c r="AZ22" s="242">
        <f t="shared" si="21"/>
        <v>13700</v>
      </c>
      <c r="BA22" s="242"/>
      <c r="BB22" s="242"/>
      <c r="BC22" s="242"/>
      <c r="BD22" s="241">
        <f t="shared" si="22"/>
        <v>7400</v>
      </c>
      <c r="BE22" s="242">
        <f t="shared" si="22"/>
        <v>7700</v>
      </c>
      <c r="BF22" s="242">
        <f t="shared" si="22"/>
        <v>8800</v>
      </c>
      <c r="BG22" s="242">
        <f t="shared" si="22"/>
        <v>9200</v>
      </c>
      <c r="BH22" s="242">
        <f t="shared" si="22"/>
        <v>10200</v>
      </c>
      <c r="BI22" s="242">
        <f t="shared" si="22"/>
        <v>10700</v>
      </c>
      <c r="BJ22" s="242"/>
      <c r="BK22" s="242"/>
      <c r="BL22" s="242"/>
    </row>
    <row r="23" spans="1:64">
      <c r="A23" s="222" t="s">
        <v>32</v>
      </c>
      <c r="B23" s="223">
        <v>5407</v>
      </c>
      <c r="C23" s="88">
        <v>5845</v>
      </c>
      <c r="D23" s="88">
        <v>6113</v>
      </c>
      <c r="E23" s="88">
        <v>6409.5</v>
      </c>
      <c r="F23" s="88">
        <v>6831</v>
      </c>
      <c r="G23" s="88">
        <v>7170.5</v>
      </c>
      <c r="H23" s="88"/>
      <c r="I23" s="88"/>
      <c r="J23" s="88"/>
      <c r="K23" s="223">
        <v>4788</v>
      </c>
      <c r="L23" s="88">
        <v>4914</v>
      </c>
      <c r="M23" s="88">
        <v>5428</v>
      </c>
      <c r="N23" s="88">
        <v>5992</v>
      </c>
      <c r="O23" s="88">
        <v>6308</v>
      </c>
      <c r="P23" s="410">
        <v>6806</v>
      </c>
      <c r="Q23" s="410">
        <v>7198</v>
      </c>
      <c r="R23" s="410">
        <v>7494</v>
      </c>
      <c r="S23" s="410">
        <v>7494</v>
      </c>
      <c r="T23" s="223">
        <v>1430</v>
      </c>
      <c r="U23" s="88">
        <v>1594</v>
      </c>
      <c r="V23" s="88">
        <v>1614</v>
      </c>
      <c r="W23" s="88">
        <v>1819</v>
      </c>
      <c r="X23" s="88">
        <v>1859</v>
      </c>
      <c r="Y23" s="410">
        <v>1956</v>
      </c>
      <c r="Z23" s="410">
        <v>2211</v>
      </c>
      <c r="AA23" s="410">
        <v>2341</v>
      </c>
      <c r="AB23" s="410">
        <v>2397</v>
      </c>
      <c r="AC23" s="231">
        <f t="shared" si="4"/>
        <v>10195</v>
      </c>
      <c r="AD23" s="232">
        <f t="shared" si="5"/>
        <v>10759</v>
      </c>
      <c r="AE23" s="232">
        <f t="shared" si="6"/>
        <v>11541</v>
      </c>
      <c r="AF23" s="232">
        <f t="shared" si="7"/>
        <v>12401.5</v>
      </c>
      <c r="AG23" s="232">
        <f t="shared" si="8"/>
        <v>13139</v>
      </c>
      <c r="AH23" s="232">
        <f t="shared" si="9"/>
        <v>13976.5</v>
      </c>
      <c r="AI23" s="232"/>
      <c r="AJ23" s="232"/>
      <c r="AK23" s="232"/>
      <c r="AL23" s="231">
        <f t="shared" si="10"/>
        <v>6837</v>
      </c>
      <c r="AM23" s="232">
        <f t="shared" si="11"/>
        <v>7439</v>
      </c>
      <c r="AN23" s="232">
        <f t="shared" si="12"/>
        <v>7727</v>
      </c>
      <c r="AO23" s="232">
        <f t="shared" si="13"/>
        <v>8228.5</v>
      </c>
      <c r="AP23" s="232">
        <f t="shared" si="14"/>
        <v>8690</v>
      </c>
      <c r="AQ23" s="232">
        <f t="shared" si="15"/>
        <v>9126.5</v>
      </c>
      <c r="AR23" s="232"/>
      <c r="AS23" s="232"/>
      <c r="AT23" s="232"/>
      <c r="AU23" s="241">
        <f t="shared" si="16"/>
        <v>10200</v>
      </c>
      <c r="AV23" s="242">
        <f t="shared" si="17"/>
        <v>10800</v>
      </c>
      <c r="AW23" s="242">
        <f t="shared" si="18"/>
        <v>11500</v>
      </c>
      <c r="AX23" s="242">
        <f t="shared" si="19"/>
        <v>12400</v>
      </c>
      <c r="AY23" s="242">
        <f t="shared" si="20"/>
        <v>13100</v>
      </c>
      <c r="AZ23" s="242">
        <f t="shared" si="21"/>
        <v>14000</v>
      </c>
      <c r="BA23" s="242"/>
      <c r="BB23" s="242"/>
      <c r="BC23" s="242"/>
      <c r="BD23" s="241">
        <f t="shared" si="22"/>
        <v>6800</v>
      </c>
      <c r="BE23" s="242">
        <f t="shared" si="22"/>
        <v>7400</v>
      </c>
      <c r="BF23" s="242">
        <f t="shared" si="22"/>
        <v>7700</v>
      </c>
      <c r="BG23" s="242">
        <f t="shared" si="22"/>
        <v>8200</v>
      </c>
      <c r="BH23" s="242">
        <f t="shared" si="22"/>
        <v>8700</v>
      </c>
      <c r="BI23" s="242">
        <f t="shared" si="22"/>
        <v>9100</v>
      </c>
      <c r="BJ23" s="242"/>
      <c r="BK23" s="242"/>
      <c r="BL23" s="242"/>
    </row>
    <row r="24" spans="1:64">
      <c r="A24" s="222" t="s">
        <v>33</v>
      </c>
      <c r="B24" s="223">
        <v>6124</v>
      </c>
      <c r="C24" s="88">
        <v>6623.5</v>
      </c>
      <c r="D24" s="88">
        <v>6964.5</v>
      </c>
      <c r="E24" s="88">
        <v>7355</v>
      </c>
      <c r="F24" s="88">
        <v>7819</v>
      </c>
      <c r="G24" s="88">
        <v>8186</v>
      </c>
      <c r="H24" s="88"/>
      <c r="I24" s="88"/>
      <c r="J24" s="88"/>
      <c r="K24" s="223">
        <v>5730</v>
      </c>
      <c r="L24" s="88">
        <v>6194</v>
      </c>
      <c r="M24" s="88">
        <v>6597</v>
      </c>
      <c r="N24" s="88">
        <v>6941</v>
      </c>
      <c r="O24" s="88">
        <v>7281</v>
      </c>
      <c r="P24" s="410">
        <v>8273</v>
      </c>
      <c r="Q24" s="410">
        <v>9036</v>
      </c>
      <c r="R24" s="410">
        <v>9433</v>
      </c>
      <c r="S24" s="410">
        <v>9784</v>
      </c>
      <c r="T24" s="223">
        <v>2134</v>
      </c>
      <c r="U24" s="88">
        <v>2269</v>
      </c>
      <c r="V24" s="88">
        <v>2404</v>
      </c>
      <c r="W24" s="88">
        <v>2584</v>
      </c>
      <c r="X24" s="88">
        <v>2868.6</v>
      </c>
      <c r="Y24" s="411">
        <v>3285</v>
      </c>
      <c r="Z24" s="411">
        <v>3570</v>
      </c>
      <c r="AA24" s="411">
        <v>3735</v>
      </c>
      <c r="AB24" s="411">
        <v>3900</v>
      </c>
      <c r="AC24" s="231">
        <f t="shared" si="4"/>
        <v>11854</v>
      </c>
      <c r="AD24" s="232">
        <f t="shared" si="5"/>
        <v>12817.5</v>
      </c>
      <c r="AE24" s="232">
        <f t="shared" si="6"/>
        <v>13561.5</v>
      </c>
      <c r="AF24" s="232">
        <f t="shared" si="7"/>
        <v>14296</v>
      </c>
      <c r="AG24" s="232">
        <f t="shared" si="8"/>
        <v>15100</v>
      </c>
      <c r="AH24" s="232">
        <f t="shared" si="9"/>
        <v>16459</v>
      </c>
      <c r="AI24" s="232"/>
      <c r="AJ24" s="232"/>
      <c r="AK24" s="232"/>
      <c r="AL24" s="231">
        <f t="shared" si="10"/>
        <v>8258</v>
      </c>
      <c r="AM24" s="232">
        <f t="shared" si="11"/>
        <v>8892.5</v>
      </c>
      <c r="AN24" s="232">
        <f t="shared" si="12"/>
        <v>9368.5</v>
      </c>
      <c r="AO24" s="232">
        <f t="shared" si="13"/>
        <v>9939</v>
      </c>
      <c r="AP24" s="232">
        <f t="shared" si="14"/>
        <v>10687.6</v>
      </c>
      <c r="AQ24" s="232">
        <f t="shared" si="15"/>
        <v>11471</v>
      </c>
      <c r="AR24" s="232"/>
      <c r="AS24" s="232"/>
      <c r="AT24" s="232"/>
      <c r="AU24" s="241">
        <f t="shared" si="16"/>
        <v>11900</v>
      </c>
      <c r="AV24" s="242">
        <f t="shared" si="17"/>
        <v>12800</v>
      </c>
      <c r="AW24" s="242">
        <f t="shared" si="18"/>
        <v>13600</v>
      </c>
      <c r="AX24" s="242">
        <f t="shared" si="19"/>
        <v>14300</v>
      </c>
      <c r="AY24" s="242">
        <f t="shared" si="20"/>
        <v>15100</v>
      </c>
      <c r="AZ24" s="242">
        <f t="shared" si="21"/>
        <v>16500</v>
      </c>
      <c r="BA24" s="242"/>
      <c r="BB24" s="242"/>
      <c r="BC24" s="242"/>
      <c r="BD24" s="241">
        <f t="shared" si="22"/>
        <v>8300</v>
      </c>
      <c r="BE24" s="242">
        <f t="shared" si="22"/>
        <v>8900</v>
      </c>
      <c r="BF24" s="242">
        <f t="shared" si="22"/>
        <v>9400</v>
      </c>
      <c r="BG24" s="242">
        <f t="shared" si="22"/>
        <v>9900</v>
      </c>
      <c r="BH24" s="242">
        <f t="shared" si="22"/>
        <v>10700</v>
      </c>
      <c r="BI24" s="242">
        <f t="shared" si="22"/>
        <v>11500</v>
      </c>
      <c r="BJ24" s="242"/>
      <c r="BK24" s="242"/>
      <c r="BL24" s="242"/>
    </row>
    <row r="25" spans="1:64">
      <c r="A25" s="225" t="s">
        <v>34</v>
      </c>
      <c r="B25" s="226">
        <v>5626</v>
      </c>
      <c r="C25" s="11">
        <v>5982</v>
      </c>
      <c r="D25" s="11">
        <v>6262</v>
      </c>
      <c r="E25" s="11">
        <v>6530</v>
      </c>
      <c r="F25" s="11">
        <v>6885</v>
      </c>
      <c r="G25" s="11">
        <v>7310</v>
      </c>
      <c r="H25" s="11"/>
      <c r="I25" s="11"/>
      <c r="J25" s="11"/>
      <c r="K25" s="226">
        <v>3922</v>
      </c>
      <c r="L25" s="11">
        <v>4177</v>
      </c>
      <c r="M25" s="11">
        <v>4462</v>
      </c>
      <c r="N25" s="11">
        <v>4588</v>
      </c>
      <c r="O25" s="11">
        <v>4963</v>
      </c>
      <c r="P25" s="412">
        <v>5069</v>
      </c>
      <c r="Q25" s="523">
        <v>5348</v>
      </c>
      <c r="R25" s="523">
        <v>5775</v>
      </c>
      <c r="S25" s="523">
        <v>6109</v>
      </c>
      <c r="T25" s="226">
        <v>2624</v>
      </c>
      <c r="U25" s="11">
        <v>2748</v>
      </c>
      <c r="V25" s="11">
        <v>2748</v>
      </c>
      <c r="W25" s="11">
        <v>2748</v>
      </c>
      <c r="X25" s="11">
        <v>2878</v>
      </c>
      <c r="Y25" s="11">
        <v>2878</v>
      </c>
      <c r="Z25" s="11">
        <v>3058</v>
      </c>
      <c r="AA25" s="11">
        <v>3120</v>
      </c>
      <c r="AB25" s="11">
        <v>3336</v>
      </c>
      <c r="AC25" s="235">
        <f t="shared" si="4"/>
        <v>9548</v>
      </c>
      <c r="AD25" s="236">
        <f t="shared" si="5"/>
        <v>10159</v>
      </c>
      <c r="AE25" s="236">
        <f t="shared" si="6"/>
        <v>10724</v>
      </c>
      <c r="AF25" s="236">
        <f t="shared" si="7"/>
        <v>11118</v>
      </c>
      <c r="AG25" s="236">
        <f t="shared" si="8"/>
        <v>11848</v>
      </c>
      <c r="AH25" s="236">
        <f t="shared" si="9"/>
        <v>12379</v>
      </c>
      <c r="AI25" s="236"/>
      <c r="AJ25" s="236"/>
      <c r="AK25" s="236"/>
      <c r="AL25" s="235">
        <f t="shared" si="10"/>
        <v>8250</v>
      </c>
      <c r="AM25" s="236">
        <f t="shared" si="11"/>
        <v>8730</v>
      </c>
      <c r="AN25" s="236">
        <f t="shared" si="12"/>
        <v>9010</v>
      </c>
      <c r="AO25" s="236">
        <f t="shared" si="13"/>
        <v>9278</v>
      </c>
      <c r="AP25" s="236">
        <f t="shared" si="14"/>
        <v>9763</v>
      </c>
      <c r="AQ25" s="236">
        <f t="shared" si="15"/>
        <v>10188</v>
      </c>
      <c r="AR25" s="236"/>
      <c r="AS25" s="236"/>
      <c r="AT25" s="236"/>
      <c r="AU25" s="245">
        <f t="shared" si="16"/>
        <v>9500</v>
      </c>
      <c r="AV25" s="246">
        <f t="shared" si="17"/>
        <v>10200</v>
      </c>
      <c r="AW25" s="246">
        <f t="shared" si="18"/>
        <v>10700</v>
      </c>
      <c r="AX25" s="246">
        <f t="shared" si="19"/>
        <v>11100</v>
      </c>
      <c r="AY25" s="246">
        <f t="shared" si="20"/>
        <v>11800</v>
      </c>
      <c r="AZ25" s="246">
        <f t="shared" si="21"/>
        <v>12400</v>
      </c>
      <c r="BA25" s="246"/>
      <c r="BB25" s="246"/>
      <c r="BC25" s="246"/>
      <c r="BD25" s="245">
        <f t="shared" si="22"/>
        <v>8300</v>
      </c>
      <c r="BE25" s="246">
        <f t="shared" si="22"/>
        <v>8700</v>
      </c>
      <c r="BF25" s="246">
        <f t="shared" si="22"/>
        <v>9000</v>
      </c>
      <c r="BG25" s="246">
        <f t="shared" si="22"/>
        <v>9300</v>
      </c>
      <c r="BH25" s="246">
        <f t="shared" si="22"/>
        <v>9800</v>
      </c>
      <c r="BI25" s="246">
        <f t="shared" si="22"/>
        <v>10200</v>
      </c>
      <c r="BJ25" s="246"/>
      <c r="BK25" s="246"/>
      <c r="BL25" s="246"/>
    </row>
    <row r="26" spans="1:64">
      <c r="A26" s="431"/>
      <c r="B26" s="452"/>
      <c r="C26" s="452"/>
      <c r="D26" s="452"/>
      <c r="E26" s="452"/>
      <c r="F26" s="453"/>
      <c r="G26" s="453"/>
      <c r="H26" s="453"/>
      <c r="I26" s="453"/>
      <c r="J26" s="453"/>
      <c r="K26" s="433"/>
      <c r="L26" s="433"/>
      <c r="M26" s="433"/>
      <c r="N26" s="433"/>
      <c r="O26" s="433"/>
      <c r="P26" s="453"/>
      <c r="Q26" s="453"/>
      <c r="R26" s="453"/>
      <c r="S26" s="453"/>
      <c r="T26" s="433"/>
      <c r="U26" s="433"/>
      <c r="V26" s="433"/>
      <c r="W26" s="433"/>
      <c r="X26" s="433"/>
      <c r="Y26" s="453"/>
      <c r="Z26" s="453"/>
      <c r="AA26" s="453"/>
      <c r="AB26" s="45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53"/>
      <c r="BA26" s="453"/>
      <c r="BB26" s="453"/>
      <c r="BC26" s="453"/>
      <c r="BD26" s="433"/>
      <c r="BE26" s="433"/>
      <c r="BF26" s="433"/>
      <c r="BG26" s="433"/>
      <c r="BH26" s="433"/>
      <c r="BI26" s="433"/>
      <c r="BJ26" s="433"/>
      <c r="BK26" s="433"/>
      <c r="BL26" s="433"/>
    </row>
    <row r="27" spans="1:64" ht="14.25">
      <c r="A27" s="454" t="s">
        <v>166</v>
      </c>
      <c r="B27" s="453"/>
      <c r="C27" s="453"/>
      <c r="D27" s="453"/>
      <c r="E27" s="453"/>
      <c r="F27" s="453"/>
      <c r="G27" s="453"/>
      <c r="H27" s="453"/>
      <c r="I27" s="453"/>
      <c r="J27" s="453"/>
      <c r="K27" s="433"/>
      <c r="L27" s="433"/>
      <c r="M27" s="433"/>
      <c r="N27" s="433"/>
      <c r="O27" s="433"/>
      <c r="P27" s="453"/>
      <c r="Q27" s="453"/>
      <c r="R27" s="453"/>
      <c r="S27" s="453"/>
      <c r="T27" s="433"/>
      <c r="U27" s="433"/>
      <c r="V27" s="433"/>
      <c r="W27" s="433"/>
      <c r="X27" s="433"/>
      <c r="Y27" s="453"/>
      <c r="Z27" s="453"/>
      <c r="AA27" s="453"/>
      <c r="AB27" s="45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53"/>
      <c r="BA27" s="453"/>
      <c r="BB27" s="453"/>
      <c r="BC27" s="453"/>
      <c r="BD27" s="433"/>
      <c r="BE27" s="433"/>
      <c r="BF27" s="433"/>
      <c r="BG27" s="433"/>
      <c r="BH27" s="433"/>
      <c r="BI27" s="433"/>
      <c r="BJ27" s="433"/>
      <c r="BK27" s="433"/>
      <c r="BL27" s="433"/>
    </row>
    <row r="28" spans="1:64" ht="14.25">
      <c r="A28" s="455" t="s">
        <v>165</v>
      </c>
      <c r="B28" s="433"/>
      <c r="C28" s="433"/>
      <c r="D28" s="433"/>
      <c r="E28" s="433"/>
      <c r="F28" s="433"/>
      <c r="G28" s="433"/>
      <c r="H28" s="433"/>
      <c r="I28" s="433"/>
      <c r="J28" s="433"/>
      <c r="K28" s="433"/>
      <c r="L28" s="433"/>
      <c r="M28" s="433"/>
      <c r="N28" s="433"/>
      <c r="O28" s="433"/>
      <c r="P28" s="453"/>
      <c r="Q28" s="453"/>
      <c r="R28" s="453"/>
      <c r="S28" s="453"/>
      <c r="T28" s="433"/>
      <c r="U28" s="433"/>
      <c r="V28" s="433"/>
      <c r="W28" s="433"/>
      <c r="X28" s="433"/>
      <c r="Y28" s="453"/>
      <c r="Z28" s="453"/>
      <c r="AA28" s="453"/>
      <c r="AB28" s="45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53"/>
      <c r="BA28" s="453"/>
      <c r="BB28" s="453"/>
      <c r="BC28" s="453"/>
      <c r="BD28" s="433"/>
      <c r="BE28" s="433"/>
      <c r="BF28" s="433"/>
      <c r="BG28" s="433"/>
      <c r="BH28" s="433"/>
      <c r="BI28" s="433"/>
      <c r="BJ28" s="433"/>
      <c r="BK28" s="433"/>
      <c r="BL28" s="433"/>
    </row>
    <row r="29" spans="1:64" ht="14.25">
      <c r="A29" s="456" t="s">
        <v>164</v>
      </c>
      <c r="B29" s="433"/>
      <c r="C29" s="433"/>
      <c r="D29" s="433"/>
      <c r="E29" s="433"/>
      <c r="F29" s="433"/>
      <c r="G29" s="433"/>
      <c r="H29" s="433"/>
      <c r="I29" s="433"/>
      <c r="J29" s="433"/>
      <c r="K29" s="433"/>
      <c r="L29" s="433"/>
      <c r="M29" s="433"/>
      <c r="N29" s="433"/>
      <c r="O29" s="433"/>
      <c r="P29" s="453"/>
      <c r="Q29" s="453"/>
      <c r="R29" s="453"/>
      <c r="S29" s="453"/>
      <c r="T29" s="433"/>
      <c r="U29" s="433"/>
      <c r="V29" s="433"/>
      <c r="W29" s="433"/>
      <c r="X29" s="433"/>
      <c r="Y29" s="453"/>
      <c r="Z29" s="453"/>
      <c r="AA29" s="453"/>
      <c r="AB29" s="45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53"/>
      <c r="BA29" s="453"/>
      <c r="BB29" s="453"/>
      <c r="BC29" s="453"/>
      <c r="BD29" s="433"/>
      <c r="BE29" s="433"/>
      <c r="BF29" s="433"/>
      <c r="BG29" s="433"/>
      <c r="BH29" s="433"/>
      <c r="BI29" s="433"/>
      <c r="BJ29" s="433"/>
      <c r="BK29" s="433"/>
      <c r="BL29" s="433"/>
    </row>
    <row r="30" spans="1:64">
      <c r="A30" s="433"/>
      <c r="B30" s="433"/>
      <c r="C30" s="433"/>
      <c r="D30" s="433"/>
      <c r="E30" s="433"/>
      <c r="F30" s="433"/>
      <c r="G30" s="433"/>
      <c r="H30" s="433"/>
      <c r="I30" s="433"/>
      <c r="J30" s="433"/>
      <c r="K30" s="433"/>
      <c r="L30" s="433"/>
      <c r="M30" s="433"/>
      <c r="N30" s="433"/>
      <c r="O30" s="433"/>
      <c r="P30" s="453"/>
      <c r="Q30" s="453"/>
      <c r="R30" s="453"/>
      <c r="S30" s="453"/>
      <c r="T30" s="433"/>
      <c r="U30" s="433"/>
      <c r="V30" s="433"/>
      <c r="W30" s="433"/>
      <c r="X30" s="433"/>
      <c r="Y30" s="453"/>
      <c r="Z30" s="453"/>
      <c r="AA30" s="453"/>
      <c r="AB30" s="45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53"/>
      <c r="BA30" s="453"/>
      <c r="BB30" s="453"/>
      <c r="BC30" s="453"/>
      <c r="BD30" s="433"/>
      <c r="BE30" s="433"/>
      <c r="BF30" s="433"/>
      <c r="BG30" s="433"/>
      <c r="BH30" s="433"/>
      <c r="BI30" s="433"/>
      <c r="BJ30" s="433"/>
      <c r="BK30" s="433"/>
      <c r="BL30" s="433"/>
    </row>
    <row r="31" spans="1:64">
      <c r="A31" s="433" t="s">
        <v>107</v>
      </c>
      <c r="B31" s="433"/>
      <c r="C31" s="433"/>
      <c r="D31" s="433"/>
      <c r="E31" s="433"/>
      <c r="F31" s="433"/>
      <c r="G31" s="433"/>
      <c r="H31" s="433"/>
      <c r="I31" s="433"/>
      <c r="J31" s="433"/>
      <c r="K31" s="433"/>
      <c r="L31" s="431"/>
      <c r="M31" s="431"/>
      <c r="N31" s="431"/>
      <c r="O31" s="431"/>
      <c r="P31" s="458"/>
      <c r="Q31" s="458"/>
      <c r="R31" s="458"/>
      <c r="S31" s="458"/>
      <c r="T31" s="433"/>
      <c r="U31" s="431"/>
      <c r="V31" s="431"/>
      <c r="W31" s="431"/>
      <c r="X31" s="431"/>
      <c r="Y31" s="458"/>
      <c r="Z31" s="458"/>
      <c r="AA31" s="458"/>
      <c r="AB31" s="458"/>
      <c r="AC31" s="433"/>
      <c r="AD31" s="431"/>
      <c r="AE31" s="431"/>
      <c r="AF31" s="431"/>
      <c r="AG31" s="431"/>
      <c r="AH31" s="431"/>
      <c r="AI31" s="431"/>
      <c r="AJ31" s="431"/>
      <c r="AK31" s="431"/>
      <c r="AL31" s="433"/>
      <c r="AM31" s="431"/>
      <c r="AN31" s="431"/>
      <c r="AO31" s="431"/>
      <c r="AP31" s="431"/>
      <c r="AQ31" s="431"/>
      <c r="AR31" s="431"/>
      <c r="AS31" s="431"/>
      <c r="AT31" s="431"/>
      <c r="AU31" s="433"/>
      <c r="AV31" s="431"/>
      <c r="AW31" s="431"/>
      <c r="AX31" s="431"/>
      <c r="AY31" s="431"/>
      <c r="AZ31" s="458"/>
      <c r="BA31" s="458"/>
      <c r="BB31" s="458"/>
      <c r="BC31" s="458"/>
      <c r="BD31" s="433"/>
      <c r="BE31" s="431"/>
      <c r="BF31" s="431"/>
      <c r="BG31" s="431"/>
      <c r="BH31" s="431"/>
      <c r="BI31" s="431"/>
      <c r="BJ31" s="431"/>
      <c r="BK31" s="431"/>
      <c r="BL31" s="431"/>
    </row>
    <row r="32" spans="1:64">
      <c r="A32" s="431"/>
      <c r="B32" s="433"/>
      <c r="C32" s="433"/>
      <c r="D32" s="433"/>
      <c r="E32" s="433"/>
      <c r="F32" s="433"/>
      <c r="G32" s="433"/>
      <c r="H32" s="433"/>
      <c r="I32" s="433"/>
      <c r="J32" s="433"/>
      <c r="K32" s="433"/>
      <c r="L32" s="433"/>
      <c r="M32" s="433"/>
      <c r="N32" s="433"/>
      <c r="O32" s="433"/>
      <c r="P32" s="453"/>
      <c r="Q32" s="453"/>
      <c r="R32" s="453"/>
      <c r="S32" s="453"/>
      <c r="T32" s="433"/>
      <c r="U32" s="433"/>
      <c r="V32" s="433"/>
      <c r="W32" s="433"/>
      <c r="X32" s="433"/>
      <c r="Y32" s="453"/>
      <c r="Z32" s="453"/>
      <c r="AA32" s="453"/>
      <c r="AB32" s="45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53"/>
      <c r="BA32" s="453"/>
      <c r="BB32" s="453"/>
      <c r="BC32" s="453"/>
      <c r="BD32" s="433"/>
      <c r="BG32" s="433"/>
      <c r="BH32" s="433"/>
      <c r="BI32" s="433"/>
      <c r="BJ32" s="433"/>
      <c r="BK32" s="433"/>
      <c r="BL32" s="433"/>
    </row>
    <row r="33" spans="1:1">
      <c r="A33" s="461" t="s">
        <v>167</v>
      </c>
    </row>
  </sheetData>
  <phoneticPr fontId="12" type="noConversion"/>
  <pageMargins left="0.7" right="0.7" top="0.75" bottom="0.75" header="0.3" footer="0.3"/>
  <pageSetup scale="80" fitToWidth="2" orientation="landscape" r:id="rId1"/>
  <colBreaks count="1" manualBreakCount="1">
    <brk id="28"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Table 63</vt:lpstr>
      <vt:lpstr>Table 64</vt:lpstr>
      <vt:lpstr>Table 65</vt:lpstr>
      <vt:lpstr>TuitionData-4Yr</vt:lpstr>
      <vt:lpstr>TuitionData-2Yr</vt:lpstr>
      <vt:lpstr>Constant $</vt:lpstr>
      <vt:lpstr>Median H Income Data</vt:lpstr>
      <vt:lpstr>Median fam income by quintile</vt:lpstr>
      <vt:lpstr>Cost of Attendance for Goals</vt:lpstr>
      <vt:lpstr>'Cost of Attendance for Goals'!Print_Area</vt:lpstr>
      <vt:lpstr>'Table 63'!Print_Area</vt:lpstr>
      <vt:lpstr>'Table 64'!Print_Area</vt:lpstr>
      <vt:lpstr>'Table 65'!Print_Area</vt:lpstr>
      <vt:lpstr>'TuitionData-4Yr'!Print_Area</vt:lpstr>
      <vt:lpstr>'Constant $'!Print_Titles</vt:lpstr>
      <vt:lpstr>'Cost of Attendance for Goals'!Print_Titles</vt:lpstr>
      <vt:lpstr>'Median fam income by quintile'!Print_Titles</vt:lpstr>
      <vt:lpstr>'TuitionData-4Yr'!Print_Titles</vt:lpstr>
      <vt:lpstr>'Table 63'!T_1</vt:lpstr>
      <vt:lpstr>'Table 65'!T_2</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2000</dc:title>
  <dc:creator>Lisa Cowan</dc:creator>
  <cp:lastModifiedBy>Susan Lounsbury</cp:lastModifiedBy>
  <cp:lastPrinted>2015-06-09T17:36:58Z</cp:lastPrinted>
  <dcterms:created xsi:type="dcterms:W3CDTF">1999-04-08T15:35:40Z</dcterms:created>
  <dcterms:modified xsi:type="dcterms:W3CDTF">2015-06-30T16:36:43Z</dcterms:modified>
</cp:coreProperties>
</file>