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FactBooks\1_Population\"/>
    </mc:Choice>
  </mc:AlternateContent>
  <bookViews>
    <workbookView xWindow="19185" yWindow="-15" windowWidth="9630" windowHeight="12855"/>
  </bookViews>
  <sheets>
    <sheet name="Table 1" sheetId="8" r:id="rId1"/>
    <sheet name="Jul-1 ResPop-both sexes" sheetId="1" r:id="rId2"/>
    <sheet name="Apr-1 ResPop-both sexes" sheetId="4" r:id="rId3"/>
    <sheet name="Representatives-Apportionment" sheetId="6" r:id="rId4"/>
  </sheets>
  <definedNames>
    <definedName name="__123Graph_A" localSheetId="0" hidden="1">#REF!</definedName>
    <definedName name="__123Graph_A" hidden="1">#REF!</definedName>
    <definedName name="__123Graph_B" localSheetId="0" hidden="1">#REF!</definedName>
    <definedName name="__123Graph_B" hidden="1">#REF!</definedName>
    <definedName name="__123Graph_X" localSheetId="0" hidden="1">#REF!</definedName>
    <definedName name="__123Graph_X" hidden="1">#REF!</definedName>
    <definedName name="_1" localSheetId="0">#REF!</definedName>
    <definedName name="_1">#REF!</definedName>
    <definedName name="_2" localSheetId="0">#REF!</definedName>
    <definedName name="_2">#REF!</definedName>
    <definedName name="_xlnm.Print_Area" localSheetId="0">'Table 1'!$A$1:$K$70</definedName>
    <definedName name="PROF1" localSheetId="0">#REF!</definedName>
    <definedName name="PROF1">#REF!</definedName>
    <definedName name="PROF2" localSheetId="0">#REF!</definedName>
    <definedName name="PROF2">#REF!</definedName>
    <definedName name="STATES" localSheetId="0">#REF!</definedName>
    <definedName name="STATES">#REF!</definedName>
    <definedName name="TABLE" localSheetId="0">#REF!</definedName>
    <definedName name="TABLE">#REF!</definedName>
  </definedNames>
  <calcPr calcId="171027"/>
</workbook>
</file>

<file path=xl/calcChain.xml><?xml version="1.0" encoding="utf-8"?>
<calcChain xmlns="http://schemas.openxmlformats.org/spreadsheetml/2006/main">
  <c r="M68" i="8" l="1"/>
  <c r="M60" i="8"/>
  <c r="M61" i="8"/>
  <c r="M62" i="8"/>
  <c r="M63" i="8"/>
  <c r="M64" i="8"/>
  <c r="M65" i="8"/>
  <c r="M66" i="8"/>
  <c r="M67" i="8"/>
  <c r="M59" i="8"/>
  <c r="M57" i="8"/>
  <c r="M46" i="8"/>
  <c r="M47" i="8"/>
  <c r="M48" i="8"/>
  <c r="M49" i="8"/>
  <c r="M50" i="8"/>
  <c r="M51" i="8"/>
  <c r="M52" i="8"/>
  <c r="M53" i="8"/>
  <c r="M54" i="8"/>
  <c r="M55" i="8"/>
  <c r="M56" i="8"/>
  <c r="M45" i="8"/>
  <c r="M43" i="8"/>
  <c r="M28" i="8"/>
  <c r="M31" i="8"/>
  <c r="M32" i="8"/>
  <c r="M33" i="8"/>
  <c r="M34" i="8"/>
  <c r="M35" i="8"/>
  <c r="M36" i="8"/>
  <c r="M37" i="8"/>
  <c r="M38" i="8"/>
  <c r="M39" i="8"/>
  <c r="M40" i="8"/>
  <c r="M41" i="8"/>
  <c r="M42" i="8"/>
  <c r="M30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12" i="8"/>
  <c r="K68" i="8" l="1"/>
  <c r="K60" i="8"/>
  <c r="K61" i="8"/>
  <c r="K62" i="8"/>
  <c r="K63" i="8"/>
  <c r="K64" i="8"/>
  <c r="K65" i="8"/>
  <c r="K66" i="8"/>
  <c r="K67" i="8"/>
  <c r="K59" i="8"/>
  <c r="K46" i="8"/>
  <c r="K47" i="8"/>
  <c r="K48" i="8"/>
  <c r="K49" i="8"/>
  <c r="K50" i="8"/>
  <c r="K51" i="8"/>
  <c r="K52" i="8"/>
  <c r="K53" i="8"/>
  <c r="K54" i="8"/>
  <c r="K55" i="8"/>
  <c r="K56" i="8"/>
  <c r="K45" i="8"/>
  <c r="K31" i="8"/>
  <c r="K32" i="8"/>
  <c r="K33" i="8"/>
  <c r="K34" i="8"/>
  <c r="K35" i="8"/>
  <c r="K36" i="8"/>
  <c r="K37" i="8"/>
  <c r="K38" i="8"/>
  <c r="K39" i="8"/>
  <c r="K40" i="8"/>
  <c r="K41" i="8"/>
  <c r="K42" i="8"/>
  <c r="K30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12" i="8"/>
  <c r="J68" i="8"/>
  <c r="J60" i="8"/>
  <c r="J61" i="8"/>
  <c r="J62" i="8"/>
  <c r="J63" i="8"/>
  <c r="J64" i="8"/>
  <c r="J65" i="8"/>
  <c r="J66" i="8"/>
  <c r="J67" i="8"/>
  <c r="J59" i="8"/>
  <c r="J46" i="8"/>
  <c r="J47" i="8"/>
  <c r="J48" i="8"/>
  <c r="J49" i="8"/>
  <c r="J50" i="8"/>
  <c r="J51" i="8"/>
  <c r="J52" i="8"/>
  <c r="J53" i="8"/>
  <c r="J54" i="8"/>
  <c r="J55" i="8"/>
  <c r="J56" i="8"/>
  <c r="J45" i="8"/>
  <c r="J31" i="8"/>
  <c r="J32" i="8"/>
  <c r="J33" i="8"/>
  <c r="J34" i="8"/>
  <c r="J35" i="8"/>
  <c r="J36" i="8"/>
  <c r="J37" i="8"/>
  <c r="J38" i="8"/>
  <c r="J39" i="8"/>
  <c r="J40" i="8"/>
  <c r="J41" i="8"/>
  <c r="J42" i="8"/>
  <c r="J30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12" i="8"/>
  <c r="I68" i="8"/>
  <c r="I60" i="8"/>
  <c r="I61" i="8"/>
  <c r="I62" i="8"/>
  <c r="I63" i="8"/>
  <c r="I64" i="8"/>
  <c r="I65" i="8"/>
  <c r="I66" i="8"/>
  <c r="I67" i="8"/>
  <c r="I59" i="8"/>
  <c r="I46" i="8"/>
  <c r="I47" i="8"/>
  <c r="I48" i="8"/>
  <c r="I49" i="8"/>
  <c r="I50" i="8"/>
  <c r="I51" i="8"/>
  <c r="I52" i="8"/>
  <c r="I53" i="8"/>
  <c r="I54" i="8"/>
  <c r="I55" i="8"/>
  <c r="I56" i="8"/>
  <c r="I45" i="8"/>
  <c r="I31" i="8"/>
  <c r="I32" i="8"/>
  <c r="I33" i="8"/>
  <c r="I34" i="8"/>
  <c r="I35" i="8"/>
  <c r="I36" i="8"/>
  <c r="I37" i="8"/>
  <c r="I38" i="8"/>
  <c r="I39" i="8"/>
  <c r="I40" i="8"/>
  <c r="I41" i="8"/>
  <c r="I42" i="8"/>
  <c r="I30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12" i="8"/>
  <c r="H60" i="8"/>
  <c r="H61" i="8"/>
  <c r="H62" i="8"/>
  <c r="H63" i="8"/>
  <c r="H64" i="8"/>
  <c r="H65" i="8"/>
  <c r="H66" i="8"/>
  <c r="H67" i="8"/>
  <c r="H59" i="8"/>
  <c r="H46" i="8"/>
  <c r="H47" i="8"/>
  <c r="H48" i="8"/>
  <c r="H49" i="8"/>
  <c r="H50" i="8"/>
  <c r="H51" i="8"/>
  <c r="H52" i="8"/>
  <c r="H53" i="8"/>
  <c r="H54" i="8"/>
  <c r="H55" i="8"/>
  <c r="H56" i="8"/>
  <c r="H45" i="8"/>
  <c r="H31" i="8"/>
  <c r="H32" i="8"/>
  <c r="H33" i="8"/>
  <c r="H34" i="8"/>
  <c r="H35" i="8"/>
  <c r="H36" i="8"/>
  <c r="H37" i="8"/>
  <c r="H38" i="8"/>
  <c r="H39" i="8"/>
  <c r="H40" i="8"/>
  <c r="H41" i="8"/>
  <c r="H42" i="8"/>
  <c r="H30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12" i="8"/>
  <c r="E60" i="8"/>
  <c r="E61" i="8"/>
  <c r="E62" i="8"/>
  <c r="E63" i="8"/>
  <c r="E64" i="8"/>
  <c r="E65" i="8"/>
  <c r="E66" i="8"/>
  <c r="E67" i="8"/>
  <c r="E59" i="8"/>
  <c r="E46" i="8"/>
  <c r="E47" i="8"/>
  <c r="E48" i="8"/>
  <c r="E49" i="8"/>
  <c r="E50" i="8"/>
  <c r="E51" i="8"/>
  <c r="E52" i="8"/>
  <c r="E53" i="8"/>
  <c r="E54" i="8"/>
  <c r="E55" i="8"/>
  <c r="E56" i="8"/>
  <c r="E45" i="8"/>
  <c r="E31" i="8"/>
  <c r="E32" i="8"/>
  <c r="E33" i="8"/>
  <c r="E34" i="8"/>
  <c r="E35" i="8"/>
  <c r="E36" i="8"/>
  <c r="E37" i="8"/>
  <c r="E38" i="8"/>
  <c r="E39" i="8"/>
  <c r="E40" i="8"/>
  <c r="E41" i="8"/>
  <c r="E42" i="8"/>
  <c r="E30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12" i="8"/>
  <c r="F60" i="8"/>
  <c r="F61" i="8"/>
  <c r="F62" i="8"/>
  <c r="F63" i="8"/>
  <c r="F64" i="8"/>
  <c r="F65" i="8"/>
  <c r="F66" i="8"/>
  <c r="F67" i="8"/>
  <c r="F59" i="8"/>
  <c r="F46" i="8"/>
  <c r="F47" i="8"/>
  <c r="F48" i="8"/>
  <c r="F49" i="8"/>
  <c r="F50" i="8"/>
  <c r="F51" i="8"/>
  <c r="F52" i="8"/>
  <c r="F53" i="8"/>
  <c r="F54" i="8"/>
  <c r="F55" i="8"/>
  <c r="F56" i="8"/>
  <c r="F45" i="8"/>
  <c r="F31" i="8"/>
  <c r="F32" i="8"/>
  <c r="F33" i="8"/>
  <c r="F34" i="8"/>
  <c r="F35" i="8"/>
  <c r="F36" i="8"/>
  <c r="F37" i="8"/>
  <c r="F38" i="8"/>
  <c r="F39" i="8"/>
  <c r="F40" i="8"/>
  <c r="F41" i="8"/>
  <c r="F42" i="8"/>
  <c r="F30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12" i="8"/>
  <c r="G60" i="8"/>
  <c r="G61" i="8"/>
  <c r="G62" i="8"/>
  <c r="G63" i="8"/>
  <c r="G64" i="8"/>
  <c r="G65" i="8"/>
  <c r="G66" i="8"/>
  <c r="G67" i="8"/>
  <c r="G59" i="8"/>
  <c r="G46" i="8"/>
  <c r="G47" i="8"/>
  <c r="G48" i="8"/>
  <c r="G49" i="8"/>
  <c r="G50" i="8"/>
  <c r="G51" i="8"/>
  <c r="G52" i="8"/>
  <c r="G53" i="8"/>
  <c r="G54" i="8"/>
  <c r="G55" i="8"/>
  <c r="G56" i="8"/>
  <c r="G45" i="8"/>
  <c r="G31" i="8"/>
  <c r="G32" i="8"/>
  <c r="G33" i="8"/>
  <c r="G34" i="8"/>
  <c r="G35" i="8"/>
  <c r="G36" i="8"/>
  <c r="G37" i="8"/>
  <c r="G38" i="8"/>
  <c r="G39" i="8"/>
  <c r="G40" i="8"/>
  <c r="G41" i="8"/>
  <c r="G42" i="8"/>
  <c r="G30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12" i="8"/>
  <c r="C68" i="8"/>
  <c r="C60" i="8"/>
  <c r="C61" i="8"/>
  <c r="C62" i="8"/>
  <c r="C63" i="8"/>
  <c r="C64" i="8"/>
  <c r="C65" i="8"/>
  <c r="C66" i="8"/>
  <c r="C67" i="8"/>
  <c r="C59" i="8"/>
  <c r="C46" i="8"/>
  <c r="C47" i="8"/>
  <c r="C48" i="8"/>
  <c r="C49" i="8"/>
  <c r="C50" i="8"/>
  <c r="C51" i="8"/>
  <c r="C52" i="8"/>
  <c r="C53" i="8"/>
  <c r="C54" i="8"/>
  <c r="C55" i="8"/>
  <c r="C56" i="8"/>
  <c r="C45" i="8"/>
  <c r="C43" i="8"/>
  <c r="C31" i="8"/>
  <c r="C32" i="8"/>
  <c r="C33" i="8"/>
  <c r="C34" i="8"/>
  <c r="C35" i="8"/>
  <c r="C36" i="8"/>
  <c r="C37" i="8"/>
  <c r="C38" i="8"/>
  <c r="C39" i="8"/>
  <c r="C40" i="8"/>
  <c r="C41" i="8"/>
  <c r="C42" i="8"/>
  <c r="C30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12" i="8"/>
  <c r="CI4" i="1"/>
  <c r="CI6" i="1"/>
  <c r="CI7" i="1"/>
  <c r="CI8" i="1"/>
  <c r="C10" i="8" l="1"/>
  <c r="C28" i="8"/>
  <c r="CI3" i="1"/>
  <c r="C57" i="8"/>
  <c r="CI5" i="1"/>
  <c r="C9" i="8" l="1"/>
  <c r="CH4" i="1"/>
  <c r="CH6" i="1"/>
  <c r="CH7" i="1"/>
  <c r="CH8" i="1"/>
  <c r="CH3" i="1" l="1"/>
  <c r="CH5" i="1" l="1"/>
  <c r="CG8" i="1"/>
  <c r="CG7" i="1"/>
  <c r="CG6" i="1"/>
  <c r="CG4" i="1"/>
  <c r="CG3" i="1" l="1"/>
  <c r="CF4" i="1"/>
  <c r="CF6" i="1"/>
  <c r="CF7" i="1"/>
  <c r="CF8" i="1"/>
  <c r="CE8" i="1"/>
  <c r="CD8" i="1"/>
  <c r="CE7" i="1"/>
  <c r="CD7" i="1"/>
  <c r="CE6" i="1"/>
  <c r="CD6" i="1"/>
  <c r="CE4" i="1"/>
  <c r="CD4" i="1"/>
  <c r="CG5" i="1" l="1"/>
  <c r="CD3" i="1"/>
  <c r="CD5" i="1" s="1"/>
  <c r="CF3" i="1"/>
  <c r="CF5" i="1" s="1"/>
  <c r="CE3" i="1"/>
  <c r="C5" i="4"/>
  <c r="D5" i="4"/>
  <c r="E5" i="4"/>
  <c r="F5" i="4"/>
  <c r="G5" i="4"/>
  <c r="H5" i="4"/>
  <c r="I5" i="4"/>
  <c r="J5" i="4"/>
  <c r="K5" i="4"/>
  <c r="L5" i="4"/>
  <c r="C6" i="4"/>
  <c r="D6" i="4"/>
  <c r="E6" i="4"/>
  <c r="F6" i="4"/>
  <c r="G6" i="4"/>
  <c r="H6" i="4"/>
  <c r="I6" i="4"/>
  <c r="J6" i="4"/>
  <c r="K6" i="4"/>
  <c r="L6" i="4"/>
  <c r="C7" i="4"/>
  <c r="D7" i="4"/>
  <c r="E7" i="4"/>
  <c r="F7" i="4"/>
  <c r="G7" i="4"/>
  <c r="H7" i="4"/>
  <c r="I7" i="4"/>
  <c r="J7" i="4"/>
  <c r="K7" i="4"/>
  <c r="L7" i="4"/>
  <c r="C8" i="4"/>
  <c r="D8" i="4"/>
  <c r="E8" i="4"/>
  <c r="F8" i="4"/>
  <c r="G8" i="4"/>
  <c r="H8" i="4"/>
  <c r="I8" i="4"/>
  <c r="J8" i="4"/>
  <c r="K8" i="4"/>
  <c r="L8" i="4"/>
  <c r="B8" i="4"/>
  <c r="B7" i="4"/>
  <c r="B6" i="4"/>
  <c r="B5" i="4"/>
  <c r="C3" i="4"/>
  <c r="D3" i="4"/>
  <c r="E3" i="4"/>
  <c r="F3" i="4"/>
  <c r="G3" i="4"/>
  <c r="H3" i="4"/>
  <c r="I3" i="4"/>
  <c r="J3" i="4"/>
  <c r="K3" i="4"/>
  <c r="L3" i="4"/>
  <c r="B3" i="4"/>
  <c r="M65" i="6"/>
  <c r="M64" i="6"/>
  <c r="M63" i="6"/>
  <c r="M62" i="6"/>
  <c r="M61" i="6"/>
  <c r="M60" i="6"/>
  <c r="M59" i="6"/>
  <c r="M58" i="6"/>
  <c r="M57" i="6"/>
  <c r="M53" i="6"/>
  <c r="M52" i="6"/>
  <c r="M51" i="6"/>
  <c r="M50" i="6"/>
  <c r="M49" i="6"/>
  <c r="M48" i="6"/>
  <c r="M47" i="6"/>
  <c r="M46" i="6"/>
  <c r="M45" i="6"/>
  <c r="M44" i="6"/>
  <c r="M43" i="6"/>
  <c r="M42" i="6"/>
  <c r="M38" i="6"/>
  <c r="M37" i="6"/>
  <c r="M36" i="6"/>
  <c r="M35" i="6"/>
  <c r="M34" i="6"/>
  <c r="M33" i="6"/>
  <c r="M32" i="6"/>
  <c r="M31" i="6"/>
  <c r="M30" i="6"/>
  <c r="M29" i="6"/>
  <c r="M28" i="6"/>
  <c r="M27" i="6"/>
  <c r="M26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C55" i="6"/>
  <c r="D55" i="6"/>
  <c r="E55" i="6"/>
  <c r="F55" i="6"/>
  <c r="G55" i="6"/>
  <c r="H55" i="6"/>
  <c r="I55" i="6"/>
  <c r="J55" i="6"/>
  <c r="K55" i="6"/>
  <c r="L55" i="6"/>
  <c r="C40" i="6"/>
  <c r="D40" i="6"/>
  <c r="E40" i="6"/>
  <c r="F40" i="6"/>
  <c r="G40" i="6"/>
  <c r="H40" i="6"/>
  <c r="I40" i="6"/>
  <c r="J40" i="6"/>
  <c r="K40" i="6"/>
  <c r="L40" i="6"/>
  <c r="M40" i="6" s="1"/>
  <c r="C24" i="6"/>
  <c r="D24" i="6"/>
  <c r="E24" i="6"/>
  <c r="F24" i="6"/>
  <c r="G24" i="6"/>
  <c r="H24" i="6"/>
  <c r="I24" i="6"/>
  <c r="J24" i="6"/>
  <c r="K24" i="6"/>
  <c r="L24" i="6"/>
  <c r="M24" i="6" s="1"/>
  <c r="E3" i="6"/>
  <c r="E25" i="6" s="1"/>
  <c r="C5" i="6"/>
  <c r="D5" i="6"/>
  <c r="D3" i="6" s="1"/>
  <c r="D56" i="6" s="1"/>
  <c r="E5" i="6"/>
  <c r="F5" i="6"/>
  <c r="G5" i="6"/>
  <c r="H5" i="6"/>
  <c r="I5" i="6"/>
  <c r="J5" i="6"/>
  <c r="K5" i="6"/>
  <c r="L5" i="6"/>
  <c r="M5" i="6" s="1"/>
  <c r="B55" i="6"/>
  <c r="B40" i="6"/>
  <c r="B24" i="6"/>
  <c r="B5" i="6"/>
  <c r="B3" i="6" s="1"/>
  <c r="B41" i="6" s="1"/>
  <c r="B8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Q8" i="1"/>
  <c r="AR8" i="1"/>
  <c r="AS8" i="1"/>
  <c r="AT8" i="1"/>
  <c r="AU8" i="1"/>
  <c r="AV8" i="1"/>
  <c r="AW8" i="1"/>
  <c r="AX8" i="1"/>
  <c r="AY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CA8" i="1"/>
  <c r="CB8" i="1"/>
  <c r="CC8" i="1"/>
  <c r="CJ8" i="1"/>
  <c r="CK8" i="1"/>
  <c r="CL8" i="1"/>
  <c r="CM8" i="1"/>
  <c r="CN8" i="1"/>
  <c r="CO8" i="1"/>
  <c r="CP8" i="1"/>
  <c r="CQ8" i="1"/>
  <c r="CR8" i="1"/>
  <c r="CS8" i="1"/>
  <c r="CT8" i="1"/>
  <c r="CU8" i="1"/>
  <c r="CV8" i="1"/>
  <c r="CW8" i="1"/>
  <c r="CX8" i="1"/>
  <c r="CY8" i="1"/>
  <c r="CZ8" i="1"/>
  <c r="DA8" i="1"/>
  <c r="B7" i="1"/>
  <c r="B6" i="1"/>
  <c r="B4" i="1"/>
  <c r="C4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E3" i="1" s="1"/>
  <c r="AE5" i="1" s="1"/>
  <c r="AF4" i="1"/>
  <c r="AG4" i="1"/>
  <c r="AH4" i="1"/>
  <c r="AI4" i="1"/>
  <c r="AJ4" i="1"/>
  <c r="AK4" i="1"/>
  <c r="AL4" i="1"/>
  <c r="AM4" i="1"/>
  <c r="AN4" i="1"/>
  <c r="AO4" i="1"/>
  <c r="AQ4" i="1"/>
  <c r="AR4" i="1"/>
  <c r="AS4" i="1"/>
  <c r="AT4" i="1"/>
  <c r="AU4" i="1"/>
  <c r="AV4" i="1"/>
  <c r="AW4" i="1"/>
  <c r="AX4" i="1"/>
  <c r="AY4" i="1"/>
  <c r="BA4" i="1"/>
  <c r="BB4" i="1"/>
  <c r="BC4" i="1"/>
  <c r="BD4" i="1"/>
  <c r="BE4" i="1"/>
  <c r="BE3" i="1" s="1"/>
  <c r="BE5" i="1" s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BY4" i="1"/>
  <c r="BZ4" i="1"/>
  <c r="CA4" i="1"/>
  <c r="CB4" i="1"/>
  <c r="CC4" i="1"/>
  <c r="CJ4" i="1"/>
  <c r="CK4" i="1"/>
  <c r="CL4" i="1"/>
  <c r="CM4" i="1"/>
  <c r="CN4" i="1"/>
  <c r="CO4" i="1"/>
  <c r="CP4" i="1"/>
  <c r="CQ4" i="1"/>
  <c r="CR4" i="1"/>
  <c r="CS4" i="1"/>
  <c r="CT4" i="1"/>
  <c r="CU4" i="1"/>
  <c r="CV4" i="1"/>
  <c r="CW4" i="1"/>
  <c r="CX4" i="1"/>
  <c r="CY4" i="1"/>
  <c r="CZ4" i="1"/>
  <c r="DA4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Q6" i="1"/>
  <c r="AR6" i="1"/>
  <c r="AS6" i="1"/>
  <c r="AT6" i="1"/>
  <c r="AU6" i="1"/>
  <c r="AV6" i="1"/>
  <c r="AW6" i="1"/>
  <c r="AX6" i="1"/>
  <c r="AY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BZ6" i="1"/>
  <c r="CA6" i="1"/>
  <c r="CB6" i="1"/>
  <c r="CC6" i="1"/>
  <c r="CJ6" i="1"/>
  <c r="CK6" i="1"/>
  <c r="CL6" i="1"/>
  <c r="CM6" i="1"/>
  <c r="CN6" i="1"/>
  <c r="CO6" i="1"/>
  <c r="CP6" i="1"/>
  <c r="CQ6" i="1"/>
  <c r="CR6" i="1"/>
  <c r="CS6" i="1"/>
  <c r="CT6" i="1"/>
  <c r="CU6" i="1"/>
  <c r="CV6" i="1"/>
  <c r="CW6" i="1"/>
  <c r="CX6" i="1"/>
  <c r="CY6" i="1"/>
  <c r="CZ6" i="1"/>
  <c r="DA6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Q7" i="1"/>
  <c r="AR7" i="1"/>
  <c r="AS7" i="1"/>
  <c r="AT7" i="1"/>
  <c r="AU7" i="1"/>
  <c r="AV7" i="1"/>
  <c r="AW7" i="1"/>
  <c r="AX7" i="1"/>
  <c r="AY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J7" i="1"/>
  <c r="CK7" i="1"/>
  <c r="CL7" i="1"/>
  <c r="CM7" i="1"/>
  <c r="CN7" i="1"/>
  <c r="CO7" i="1"/>
  <c r="CP7" i="1"/>
  <c r="CQ7" i="1"/>
  <c r="CR7" i="1"/>
  <c r="CS7" i="1"/>
  <c r="CT7" i="1"/>
  <c r="CU7" i="1"/>
  <c r="CV7" i="1"/>
  <c r="CW7" i="1"/>
  <c r="CX7" i="1"/>
  <c r="CY7" i="1"/>
  <c r="CZ7" i="1"/>
  <c r="DA7" i="1"/>
  <c r="AP10" i="1"/>
  <c r="AP11" i="1"/>
  <c r="AP12" i="1"/>
  <c r="AP13" i="1"/>
  <c r="AP14" i="1"/>
  <c r="AP15" i="1"/>
  <c r="AP16" i="1"/>
  <c r="AP17" i="1"/>
  <c r="AP18" i="1"/>
  <c r="AP19" i="1"/>
  <c r="AP20" i="1"/>
  <c r="AP21" i="1"/>
  <c r="AP22" i="1"/>
  <c r="AP23" i="1"/>
  <c r="AP24" i="1"/>
  <c r="AP25" i="1"/>
  <c r="AP27" i="1"/>
  <c r="AP28" i="1"/>
  <c r="AP29" i="1"/>
  <c r="AP30" i="1"/>
  <c r="AP54" i="1"/>
  <c r="AP31" i="1"/>
  <c r="AP32" i="1"/>
  <c r="AP41" i="1"/>
  <c r="AP42" i="1"/>
  <c r="AP43" i="1"/>
  <c r="AP44" i="1"/>
  <c r="AP55" i="1"/>
  <c r="AP56" i="1"/>
  <c r="AP45" i="1"/>
  <c r="AP46" i="1"/>
  <c r="AP47" i="1"/>
  <c r="AP33" i="1"/>
  <c r="AP48" i="1"/>
  <c r="AP34" i="1"/>
  <c r="AP57" i="1"/>
  <c r="AP58" i="1"/>
  <c r="AP35" i="1"/>
  <c r="AP59" i="1"/>
  <c r="AP49" i="1"/>
  <c r="AP50" i="1"/>
  <c r="AP36" i="1"/>
  <c r="AP60" i="1"/>
  <c r="AP61" i="1"/>
  <c r="AP51" i="1"/>
  <c r="AP37" i="1"/>
  <c r="AP62" i="1"/>
  <c r="AP38" i="1"/>
  <c r="AP52" i="1"/>
  <c r="AP39" i="1"/>
  <c r="AP63" i="1"/>
  <c r="AZ10" i="1"/>
  <c r="AZ11" i="1"/>
  <c r="AZ12" i="1"/>
  <c r="AZ13" i="1"/>
  <c r="AZ14" i="1"/>
  <c r="AZ15" i="1"/>
  <c r="AZ16" i="1"/>
  <c r="AZ17" i="1"/>
  <c r="AZ18" i="1"/>
  <c r="AZ19" i="1"/>
  <c r="AZ20" i="1"/>
  <c r="AZ21" i="1"/>
  <c r="AZ22" i="1"/>
  <c r="AZ23" i="1"/>
  <c r="AZ24" i="1"/>
  <c r="AZ25" i="1"/>
  <c r="AZ27" i="1"/>
  <c r="AZ28" i="1"/>
  <c r="AZ29" i="1"/>
  <c r="AZ30" i="1"/>
  <c r="AZ54" i="1"/>
  <c r="AZ31" i="1"/>
  <c r="AZ32" i="1"/>
  <c r="AZ41" i="1"/>
  <c r="AZ42" i="1"/>
  <c r="AZ43" i="1"/>
  <c r="AZ44" i="1"/>
  <c r="AZ55" i="1"/>
  <c r="AZ56" i="1"/>
  <c r="AZ45" i="1"/>
  <c r="AZ46" i="1"/>
  <c r="AZ47" i="1"/>
  <c r="AZ33" i="1"/>
  <c r="AZ48" i="1"/>
  <c r="AZ34" i="1"/>
  <c r="AZ57" i="1"/>
  <c r="AZ58" i="1"/>
  <c r="AZ35" i="1"/>
  <c r="AZ59" i="1"/>
  <c r="AZ49" i="1"/>
  <c r="AZ50" i="1"/>
  <c r="AZ36" i="1"/>
  <c r="AZ60" i="1"/>
  <c r="AZ61" i="1"/>
  <c r="AZ51" i="1"/>
  <c r="AZ37" i="1"/>
  <c r="AZ62" i="1"/>
  <c r="AZ38" i="1"/>
  <c r="AZ52" i="1"/>
  <c r="AZ39" i="1"/>
  <c r="AZ63" i="1"/>
  <c r="K57" i="8" l="1"/>
  <c r="J43" i="8"/>
  <c r="I43" i="8"/>
  <c r="G3" i="6"/>
  <c r="I10" i="8"/>
  <c r="J10" i="8"/>
  <c r="K43" i="8"/>
  <c r="M55" i="6"/>
  <c r="I3" i="1"/>
  <c r="I5" i="1" s="1"/>
  <c r="BF3" i="1"/>
  <c r="BF5" i="1" s="1"/>
  <c r="D41" i="6"/>
  <c r="K28" i="8"/>
  <c r="I28" i="8"/>
  <c r="J28" i="8"/>
  <c r="I57" i="8"/>
  <c r="J57" i="8"/>
  <c r="AO3" i="1"/>
  <c r="AO5" i="1" s="1"/>
  <c r="H3" i="6"/>
  <c r="H6" i="6" s="1"/>
  <c r="M10" i="8"/>
  <c r="K10" i="8"/>
  <c r="BR3" i="1"/>
  <c r="BR5" i="1" s="1"/>
  <c r="T3" i="1"/>
  <c r="T5" i="1" s="1"/>
  <c r="L3" i="1"/>
  <c r="L5" i="1" s="1"/>
  <c r="B56" i="6"/>
  <c r="K3" i="6"/>
  <c r="K41" i="6" s="1"/>
  <c r="F3" i="6"/>
  <c r="E6" i="6"/>
  <c r="D6" i="6"/>
  <c r="J3" i="6"/>
  <c r="J25" i="6" s="1"/>
  <c r="E56" i="6"/>
  <c r="B25" i="6"/>
  <c r="D25" i="6"/>
  <c r="I3" i="6"/>
  <c r="I25" i="6" s="1"/>
  <c r="I41" i="6"/>
  <c r="CZ3" i="1"/>
  <c r="CZ5" i="1" s="1"/>
  <c r="CK3" i="1"/>
  <c r="CK5" i="1" s="1"/>
  <c r="CY3" i="1"/>
  <c r="CY5" i="1" s="1"/>
  <c r="O3" i="1"/>
  <c r="O5" i="1" s="1"/>
  <c r="CP3" i="1"/>
  <c r="CP5" i="1" s="1"/>
  <c r="AL3" i="1"/>
  <c r="AL5" i="1" s="1"/>
  <c r="CO3" i="1"/>
  <c r="CO5" i="1" s="1"/>
  <c r="AK3" i="1"/>
  <c r="AK5" i="1" s="1"/>
  <c r="E3" i="1"/>
  <c r="E5" i="1" s="1"/>
  <c r="BB3" i="1"/>
  <c r="BB5" i="1" s="1"/>
  <c r="AJ3" i="1"/>
  <c r="AJ5" i="1" s="1"/>
  <c r="D3" i="1"/>
  <c r="D5" i="1" s="1"/>
  <c r="CM3" i="1"/>
  <c r="CM5" i="1" s="1"/>
  <c r="BP3" i="1"/>
  <c r="BP5" i="1" s="1"/>
  <c r="BH3" i="1"/>
  <c r="BH5" i="1" s="1"/>
  <c r="BJ3" i="1"/>
  <c r="BJ5" i="1" s="1"/>
  <c r="AS3" i="1"/>
  <c r="AS5" i="1" s="1"/>
  <c r="AB3" i="1"/>
  <c r="AB5" i="1" s="1"/>
  <c r="CU3" i="1"/>
  <c r="DA3" i="1"/>
  <c r="DA5" i="1" s="1"/>
  <c r="CS3" i="1"/>
  <c r="CS5" i="1" s="1"/>
  <c r="AX3" i="1"/>
  <c r="AX5" i="1" s="1"/>
  <c r="CV3" i="1"/>
  <c r="BK3" i="1"/>
  <c r="BK5" i="1" s="1"/>
  <c r="U3" i="1"/>
  <c r="U5" i="1" s="1"/>
  <c r="AT3" i="1"/>
  <c r="AT5" i="1" s="1"/>
  <c r="BO3" i="1"/>
  <c r="BO5" i="1" s="1"/>
  <c r="BG3" i="1"/>
  <c r="BG5" i="1" s="1"/>
  <c r="AG3" i="1"/>
  <c r="AG5" i="1" s="1"/>
  <c r="Y3" i="1"/>
  <c r="Y5" i="1" s="1"/>
  <c r="Q3" i="1"/>
  <c r="Q5" i="1" s="1"/>
  <c r="BL3" i="1"/>
  <c r="BL5" i="1" s="1"/>
  <c r="AU3" i="1"/>
  <c r="AU5" i="1" s="1"/>
  <c r="V3" i="1"/>
  <c r="V5" i="1" s="1"/>
  <c r="F3" i="1"/>
  <c r="F5" i="1" s="1"/>
  <c r="CR3" i="1"/>
  <c r="CR5" i="1" s="1"/>
  <c r="CN3" i="1"/>
  <c r="CN5" i="1" s="1"/>
  <c r="BS3" i="1"/>
  <c r="BS5" i="1" s="1"/>
  <c r="BC3" i="1"/>
  <c r="BC5" i="1" s="1"/>
  <c r="AC3" i="1"/>
  <c r="AC5" i="1" s="1"/>
  <c r="M3" i="1"/>
  <c r="M5" i="1" s="1"/>
  <c r="BZ3" i="1"/>
  <c r="BZ5" i="1" s="1"/>
  <c r="CT3" i="1"/>
  <c r="BA3" i="1"/>
  <c r="BA5" i="1" s="1"/>
  <c r="AA3" i="1"/>
  <c r="AA5" i="1" s="1"/>
  <c r="C3" i="1"/>
  <c r="C5" i="1" s="1"/>
  <c r="N3" i="1"/>
  <c r="N5" i="1" s="1"/>
  <c r="BQ3" i="1"/>
  <c r="BQ5" i="1" s="1"/>
  <c r="AR3" i="1"/>
  <c r="AR5" i="1" s="1"/>
  <c r="S3" i="1"/>
  <c r="S5" i="1" s="1"/>
  <c r="CW3" i="1"/>
  <c r="CW5" i="1" s="1"/>
  <c r="AD3" i="1"/>
  <c r="AD5" i="1" s="1"/>
  <c r="CJ3" i="1"/>
  <c r="CJ5" i="1" s="1"/>
  <c r="CQ3" i="1"/>
  <c r="CQ5" i="1" s="1"/>
  <c r="BN3" i="1"/>
  <c r="BN5" i="1" s="1"/>
  <c r="AW3" i="1"/>
  <c r="AW5" i="1" s="1"/>
  <c r="AN3" i="1"/>
  <c r="AN5" i="1" s="1"/>
  <c r="AF3" i="1"/>
  <c r="AF5" i="1" s="1"/>
  <c r="X3" i="1"/>
  <c r="X5" i="1" s="1"/>
  <c r="P3" i="1"/>
  <c r="P5" i="1" s="1"/>
  <c r="H3" i="1"/>
  <c r="H5" i="1" s="1"/>
  <c r="B3" i="1"/>
  <c r="B5" i="1" s="1"/>
  <c r="CL3" i="1"/>
  <c r="CL5" i="1" s="1"/>
  <c r="BI3" i="1"/>
  <c r="BI5" i="1" s="1"/>
  <c r="AI3" i="1"/>
  <c r="AI5" i="1" s="1"/>
  <c r="K3" i="1"/>
  <c r="K5" i="1" s="1"/>
  <c r="BD3" i="1"/>
  <c r="BD5" i="1" s="1"/>
  <c r="BM3" i="1"/>
  <c r="BM5" i="1" s="1"/>
  <c r="AV3" i="1"/>
  <c r="AV5" i="1" s="1"/>
  <c r="AM3" i="1"/>
  <c r="AM5" i="1" s="1"/>
  <c r="W3" i="1"/>
  <c r="W5" i="1" s="1"/>
  <c r="G3" i="1"/>
  <c r="G5" i="1" s="1"/>
  <c r="BX3" i="1"/>
  <c r="AY3" i="1"/>
  <c r="AY5" i="1" s="1"/>
  <c r="AQ3" i="1"/>
  <c r="AQ5" i="1" s="1"/>
  <c r="AH3" i="1"/>
  <c r="AH5" i="1" s="1"/>
  <c r="Z3" i="1"/>
  <c r="Z5" i="1" s="1"/>
  <c r="R3" i="1"/>
  <c r="R5" i="1" s="1"/>
  <c r="J3" i="1"/>
  <c r="J5" i="1" s="1"/>
  <c r="H41" i="6"/>
  <c r="G25" i="6"/>
  <c r="G41" i="6"/>
  <c r="F25" i="6"/>
  <c r="F56" i="6"/>
  <c r="F6" i="6"/>
  <c r="F41" i="6"/>
  <c r="H56" i="6"/>
  <c r="G56" i="6"/>
  <c r="J41" i="6"/>
  <c r="H25" i="6"/>
  <c r="E41" i="6"/>
  <c r="CB3" i="1"/>
  <c r="CB5" i="1" s="1"/>
  <c r="BT3" i="1"/>
  <c r="BT5" i="1" s="1"/>
  <c r="L3" i="6"/>
  <c r="L25" i="6"/>
  <c r="CA3" i="1"/>
  <c r="CA5" i="1" s="1"/>
  <c r="G6" i="6"/>
  <c r="C3" i="6"/>
  <c r="C6" i="6" s="1"/>
  <c r="CX3" i="1"/>
  <c r="CX5" i="1" s="1"/>
  <c r="B6" i="6"/>
  <c r="CE5" i="1"/>
  <c r="C11" i="8"/>
  <c r="BY3" i="1"/>
  <c r="BW3" i="1"/>
  <c r="BV3" i="1"/>
  <c r="CC3" i="1"/>
  <c r="CC5" i="1" s="1"/>
  <c r="BU3" i="1"/>
  <c r="AP7" i="1"/>
  <c r="AP6" i="1"/>
  <c r="AZ7" i="1"/>
  <c r="AZ8" i="1"/>
  <c r="AZ4" i="1"/>
  <c r="AP8" i="1"/>
  <c r="AP4" i="1"/>
  <c r="AZ6" i="1"/>
  <c r="BY5" i="1" l="1"/>
  <c r="I9" i="8"/>
  <c r="J9" i="8"/>
  <c r="J56" i="6"/>
  <c r="J6" i="6"/>
  <c r="AP3" i="1"/>
  <c r="AP5" i="1" s="1"/>
  <c r="CV5" i="1"/>
  <c r="M9" i="8"/>
  <c r="K9" i="8"/>
  <c r="I6" i="6"/>
  <c r="K56" i="6"/>
  <c r="C25" i="6"/>
  <c r="K6" i="6"/>
  <c r="I56" i="6"/>
  <c r="BX5" i="1"/>
  <c r="K25" i="6"/>
  <c r="CU5" i="1"/>
  <c r="CT5" i="1"/>
  <c r="BW5" i="1"/>
  <c r="BV5" i="1"/>
  <c r="C29" i="8"/>
  <c r="C58" i="8"/>
  <c r="C44" i="8"/>
  <c r="BU5" i="1"/>
  <c r="C56" i="6"/>
  <c r="C41" i="6"/>
  <c r="L56" i="6"/>
  <c r="L6" i="6"/>
  <c r="L41" i="6"/>
  <c r="AZ3" i="1"/>
  <c r="AZ5" i="1" s="1"/>
</calcChain>
</file>

<file path=xl/comments1.xml><?xml version="1.0" encoding="utf-8"?>
<comments xmlns="http://schemas.openxmlformats.org/spreadsheetml/2006/main">
  <authors>
    <author>jmarks</author>
  </authors>
  <commentList>
    <comment ref="AP2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exytrapolated
</t>
        </r>
      </text>
    </comment>
    <comment ref="AZ2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</t>
        </r>
      </text>
    </comment>
  </commentList>
</comments>
</file>

<file path=xl/sharedStrings.xml><?xml version="1.0" encoding="utf-8"?>
<sst xmlns="http://schemas.openxmlformats.org/spreadsheetml/2006/main" count="294" uniqueCount="102">
  <si>
    <t>Resident Population</t>
  </si>
  <si>
    <t>April 1,</t>
  </si>
  <si>
    <t>Alabama</t>
  </si>
  <si>
    <t>Arkansas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</si>
  <si>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</si>
  <si>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</si>
  <si>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</si>
  <si>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</si>
  <si>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</si>
  <si>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</si>
  <si>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</si>
  <si>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</si>
  <si>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</si>
  <si>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</si>
  <si>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</si>
  <si>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</si>
  <si>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</si>
  <si>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Delaware</t>
  </si>
  <si>
    <t>Sources:</t>
  </si>
  <si>
    <t>SREB states</t>
  </si>
  <si>
    <t>Alaska</t>
  </si>
  <si>
    <t>Arizona</t>
  </si>
  <si>
    <t>California</t>
  </si>
  <si>
    <t>Colorado</t>
  </si>
  <si>
    <t>Connecticut</t>
  </si>
  <si>
    <t>Hawaii</t>
  </si>
  <si>
    <t>Idaho</t>
  </si>
  <si>
    <t>Illinois</t>
  </si>
  <si>
    <t>Indiana</t>
  </si>
  <si>
    <t>Iowa</t>
  </si>
  <si>
    <t>Kansas</t>
  </si>
  <si>
    <t>Maine</t>
  </si>
  <si>
    <t>Massachusetts</t>
  </si>
  <si>
    <t>Michigan</t>
  </si>
  <si>
    <t>Minnesota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</si>
  <si>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</si>
  <si>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</si>
  <si>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</si>
  <si>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</si>
  <si>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</si>
  <si>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</si>
  <si>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</si>
  <si>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</si>
  <si>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Dakota</t>
  </si>
  <si>
    <t>Ohio</t>
  </si>
  <si>
    <t>Oregon</t>
  </si>
  <si>
    <t>Pennsylvania</t>
  </si>
  <si>
    <t>Rhode Island</t>
  </si>
  <si>
    <t>South Dakota</t>
  </si>
  <si>
    <t>Utah</t>
  </si>
  <si>
    <t>Vermont</t>
  </si>
  <si>
    <t>Washington</t>
  </si>
  <si>
    <t>Wisconsin</t>
  </si>
  <si>
    <t>Wyoming</t>
  </si>
  <si>
    <t>National Rank</t>
  </si>
  <si>
    <t>Percent Change</t>
  </si>
  <si>
    <t>Total Population and Changes</t>
  </si>
  <si>
    <t>Number</t>
  </si>
  <si>
    <t>Actual</t>
  </si>
  <si>
    <t>Projections</t>
  </si>
  <si>
    <t>Projected</t>
  </si>
  <si>
    <t>Source: U.S. Bureau of the Census, Intercensal Estimates of the Total Resident Population of States: 1980 to 1990 (Aug 1996). Consistent with P25-1106 issued Nov 1993. (www.census.gov)</t>
  </si>
  <si>
    <t>Source: U.S. Bureau of the Census, ST-99-3  State Population Estimates: Annual Time Series, July 1, 1990 to July1, 1999. Internet Release Date: December 29, 1999. (www.census.gov)</t>
  </si>
  <si>
    <t>(in thousands)</t>
  </si>
  <si>
    <t>U.S. Census Bureau, "File 1: Interim State Projections of Population by Sex:  July 1, 2004 to 2030," April 2005.</t>
  </si>
  <si>
    <t>U.S. Census Bureau, "Table 1: Annual Estimates of the Population for the United States and States, and for Puerto Rico: April 1, 2000 to July 1, 2009," (NST-EST2009-01), Dec. 2009.</t>
  </si>
  <si>
    <t>Source: U.S. Bureau of the Census, Intercensal Estimates of the Total Resident Population of States: 1970 to 1980 (Feb 1995). Consistent with P25-957 issued Oct 1984. (www.census.gov)</t>
  </si>
  <si>
    <t xml:space="preserve">
Source: U.S. Bureau of the Census, Intercensal Estimates of the Total Resident Population of States: 1960 to 1970 (Aug 1996). Consistent with P25-460. (www.census.gov)</t>
  </si>
  <si>
    <t xml:space="preserve">Source: U.S. Bureau of the Census, Intercensal Estimates of the Total Resident Population of States: 1950 to 1960 (Apr 1995). Consistent with P25-304 issued April 1965. (www.census.gov) </t>
  </si>
  <si>
    <t xml:space="preserve">Source: U.S. Bureau of the Census, Intercensal Estimates of the Total Resident Population of States: 1940 to 1949 (Feb 1996). Consistent with P25-139 issued June 1956. (www.census.gov) </t>
  </si>
  <si>
    <t>Source:  U.S. Bureau of the Census, Intercensal Estimates of the Total Resident Population of States: 1930 to 1939. (Feb 1996). Consistent with P25-139 issued June 1956. (www.census.gov)</t>
  </si>
  <si>
    <t xml:space="preserve"> 1979</t>
  </si>
  <si>
    <t>District of Columbia</t>
  </si>
  <si>
    <t>West</t>
  </si>
  <si>
    <t>Midwest</t>
  </si>
  <si>
    <t>Northeast</t>
  </si>
  <si>
    <t xml:space="preserve"> </t>
  </si>
  <si>
    <t>50 States and D.C.</t>
  </si>
  <si>
    <t>Projected
Change</t>
  </si>
  <si>
    <t xml:space="preserve">  S as a percent of U.S.</t>
  </si>
  <si>
    <t xml:space="preserve">  W as a percent of U.S.</t>
  </si>
  <si>
    <t xml:space="preserve">  MW as a percent of U.S.</t>
  </si>
  <si>
    <t xml:space="preserve">  NE as a percent of U.S.</t>
  </si>
  <si>
    <t>U.S. Census Bureau, "2010 Census First Release", Dec. 21, 2010.</t>
  </si>
  <si>
    <t>Gain 2000-2010</t>
  </si>
  <si>
    <t xml:space="preserve">    as a percent of U.S.</t>
  </si>
  <si>
    <t>50 states and D.C.</t>
  </si>
  <si>
    <t>Table 1</t>
  </si>
  <si>
    <t xml:space="preserve">   as a percent of U.S.</t>
  </si>
  <si>
    <t>U.S. Census Bureau, "Table 1: Annual Estimates of the Population for the United States and States, and for Puerto Rico: April 1, 2000 to July 1, 2010," (NST-EST2010-01), Sep. 2011.</t>
  </si>
  <si>
    <t>above U.S. average</t>
  </si>
  <si>
    <t>decrease</t>
  </si>
  <si>
    <t>&gt; 0 but below U.S. average</t>
  </si>
  <si>
    <t>U.S. Census Bureau,"Table 1. Annual Estimates of the Population for the United States, Regions, States, and Puerto Rico:  April 1, 2010 to July 1, 2012." Dec 2012.</t>
  </si>
  <si>
    <t>U.S. Census Bureau,"Table 1. Annual Estimates of the Resident Population for the United States, Regions, States, and Puerto Rico:  April 1, 2010 to July 1, 2013." Dec 2013.</t>
  </si>
  <si>
    <t>U.S. Census Bureau, Population Division, "Table 1. Annual Estimates of the Resident Population for the United States, Regions, States, and Puerto Rico:  April 1, 2010 to July 1, 2014." (NST-EST2014-01) Release date: December 2014.</t>
  </si>
  <si>
    <t>U.S. Census Bureau, Population Division, "Table 1. Annual Estimates of the Resident Population for the United States, Regions, States, and Puerto Rico:  April 1, 2010 to July 1, 2015." (NST-EST2015-01) Release date: December 2015.</t>
  </si>
  <si>
    <t xml:space="preserve"> February 2016</t>
  </si>
  <si>
    <t>1995 to 2005</t>
  </si>
  <si>
    <t>2005 to 2015</t>
  </si>
  <si>
    <t>2015 to 2025</t>
  </si>
  <si>
    <t>U.S. Census Bureau: "ST-99-3  State Population Estimates: Annual Time Series, July 1, 1990 to July 1, 1999" (1999), and "Table 1. Annual Estimates of the Resident Population for the United States, Regions, States, and Puerto Rico: April 1, 2010 to July 1, 2015." (NST-EST2015-01) (2015) and "Interim State Projections of Population by Single Year of Age: July 1, 2004 to 2030" (2005) — www.census.gov.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</si>
</sst>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0_)"/>
    <numFmt numFmtId="165" formatCode="0.0%"/>
    <numFmt numFmtId="166" formatCode="_(* #,##0_);_(* \(#,##0\);_(* &quot;-&quot;??_);_(@_)"/>
    <numFmt numFmtId="167" formatCode="#,##0.0"/>
    <numFmt numFmtId="168" formatCode="_(* #,##0.0_);_(* \(#,##0.0\);_(* &quot;-&quot;??_);_(@_)"/>
  </numFmts>
  <fonts count="16">
    <font>
      <sz val="10"/>
      <name val="Arial"/>
    </font>
    <font>
      <sz val="12"/>
      <name val="AGaramond"/>
      <family val="3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12"/>
      <name val="Arial"/>
      <family val="2"/>
    </font>
    <font>
      <b/>
      <sz val="10"/>
      <color rgb="FF0070C0"/>
      <name val="Arial"/>
      <family val="2"/>
    </font>
    <font>
      <sz val="10"/>
      <color rgb="FF0000FF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indexed="16"/>
      <name val="Arial"/>
      <family val="2"/>
    </font>
    <font>
      <sz val="10"/>
      <color theme="0" tint="-0.3499862666707357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37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0">
    <xf numFmtId="37" fontId="0" fillId="0" borderId="0" xfId="0"/>
    <xf numFmtId="37" fontId="2" fillId="0" borderId="0" xfId="0" applyFont="1" applyAlignment="1">
      <alignment horizontal="center"/>
    </xf>
    <xf numFmtId="37" fontId="2" fillId="0" borderId="0" xfId="0" applyFont="1"/>
    <xf numFmtId="37" fontId="3" fillId="0" borderId="0" xfId="0" applyFont="1" applyProtection="1"/>
    <xf numFmtId="37" fontId="2" fillId="0" borderId="1" xfId="0" applyFont="1" applyBorder="1"/>
    <xf numFmtId="37" fontId="3" fillId="0" borderId="0" xfId="0" applyFont="1" applyBorder="1"/>
    <xf numFmtId="37" fontId="2" fillId="0" borderId="0" xfId="0" applyFont="1" applyFill="1" applyBorder="1"/>
    <xf numFmtId="37" fontId="2" fillId="0" borderId="0" xfId="0" applyFont="1" applyAlignment="1"/>
    <xf numFmtId="37" fontId="2" fillId="0" borderId="0" xfId="0" applyFont="1" applyFill="1"/>
    <xf numFmtId="37" fontId="2" fillId="0" borderId="0" xfId="0" applyFont="1" applyBorder="1"/>
    <xf numFmtId="37" fontId="3" fillId="0" borderId="0" xfId="0" applyFont="1" applyFill="1" applyBorder="1"/>
    <xf numFmtId="164" fontId="3" fillId="0" borderId="0" xfId="0" applyNumberFormat="1" applyFont="1" applyFill="1" applyBorder="1" applyAlignment="1" applyProtection="1">
      <alignment horizontal="right"/>
    </xf>
    <xf numFmtId="164" fontId="3" fillId="0" borderId="2" xfId="0" applyNumberFormat="1" applyFont="1" applyFill="1" applyBorder="1" applyAlignment="1" applyProtection="1">
      <alignment horizontal="right"/>
    </xf>
    <xf numFmtId="164" fontId="3" fillId="0" borderId="0" xfId="0" applyNumberFormat="1" applyFont="1" applyFill="1" applyAlignment="1" applyProtection="1">
      <alignment horizontal="right"/>
    </xf>
    <xf numFmtId="3" fontId="2" fillId="0" borderId="0" xfId="0" applyNumberFormat="1" applyFont="1" applyProtection="1"/>
    <xf numFmtId="3" fontId="2" fillId="0" borderId="0" xfId="0" applyNumberFormat="1" applyFont="1" applyBorder="1" applyProtection="1"/>
    <xf numFmtId="3" fontId="7" fillId="0" borderId="0" xfId="0" applyNumberFormat="1" applyFont="1" applyBorder="1" applyProtection="1"/>
    <xf numFmtId="3" fontId="2" fillId="0" borderId="2" xfId="0" applyNumberFormat="1" applyFont="1" applyBorder="1" applyAlignment="1" applyProtection="1">
      <alignment horizontal="right"/>
    </xf>
    <xf numFmtId="3" fontId="2" fillId="0" borderId="0" xfId="0" applyNumberFormat="1" applyFont="1" applyAlignment="1" applyProtection="1">
      <alignment horizontal="right"/>
    </xf>
    <xf numFmtId="3" fontId="2" fillId="0" borderId="0" xfId="0" applyNumberFormat="1" applyFont="1" applyBorder="1" applyAlignment="1" applyProtection="1">
      <alignment horizontal="right"/>
    </xf>
    <xf numFmtId="3" fontId="7" fillId="0" borderId="0" xfId="0" applyNumberFormat="1" applyFont="1" applyProtection="1"/>
    <xf numFmtId="3" fontId="2" fillId="0" borderId="0" xfId="0" applyNumberFormat="1" applyFont="1"/>
    <xf numFmtId="3" fontId="2" fillId="0" borderId="2" xfId="0" applyNumberFormat="1" applyFont="1" applyBorder="1" applyProtection="1"/>
    <xf numFmtId="37" fontId="2" fillId="0" borderId="0" xfId="0" applyNumberFormat="1" applyFont="1" applyAlignment="1" applyProtection="1">
      <alignment horizontal="right"/>
    </xf>
    <xf numFmtId="3" fontId="2" fillId="0" borderId="1" xfId="0" applyNumberFormat="1" applyFont="1" applyBorder="1" applyAlignment="1" applyProtection="1">
      <alignment horizontal="right"/>
    </xf>
    <xf numFmtId="3" fontId="2" fillId="0" borderId="3" xfId="0" applyNumberFormat="1" applyFont="1" applyBorder="1" applyAlignment="1" applyProtection="1">
      <alignment horizontal="right"/>
    </xf>
    <xf numFmtId="37" fontId="2" fillId="0" borderId="1" xfId="0" applyNumberFormat="1" applyFont="1" applyBorder="1" applyProtection="1"/>
    <xf numFmtId="3" fontId="2" fillId="0" borderId="1" xfId="0" applyNumberFormat="1" applyFont="1" applyBorder="1"/>
    <xf numFmtId="3" fontId="2" fillId="0" borderId="2" xfId="0" applyNumberFormat="1" applyFont="1" applyBorder="1"/>
    <xf numFmtId="3" fontId="2" fillId="0" borderId="1" xfId="0" applyNumberFormat="1" applyFont="1" applyBorder="1" applyProtection="1"/>
    <xf numFmtId="3" fontId="7" fillId="0" borderId="4" xfId="0" applyNumberFormat="1" applyFont="1" applyBorder="1" applyProtection="1"/>
    <xf numFmtId="3" fontId="2" fillId="0" borderId="3" xfId="0" applyNumberFormat="1" applyFont="1" applyBorder="1" applyProtection="1"/>
    <xf numFmtId="37" fontId="7" fillId="0" borderId="0" xfId="0" applyFont="1"/>
    <xf numFmtId="3" fontId="7" fillId="0" borderId="1" xfId="0" applyNumberFormat="1" applyFont="1" applyBorder="1" applyProtection="1"/>
    <xf numFmtId="3" fontId="2" fillId="0" borderId="0" xfId="0" quotePrefix="1" applyNumberFormat="1" applyFont="1" applyBorder="1" applyAlignment="1" applyProtection="1">
      <alignment horizontal="right"/>
      <protection locked="0"/>
    </xf>
    <xf numFmtId="3" fontId="2" fillId="0" borderId="1" xfId="0" quotePrefix="1" applyNumberFormat="1" applyFont="1" applyBorder="1" applyAlignment="1" applyProtection="1">
      <alignment horizontal="right"/>
      <protection locked="0"/>
    </xf>
    <xf numFmtId="37" fontId="2" fillId="0" borderId="0" xfId="0" applyFont="1" applyAlignment="1">
      <alignment vertical="top"/>
    </xf>
    <xf numFmtId="37" fontId="7" fillId="0" borderId="0" xfId="0" applyFont="1" applyAlignment="1">
      <alignment vertical="top"/>
    </xf>
    <xf numFmtId="37" fontId="2" fillId="0" borderId="0" xfId="0" applyFont="1" applyBorder="1" applyAlignment="1">
      <alignment vertical="top" wrapText="1"/>
    </xf>
    <xf numFmtId="37" fontId="2" fillId="0" borderId="0" xfId="0" applyFont="1" applyBorder="1" applyAlignment="1">
      <alignment horizontal="centerContinuous"/>
    </xf>
    <xf numFmtId="37" fontId="0" fillId="0" borderId="0" xfId="0" applyBorder="1"/>
    <xf numFmtId="164" fontId="3" fillId="0" borderId="5" xfId="0" applyNumberFormat="1" applyFont="1" applyFill="1" applyBorder="1" applyAlignment="1" applyProtection="1">
      <alignment horizontal="right"/>
    </xf>
    <xf numFmtId="37" fontId="3" fillId="0" borderId="0" xfId="0" applyFont="1" applyBorder="1" applyAlignment="1">
      <alignment vertical="top" wrapText="1"/>
    </xf>
    <xf numFmtId="3" fontId="2" fillId="0" borderId="0" xfId="0" applyNumberFormat="1" applyFont="1" applyBorder="1"/>
    <xf numFmtId="37" fontId="2" fillId="0" borderId="0" xfId="0" applyFont="1" applyAlignment="1">
      <alignment vertical="top" wrapText="1"/>
    </xf>
    <xf numFmtId="37" fontId="2" fillId="0" borderId="0" xfId="0" applyFont="1" applyFill="1" applyAlignment="1"/>
    <xf numFmtId="37" fontId="2" fillId="0" borderId="0" xfId="0" applyFont="1" applyFill="1" applyAlignment="1">
      <alignment horizontal="center"/>
    </xf>
    <xf numFmtId="37" fontId="2" fillId="0" borderId="0" xfId="0" applyFont="1" applyFill="1" applyAlignment="1">
      <alignment horizontal="right"/>
    </xf>
    <xf numFmtId="0" fontId="0" fillId="0" borderId="0" xfId="0" applyNumberFormat="1" applyFill="1" applyBorder="1"/>
    <xf numFmtId="37" fontId="8" fillId="0" borderId="18" xfId="0" applyFont="1" applyFill="1" applyBorder="1" applyAlignment="1">
      <alignment horizontal="center"/>
    </xf>
    <xf numFmtId="37" fontId="8" fillId="0" borderId="19" xfId="0" applyFont="1" applyFill="1" applyBorder="1" applyAlignment="1">
      <alignment horizontal="center"/>
    </xf>
    <xf numFmtId="37" fontId="8" fillId="0" borderId="19" xfId="0" quotePrefix="1" applyFont="1" applyFill="1" applyBorder="1" applyAlignment="1">
      <alignment horizontal="center" wrapText="1"/>
    </xf>
    <xf numFmtId="37" fontId="2" fillId="0" borderId="0" xfId="0" applyFont="1" applyFill="1" applyAlignment="1" applyProtection="1">
      <alignment horizontal="left"/>
    </xf>
    <xf numFmtId="0" fontId="0" fillId="0" borderId="1" xfId="0" applyNumberFormat="1" applyFill="1" applyBorder="1"/>
    <xf numFmtId="0" fontId="2" fillId="0" borderId="1" xfId="0" applyNumberFormat="1" applyFont="1" applyFill="1" applyBorder="1"/>
    <xf numFmtId="37" fontId="2" fillId="0" borderId="0" xfId="0" applyFont="1" applyFill="1" applyAlignment="1">
      <alignment vertical="top"/>
    </xf>
    <xf numFmtId="0" fontId="0" fillId="0" borderId="0" xfId="0" applyNumberFormat="1"/>
    <xf numFmtId="166" fontId="0" fillId="0" borderId="0" xfId="1" applyNumberFormat="1" applyFont="1"/>
    <xf numFmtId="37" fontId="2" fillId="0" borderId="0" xfId="0" applyNumberFormat="1" applyFont="1" applyFill="1" applyBorder="1"/>
    <xf numFmtId="37" fontId="0" fillId="0" borderId="0" xfId="0" applyNumberFormat="1" applyFill="1" applyBorder="1"/>
    <xf numFmtId="37" fontId="2" fillId="0" borderId="0" xfId="0" applyNumberFormat="1" applyFont="1" applyFill="1" applyBorder="1" applyAlignment="1" applyProtection="1">
      <alignment horizontal="left"/>
    </xf>
    <xf numFmtId="0" fontId="0" fillId="0" borderId="0" xfId="0" applyNumberFormat="1" applyFill="1" applyBorder="1" applyAlignment="1">
      <alignment horizontal="left"/>
    </xf>
    <xf numFmtId="0" fontId="2" fillId="0" borderId="0" xfId="0" applyNumberFormat="1" applyFont="1" applyFill="1" applyBorder="1"/>
    <xf numFmtId="0" fontId="0" fillId="0" borderId="1" xfId="0" applyNumberFormat="1" applyBorder="1"/>
    <xf numFmtId="166" fontId="0" fillId="0" borderId="0" xfId="1" applyNumberFormat="1" applyFont="1" applyBorder="1"/>
    <xf numFmtId="166" fontId="9" fillId="0" borderId="0" xfId="0" applyNumberFormat="1" applyFont="1"/>
    <xf numFmtId="0" fontId="9" fillId="0" borderId="0" xfId="0" applyNumberFormat="1" applyFont="1"/>
    <xf numFmtId="165" fontId="9" fillId="0" borderId="0" xfId="2" applyNumberFormat="1" applyFont="1"/>
    <xf numFmtId="0" fontId="0" fillId="0" borderId="0" xfId="0" applyNumberFormat="1" applyBorder="1"/>
    <xf numFmtId="0" fontId="2" fillId="0" borderId="0" xfId="0" applyNumberFormat="1" applyFont="1"/>
    <xf numFmtId="0" fontId="9" fillId="0" borderId="0" xfId="0" applyNumberFormat="1" applyFont="1" applyBorder="1"/>
    <xf numFmtId="0" fontId="9" fillId="0" borderId="1" xfId="0" applyNumberFormat="1" applyFont="1" applyBorder="1"/>
    <xf numFmtId="37" fontId="2" fillId="0" borderId="0" xfId="0" applyFont="1" applyAlignment="1">
      <alignment horizontal="left"/>
    </xf>
    <xf numFmtId="37" fontId="10" fillId="0" borderId="0" xfId="0" applyFont="1" applyBorder="1" applyAlignment="1">
      <alignment horizontal="centerContinuous"/>
    </xf>
    <xf numFmtId="37" fontId="2" fillId="0" borderId="0" xfId="0" applyFont="1" applyBorder="1" applyAlignment="1">
      <alignment horizontal="left"/>
    </xf>
    <xf numFmtId="37" fontId="2" fillId="0" borderId="1" xfId="0" applyFont="1" applyFill="1" applyBorder="1"/>
    <xf numFmtId="37" fontId="2" fillId="0" borderId="1" xfId="0" applyFont="1" applyBorder="1" applyAlignment="1">
      <alignment horizontal="centerContinuous"/>
    </xf>
    <xf numFmtId="37" fontId="2" fillId="0" borderId="1" xfId="0" applyFont="1" applyBorder="1" applyAlignment="1"/>
    <xf numFmtId="37" fontId="2" fillId="0" borderId="0" xfId="0" applyFont="1" applyBorder="1" applyAlignment="1"/>
    <xf numFmtId="37" fontId="2" fillId="0" borderId="1" xfId="0" applyFont="1" applyBorder="1" applyAlignment="1" applyProtection="1">
      <alignment horizontal="centerContinuous"/>
    </xf>
    <xf numFmtId="37" fontId="2" fillId="0" borderId="0" xfId="0" applyFont="1" applyAlignment="1" applyProtection="1">
      <alignment horizontal="centerContinuous"/>
    </xf>
    <xf numFmtId="37" fontId="2" fillId="0" borderId="13" xfId="0" applyFont="1" applyBorder="1" applyAlignment="1"/>
    <xf numFmtId="37" fontId="2" fillId="0" borderId="14" xfId="0" applyFont="1" applyBorder="1" applyAlignment="1"/>
    <xf numFmtId="37" fontId="2" fillId="0" borderId="15" xfId="0" applyFont="1" applyBorder="1" applyAlignment="1">
      <alignment horizontal="centerContinuous"/>
    </xf>
    <xf numFmtId="37" fontId="2" fillId="0" borderId="6" xfId="0" applyFont="1" applyBorder="1" applyAlignment="1">
      <alignment horizontal="centerContinuous"/>
    </xf>
    <xf numFmtId="37" fontId="2" fillId="0" borderId="7" xfId="0" applyFont="1" applyBorder="1" applyAlignment="1">
      <alignment horizontal="centerContinuous"/>
    </xf>
    <xf numFmtId="3" fontId="2" fillId="0" borderId="1" xfId="0" applyNumberFormat="1" applyFont="1" applyFill="1" applyBorder="1" applyAlignment="1"/>
    <xf numFmtId="3" fontId="2" fillId="0" borderId="1" xfId="0" applyNumberFormat="1" applyFont="1" applyFill="1" applyBorder="1" applyAlignment="1" applyProtection="1"/>
    <xf numFmtId="1" fontId="2" fillId="0" borderId="7" xfId="0" applyNumberFormat="1" applyFont="1" applyFill="1" applyBorder="1" applyAlignment="1" applyProtection="1">
      <alignment horizontal="right"/>
    </xf>
    <xf numFmtId="1" fontId="2" fillId="0" borderId="1" xfId="0" applyNumberFormat="1" applyFont="1" applyFill="1" applyBorder="1" applyAlignment="1" applyProtection="1">
      <alignment horizontal="right"/>
    </xf>
    <xf numFmtId="167" fontId="2" fillId="0" borderId="7" xfId="0" applyNumberFormat="1" applyFont="1" applyFill="1" applyBorder="1" applyAlignment="1" applyProtection="1">
      <alignment horizontal="right"/>
    </xf>
    <xf numFmtId="167" fontId="2" fillId="0" borderId="7" xfId="0" applyNumberFormat="1" applyFont="1" applyFill="1" applyBorder="1" applyAlignment="1"/>
    <xf numFmtId="167" fontId="2" fillId="0" borderId="0" xfId="0" applyNumberFormat="1" applyFont="1" applyFill="1" applyBorder="1" applyAlignment="1"/>
    <xf numFmtId="3" fontId="12" fillId="0" borderId="19" xfId="0" applyNumberFormat="1" applyFont="1" applyFill="1" applyBorder="1" applyAlignment="1" applyProtection="1">
      <alignment horizontal="center"/>
    </xf>
    <xf numFmtId="3" fontId="2" fillId="0" borderId="0" xfId="0" applyNumberFormat="1" applyFont="1" applyFill="1" applyAlignment="1"/>
    <xf numFmtId="3" fontId="2" fillId="0" borderId="0" xfId="0" applyNumberFormat="1" applyFont="1" applyFill="1" applyBorder="1" applyAlignment="1" applyProtection="1"/>
    <xf numFmtId="167" fontId="2" fillId="0" borderId="6" xfId="0" applyNumberFormat="1" applyFont="1" applyFill="1" applyBorder="1" applyAlignment="1" applyProtection="1">
      <alignment horizontal="right"/>
    </xf>
    <xf numFmtId="168" fontId="2" fillId="0" borderId="0" xfId="1" applyNumberFormat="1" applyFont="1" applyFill="1" applyBorder="1" applyAlignment="1" applyProtection="1"/>
    <xf numFmtId="165" fontId="2" fillId="0" borderId="0" xfId="2" applyNumberFormat="1" applyFont="1" applyFill="1" applyBorder="1" applyAlignment="1" applyProtection="1"/>
    <xf numFmtId="3" fontId="2" fillId="2" borderId="0" xfId="0" applyNumberFormat="1" applyFont="1" applyFill="1" applyAlignment="1"/>
    <xf numFmtId="3" fontId="2" fillId="2" borderId="0" xfId="0" applyNumberFormat="1" applyFont="1" applyFill="1" applyBorder="1" applyAlignment="1" applyProtection="1"/>
    <xf numFmtId="1" fontId="2" fillId="2" borderId="6" xfId="0" applyNumberFormat="1" applyFont="1" applyFill="1" applyBorder="1" applyAlignment="1" applyProtection="1">
      <alignment horizontal="right"/>
    </xf>
    <xf numFmtId="1" fontId="2" fillId="2" borderId="0" xfId="0" applyNumberFormat="1" applyFont="1" applyFill="1" applyBorder="1" applyAlignment="1" applyProtection="1">
      <alignment horizontal="right"/>
    </xf>
    <xf numFmtId="167" fontId="2" fillId="2" borderId="6" xfId="0" applyNumberFormat="1" applyFont="1" applyFill="1" applyBorder="1" applyAlignment="1" applyProtection="1">
      <alignment horizontal="right"/>
    </xf>
    <xf numFmtId="167" fontId="2" fillId="2" borderId="11" xfId="0" applyNumberFormat="1" applyFont="1" applyFill="1" applyBorder="1" applyAlignment="1" applyProtection="1">
      <alignment horizontal="right"/>
    </xf>
    <xf numFmtId="167" fontId="2" fillId="0" borderId="0" xfId="0" applyNumberFormat="1" applyFont="1" applyFill="1" applyBorder="1" applyAlignment="1" applyProtection="1">
      <alignment horizontal="right"/>
    </xf>
    <xf numFmtId="39" fontId="2" fillId="0" borderId="0" xfId="0" applyNumberFormat="1" applyFont="1" applyFill="1"/>
    <xf numFmtId="3" fontId="2" fillId="0" borderId="0" xfId="0" applyNumberFormat="1" applyFont="1" applyAlignment="1"/>
    <xf numFmtId="1" fontId="2" fillId="0" borderId="6" xfId="0" applyNumberFormat="1" applyFont="1" applyFill="1" applyBorder="1" applyAlignment="1" applyProtection="1">
      <alignment horizontal="right"/>
    </xf>
    <xf numFmtId="1" fontId="2" fillId="0" borderId="0" xfId="0" applyNumberFormat="1" applyFont="1" applyFill="1" applyBorder="1" applyAlignment="1" applyProtection="1">
      <alignment horizontal="right"/>
    </xf>
    <xf numFmtId="167" fontId="2" fillId="0" borderId="11" xfId="0" applyNumberFormat="1" applyFont="1" applyFill="1" applyBorder="1" applyAlignment="1" applyProtection="1">
      <alignment horizontal="right"/>
    </xf>
    <xf numFmtId="3" fontId="2" fillId="0" borderId="0" xfId="0" applyNumberFormat="1" applyFont="1" applyBorder="1" applyAlignment="1"/>
    <xf numFmtId="3" fontId="2" fillId="0" borderId="1" xfId="0" applyNumberFormat="1" applyFont="1" applyBorder="1" applyAlignment="1"/>
    <xf numFmtId="167" fontId="2" fillId="0" borderId="12" xfId="0" applyNumberFormat="1" applyFont="1" applyFill="1" applyBorder="1" applyAlignment="1" applyProtection="1">
      <alignment horizontal="right"/>
    </xf>
    <xf numFmtId="3" fontId="2" fillId="2" borderId="1" xfId="0" applyNumberFormat="1" applyFont="1" applyFill="1" applyBorder="1" applyAlignment="1"/>
    <xf numFmtId="3" fontId="2" fillId="2" borderId="1" xfId="0" applyNumberFormat="1" applyFont="1" applyFill="1" applyBorder="1" applyAlignment="1" applyProtection="1"/>
    <xf numFmtId="1" fontId="2" fillId="2" borderId="7" xfId="0" applyNumberFormat="1" applyFont="1" applyFill="1" applyBorder="1" applyAlignment="1" applyProtection="1">
      <alignment horizontal="right"/>
    </xf>
    <xf numFmtId="1" fontId="2" fillId="2" borderId="1" xfId="0" applyNumberFormat="1" applyFont="1" applyFill="1" applyBorder="1" applyAlignment="1" applyProtection="1">
      <alignment horizontal="right"/>
    </xf>
    <xf numFmtId="167" fontId="2" fillId="2" borderId="7" xfId="0" applyNumberFormat="1" applyFont="1" applyFill="1" applyBorder="1" applyAlignment="1" applyProtection="1">
      <alignment horizontal="right"/>
    </xf>
    <xf numFmtId="167" fontId="2" fillId="2" borderId="12" xfId="0" applyNumberFormat="1" applyFont="1" applyFill="1" applyBorder="1" applyAlignment="1" applyProtection="1">
      <alignment horizontal="right"/>
    </xf>
    <xf numFmtId="3" fontId="2" fillId="0" borderId="14" xfId="0" applyNumberFormat="1" applyFont="1" applyFill="1" applyBorder="1" applyAlignment="1"/>
    <xf numFmtId="3" fontId="2" fillId="0" borderId="14" xfId="0" applyNumberFormat="1" applyFont="1" applyFill="1" applyBorder="1" applyAlignment="1" applyProtection="1"/>
    <xf numFmtId="1" fontId="2" fillId="0" borderId="13" xfId="0" applyNumberFormat="1" applyFont="1" applyFill="1" applyBorder="1" applyAlignment="1" applyProtection="1">
      <alignment horizontal="right"/>
    </xf>
    <xf numFmtId="1" fontId="2" fillId="0" borderId="14" xfId="0" applyNumberFormat="1" applyFont="1" applyFill="1" applyBorder="1" applyAlignment="1" applyProtection="1">
      <alignment horizontal="right"/>
    </xf>
    <xf numFmtId="167" fontId="2" fillId="0" borderId="13" xfId="0" applyNumberFormat="1" applyFont="1" applyFill="1" applyBorder="1" applyAlignment="1" applyProtection="1">
      <alignment horizontal="right"/>
    </xf>
    <xf numFmtId="167" fontId="2" fillId="0" borderId="17" xfId="0" applyNumberFormat="1" applyFont="1" applyFill="1" applyBorder="1" applyAlignment="1" applyProtection="1">
      <alignment horizontal="right"/>
    </xf>
    <xf numFmtId="3" fontId="2" fillId="2" borderId="16" xfId="0" applyNumberFormat="1" applyFont="1" applyFill="1" applyBorder="1" applyAlignment="1"/>
    <xf numFmtId="37" fontId="2" fillId="0" borderId="0" xfId="0" applyFont="1" applyFill="1" applyBorder="1" applyAlignment="1"/>
    <xf numFmtId="3" fontId="12" fillId="0" borderId="20" xfId="0" applyNumberFormat="1" applyFont="1" applyFill="1" applyBorder="1" applyAlignment="1" applyProtection="1">
      <alignment horizontal="center"/>
    </xf>
    <xf numFmtId="37" fontId="2" fillId="0" borderId="0" xfId="0" applyFont="1" applyFill="1" applyBorder="1" applyAlignment="1">
      <alignment horizontal="left" vertical="top" wrapText="1"/>
    </xf>
    <xf numFmtId="37" fontId="13" fillId="0" borderId="0" xfId="0" applyFont="1" applyFill="1" applyAlignment="1">
      <alignment horizontal="centerContinuous"/>
    </xf>
    <xf numFmtId="3" fontId="2" fillId="0" borderId="3" xfId="0" applyNumberFormat="1" applyFont="1" applyBorder="1"/>
    <xf numFmtId="9" fontId="9" fillId="0" borderId="0" xfId="2" applyFont="1"/>
    <xf numFmtId="1" fontId="2" fillId="0" borderId="8" xfId="0" applyNumberFormat="1" applyFont="1" applyFill="1" applyBorder="1" applyProtection="1"/>
    <xf numFmtId="1" fontId="2" fillId="0" borderId="8" xfId="0" applyNumberFormat="1" applyFont="1" applyBorder="1" applyAlignment="1" applyProtection="1">
      <alignment horizontal="right"/>
    </xf>
    <xf numFmtId="1" fontId="7" fillId="0" borderId="8" xfId="0" applyNumberFormat="1" applyFont="1" applyBorder="1" applyAlignment="1" applyProtection="1">
      <alignment horizontal="right"/>
    </xf>
    <xf numFmtId="1" fontId="2" fillId="0" borderId="9" xfId="0" applyNumberFormat="1" applyFont="1" applyBorder="1" applyAlignment="1" applyProtection="1">
      <alignment horizontal="right"/>
    </xf>
    <xf numFmtId="1" fontId="2" fillId="0" borderId="1" xfId="0" applyNumberFormat="1" applyFont="1" applyBorder="1" applyAlignment="1">
      <alignment horizontal="right"/>
    </xf>
    <xf numFmtId="1" fontId="2" fillId="0" borderId="0" xfId="0" applyNumberFormat="1" applyFont="1" applyBorder="1" applyAlignment="1">
      <alignment horizontal="right"/>
    </xf>
    <xf numFmtId="1" fontId="2" fillId="0" borderId="0" xfId="0" applyNumberFormat="1" applyFont="1"/>
    <xf numFmtId="9" fontId="2" fillId="0" borderId="0" xfId="2" applyFont="1" applyBorder="1"/>
    <xf numFmtId="0" fontId="2" fillId="0" borderId="0" xfId="0" applyNumberFormat="1" applyFont="1" applyFill="1"/>
    <xf numFmtId="0" fontId="2" fillId="0" borderId="0" xfId="0" applyNumberFormat="1" applyFont="1" applyFill="1" applyAlignment="1">
      <alignment horizontal="left"/>
    </xf>
    <xf numFmtId="0" fontId="2" fillId="0" borderId="1" xfId="0" applyNumberFormat="1" applyFont="1" applyFill="1" applyBorder="1" applyAlignment="1">
      <alignment horizontal="left"/>
    </xf>
    <xf numFmtId="37" fontId="14" fillId="0" borderId="0" xfId="0" applyFont="1" applyFill="1" applyBorder="1" applyAlignment="1" applyProtection="1">
      <alignment vertical="top" wrapText="1"/>
    </xf>
    <xf numFmtId="165" fontId="9" fillId="0" borderId="0" xfId="2" applyNumberFormat="1" applyFont="1" applyAlignment="1" applyProtection="1">
      <alignment horizontal="right"/>
    </xf>
    <xf numFmtId="37" fontId="2" fillId="0" borderId="0" xfId="0" applyFont="1" applyFill="1" applyBorder="1" applyAlignment="1" applyProtection="1">
      <alignment vertical="top" wrapText="1"/>
    </xf>
    <xf numFmtId="3" fontId="9" fillId="0" borderId="1" xfId="0" applyNumberFormat="1" applyFont="1" applyBorder="1" applyAlignment="1" applyProtection="1">
      <alignment horizontal="right"/>
    </xf>
    <xf numFmtId="3" fontId="9" fillId="0" borderId="0" xfId="0" applyNumberFormat="1" applyFont="1" applyAlignment="1" applyProtection="1">
      <alignment horizontal="right"/>
    </xf>
    <xf numFmtId="37" fontId="11" fillId="0" borderId="0" xfId="0" applyFont="1" applyFill="1" applyBorder="1" applyAlignment="1">
      <alignment horizontal="centerContinuous"/>
    </xf>
    <xf numFmtId="37" fontId="11" fillId="0" borderId="0" xfId="0" quotePrefix="1" applyFont="1" applyFill="1" applyBorder="1" applyAlignment="1">
      <alignment horizontal="center" wrapText="1"/>
    </xf>
    <xf numFmtId="37" fontId="11" fillId="0" borderId="0" xfId="0" applyFont="1" applyFill="1" applyBorder="1" applyAlignment="1">
      <alignment horizontal="center" wrapText="1"/>
    </xf>
    <xf numFmtId="37" fontId="2" fillId="3" borderId="6" xfId="0" applyFont="1" applyFill="1" applyBorder="1"/>
    <xf numFmtId="37" fontId="2" fillId="3" borderId="0" xfId="0" applyFont="1" applyFill="1"/>
    <xf numFmtId="1" fontId="2" fillId="3" borderId="1" xfId="0" applyNumberFormat="1" applyFont="1" applyFill="1" applyBorder="1" applyAlignment="1">
      <alignment horizontal="right"/>
    </xf>
    <xf numFmtId="1" fontId="2" fillId="3" borderId="8" xfId="0" applyNumberFormat="1" applyFont="1" applyFill="1" applyBorder="1" applyAlignment="1" applyProtection="1">
      <alignment horizontal="right"/>
    </xf>
    <xf numFmtId="3" fontId="2" fillId="3" borderId="1" xfId="0" applyNumberFormat="1" applyFont="1" applyFill="1" applyBorder="1" applyAlignment="1" applyProtection="1">
      <alignment horizontal="right"/>
    </xf>
    <xf numFmtId="3" fontId="2" fillId="3" borderId="0" xfId="0" applyNumberFormat="1" applyFont="1" applyFill="1" applyAlignment="1" applyProtection="1">
      <alignment horizontal="right"/>
    </xf>
    <xf numFmtId="165" fontId="9" fillId="3" borderId="0" xfId="2" applyNumberFormat="1" applyFont="1" applyFill="1" applyAlignment="1" applyProtection="1">
      <alignment horizontal="right"/>
    </xf>
    <xf numFmtId="9" fontId="2" fillId="3" borderId="0" xfId="2" applyFont="1" applyFill="1"/>
    <xf numFmtId="37" fontId="2" fillId="3" borderId="0" xfId="0" applyFont="1" applyFill="1" applyProtection="1">
      <protection locked="0"/>
    </xf>
    <xf numFmtId="37" fontId="2" fillId="3" borderId="1" xfId="0" applyFont="1" applyFill="1" applyBorder="1" applyProtection="1">
      <protection locked="0"/>
    </xf>
    <xf numFmtId="37" fontId="2" fillId="0" borderId="0" xfId="0" applyFont="1" applyFill="1" applyBorder="1" applyAlignment="1">
      <alignment vertical="top" wrapText="1"/>
    </xf>
    <xf numFmtId="167" fontId="15" fillId="0" borderId="6" xfId="0" applyNumberFormat="1" applyFont="1" applyFill="1" applyBorder="1" applyAlignment="1" applyProtection="1">
      <alignment horizontal="right"/>
    </xf>
    <xf numFmtId="37" fontId="4" fillId="0" borderId="0" xfId="0" applyFont="1"/>
    <xf numFmtId="167" fontId="2" fillId="0" borderId="15" xfId="0" applyNumberFormat="1" applyFont="1" applyFill="1" applyBorder="1" applyAlignment="1" applyProtection="1">
      <alignment horizontal="right"/>
    </xf>
    <xf numFmtId="37" fontId="2" fillId="0" borderId="0" xfId="0" applyFont="1" applyFill="1" applyBorder="1" applyAlignment="1">
      <alignment vertical="top"/>
    </xf>
    <xf numFmtId="3" fontId="9" fillId="0" borderId="12" xfId="0" applyNumberFormat="1" applyFont="1" applyBorder="1" applyAlignment="1" applyProtection="1">
      <alignment horizontal="right"/>
    </xf>
    <xf numFmtId="3" fontId="9" fillId="0" borderId="11" xfId="0" applyNumberFormat="1" applyFont="1" applyBorder="1" applyAlignment="1" applyProtection="1">
      <alignment horizontal="right"/>
    </xf>
    <xf numFmtId="165" fontId="9" fillId="0" borderId="11" xfId="2" applyNumberFormat="1" applyFont="1" applyBorder="1" applyAlignment="1" applyProtection="1">
      <alignment horizontal="right"/>
    </xf>
    <xf numFmtId="37" fontId="2" fillId="0" borderId="11" xfId="0" applyFont="1" applyBorder="1"/>
    <xf numFmtId="3" fontId="0" fillId="0" borderId="11" xfId="0" applyNumberFormat="1" applyBorder="1" applyAlignment="1" applyProtection="1">
      <alignment horizontal="right"/>
      <protection locked="0"/>
    </xf>
    <xf numFmtId="37" fontId="0" fillId="0" borderId="11" xfId="0" applyBorder="1"/>
    <xf numFmtId="3" fontId="0" fillId="0" borderId="12" xfId="0" applyNumberFormat="1" applyBorder="1" applyAlignment="1" applyProtection="1">
      <alignment horizontal="right"/>
      <protection locked="0"/>
    </xf>
    <xf numFmtId="37" fontId="2" fillId="0" borderId="0" xfId="0" applyFont="1" applyFill="1" applyBorder="1" applyAlignment="1">
      <alignment horizontal="centerContinuous"/>
    </xf>
    <xf numFmtId="37" fontId="2" fillId="0" borderId="1" xfId="0" applyFont="1" applyFill="1" applyBorder="1" applyAlignment="1">
      <alignment horizontal="centerContinuous"/>
    </xf>
    <xf numFmtId="37" fontId="2" fillId="0" borderId="15" xfId="0" applyFont="1" applyFill="1" applyBorder="1" applyAlignment="1">
      <alignment horizontal="centerContinuous"/>
    </xf>
    <xf numFmtId="37" fontId="2" fillId="0" borderId="16" xfId="0" applyFont="1" applyFill="1" applyBorder="1" applyAlignment="1">
      <alignment horizontal="centerContinuous"/>
    </xf>
    <xf numFmtId="3" fontId="0" fillId="0" borderId="0" xfId="0" applyNumberFormat="1" applyBorder="1" applyAlignment="1" applyProtection="1">
      <alignment horizontal="right"/>
      <protection locked="0"/>
    </xf>
    <xf numFmtId="3" fontId="0" fillId="0" borderId="1" xfId="0" applyNumberFormat="1" applyBorder="1" applyAlignment="1" applyProtection="1">
      <alignment horizontal="right"/>
      <protection locked="0"/>
    </xf>
    <xf numFmtId="3" fontId="0" fillId="0" borderId="0" xfId="0" applyNumberFormat="1" applyFill="1" applyBorder="1" applyAlignment="1" applyProtection="1">
      <alignment horizontal="right"/>
      <protection locked="0"/>
    </xf>
    <xf numFmtId="37" fontId="2" fillId="0" borderId="0" xfId="0" applyFont="1" applyBorder="1" applyAlignment="1">
      <alignment horizontal="right"/>
    </xf>
    <xf numFmtId="37" fontId="2" fillId="0" borderId="0" xfId="0" quotePrefix="1" applyFont="1" applyFill="1" applyBorder="1" applyAlignment="1">
      <alignment horizontal="centerContinuous" wrapText="1"/>
    </xf>
    <xf numFmtId="0" fontId="2" fillId="0" borderId="8" xfId="0" applyNumberFormat="1" applyFont="1" applyFill="1" applyBorder="1" applyAlignment="1">
      <alignment horizontal="centerContinuous" wrapText="1"/>
    </xf>
    <xf numFmtId="3" fontId="2" fillId="0" borderId="22" xfId="0" applyNumberFormat="1" applyFont="1" applyFill="1" applyBorder="1" applyAlignment="1" applyProtection="1"/>
    <xf numFmtId="1" fontId="2" fillId="0" borderId="11" xfId="0" applyNumberFormat="1" applyFont="1" applyFill="1" applyBorder="1" applyAlignment="1">
      <alignment horizontal="right"/>
    </xf>
    <xf numFmtId="1" fontId="2" fillId="0" borderId="0" xfId="0" applyNumberFormat="1" applyFont="1" applyFill="1" applyBorder="1" applyAlignment="1">
      <alignment horizontal="right"/>
    </xf>
    <xf numFmtId="1" fontId="2" fillId="4" borderId="0" xfId="0" applyNumberFormat="1" applyFont="1" applyFill="1" applyBorder="1" applyAlignment="1">
      <alignment horizontal="right"/>
    </xf>
    <xf numFmtId="1" fontId="2" fillId="0" borderId="12" xfId="0" applyNumberFormat="1" applyFont="1" applyFill="1" applyBorder="1" applyAlignment="1" applyProtection="1">
      <alignment horizontal="right"/>
    </xf>
    <xf numFmtId="1" fontId="2" fillId="2" borderId="12" xfId="0" applyNumberFormat="1" applyFont="1" applyFill="1" applyBorder="1" applyAlignment="1" applyProtection="1">
      <alignment horizontal="right"/>
    </xf>
    <xf numFmtId="1" fontId="2" fillId="0" borderId="23" xfId="0" applyNumberFormat="1" applyFont="1" applyFill="1" applyBorder="1" applyAlignment="1" applyProtection="1">
      <alignment horizontal="right"/>
    </xf>
    <xf numFmtId="1" fontId="2" fillId="2" borderId="23" xfId="0" applyNumberFormat="1" applyFont="1" applyFill="1" applyBorder="1" applyAlignment="1" applyProtection="1">
      <alignment horizontal="right"/>
    </xf>
    <xf numFmtId="37" fontId="8" fillId="4" borderId="21" xfId="0" quotePrefix="1" applyFont="1" applyFill="1" applyBorder="1" applyAlignment="1">
      <alignment horizontal="center" wrapText="1"/>
    </xf>
    <xf numFmtId="0" fontId="2" fillId="0" borderId="10" xfId="0" applyNumberFormat="1" applyFont="1" applyFill="1" applyBorder="1" applyAlignment="1">
      <alignment horizontal="centerContinuous" wrapText="1"/>
    </xf>
    <xf numFmtId="0" fontId="2" fillId="0" borderId="7" xfId="0" applyNumberFormat="1" applyFont="1" applyFill="1" applyBorder="1" applyAlignment="1">
      <alignment horizontal="centerContinuous" wrapText="1"/>
    </xf>
    <xf numFmtId="37" fontId="2" fillId="0" borderId="13" xfId="0" quotePrefix="1" applyFont="1" applyFill="1" applyBorder="1" applyAlignment="1">
      <alignment horizontal="center" wrapText="1"/>
    </xf>
    <xf numFmtId="37" fontId="2" fillId="0" borderId="7" xfId="0" applyFont="1" applyFill="1" applyBorder="1" applyAlignment="1">
      <alignment horizontal="center" wrapText="1"/>
    </xf>
    <xf numFmtId="37" fontId="2" fillId="0" borderId="17" xfId="0" quotePrefix="1" applyFont="1" applyFill="1" applyBorder="1" applyAlignment="1">
      <alignment horizontal="center" wrapText="1"/>
    </xf>
    <xf numFmtId="37" fontId="2" fillId="0" borderId="12" xfId="0" applyFont="1" applyFill="1" applyBorder="1" applyAlignment="1">
      <alignment horizontal="center" wrapText="1"/>
    </xf>
    <xf numFmtId="37" fontId="2" fillId="0" borderId="0" xfId="0" applyFont="1" applyFill="1" applyBorder="1" applyAlignment="1">
      <alignment vertical="top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90033"/>
      <color rgb="FF040404"/>
      <color rgb="FF006600"/>
      <color rgb="FF003399"/>
      <color rgb="FF00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Percent Change in Resident Population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3.6533968624601218E-2"/>
          <c:y val="0.20422018348623874"/>
          <c:w val="0.92406687906968721"/>
          <c:h val="0.56237318500325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1'!$A$9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1'!$I$6:$K$8</c:f>
              <c:multiLvlStrCache>
                <c:ptCount val="3"/>
                <c:lvl>
                  <c:pt idx="0">
                    <c:v>1995 to 2005</c:v>
                  </c:pt>
                  <c:pt idx="1">
                    <c:v>2005 to 2015</c:v>
                  </c:pt>
                  <c:pt idx="2">
                    <c:v>2015 to 2025</c:v>
                  </c:pt>
                </c:lvl>
                <c:lvl>
                  <c:pt idx="0">
                    <c:v>Actual</c:v>
                  </c:pt>
                  <c:pt idx="2">
                    <c:v>Projected</c:v>
                  </c:pt>
                </c:lvl>
              </c:multiLvlStrCache>
            </c:multiLvlStrRef>
          </c:cat>
          <c:val>
            <c:numRef>
              <c:f>'Table 1'!$I$9:$K$9</c:f>
              <c:numCache>
                <c:formatCode>#,##0.0</c:formatCode>
                <c:ptCount val="3"/>
                <c:pt idx="0">
                  <c:v>12.447836837467733</c:v>
                </c:pt>
                <c:pt idx="1">
                  <c:v>8.7650646656230631</c:v>
                </c:pt>
                <c:pt idx="2">
                  <c:v>8.7177157205667051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09-4B35-82E3-822F50C1D90C}"/>
            </c:ext>
          </c:extLst>
        </c:ser>
        <c:ser>
          <c:idx val="1"/>
          <c:order val="1"/>
          <c:tx>
            <c:strRef>
              <c:f>'Table 1'!$A$10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1'!$I$6:$K$8</c:f>
              <c:multiLvlStrCache>
                <c:ptCount val="3"/>
                <c:lvl>
                  <c:pt idx="0">
                    <c:v>1995 to 2005</c:v>
                  </c:pt>
                  <c:pt idx="1">
                    <c:v>2005 to 2015</c:v>
                  </c:pt>
                  <c:pt idx="2">
                    <c:v>2015 to 2025</c:v>
                  </c:pt>
                </c:lvl>
                <c:lvl>
                  <c:pt idx="0">
                    <c:v>Actual</c:v>
                  </c:pt>
                  <c:pt idx="2">
                    <c:v>Projected</c:v>
                  </c:pt>
                </c:lvl>
              </c:multiLvlStrCache>
            </c:multiLvlStrRef>
          </c:cat>
          <c:val>
            <c:numRef>
              <c:f>'Table 1'!$I$10:$K$10</c:f>
              <c:numCache>
                <c:formatCode>#,##0.0</c:formatCode>
                <c:ptCount val="3"/>
                <c:pt idx="0">
                  <c:v>17.194788953785888</c:v>
                </c:pt>
                <c:pt idx="1">
                  <c:v>12.718781087006228</c:v>
                </c:pt>
                <c:pt idx="2">
                  <c:v>11.779176903904212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09-4B35-82E3-822F50C1D90C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1'!$I$6:$K$8</c:f>
              <c:multiLvlStrCache>
                <c:ptCount val="3"/>
                <c:lvl>
                  <c:pt idx="0">
                    <c:v>1995 to 2005</c:v>
                  </c:pt>
                  <c:pt idx="1">
                    <c:v>2005 to 2015</c:v>
                  </c:pt>
                  <c:pt idx="2">
                    <c:v>2015 to 2025</c:v>
                  </c:pt>
                </c:lvl>
                <c:lvl>
                  <c:pt idx="0">
                    <c:v>Actual</c:v>
                  </c:pt>
                  <c:pt idx="2">
                    <c:v>Projected</c:v>
                  </c:pt>
                </c:lvl>
              </c:multiLvlStrCache>
            </c:multiLvlStrRef>
          </c:cat>
          <c:val>
            <c:numRef>
              <c:f>'Table 1'!$I$15:$K$15</c:f>
              <c:numCache>
                <c:formatCode>#,##0.0</c:formatCode>
                <c:ptCount val="3"/>
                <c:pt idx="0">
                  <c:v>25.777448832437116</c:v>
                </c:pt>
                <c:pt idx="1">
                  <c:v>13.615227139410868</c:v>
                </c:pt>
                <c:pt idx="2">
                  <c:v>27.828475687169508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09-4B35-82E3-822F50C1D9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7443840"/>
        <c:axId val="97445376"/>
      </c:barChart>
      <c:catAx>
        <c:axId val="97443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97445376"/>
        <c:crosses val="autoZero"/>
        <c:auto val="1"/>
        <c:lblAlgn val="ctr"/>
        <c:lblOffset val="100"/>
        <c:noMultiLvlLbl val="0"/>
      </c:catAx>
      <c:valAx>
        <c:axId val="97445376"/>
        <c:scaling>
          <c:orientation val="minMax"/>
        </c:scaling>
        <c:delete val="1"/>
        <c:axPos val="l"/>
        <c:numFmt formatCode="#,##0.0" sourceLinked="1"/>
        <c:majorTickMark val="out"/>
        <c:minorTickMark val="none"/>
        <c:tickLblPos val="none"/>
        <c:crossAx val="974438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3718140100135381"/>
          <c:y val="0.11358029328902694"/>
          <c:w val="0.75602699840365839"/>
          <c:h val="6.3298129018276389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137584</xdr:colOff>
      <xdr:row>2</xdr:row>
      <xdr:rowOff>10583</xdr:rowOff>
    </xdr:from>
    <xdr:to>
      <xdr:col>21</xdr:col>
      <xdr:colOff>137583</xdr:colOff>
      <xdr:row>23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438802</xdr:colOff>
      <xdr:row>22</xdr:row>
      <xdr:rowOff>79782</xdr:rowOff>
    </xdr:from>
    <xdr:to>
      <xdr:col>22</xdr:col>
      <xdr:colOff>600808</xdr:colOff>
      <xdr:row>31</xdr:row>
      <xdr:rowOff>80596</xdr:rowOff>
    </xdr:to>
    <xdr:sp macro="" textlink="">
      <xdr:nvSpPr>
        <xdr:cNvPr id="3" name="Oval Callout 2"/>
        <xdr:cNvSpPr/>
      </xdr:nvSpPr>
      <xdr:spPr>
        <a:xfrm>
          <a:off x="11011552" y="3779878"/>
          <a:ext cx="2096314" cy="1451545"/>
        </a:xfrm>
        <a:prstGeom prst="wedgeEllipseCallout">
          <a:avLst>
            <a:gd name="adj1" fmla="val -97907"/>
            <a:gd name="adj2" fmla="val -107150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state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14</xdr:col>
      <xdr:colOff>127488</xdr:colOff>
      <xdr:row>33</xdr:row>
      <xdr:rowOff>94519</xdr:rowOff>
    </xdr:from>
    <xdr:to>
      <xdr:col>17</xdr:col>
      <xdr:colOff>124068</xdr:colOff>
      <xdr:row>42</xdr:row>
      <xdr:rowOff>95840</xdr:rowOff>
    </xdr:to>
    <xdr:sp macro="" textlink="">
      <xdr:nvSpPr>
        <xdr:cNvPr id="4" name="Oval Callout 3"/>
        <xdr:cNvSpPr/>
      </xdr:nvSpPr>
      <xdr:spPr>
        <a:xfrm>
          <a:off x="7309338" y="5590444"/>
          <a:ext cx="1939680" cy="1458646"/>
        </a:xfrm>
        <a:prstGeom prst="wedgeEllipseCallout">
          <a:avLst>
            <a:gd name="adj1" fmla="val -126670"/>
            <a:gd name="adj2" fmla="val 85099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Choose a tab below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to see addtional long-term trend data for all 50 states and DC.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0033"/>
  </sheetPr>
  <dimension ref="A1:Q179"/>
  <sheetViews>
    <sheetView showGridLines="0" tabSelected="1" view="pageBreakPreview" zoomScaleNormal="100" zoomScaleSheetLayoutView="100" workbookViewId="0">
      <selection activeCell="R31" sqref="R31"/>
    </sheetView>
  </sheetViews>
  <sheetFormatPr defaultColWidth="9.7109375" defaultRowHeight="12.75"/>
  <cols>
    <col min="1" max="1" width="9" style="2" customWidth="1"/>
    <col min="2" max="2" width="10.28515625" style="7" customWidth="1"/>
    <col min="3" max="3" width="8.7109375" style="7" customWidth="1"/>
    <col min="4" max="4" width="3.42578125" style="7" customWidth="1"/>
    <col min="5" max="5" width="6.85546875" style="7" customWidth="1"/>
    <col min="6" max="6" width="6.28515625" style="7" customWidth="1"/>
    <col min="7" max="7" width="6.7109375" style="7" customWidth="1"/>
    <col min="8" max="8" width="8.7109375" style="7" customWidth="1"/>
    <col min="9" max="9" width="7.5703125" style="7" customWidth="1"/>
    <col min="10" max="10" width="7.28515625" style="1" customWidth="1"/>
    <col min="11" max="11" width="9.140625" style="1" customWidth="1"/>
    <col min="12" max="12" width="2.42578125" style="8" customWidth="1"/>
    <col min="13" max="13" width="18.85546875" style="8" customWidth="1"/>
    <col min="14" max="14" width="2.42578125" style="2" customWidth="1"/>
    <col min="15" max="16384" width="9.7109375" style="2"/>
  </cols>
  <sheetData>
    <row r="1" spans="1:17" ht="15" customHeight="1">
      <c r="A1" s="72" t="s">
        <v>87</v>
      </c>
      <c r="B1" s="39"/>
      <c r="C1" s="39"/>
      <c r="D1" s="39"/>
      <c r="E1" s="39"/>
      <c r="F1" s="73"/>
      <c r="G1" s="39"/>
      <c r="H1" s="39"/>
      <c r="I1" s="39"/>
      <c r="J1" s="39"/>
      <c r="K1" s="39"/>
      <c r="L1" s="163">
        <v>14</v>
      </c>
      <c r="M1" s="164" t="s">
        <v>90</v>
      </c>
    </row>
    <row r="2" spans="1:17" s="9" customFormat="1">
      <c r="A2" s="74" t="s">
        <v>56</v>
      </c>
      <c r="B2" s="39"/>
      <c r="C2" s="174"/>
      <c r="D2" s="39"/>
      <c r="E2" s="39"/>
      <c r="F2" s="73"/>
      <c r="G2" s="39"/>
      <c r="H2" s="39"/>
      <c r="I2" s="39"/>
      <c r="J2" s="39"/>
      <c r="K2" s="39"/>
      <c r="L2" s="163">
        <v>5</v>
      </c>
      <c r="M2" s="164" t="s">
        <v>92</v>
      </c>
    </row>
    <row r="3" spans="1:17" s="9" customFormat="1" ht="9.75" customHeight="1">
      <c r="A3" s="75"/>
      <c r="B3" s="76"/>
      <c r="C3" s="175"/>
      <c r="D3" s="76"/>
      <c r="E3" s="76"/>
      <c r="F3" s="77"/>
      <c r="G3" s="77"/>
      <c r="H3" s="77"/>
      <c r="I3" s="77"/>
      <c r="J3" s="76"/>
      <c r="K3" s="76"/>
      <c r="L3" s="163">
        <v>-5</v>
      </c>
      <c r="M3" s="164" t="s">
        <v>91</v>
      </c>
    </row>
    <row r="4" spans="1:17">
      <c r="A4" s="78"/>
      <c r="B4" s="78"/>
      <c r="C4" s="79" t="s">
        <v>0</v>
      </c>
      <c r="D4" s="79"/>
      <c r="E4" s="79"/>
      <c r="F4" s="76"/>
      <c r="G4" s="76"/>
      <c r="H4" s="76"/>
      <c r="I4" s="76"/>
      <c r="J4" s="76"/>
      <c r="K4" s="76"/>
      <c r="L4" s="149"/>
      <c r="M4" s="49" t="s">
        <v>76</v>
      </c>
    </row>
    <row r="5" spans="1:17">
      <c r="A5" s="78"/>
      <c r="B5" s="78"/>
      <c r="C5" s="80"/>
      <c r="D5" s="80"/>
      <c r="E5" s="81"/>
      <c r="F5" s="82"/>
      <c r="G5" s="82"/>
      <c r="H5" s="82" t="s">
        <v>76</v>
      </c>
      <c r="I5" s="83" t="s">
        <v>55</v>
      </c>
      <c r="J5" s="83"/>
      <c r="K5" s="83"/>
      <c r="L5" s="149"/>
      <c r="M5" s="50" t="s">
        <v>76</v>
      </c>
    </row>
    <row r="6" spans="1:17">
      <c r="A6" s="78"/>
      <c r="B6" s="78"/>
      <c r="C6" s="80" t="s">
        <v>57</v>
      </c>
      <c r="D6" s="80"/>
      <c r="E6" s="84" t="s">
        <v>54</v>
      </c>
      <c r="F6" s="39"/>
      <c r="G6" s="39"/>
      <c r="H6" s="84"/>
      <c r="I6" s="85" t="s">
        <v>58</v>
      </c>
      <c r="J6" s="76"/>
      <c r="K6" s="83" t="s">
        <v>60</v>
      </c>
      <c r="L6" s="149" t="s">
        <v>76</v>
      </c>
      <c r="M6" s="50"/>
    </row>
    <row r="7" spans="1:17" ht="25.5">
      <c r="A7" s="78"/>
      <c r="B7" s="78"/>
      <c r="C7" s="182" t="s">
        <v>63</v>
      </c>
      <c r="D7" s="182"/>
      <c r="E7" s="176" t="s">
        <v>58</v>
      </c>
      <c r="F7" s="177"/>
      <c r="G7" s="177"/>
      <c r="H7" s="176" t="s">
        <v>60</v>
      </c>
      <c r="I7" s="195" t="s">
        <v>98</v>
      </c>
      <c r="J7" s="197" t="s">
        <v>99</v>
      </c>
      <c r="K7" s="195" t="s">
        <v>100</v>
      </c>
      <c r="L7" s="150"/>
      <c r="M7" s="51" t="s">
        <v>78</v>
      </c>
    </row>
    <row r="8" spans="1:17">
      <c r="A8" s="77"/>
      <c r="B8" s="77"/>
      <c r="C8" s="183">
        <v>2015</v>
      </c>
      <c r="D8" s="183"/>
      <c r="E8" s="193">
        <v>1995</v>
      </c>
      <c r="F8" s="183">
        <v>2005</v>
      </c>
      <c r="G8" s="183">
        <v>2015</v>
      </c>
      <c r="H8" s="194">
        <v>2025</v>
      </c>
      <c r="I8" s="196"/>
      <c r="J8" s="198"/>
      <c r="K8" s="196"/>
      <c r="L8" s="151"/>
      <c r="M8" s="192" t="s">
        <v>100</v>
      </c>
    </row>
    <row r="9" spans="1:17" s="8" customFormat="1">
      <c r="A9" s="86" t="s">
        <v>86</v>
      </c>
      <c r="B9" s="86"/>
      <c r="C9" s="184">
        <f>+'Jul-1 ResPop-both sexes'!CI3/1000</f>
        <v>321418.82</v>
      </c>
      <c r="D9" s="87"/>
      <c r="E9" s="88"/>
      <c r="F9" s="89"/>
      <c r="G9" s="89"/>
      <c r="H9" s="88"/>
      <c r="I9" s="165">
        <f>(('Jul-1 ResPop-both sexes'!BY3-'Jul-1 ResPop-both sexes'!BO3)/'Jul-1 ResPop-both sexes'!BO3)*100</f>
        <v>12.447836837467733</v>
      </c>
      <c r="J9" s="125">
        <f>(('Jul-1 ResPop-both sexes'!CI3-'Jul-1 ResPop-both sexes'!BY3)/'Jul-1 ResPop-both sexes'!BY3)*100</f>
        <v>8.7650646656230631</v>
      </c>
      <c r="K9" s="91">
        <f>(('Jul-1 ResPop-both sexes'!CV3-'Jul-1 ResPop-both sexes'!CI3)/'Jul-1 ResPop-both sexes'!CI3)*100</f>
        <v>8.7177157205667051</v>
      </c>
      <c r="L9" s="92"/>
      <c r="M9" s="93">
        <f>+'Jul-1 ResPop-both sexes'!CV3-'Jul-1 ResPop-both sexes'!CI3</f>
        <v>28020379</v>
      </c>
    </row>
    <row r="10" spans="1:17" s="6" customFormat="1">
      <c r="A10" s="94" t="s">
        <v>19</v>
      </c>
      <c r="B10" s="94"/>
      <c r="C10" s="95">
        <f>+'Jul-1 ResPop-both sexes'!CI4/1000</f>
        <v>120510.61900000001</v>
      </c>
      <c r="D10" s="95"/>
      <c r="E10" s="84"/>
      <c r="F10" s="39"/>
      <c r="G10" s="39"/>
      <c r="H10" s="84"/>
      <c r="I10" s="96">
        <f>(('Jul-1 ResPop-both sexes'!BY4-'Jul-1 ResPop-both sexes'!BO4)/'Jul-1 ResPop-both sexes'!BO4)*100</f>
        <v>17.194788953785888</v>
      </c>
      <c r="J10" s="125">
        <f>(('Jul-1 ResPop-both sexes'!CI4-'Jul-1 ResPop-both sexes'!BY4)/'Jul-1 ResPop-both sexes'!BY4)*100</f>
        <v>12.718781087006228</v>
      </c>
      <c r="K10" s="96">
        <f>(('Jul-1 ResPop-both sexes'!CV4-'Jul-1 ResPop-both sexes'!CI4)/'Jul-1 ResPop-both sexes'!CI4)*100</f>
        <v>11.779176903904212</v>
      </c>
      <c r="L10" s="92"/>
      <c r="M10" s="93">
        <f>+'Jul-1 ResPop-both sexes'!CV4-'Jul-1 ResPop-both sexes'!CI4</f>
        <v>14195159</v>
      </c>
    </row>
    <row r="11" spans="1:17" s="6" customFormat="1">
      <c r="A11" s="94" t="s">
        <v>85</v>
      </c>
      <c r="B11" s="94"/>
      <c r="C11" s="97">
        <f>(C10/$C$9)*100</f>
        <v>37.493330042092744</v>
      </c>
      <c r="D11" s="98"/>
      <c r="E11" s="84"/>
      <c r="F11" s="39"/>
      <c r="G11" s="39"/>
      <c r="H11" s="84"/>
      <c r="I11" s="96"/>
      <c r="J11" s="110"/>
      <c r="K11" s="96"/>
      <c r="L11" s="92"/>
      <c r="M11" s="93"/>
    </row>
    <row r="12" spans="1:17" s="8" customFormat="1">
      <c r="A12" s="99" t="s">
        <v>2</v>
      </c>
      <c r="B12" s="99"/>
      <c r="C12" s="100">
        <f>+'Jul-1 ResPop-both sexes'!CI10/1000</f>
        <v>4858.9790000000003</v>
      </c>
      <c r="D12" s="100"/>
      <c r="E12" s="101">
        <f>RANK('Jul-1 ResPop-both sexes'!BO10,'Jul-1 ResPop-both sexes'!$BO$10:$BO$62)</f>
        <v>23</v>
      </c>
      <c r="F12" s="102">
        <f>RANK('Jul-1 ResPop-both sexes'!BY10,'Jul-1 ResPop-both sexes'!$BY$10:$BY$62)</f>
        <v>24</v>
      </c>
      <c r="G12" s="102">
        <f>RANK('Jul-1 ResPop-both sexes'!CI10,'Jul-1 ResPop-both sexes'!$CI10:$CI$62)</f>
        <v>24</v>
      </c>
      <c r="H12" s="101">
        <f>RANK('Jul-1 ResPop-both sexes'!CV10,'Jul-1 ResPop-both sexes'!$CV$10:$CV$62)</f>
        <v>24</v>
      </c>
      <c r="I12" s="103">
        <f>(('Jul-1 ResPop-both sexes'!BY10-'Jul-1 ResPop-both sexes'!BO10)/'Jul-1 ResPop-both sexes'!BO10)*100</f>
        <v>7.2036917178212745</v>
      </c>
      <c r="J12" s="104">
        <f>(('Jul-1 ResPop-both sexes'!CI10-'Jul-1 ResPop-both sexes'!BY10)/'Jul-1 ResPop-both sexes'!BY10)*100</f>
        <v>6.3279286534108126</v>
      </c>
      <c r="K12" s="103">
        <f>(('Jul-1 ResPop-both sexes'!CV10-'Jul-1 ResPop-both sexes'!CI10)/'Jul-1 ResPop-both sexes'!CI10)*100</f>
        <v>-1.211921269879948</v>
      </c>
      <c r="L12" s="105"/>
      <c r="M12" s="93">
        <f>+'Jul-1 ResPop-both sexes'!CV10-'Jul-1 ResPop-both sexes'!CI10</f>
        <v>-58887</v>
      </c>
    </row>
    <row r="13" spans="1:17" s="8" customFormat="1">
      <c r="A13" s="99" t="s">
        <v>3</v>
      </c>
      <c r="B13" s="99"/>
      <c r="C13" s="100">
        <f>+'Jul-1 ResPop-both sexes'!CI11/1000</f>
        <v>2978.2040000000002</v>
      </c>
      <c r="D13" s="100"/>
      <c r="E13" s="101">
        <f>RANK('Jul-1 ResPop-both sexes'!BO11,'Jul-1 ResPop-both sexes'!$BO$10:$BO$62)</f>
        <v>33</v>
      </c>
      <c r="F13" s="102">
        <f>RANK('Jul-1 ResPop-both sexes'!BY11,'Jul-1 ResPop-both sexes'!$BY$10:$BY$62)</f>
        <v>32</v>
      </c>
      <c r="G13" s="102">
        <f>RANK('Jul-1 ResPop-both sexes'!CI11,'Jul-1 ResPop-both sexes'!$CI11:$CI$62)</f>
        <v>32</v>
      </c>
      <c r="H13" s="101">
        <f>RANK('Jul-1 ResPop-both sexes'!CV11,'Jul-1 ResPop-both sexes'!$CV$10:$CV$62)</f>
        <v>32</v>
      </c>
      <c r="I13" s="103">
        <f>(('Jul-1 ResPop-both sexes'!BY11-'Jul-1 ResPop-both sexes'!BO11)/'Jul-1 ResPop-both sexes'!BO11)*100</f>
        <v>12.135536935496292</v>
      </c>
      <c r="J13" s="104">
        <f>(('Jul-1 ResPop-both sexes'!CI11-'Jul-1 ResPop-both sexes'!BY11)/'Jul-1 ResPop-both sexes'!BY11)*100</f>
        <v>7.0873831441334119</v>
      </c>
      <c r="K13" s="103">
        <f>(('Jul-1 ResPop-both sexes'!CV11-'Jul-1 ResPop-both sexes'!CI11)/'Jul-1 ResPop-both sexes'!CI11)*100</f>
        <v>5.8021881644104969</v>
      </c>
      <c r="L13" s="105"/>
      <c r="M13" s="93">
        <f>+'Jul-1 ResPop-both sexes'!CV11-'Jul-1 ResPop-both sexes'!CI11</f>
        <v>172801</v>
      </c>
      <c r="Q13" s="106"/>
    </row>
    <row r="14" spans="1:17" s="8" customFormat="1">
      <c r="A14" s="99" t="s">
        <v>17</v>
      </c>
      <c r="B14" s="99"/>
      <c r="C14" s="100">
        <f>+'Jul-1 ResPop-both sexes'!CI12/1000</f>
        <v>945.93399999999997</v>
      </c>
      <c r="D14" s="100"/>
      <c r="E14" s="101">
        <f>RANK('Jul-1 ResPop-both sexes'!BO12,'Jul-1 ResPop-both sexes'!$BO$10:$BO$62)</f>
        <v>46</v>
      </c>
      <c r="F14" s="102">
        <f>RANK('Jul-1 ResPop-both sexes'!BY12,'Jul-1 ResPop-both sexes'!$BY$10:$BY$62)</f>
        <v>45</v>
      </c>
      <c r="G14" s="102">
        <f>RANK('Jul-1 ResPop-both sexes'!CI12,'Jul-1 ResPop-both sexes'!$CI12:$CI$62)</f>
        <v>43</v>
      </c>
      <c r="H14" s="101">
        <f>RANK('Jul-1 ResPop-both sexes'!CV12,'Jul-1 ResPop-both sexes'!$CV$10:$CV$62)</f>
        <v>45</v>
      </c>
      <c r="I14" s="103">
        <f>(('Jul-1 ResPop-both sexes'!BY12-'Jul-1 ResPop-both sexes'!BO12)/'Jul-1 ResPop-both sexes'!BO12)*100</f>
        <v>17.665485579834741</v>
      </c>
      <c r="J14" s="104">
        <f>(('Jul-1 ResPop-both sexes'!CI12-'Jul-1 ResPop-both sexes'!BY12)/'Jul-1 ResPop-both sexes'!BY12)*100</f>
        <v>11.924983730698692</v>
      </c>
      <c r="K14" s="103">
        <f>(('Jul-1 ResPop-both sexes'!CV12-'Jul-1 ResPop-both sexes'!CI12)/'Jul-1 ResPop-both sexes'!CI12)*100</f>
        <v>4.7318311848395345</v>
      </c>
      <c r="L14" s="105"/>
      <c r="M14" s="93">
        <f>+'Jul-1 ResPop-both sexes'!CV12-'Jul-1 ResPop-both sexes'!CI12</f>
        <v>44760</v>
      </c>
    </row>
    <row r="15" spans="1:17" s="8" customFormat="1">
      <c r="A15" s="99" t="s">
        <v>4</v>
      </c>
      <c r="B15" s="99"/>
      <c r="C15" s="100">
        <f>+'Jul-1 ResPop-both sexes'!CI13/1000</f>
        <v>20271.272000000001</v>
      </c>
      <c r="D15" s="100"/>
      <c r="E15" s="101">
        <f>RANK('Jul-1 ResPop-both sexes'!BO13,'Jul-1 ResPop-both sexes'!$BO$10:$BO$62)</f>
        <v>4</v>
      </c>
      <c r="F15" s="102">
        <f>RANK('Jul-1 ResPop-both sexes'!BY13,'Jul-1 ResPop-both sexes'!$BY$10:$BY$62)</f>
        <v>4</v>
      </c>
      <c r="G15" s="102">
        <f>RANK('Jul-1 ResPop-both sexes'!CI13,'Jul-1 ResPop-both sexes'!$CI13:$CI$62)</f>
        <v>3</v>
      </c>
      <c r="H15" s="101">
        <f>RANK('Jul-1 ResPop-both sexes'!CV13,'Jul-1 ResPop-both sexes'!$CV$10:$CV$62)</f>
        <v>3</v>
      </c>
      <c r="I15" s="103">
        <f>(('Jul-1 ResPop-both sexes'!BY13-'Jul-1 ResPop-both sexes'!BO13)/'Jul-1 ResPop-both sexes'!BO13)*100</f>
        <v>25.777448832437116</v>
      </c>
      <c r="J15" s="104">
        <f>(('Jul-1 ResPop-both sexes'!CI13-'Jul-1 ResPop-both sexes'!BY13)/'Jul-1 ResPop-both sexes'!BY13)*100</f>
        <v>13.615227139410868</v>
      </c>
      <c r="K15" s="103">
        <f>(('Jul-1 ResPop-both sexes'!CV13-'Jul-1 ResPop-both sexes'!CI13)/'Jul-1 ResPop-both sexes'!CI13)*100</f>
        <v>27.828475687169508</v>
      </c>
      <c r="L15" s="105"/>
      <c r="M15" s="93">
        <f>+'Jul-1 ResPop-both sexes'!CV13-'Jul-1 ResPop-both sexes'!CI13</f>
        <v>5641186</v>
      </c>
    </row>
    <row r="16" spans="1:17" s="8" customFormat="1">
      <c r="A16" s="107" t="s">
        <v>5</v>
      </c>
      <c r="B16" s="107"/>
      <c r="C16" s="95">
        <f>+'Jul-1 ResPop-both sexes'!CI14/1000</f>
        <v>10214.86</v>
      </c>
      <c r="D16" s="95"/>
      <c r="E16" s="108">
        <f>RANK('Jul-1 ResPop-both sexes'!BO14,'Jul-1 ResPop-both sexes'!$BO$10:$BO$62)</f>
        <v>10</v>
      </c>
      <c r="F16" s="109">
        <f>RANK('Jul-1 ResPop-both sexes'!BY14,'Jul-1 ResPop-both sexes'!$BY$10:$BY$62)</f>
        <v>9</v>
      </c>
      <c r="G16" s="109">
        <f>RANK('Jul-1 ResPop-both sexes'!CI14,'Jul-1 ResPop-both sexes'!$CI14:$CI$62)</f>
        <v>7</v>
      </c>
      <c r="H16" s="108">
        <f>RANK('Jul-1 ResPop-both sexes'!CV14,'Jul-1 ResPop-both sexes'!$CV$10:$CV$62)</f>
        <v>9</v>
      </c>
      <c r="I16" s="96">
        <f>(('Jul-1 ResPop-both sexes'!BY14-'Jul-1 ResPop-both sexes'!BO14)/'Jul-1 ResPop-both sexes'!BO14)*100</f>
        <v>24.168808734126465</v>
      </c>
      <c r="J16" s="110">
        <f>(('Jul-1 ResPop-both sexes'!CI14-'Jul-1 ResPop-both sexes'!BY14)/'Jul-1 ResPop-both sexes'!BY14)*100</f>
        <v>14.440390583740257</v>
      </c>
      <c r="K16" s="96">
        <f>(('Jul-1 ResPop-both sexes'!CV14-'Jul-1 ResPop-both sexes'!CI14)/'Jul-1 ResPop-both sexes'!CI14)*100</f>
        <v>11.980213140463992</v>
      </c>
      <c r="L16" s="105"/>
      <c r="M16" s="93">
        <f>+'Jul-1 ResPop-both sexes'!CV14-'Jul-1 ResPop-both sexes'!CI14</f>
        <v>1223762</v>
      </c>
    </row>
    <row r="17" spans="1:13" s="8" customFormat="1">
      <c r="A17" s="107" t="s">
        <v>6</v>
      </c>
      <c r="B17" s="107"/>
      <c r="C17" s="95">
        <f>+'Jul-1 ResPop-both sexes'!CI15/1000</f>
        <v>4425.0919999999996</v>
      </c>
      <c r="D17" s="95"/>
      <c r="E17" s="108">
        <f>RANK('Jul-1 ResPop-both sexes'!BO15,'Jul-1 ResPop-both sexes'!$BO$10:$BO$62)</f>
        <v>24</v>
      </c>
      <c r="F17" s="109">
        <f>RANK('Jul-1 ResPop-both sexes'!BY15,'Jul-1 ResPop-both sexes'!$BY$10:$BY$62)</f>
        <v>26</v>
      </c>
      <c r="G17" s="109">
        <f>RANK('Jul-1 ResPop-both sexes'!CI15,'Jul-1 ResPop-both sexes'!$CI15:$CI$62)</f>
        <v>23</v>
      </c>
      <c r="H17" s="108">
        <f>RANK('Jul-1 ResPop-both sexes'!CV15,'Jul-1 ResPop-both sexes'!$CV$10:$CV$62)</f>
        <v>27</v>
      </c>
      <c r="I17" s="96">
        <f>(('Jul-1 ResPop-both sexes'!BY15-'Jul-1 ResPop-both sexes'!BO15)/'Jul-1 ResPop-both sexes'!BO15)*100</f>
        <v>8.4947583138620395</v>
      </c>
      <c r="J17" s="110">
        <f>(('Jul-1 ResPop-both sexes'!CI15-'Jul-1 ResPop-both sexes'!BY15)/'Jul-1 ResPop-both sexes'!BY15)*100</f>
        <v>5.7940461065970599</v>
      </c>
      <c r="K17" s="96">
        <f>(('Jul-1 ResPop-both sexes'!CV15-'Jul-1 ResPop-both sexes'!CI15)/'Jul-1 ResPop-both sexes'!CI15)*100</f>
        <v>1.4591787018213407</v>
      </c>
      <c r="L17" s="105"/>
      <c r="M17" s="93">
        <f>+'Jul-1 ResPop-both sexes'!CV15-'Jul-1 ResPop-both sexes'!CI15</f>
        <v>64570</v>
      </c>
    </row>
    <row r="18" spans="1:13" s="8" customFormat="1">
      <c r="A18" s="107" t="s">
        <v>7</v>
      </c>
      <c r="B18" s="107"/>
      <c r="C18" s="95">
        <f>+'Jul-1 ResPop-both sexes'!CI16/1000</f>
        <v>4670.7240000000002</v>
      </c>
      <c r="D18" s="95"/>
      <c r="E18" s="108">
        <f>RANK('Jul-1 ResPop-both sexes'!BO16,'Jul-1 ResPop-both sexes'!$BO$10:$BO$62)</f>
        <v>21</v>
      </c>
      <c r="F18" s="109">
        <f>RANK('Jul-1 ResPop-both sexes'!BY16,'Jul-1 ResPop-both sexes'!$BY$10:$BY$62)</f>
        <v>23</v>
      </c>
      <c r="G18" s="109">
        <f>RANK('Jul-1 ResPop-both sexes'!CI16,'Jul-1 ResPop-both sexes'!$CI16:$CI$62)</f>
        <v>22</v>
      </c>
      <c r="H18" s="108">
        <f>RANK('Jul-1 ResPop-both sexes'!CV16,'Jul-1 ResPop-both sexes'!$CV$10:$CV$62)</f>
        <v>25</v>
      </c>
      <c r="I18" s="96">
        <f>(('Jul-1 ResPop-both sexes'!BY16-'Jul-1 ResPop-both sexes'!BO16)/'Jul-1 ResPop-both sexes'!BO16)*100</f>
        <v>5.7451770780720235</v>
      </c>
      <c r="J18" s="110">
        <f>(('Jul-1 ResPop-both sexes'!CI16-'Jul-1 ResPop-both sexes'!BY16)/'Jul-1 ResPop-both sexes'!BY16)*100</f>
        <v>2.0560115438702904</v>
      </c>
      <c r="K18" s="96">
        <f>(('Jul-1 ResPop-both sexes'!CV16-'Jul-1 ResPop-both sexes'!CI16)/'Jul-1 ResPop-both sexes'!CI16)*100</f>
        <v>1.9627363980402182</v>
      </c>
      <c r="L18" s="105"/>
      <c r="M18" s="93">
        <f>+'Jul-1 ResPop-both sexes'!CV16-'Jul-1 ResPop-both sexes'!CI16</f>
        <v>91674</v>
      </c>
    </row>
    <row r="19" spans="1:13" s="8" customFormat="1">
      <c r="A19" s="107" t="s">
        <v>8</v>
      </c>
      <c r="B19" s="107"/>
      <c r="C19" s="95">
        <f>+'Jul-1 ResPop-both sexes'!CI17/1000</f>
        <v>6006.4009999999998</v>
      </c>
      <c r="D19" s="95"/>
      <c r="E19" s="108">
        <f>RANK('Jul-1 ResPop-both sexes'!BO17,'Jul-1 ResPop-both sexes'!$BO$10:$BO$62)</f>
        <v>19</v>
      </c>
      <c r="F19" s="109">
        <f>RANK('Jul-1 ResPop-both sexes'!BY17,'Jul-1 ResPop-both sexes'!$BY$10:$BY$62)</f>
        <v>19</v>
      </c>
      <c r="G19" s="109">
        <f>RANK('Jul-1 ResPop-both sexes'!CI17,'Jul-1 ResPop-both sexes'!$CI17:$CI$62)</f>
        <v>17</v>
      </c>
      <c r="H19" s="108">
        <f>RANK('Jul-1 ResPop-both sexes'!CV17,'Jul-1 ResPop-both sexes'!$CV$10:$CV$62)</f>
        <v>17</v>
      </c>
      <c r="I19" s="96">
        <f>(('Jul-1 ResPop-both sexes'!BY17-'Jul-1 ResPop-both sexes'!BO17)/'Jul-1 ResPop-both sexes'!BO17)*100</f>
        <v>11.321031520906114</v>
      </c>
      <c r="J19" s="110">
        <f>(('Jul-1 ResPop-both sexes'!CI17-'Jul-1 ResPop-both sexes'!BY17)/'Jul-1 ResPop-both sexes'!BY17)*100</f>
        <v>7.4033251322916422</v>
      </c>
      <c r="K19" s="96">
        <f>(('Jul-1 ResPop-both sexes'!CV17-'Jul-1 ResPop-both sexes'!CI17)/'Jul-1 ResPop-both sexes'!CI17)*100</f>
        <v>12.592083012772539</v>
      </c>
      <c r="L19" s="105"/>
      <c r="M19" s="93">
        <f>+'Jul-1 ResPop-both sexes'!CV17-'Jul-1 ResPop-both sexes'!CI17</f>
        <v>756331</v>
      </c>
    </row>
    <row r="20" spans="1:13" s="8" customFormat="1">
      <c r="A20" s="99" t="s">
        <v>9</v>
      </c>
      <c r="B20" s="99"/>
      <c r="C20" s="100">
        <f>+'Jul-1 ResPop-both sexes'!CI18/1000</f>
        <v>2992.3330000000001</v>
      </c>
      <c r="D20" s="100"/>
      <c r="E20" s="101">
        <f>RANK('Jul-1 ResPop-both sexes'!BO18,'Jul-1 ResPop-both sexes'!$BO$10:$BO$62)</f>
        <v>31</v>
      </c>
      <c r="F20" s="102">
        <f>RANK('Jul-1 ResPop-both sexes'!BY18,'Jul-1 ResPop-both sexes'!$BY$10:$BY$62)</f>
        <v>31</v>
      </c>
      <c r="G20" s="102">
        <f>RANK('Jul-1 ResPop-both sexes'!CI18,'Jul-1 ResPop-both sexes'!$CI18:$CI$62)</f>
        <v>26</v>
      </c>
      <c r="H20" s="101">
        <f>RANK('Jul-1 ResPop-both sexes'!CV18,'Jul-1 ResPop-both sexes'!$CV$10:$CV$62)</f>
        <v>33</v>
      </c>
      <c r="I20" s="103">
        <f>(('Jul-1 ResPop-both sexes'!BY18-'Jul-1 ResPop-both sexes'!BO18)/'Jul-1 ResPop-both sexes'!BO18)*100</f>
        <v>7.9959848193168686</v>
      </c>
      <c r="J20" s="104">
        <f>(('Jul-1 ResPop-both sexes'!CI18-'Jul-1 ResPop-both sexes'!BY18)/'Jul-1 ResPop-both sexes'!BY18)*100</f>
        <v>2.9728731774848991</v>
      </c>
      <c r="K20" s="103">
        <f>(('Jul-1 ResPop-both sexes'!CV18-'Jul-1 ResPop-both sexes'!CI18)/'Jul-1 ResPop-both sexes'!CI18)*100</f>
        <v>2.576150448496207</v>
      </c>
      <c r="L20" s="105"/>
      <c r="M20" s="93">
        <f>+'Jul-1 ResPop-both sexes'!CV18-'Jul-1 ResPop-both sexes'!CI18</f>
        <v>77087</v>
      </c>
    </row>
    <row r="21" spans="1:13" s="8" customFormat="1">
      <c r="A21" s="99" t="s">
        <v>10</v>
      </c>
      <c r="B21" s="99"/>
      <c r="C21" s="100">
        <f>+'Jul-1 ResPop-both sexes'!CI19/1000</f>
        <v>10042.802</v>
      </c>
      <c r="D21" s="100"/>
      <c r="E21" s="101">
        <f>RANK('Jul-1 ResPop-both sexes'!BO19,'Jul-1 ResPop-both sexes'!$BO$10:$BO$62)</f>
        <v>11</v>
      </c>
      <c r="F21" s="102">
        <f>RANK('Jul-1 ResPop-both sexes'!BY19,'Jul-1 ResPop-both sexes'!$BY$10:$BY$62)</f>
        <v>10</v>
      </c>
      <c r="G21" s="102">
        <f>RANK('Jul-1 ResPop-both sexes'!CI19,'Jul-1 ResPop-both sexes'!$CI19:$CI$62)</f>
        <v>7</v>
      </c>
      <c r="H21" s="101">
        <f>RANK('Jul-1 ResPop-both sexes'!CV19,'Jul-1 ResPop-both sexes'!$CV$10:$CV$62)</f>
        <v>8</v>
      </c>
      <c r="I21" s="103">
        <f>(('Jul-1 ResPop-both sexes'!BY19-'Jul-1 ResPop-both sexes'!BO19)/'Jul-1 ResPop-both sexes'!BO19)*100</f>
        <v>21.154053572221347</v>
      </c>
      <c r="J21" s="104">
        <f>(('Jul-1 ResPop-both sexes'!CI19-'Jul-1 ResPop-both sexes'!BY19)/'Jul-1 ResPop-both sexes'!BY19)*100</f>
        <v>15.362808424695135</v>
      </c>
      <c r="K21" s="103">
        <f>(('Jul-1 ResPop-both sexes'!CV19-'Jul-1 ResPop-both sexes'!CI19)/'Jul-1 ResPop-both sexes'!CI19)*100</f>
        <v>14.003571911504379</v>
      </c>
      <c r="L21" s="105"/>
      <c r="M21" s="93">
        <f>+'Jul-1 ResPop-both sexes'!CV19-'Jul-1 ResPop-both sexes'!CI19</f>
        <v>1406351</v>
      </c>
    </row>
    <row r="22" spans="1:13" s="6" customFormat="1">
      <c r="A22" s="99" t="s">
        <v>11</v>
      </c>
      <c r="B22" s="99"/>
      <c r="C22" s="100">
        <f>+'Jul-1 ResPop-both sexes'!CI20/1000</f>
        <v>3911.3380000000002</v>
      </c>
      <c r="D22" s="100"/>
      <c r="E22" s="101">
        <f>RANK('Jul-1 ResPop-both sexes'!BO20,'Jul-1 ResPop-both sexes'!$BO$10:$BO$62)</f>
        <v>27</v>
      </c>
      <c r="F22" s="102">
        <f>RANK('Jul-1 ResPop-both sexes'!BY20,'Jul-1 ResPop-both sexes'!$BY$10:$BY$62)</f>
        <v>28</v>
      </c>
      <c r="G22" s="102">
        <f>RANK('Jul-1 ResPop-both sexes'!CI20,'Jul-1 ResPop-both sexes'!$CI20:$CI$62)</f>
        <v>21</v>
      </c>
      <c r="H22" s="101">
        <f>RANK('Jul-1 ResPop-both sexes'!CV20,'Jul-1 ResPop-both sexes'!$CV$10:$CV$62)</f>
        <v>29</v>
      </c>
      <c r="I22" s="103">
        <f>(('Jul-1 ResPop-both sexes'!BY20-'Jul-1 ResPop-both sexes'!BO20)/'Jul-1 ResPop-both sexes'!BO20)*100</f>
        <v>8.667766839674945</v>
      </c>
      <c r="J22" s="104">
        <f>(('Jul-1 ResPop-both sexes'!CI20-'Jul-1 ResPop-both sexes'!BY20)/'Jul-1 ResPop-both sexes'!BY20)*100</f>
        <v>10.222096225635088</v>
      </c>
      <c r="K22" s="103">
        <f>(('Jul-1 ResPop-both sexes'!CV20-'Jul-1 ResPop-both sexes'!CI20)/'Jul-1 ResPop-both sexes'!CI20)*100</f>
        <v>-2.3097978236603431</v>
      </c>
      <c r="L22" s="105"/>
      <c r="M22" s="93">
        <f>+'Jul-1 ResPop-both sexes'!CV20-'Jul-1 ResPop-both sexes'!CI20</f>
        <v>-90344</v>
      </c>
    </row>
    <row r="23" spans="1:13" s="6" customFormat="1">
      <c r="A23" s="99" t="s">
        <v>12</v>
      </c>
      <c r="B23" s="99"/>
      <c r="C23" s="100">
        <f>+'Jul-1 ResPop-both sexes'!CI21/1000</f>
        <v>4896.1459999999997</v>
      </c>
      <c r="D23" s="100"/>
      <c r="E23" s="101">
        <f>RANK('Jul-1 ResPop-both sexes'!BO21,'Jul-1 ResPop-both sexes'!$BO$10:$BO$62)</f>
        <v>26</v>
      </c>
      <c r="F23" s="102">
        <f>RANK('Jul-1 ResPop-both sexes'!BY21,'Jul-1 ResPop-both sexes'!$BY$10:$BY$62)</f>
        <v>25</v>
      </c>
      <c r="G23" s="102">
        <f>RANK('Jul-1 ResPop-both sexes'!CI21,'Jul-1 ResPop-both sexes'!$CI21:$CI$62)</f>
        <v>19</v>
      </c>
      <c r="H23" s="101">
        <f>RANK('Jul-1 ResPop-both sexes'!CV21,'Jul-1 ResPop-both sexes'!$CV$10:$CV$62)</f>
        <v>23</v>
      </c>
      <c r="I23" s="103">
        <f>(('Jul-1 ResPop-both sexes'!BY21-'Jul-1 ResPop-both sexes'!BO21)/'Jul-1 ResPop-both sexes'!BO21)*100</f>
        <v>15.4112374163602</v>
      </c>
      <c r="J23" s="104">
        <f>(('Jul-1 ResPop-both sexes'!CI21-'Jul-1 ResPop-both sexes'!BY21)/'Jul-1 ResPop-both sexes'!BY21)*100</f>
        <v>14.659812887135113</v>
      </c>
      <c r="K23" s="103">
        <f>(('Jul-1 ResPop-both sexes'!CV21-'Jul-1 ResPop-both sexes'!CI21)/'Jul-1 ResPop-both sexes'!CI21)*100</f>
        <v>1.9077045496600795</v>
      </c>
      <c r="L23" s="105"/>
      <c r="M23" s="93">
        <f>+'Jul-1 ResPop-both sexes'!CV21-'Jul-1 ResPop-both sexes'!CI21</f>
        <v>93404</v>
      </c>
    </row>
    <row r="24" spans="1:13" s="6" customFormat="1">
      <c r="A24" s="111" t="s">
        <v>13</v>
      </c>
      <c r="B24" s="111"/>
      <c r="C24" s="95">
        <f>+'Jul-1 ResPop-both sexes'!CI22/1000</f>
        <v>6600.299</v>
      </c>
      <c r="D24" s="95"/>
      <c r="E24" s="108">
        <f>RANK('Jul-1 ResPop-both sexes'!BO22,'Jul-1 ResPop-both sexes'!$BO$10:$BO$62)</f>
        <v>17</v>
      </c>
      <c r="F24" s="109">
        <f>RANK('Jul-1 ResPop-both sexes'!BY22,'Jul-1 ResPop-both sexes'!$BY$10:$BY$62)</f>
        <v>16</v>
      </c>
      <c r="G24" s="109">
        <f>RANK('Jul-1 ResPop-both sexes'!CI22,'Jul-1 ResPop-both sexes'!$CI22:$CI$62)</f>
        <v>14</v>
      </c>
      <c r="H24" s="108">
        <f>RANK('Jul-1 ResPop-both sexes'!CV22,'Jul-1 ResPop-both sexes'!$CV$10:$CV$62)</f>
        <v>15</v>
      </c>
      <c r="I24" s="96">
        <f>(('Jul-1 ResPop-both sexes'!BY22-'Jul-1 ResPop-both sexes'!BO22)/'Jul-1 ResPop-both sexes'!BO22)*100</f>
        <v>14.307669588152869</v>
      </c>
      <c r="J24" s="110">
        <f>(('Jul-1 ResPop-both sexes'!CI22-'Jul-1 ResPop-both sexes'!BY22)/'Jul-1 ResPop-both sexes'!BY22)*100</f>
        <v>10.169190511791157</v>
      </c>
      <c r="K24" s="96">
        <f>(('Jul-1 ResPop-both sexes'!CV22-'Jul-1 ResPop-both sexes'!CI22)/'Jul-1 ResPop-both sexes'!CI22)*100</f>
        <v>7.1637057654509286</v>
      </c>
      <c r="L24" s="105"/>
      <c r="M24" s="93">
        <f>+'Jul-1 ResPop-both sexes'!CV22-'Jul-1 ResPop-both sexes'!CI22</f>
        <v>472826</v>
      </c>
    </row>
    <row r="25" spans="1:13" s="6" customFormat="1">
      <c r="A25" s="111" t="s">
        <v>14</v>
      </c>
      <c r="B25" s="111"/>
      <c r="C25" s="95">
        <f>+'Jul-1 ResPop-both sexes'!CI23/1000</f>
        <v>27469.114000000001</v>
      </c>
      <c r="D25" s="95"/>
      <c r="E25" s="108">
        <f>RANK('Jul-1 ResPop-both sexes'!BO23,'Jul-1 ResPop-both sexes'!$BO$10:$BO$62)</f>
        <v>2</v>
      </c>
      <c r="F25" s="109">
        <f>RANK('Jul-1 ResPop-both sexes'!BY23,'Jul-1 ResPop-both sexes'!$BY$10:$BY$62)</f>
        <v>2</v>
      </c>
      <c r="G25" s="109">
        <f>RANK('Jul-1 ResPop-both sexes'!CI23,'Jul-1 ResPop-both sexes'!$CI23:$CI$62)</f>
        <v>2</v>
      </c>
      <c r="H25" s="108">
        <f>RANK('Jul-1 ResPop-both sexes'!CV23,'Jul-1 ResPop-both sexes'!$CV$10:$CV$62)</f>
        <v>2</v>
      </c>
      <c r="I25" s="96">
        <f>(('Jul-1 ResPop-both sexes'!BY23-'Jul-1 ResPop-both sexes'!BO23)/'Jul-1 ResPop-both sexes'!BO23)*100</f>
        <v>21.940479148868832</v>
      </c>
      <c r="J25" s="110">
        <f>(('Jul-1 ResPop-both sexes'!CI23-'Jul-1 ResPop-both sexes'!BY23)/'Jul-1 ResPop-both sexes'!BY23)*100</f>
        <v>20.594282505191494</v>
      </c>
      <c r="K25" s="96">
        <f>(('Jul-1 ResPop-both sexes'!CV23-'Jul-1 ResPop-both sexes'!CI23)/'Jul-1 ResPop-both sexes'!CI23)*100</f>
        <v>12.363048913772756</v>
      </c>
      <c r="L25" s="105"/>
      <c r="M25" s="93">
        <f>+'Jul-1 ResPop-both sexes'!CV23-'Jul-1 ResPop-both sexes'!CI23</f>
        <v>3396020</v>
      </c>
    </row>
    <row r="26" spans="1:13" s="6" customFormat="1">
      <c r="A26" s="111" t="s">
        <v>15</v>
      </c>
      <c r="B26" s="111"/>
      <c r="C26" s="95">
        <f>+'Jul-1 ResPop-both sexes'!CI24/1000</f>
        <v>8382.9930000000004</v>
      </c>
      <c r="D26" s="95"/>
      <c r="E26" s="108">
        <f>RANK('Jul-1 ResPop-both sexes'!BO24,'Jul-1 ResPop-both sexes'!$BO$10:$BO$62)</f>
        <v>12</v>
      </c>
      <c r="F26" s="109">
        <f>RANK('Jul-1 ResPop-both sexes'!BY24,'Jul-1 ResPop-both sexes'!$BY$10:$BY$62)</f>
        <v>12</v>
      </c>
      <c r="G26" s="109">
        <f>RANK('Jul-1 ResPop-both sexes'!CI24,'Jul-1 ResPop-both sexes'!$CI24:$CI$62)</f>
        <v>8</v>
      </c>
      <c r="H26" s="108">
        <f>RANK('Jul-1 ResPop-both sexes'!CV24,'Jul-1 ResPop-both sexes'!$CV$10:$CV$62)</f>
        <v>13</v>
      </c>
      <c r="I26" s="96">
        <f>(('Jul-1 ResPop-both sexes'!BY24-'Jul-1 ResPop-both sexes'!BO24)/'Jul-1 ResPop-both sexes'!BO24)*100</f>
        <v>14.780412979565522</v>
      </c>
      <c r="J26" s="110">
        <f>(('Jul-1 ResPop-both sexes'!CI24-'Jul-1 ResPop-both sexes'!BY24)/'Jul-1 ResPop-both sexes'!BY24)*100</f>
        <v>10.635829911291978</v>
      </c>
      <c r="K26" s="96">
        <f>(('Jul-1 ResPop-both sexes'!CV24-'Jul-1 ResPop-both sexes'!CI24)/'Jul-1 ResPop-both sexes'!CI24)*100</f>
        <v>11.705974226627649</v>
      </c>
      <c r="L26" s="105"/>
      <c r="M26" s="93">
        <f>+'Jul-1 ResPop-both sexes'!CV24-'Jul-1 ResPop-both sexes'!CI24</f>
        <v>981311</v>
      </c>
    </row>
    <row r="27" spans="1:13" s="6" customFormat="1">
      <c r="A27" s="112" t="s">
        <v>16</v>
      </c>
      <c r="B27" s="112"/>
      <c r="C27" s="87">
        <f>+'Jul-1 ResPop-both sexes'!CI25/1000</f>
        <v>1844.1279999999999</v>
      </c>
      <c r="D27" s="87"/>
      <c r="E27" s="88">
        <f>RANK('Jul-1 ResPop-both sexes'!BO25,'Jul-1 ResPop-both sexes'!$BO$10:$BO$62)</f>
        <v>35</v>
      </c>
      <c r="F27" s="89">
        <f>RANK('Jul-1 ResPop-both sexes'!BY25,'Jul-1 ResPop-both sexes'!$BY$10:$BY$62)</f>
        <v>37</v>
      </c>
      <c r="G27" s="188">
        <f>RANK('Jul-1 ResPop-both sexes'!CI25,'Jul-1 ResPop-both sexes'!$CI25:$CI$62)</f>
        <v>24</v>
      </c>
      <c r="H27" s="190">
        <f>RANK('Jul-1 ResPop-both sexes'!CV25,'Jul-1 ResPop-both sexes'!$CV$10:$CV$62)</f>
        <v>39</v>
      </c>
      <c r="I27" s="90">
        <f>(('Jul-1 ResPop-both sexes'!BY25-'Jul-1 ResPop-both sexes'!BO25)/'Jul-1 ResPop-both sexes'!BO25)*100</f>
        <v>-3.7351144702728835E-3</v>
      </c>
      <c r="J27" s="113">
        <f>(('Jul-1 ResPop-both sexes'!CI25-'Jul-1 ResPop-both sexes'!BY25)/'Jul-1 ResPop-both sexes'!BY25)*100</f>
        <v>1.2983303414681306</v>
      </c>
      <c r="K27" s="90">
        <f>(('Jul-1 ResPop-both sexes'!CV25-'Jul-1 ResPop-both sexes'!CI25)/'Jul-1 ResPop-both sexes'!CI25)*100</f>
        <v>-4.212993891964115</v>
      </c>
      <c r="L27" s="105"/>
      <c r="M27" s="93">
        <f>+'Jul-1 ResPop-both sexes'!CV25-'Jul-1 ResPop-both sexes'!CI25</f>
        <v>-77693</v>
      </c>
    </row>
    <row r="28" spans="1:13" s="6" customFormat="1">
      <c r="A28" s="94" t="s">
        <v>73</v>
      </c>
      <c r="B28" s="94"/>
      <c r="C28" s="95">
        <f>+'Jul-1 ResPop-both sexes'!CI6/1000</f>
        <v>76044.679000000004</v>
      </c>
      <c r="D28" s="95"/>
      <c r="E28" s="84"/>
      <c r="F28" s="39"/>
      <c r="G28" s="39"/>
      <c r="H28" s="84"/>
      <c r="I28" s="96">
        <f>(('Jul-1 ResPop-both sexes'!BY6-'Jul-1 ResPop-both sexes'!BO6)/'Jul-1 ResPop-both sexes'!BO6)*100</f>
        <v>17.78792569387959</v>
      </c>
      <c r="J28" s="110">
        <f>(('Jul-1 ResPop-both sexes'!CI6-'Jul-1 ResPop-both sexes'!BY6)/'Jul-1 ResPop-both sexes'!BY6)*100</f>
        <v>12.104528947739064</v>
      </c>
      <c r="K28" s="96">
        <f>(('Jul-1 ResPop-both sexes'!CV6-'Jul-1 ResPop-both sexes'!CI6)/'Jul-1 ResPop-both sexes'!CI6)*100</f>
        <v>14.099426996068981</v>
      </c>
      <c r="L28" s="92"/>
      <c r="M28" s="93">
        <f>+'Jul-1 ResPop-both sexes'!CV6-'Jul-1 ResPop-both sexes'!CI6</f>
        <v>10721864</v>
      </c>
    </row>
    <row r="29" spans="1:13" s="6" customFormat="1">
      <c r="A29" s="94" t="s">
        <v>85</v>
      </c>
      <c r="B29" s="94"/>
      <c r="C29" s="97">
        <f>(C28/$C$9)*100</f>
        <v>23.659062341153515</v>
      </c>
      <c r="D29" s="98"/>
      <c r="E29" s="84"/>
      <c r="F29" s="39"/>
      <c r="G29" s="39"/>
      <c r="H29" s="84"/>
      <c r="I29" s="96"/>
      <c r="J29" s="110"/>
      <c r="K29" s="96"/>
      <c r="L29" s="92"/>
      <c r="M29" s="93"/>
    </row>
    <row r="30" spans="1:13" s="6" customFormat="1">
      <c r="A30" s="99" t="s">
        <v>20</v>
      </c>
      <c r="B30" s="99"/>
      <c r="C30" s="100">
        <f>+'Jul-1 ResPop-both sexes'!CI27/1000</f>
        <v>738.43200000000002</v>
      </c>
      <c r="D30" s="100"/>
      <c r="E30" s="101">
        <f>RANK('Jul-1 ResPop-both sexes'!BO27,'Jul-1 ResPop-both sexes'!$BO$10:$BO$63)</f>
        <v>48</v>
      </c>
      <c r="F30" s="102">
        <f>RANK('Jul-1 ResPop-both sexes'!BY27,'Jul-1 ResPop-both sexes'!$BY$10:$BY$63)</f>
        <v>47</v>
      </c>
      <c r="G30" s="102">
        <f>RANK('Jul-1 ResPop-both sexes'!CI27,'Jul-1 ResPop-both sexes'!$CI$10:$CI$63)</f>
        <v>48</v>
      </c>
      <c r="H30" s="101">
        <f>RANK('Jul-1 ResPop-both sexes'!CV27,'Jul-1 ResPop-both sexes'!$CV$10:$CV$63)</f>
        <v>46</v>
      </c>
      <c r="I30" s="103">
        <f>(('Jul-1 ResPop-both sexes'!BY27-'Jul-1 ResPop-both sexes'!BO27)/'Jul-1 ResPop-both sexes'!BO27)*100</f>
        <v>10.909045556211492</v>
      </c>
      <c r="J30" s="104">
        <f>(('Jul-1 ResPop-both sexes'!CI27-'Jul-1 ResPop-both sexes'!BY27)/'Jul-1 ResPop-both sexes'!BY27)*100</f>
        <v>10.7184089866346</v>
      </c>
      <c r="K30" s="103">
        <f>(('Jul-1 ResPop-both sexes'!CV27-'Jul-1 ResPop-both sexes'!CI27)/'Jul-1 ResPop-both sexes'!CI27)*100</f>
        <v>11.165415366614665</v>
      </c>
      <c r="L30" s="105"/>
      <c r="M30" s="93">
        <f>+'Jul-1 ResPop-both sexes'!CV27-'Jul-1 ResPop-both sexes'!CI27</f>
        <v>82449</v>
      </c>
    </row>
    <row r="31" spans="1:13" s="6" customFormat="1">
      <c r="A31" s="99" t="s">
        <v>21</v>
      </c>
      <c r="B31" s="99"/>
      <c r="C31" s="100">
        <f>+'Jul-1 ResPop-both sexes'!CI28/1000</f>
        <v>6828.0649999999996</v>
      </c>
      <c r="D31" s="100"/>
      <c r="E31" s="101">
        <f>RANK('Jul-1 ResPop-both sexes'!BO28,'Jul-1 ResPop-both sexes'!$BO$10:$BO$63)</f>
        <v>22</v>
      </c>
      <c r="F31" s="102">
        <f>RANK('Jul-1 ResPop-both sexes'!BY28,'Jul-1 ResPop-both sexes'!$BY$10:$BY$63)</f>
        <v>17</v>
      </c>
      <c r="G31" s="102">
        <f>RANK('Jul-1 ResPop-both sexes'!CI28,'Jul-1 ResPop-both sexes'!$CI$10:$CI$63)</f>
        <v>14</v>
      </c>
      <c r="H31" s="101">
        <f>RANK('Jul-1 ResPop-both sexes'!CV28,'Jul-1 ResPop-both sexes'!$CV$10:$CV$63)</f>
        <v>12</v>
      </c>
      <c r="I31" s="103">
        <f>(('Jul-1 ResPop-both sexes'!BY28-'Jul-1 ResPop-both sexes'!BO28)/'Jul-1 ResPop-both sexes'!BO28)*100</f>
        <v>35.574686062483806</v>
      </c>
      <c r="J31" s="104">
        <f>(('Jul-1 ResPop-both sexes'!CI28-'Jul-1 ResPop-both sexes'!BY28)/'Jul-1 ResPop-both sexes'!BY28)*100</f>
        <v>16.937402949130487</v>
      </c>
      <c r="K31" s="103">
        <f>(('Jul-1 ResPop-both sexes'!CV28-'Jul-1 ResPop-both sexes'!CI28)/'Jul-1 ResPop-both sexes'!CI28)*100</f>
        <v>39.593530524387219</v>
      </c>
      <c r="L31" s="105"/>
      <c r="M31" s="93">
        <f>+'Jul-1 ResPop-both sexes'!CV28-'Jul-1 ResPop-both sexes'!CI28</f>
        <v>2703472</v>
      </c>
    </row>
    <row r="32" spans="1:13" s="6" customFormat="1">
      <c r="A32" s="99" t="s">
        <v>22</v>
      </c>
      <c r="B32" s="99"/>
      <c r="C32" s="100">
        <f>+'Jul-1 ResPop-both sexes'!CI29/1000</f>
        <v>39144.817999999999</v>
      </c>
      <c r="D32" s="100"/>
      <c r="E32" s="101">
        <f>RANK('Jul-1 ResPop-both sexes'!BO29,'Jul-1 ResPop-both sexes'!$BO$10:$BO$63)</f>
        <v>1</v>
      </c>
      <c r="F32" s="102">
        <f>RANK('Jul-1 ResPop-both sexes'!BY29,'Jul-1 ResPop-both sexes'!$BY$10:$BY$63)</f>
        <v>1</v>
      </c>
      <c r="G32" s="102">
        <f>RANK('Jul-1 ResPop-both sexes'!CI29,'Jul-1 ResPop-both sexes'!$CI$10:$CI$63)</f>
        <v>1</v>
      </c>
      <c r="H32" s="101">
        <f>RANK('Jul-1 ResPop-both sexes'!CV29,'Jul-1 ResPop-both sexes'!$CV$10:$CV$63)</f>
        <v>1</v>
      </c>
      <c r="I32" s="103">
        <f>(('Jul-1 ResPop-both sexes'!BY29-'Jul-1 ResPop-both sexes'!BO29)/'Jul-1 ResPop-both sexes'!BO29)*100</f>
        <v>13.762886180572037</v>
      </c>
      <c r="J32" s="104">
        <f>(('Jul-1 ResPop-both sexes'!CI29-'Jul-1 ResPop-both sexes'!BY29)/'Jul-1 ResPop-both sexes'!BY29)*100</f>
        <v>9.25778797850605</v>
      </c>
      <c r="K32" s="103">
        <f>(('Jul-1 ResPop-both sexes'!CV29-'Jul-1 ResPop-both sexes'!CI29)/'Jul-1 ResPop-both sexes'!CI29)*100</f>
        <v>13.182738517266831</v>
      </c>
      <c r="L32" s="105"/>
      <c r="M32" s="93">
        <f>+'Jul-1 ResPop-both sexes'!CV29-'Jul-1 ResPop-both sexes'!CI29</f>
        <v>5160359</v>
      </c>
    </row>
    <row r="33" spans="1:13" s="6" customFormat="1">
      <c r="A33" s="99" t="s">
        <v>23</v>
      </c>
      <c r="B33" s="99"/>
      <c r="C33" s="100">
        <f>+'Jul-1 ResPop-both sexes'!CI30/1000</f>
        <v>5456.5739999999996</v>
      </c>
      <c r="D33" s="100"/>
      <c r="E33" s="101">
        <f>RANK('Jul-1 ResPop-both sexes'!BO30,'Jul-1 ResPop-both sexes'!$BO$10:$BO$63)</f>
        <v>25</v>
      </c>
      <c r="F33" s="102">
        <f>RANK('Jul-1 ResPop-both sexes'!BY30,'Jul-1 ResPop-both sexes'!$BY$10:$BY$63)</f>
        <v>22</v>
      </c>
      <c r="G33" s="102">
        <f>RANK('Jul-1 ResPop-both sexes'!CI30,'Jul-1 ResPop-both sexes'!$CI$10:$CI$63)</f>
        <v>22</v>
      </c>
      <c r="H33" s="101">
        <f>RANK('Jul-1 ResPop-both sexes'!CV30,'Jul-1 ResPop-both sexes'!$CV$10:$CV$63)</f>
        <v>22</v>
      </c>
      <c r="I33" s="103">
        <f>(('Jul-1 ResPop-both sexes'!BY30-'Jul-1 ResPop-both sexes'!BO30)/'Jul-1 ResPop-both sexes'!BO30)*100</f>
        <v>23.911514552598259</v>
      </c>
      <c r="J33" s="104">
        <f>(('Jul-1 ResPop-both sexes'!CI30-'Jul-1 ResPop-both sexes'!BY30)/'Jul-1 ResPop-both sexes'!BY30)*100</f>
        <v>17.804532406655774</v>
      </c>
      <c r="K33" s="103">
        <f>(('Jul-1 ResPop-both sexes'!CV30-'Jul-1 ResPop-both sexes'!CI30)/'Jul-1 ResPop-both sexes'!CI30)*100</f>
        <v>1.2137469408460329</v>
      </c>
      <c r="L33" s="105"/>
      <c r="M33" s="93">
        <f>+'Jul-1 ResPop-both sexes'!CV30-'Jul-1 ResPop-both sexes'!CI30</f>
        <v>66229</v>
      </c>
    </row>
    <row r="34" spans="1:13" s="6" customFormat="1">
      <c r="A34" s="107" t="s">
        <v>25</v>
      </c>
      <c r="B34" s="107"/>
      <c r="C34" s="95">
        <f>+'Jul-1 ResPop-both sexes'!CI31/1000</f>
        <v>1431.6030000000001</v>
      </c>
      <c r="D34" s="95"/>
      <c r="E34" s="108">
        <f>RANK('Jul-1 ResPop-both sexes'!BO31,'Jul-1 ResPop-both sexes'!$BO$10:$BO$63)</f>
        <v>40</v>
      </c>
      <c r="F34" s="109">
        <f>RANK('Jul-1 ResPop-both sexes'!BY31,'Jul-1 ResPop-both sexes'!$BY$10:$BY$63)</f>
        <v>42</v>
      </c>
      <c r="G34" s="109">
        <f>RANK('Jul-1 ResPop-both sexes'!CI31,'Jul-1 ResPop-both sexes'!$CI$10:$CI$63)</f>
        <v>40</v>
      </c>
      <c r="H34" s="108">
        <f>RANK('Jul-1 ResPop-both sexes'!CV31,'Jul-1 ResPop-both sexes'!$CV$10:$CV$63)</f>
        <v>41</v>
      </c>
      <c r="I34" s="96">
        <f>(('Jul-1 ResPop-both sexes'!BY31-'Jul-1 ResPop-both sexes'!BO31)/'Jul-1 ResPop-both sexes'!BO31)*100</f>
        <v>9.5078314937017687</v>
      </c>
      <c r="J34" s="110">
        <f>(('Jul-1 ResPop-both sexes'!CI31-'Jul-1 ResPop-both sexes'!BY31)/'Jul-1 ResPop-both sexes'!BY31)*100</f>
        <v>10.742700132819795</v>
      </c>
      <c r="K34" s="96">
        <f>(('Jul-1 ResPop-both sexes'!CV31-'Jul-1 ResPop-both sexes'!CI31)/'Jul-1 ResPop-both sexes'!CI31)*100</f>
        <v>0.49713502975336038</v>
      </c>
      <c r="L34" s="105"/>
      <c r="M34" s="93">
        <f>+'Jul-1 ResPop-both sexes'!CV31-'Jul-1 ResPop-both sexes'!CI31</f>
        <v>7117</v>
      </c>
    </row>
    <row r="35" spans="1:13" s="6" customFormat="1">
      <c r="A35" s="107" t="s">
        <v>26</v>
      </c>
      <c r="B35" s="107"/>
      <c r="C35" s="95">
        <f>+'Jul-1 ResPop-both sexes'!CI32/1000</f>
        <v>1654.93</v>
      </c>
      <c r="D35" s="95"/>
      <c r="E35" s="108">
        <f>RANK('Jul-1 ResPop-both sexes'!BO32,'Jul-1 ResPop-both sexes'!$BO$10:$BO$63)</f>
        <v>41</v>
      </c>
      <c r="F35" s="109">
        <f>RANK('Jul-1 ResPop-both sexes'!BY32,'Jul-1 ResPop-both sexes'!$BY$10:$BY$63)</f>
        <v>39</v>
      </c>
      <c r="G35" s="109">
        <f>RANK('Jul-1 ResPop-both sexes'!CI32,'Jul-1 ResPop-both sexes'!$CI$10:$CI$63)</f>
        <v>39</v>
      </c>
      <c r="H35" s="108">
        <f>RANK('Jul-1 ResPop-both sexes'!CV32,'Jul-1 ResPop-both sexes'!$CV$10:$CV$63)</f>
        <v>37</v>
      </c>
      <c r="I35" s="96">
        <f>(('Jul-1 ResPop-both sexes'!BY32-'Jul-1 ResPop-both sexes'!BO32)/'Jul-1 ResPop-both sexes'!BO32)*100</f>
        <v>22.595793991416311</v>
      </c>
      <c r="J35" s="110">
        <f>(('Jul-1 ResPop-both sexes'!CI32-'Jul-1 ResPop-both sexes'!BY32)/'Jul-1 ResPop-both sexes'!BY32)*100</f>
        <v>15.871901170740793</v>
      </c>
      <c r="K35" s="96">
        <f>(('Jul-1 ResPop-both sexes'!CV32-'Jul-1 ResPop-both sexes'!CI32)/'Jul-1 ResPop-both sexes'!CI32)*100</f>
        <v>11.945943332950639</v>
      </c>
      <c r="L35" s="105"/>
      <c r="M35" s="93">
        <f>+'Jul-1 ResPop-both sexes'!CV32-'Jul-1 ResPop-both sexes'!CI32</f>
        <v>197697</v>
      </c>
    </row>
    <row r="36" spans="1:13" s="6" customFormat="1">
      <c r="A36" s="107" t="s">
        <v>36</v>
      </c>
      <c r="B36" s="107"/>
      <c r="C36" s="95">
        <f>+'Jul-1 ResPop-both sexes'!CI33/1000</f>
        <v>1032.9490000000001</v>
      </c>
      <c r="D36" s="95"/>
      <c r="E36" s="108">
        <f>RANK('Jul-1 ResPop-both sexes'!BO33,'Jul-1 ResPop-both sexes'!$BO$10:$BO$63)</f>
        <v>44</v>
      </c>
      <c r="F36" s="109">
        <f>RANK('Jul-1 ResPop-both sexes'!BY33,'Jul-1 ResPop-both sexes'!$BY$10:$BY$63)</f>
        <v>44</v>
      </c>
      <c r="G36" s="109">
        <f>RANK('Jul-1 ResPop-both sexes'!CI33,'Jul-1 ResPop-both sexes'!$CI$10:$CI$63)</f>
        <v>44</v>
      </c>
      <c r="H36" s="108">
        <f>RANK('Jul-1 ResPop-both sexes'!CV33,'Jul-1 ResPop-both sexes'!$CV$10:$CV$63)</f>
        <v>44</v>
      </c>
      <c r="I36" s="96">
        <f>(('Jul-1 ResPop-both sexes'!BY33-'Jul-1 ResPop-both sexes'!BO33)/'Jul-1 ResPop-both sexes'!BO33)*100</f>
        <v>8.2415874324427012</v>
      </c>
      <c r="J36" s="110">
        <f>(('Jul-1 ResPop-both sexes'!CI33-'Jul-1 ResPop-both sexes'!BY33)/'Jul-1 ResPop-both sexes'!BY33)*100</f>
        <v>9.8762687453063602</v>
      </c>
      <c r="K36" s="96">
        <f>(('Jul-1 ResPop-both sexes'!CV33-'Jul-1 ResPop-both sexes'!CI33)/'Jul-1 ResPop-both sexes'!CI33)*100</f>
        <v>0.42964367069429371</v>
      </c>
      <c r="L36" s="105"/>
      <c r="M36" s="93">
        <f>+'Jul-1 ResPop-both sexes'!CV33-'Jul-1 ResPop-both sexes'!CI33</f>
        <v>4438</v>
      </c>
    </row>
    <row r="37" spans="1:13" s="6" customFormat="1">
      <c r="A37" s="107" t="s">
        <v>38</v>
      </c>
      <c r="B37" s="107"/>
      <c r="C37" s="95">
        <f>+'Jul-1 ResPop-both sexes'!CI34/1000</f>
        <v>2890.8449999999998</v>
      </c>
      <c r="D37" s="95"/>
      <c r="E37" s="108">
        <f>RANK('Jul-1 ResPop-both sexes'!BO34,'Jul-1 ResPop-both sexes'!$BO$10:$BO$63)</f>
        <v>38</v>
      </c>
      <c r="F37" s="109">
        <f>RANK('Jul-1 ResPop-both sexes'!BY34,'Jul-1 ResPop-both sexes'!$BY$10:$BY$63)</f>
        <v>35</v>
      </c>
      <c r="G37" s="109">
        <f>RANK('Jul-1 ResPop-both sexes'!CI34,'Jul-1 ResPop-both sexes'!$CI$10:$CI$63)</f>
        <v>35</v>
      </c>
      <c r="H37" s="108">
        <f>RANK('Jul-1 ResPop-both sexes'!CV34,'Jul-1 ResPop-both sexes'!$CV$10:$CV$63)</f>
        <v>28</v>
      </c>
      <c r="I37" s="96">
        <f>(('Jul-1 ResPop-both sexes'!BY34-'Jul-1 ResPop-both sexes'!BO34)/'Jul-1 ResPop-both sexes'!BO34)*100</f>
        <v>59.403569460019391</v>
      </c>
      <c r="J37" s="110">
        <f>(('Jul-1 ResPop-both sexes'!CI34-'Jul-1 ResPop-both sexes'!BY34)/'Jul-1 ResPop-both sexes'!BY34)*100</f>
        <v>18.859993018502614</v>
      </c>
      <c r="K37" s="96">
        <f>(('Jul-1 ResPop-both sexes'!CV34-'Jul-1 ResPop-both sexes'!CI34)/'Jul-1 ResPop-both sexes'!CI34)*100</f>
        <v>33.63905709230346</v>
      </c>
      <c r="L37" s="105"/>
      <c r="M37" s="93">
        <f>+'Jul-1 ResPop-both sexes'!CV34-'Jul-1 ResPop-both sexes'!CI34</f>
        <v>972453</v>
      </c>
    </row>
    <row r="38" spans="1:13" s="6" customFormat="1">
      <c r="A38" s="99" t="s">
        <v>41</v>
      </c>
      <c r="B38" s="99"/>
      <c r="C38" s="100">
        <f>+'Jul-1 ResPop-both sexes'!CI35/1000</f>
        <v>2085.1089999999999</v>
      </c>
      <c r="D38" s="100"/>
      <c r="E38" s="101">
        <f>RANK('Jul-1 ResPop-both sexes'!BO35,'Jul-1 ResPop-both sexes'!$BO$10:$BO$63)</f>
        <v>36</v>
      </c>
      <c r="F38" s="102">
        <f>RANK('Jul-1 ResPop-both sexes'!BY35,'Jul-1 ResPop-both sexes'!$BY$10:$BY$63)</f>
        <v>36</v>
      </c>
      <c r="G38" s="102">
        <f>RANK('Jul-1 ResPop-both sexes'!CI35,'Jul-1 ResPop-both sexes'!$CI$10:$CI$63)</f>
        <v>36</v>
      </c>
      <c r="H38" s="101">
        <f>RANK('Jul-1 ResPop-both sexes'!CV35,'Jul-1 ResPop-both sexes'!$CV$10:$CV$63)</f>
        <v>36</v>
      </c>
      <c r="I38" s="103">
        <f>(('Jul-1 ResPop-both sexes'!BY35-'Jul-1 ResPop-both sexes'!BO35)/'Jul-1 ResPop-both sexes'!BO35)*100</f>
        <v>14.851074376923201</v>
      </c>
      <c r="J38" s="104">
        <f>(('Jul-1 ResPop-both sexes'!CI35-'Jul-1 ResPop-both sexes'!BY35)/'Jul-1 ResPop-both sexes'!BY35)*100</f>
        <v>7.9095925319080012</v>
      </c>
      <c r="K38" s="103">
        <f>(('Jul-1 ResPop-both sexes'!CV35-'Jul-1 ResPop-both sexes'!CI35)/'Jul-1 ResPop-both sexes'!CI35)*100</f>
        <v>1.0299221767303293</v>
      </c>
      <c r="L38" s="105"/>
      <c r="M38" s="93">
        <f>+'Jul-1 ResPop-both sexes'!CV35-'Jul-1 ResPop-both sexes'!CI35</f>
        <v>21475</v>
      </c>
    </row>
    <row r="39" spans="1:13" s="6" customFormat="1">
      <c r="A39" s="99" t="s">
        <v>45</v>
      </c>
      <c r="B39" s="99"/>
      <c r="C39" s="100">
        <f>+'Jul-1 ResPop-both sexes'!CI36/1000</f>
        <v>4028.9769999999999</v>
      </c>
      <c r="D39" s="100"/>
      <c r="E39" s="101">
        <f>RANK('Jul-1 ResPop-both sexes'!BO36,'Jul-1 ResPop-both sexes'!$BO$10:$BO$63)</f>
        <v>29</v>
      </c>
      <c r="F39" s="102">
        <f>RANK('Jul-1 ResPop-both sexes'!BY36,'Jul-1 ResPop-both sexes'!$BY$10:$BY$63)</f>
        <v>27</v>
      </c>
      <c r="G39" s="102">
        <f>RANK('Jul-1 ResPop-both sexes'!CI36,'Jul-1 ResPop-both sexes'!$CI$10:$CI$63)</f>
        <v>27</v>
      </c>
      <c r="H39" s="101">
        <f>RANK('Jul-1 ResPop-both sexes'!CV36,'Jul-1 ResPop-both sexes'!$CV$10:$CV$63)</f>
        <v>26</v>
      </c>
      <c r="I39" s="103">
        <f>(('Jul-1 ResPop-both sexes'!BY36-'Jul-1 ResPop-both sexes'!BO36)/'Jul-1 ResPop-both sexes'!BO36)*100</f>
        <v>15.01807621455386</v>
      </c>
      <c r="J39" s="104">
        <f>(('Jul-1 ResPop-both sexes'!CI36-'Jul-1 ResPop-both sexes'!BY36)/'Jul-1 ResPop-both sexes'!BY36)*100</f>
        <v>11.507106439108581</v>
      </c>
      <c r="K39" s="103">
        <f>(('Jul-1 ResPop-both sexes'!CV36-'Jul-1 ResPop-both sexes'!CI36)/'Jul-1 ResPop-both sexes'!CI36)*100</f>
        <v>12.594785227118447</v>
      </c>
      <c r="L39" s="105"/>
      <c r="M39" s="93">
        <f>+'Jul-1 ResPop-both sexes'!CV36-'Jul-1 ResPop-both sexes'!CI36</f>
        <v>507441</v>
      </c>
    </row>
    <row r="40" spans="1:13" s="6" customFormat="1">
      <c r="A40" s="99" t="s">
        <v>49</v>
      </c>
      <c r="B40" s="99"/>
      <c r="C40" s="100">
        <f>+'Jul-1 ResPop-both sexes'!CI37/1000</f>
        <v>2995.9189999999999</v>
      </c>
      <c r="D40" s="100"/>
      <c r="E40" s="101">
        <f>RANK('Jul-1 ResPop-both sexes'!BO37,'Jul-1 ResPop-both sexes'!$BO$10:$BO$63)</f>
        <v>34</v>
      </c>
      <c r="F40" s="102">
        <f>RANK('Jul-1 ResPop-both sexes'!BY37,'Jul-1 ResPop-both sexes'!$BY$10:$BY$63)</f>
        <v>34</v>
      </c>
      <c r="G40" s="102">
        <f>RANK('Jul-1 ResPop-both sexes'!CI37,'Jul-1 ResPop-both sexes'!$CI$10:$CI$63)</f>
        <v>31</v>
      </c>
      <c r="H40" s="101">
        <f>RANK('Jul-1 ResPop-both sexes'!CV37,'Jul-1 ResPop-both sexes'!$CV$10:$CV$63)</f>
        <v>31</v>
      </c>
      <c r="I40" s="103">
        <f>(('Jul-1 ResPop-both sexes'!BY37-'Jul-1 ResPop-both sexes'!BO37)/'Jul-1 ResPop-both sexes'!BO37)*100</f>
        <v>24.329791873021396</v>
      </c>
      <c r="J40" s="104">
        <f>(('Jul-1 ResPop-both sexes'!CI37-'Jul-1 ResPop-both sexes'!BY37)/'Jul-1 ResPop-both sexes'!BY37)*100</f>
        <v>21.89835371741033</v>
      </c>
      <c r="K40" s="103">
        <f>(('Jul-1 ResPop-both sexes'!CV37-'Jul-1 ResPop-both sexes'!CI37)/'Jul-1 ResPop-both sexes'!CI37)*100</f>
        <v>7.6691325766818128</v>
      </c>
      <c r="L40" s="105"/>
      <c r="M40" s="93">
        <f>+'Jul-1 ResPop-both sexes'!CV37-'Jul-1 ResPop-both sexes'!CI37</f>
        <v>229761</v>
      </c>
    </row>
    <row r="41" spans="1:13" s="6" customFormat="1">
      <c r="A41" s="99" t="s">
        <v>51</v>
      </c>
      <c r="B41" s="99"/>
      <c r="C41" s="100">
        <f>+'Jul-1 ResPop-both sexes'!CI38/1000</f>
        <v>7170.3509999999997</v>
      </c>
      <c r="D41" s="100"/>
      <c r="E41" s="101">
        <f>RANK('Jul-1 ResPop-both sexes'!BO38,'Jul-1 ResPop-both sexes'!$BO$10:$BO$63)</f>
        <v>15</v>
      </c>
      <c r="F41" s="102">
        <f>RANK('Jul-1 ResPop-both sexes'!BY38,'Jul-1 ResPop-both sexes'!$BY$10:$BY$63)</f>
        <v>15</v>
      </c>
      <c r="G41" s="102">
        <f>RANK('Jul-1 ResPop-both sexes'!CI38,'Jul-1 ResPop-both sexes'!$CI$10:$CI$63)</f>
        <v>13</v>
      </c>
      <c r="H41" s="101">
        <f>RANK('Jul-1 ResPop-both sexes'!CV38,'Jul-1 ResPop-both sexes'!$CV$10:$CV$63)</f>
        <v>14</v>
      </c>
      <c r="I41" s="103">
        <f>(('Jul-1 ResPop-both sexes'!BY38-'Jul-1 ResPop-both sexes'!BO38)/'Jul-1 ResPop-both sexes'!BO38)*100</f>
        <v>15.214092222755781</v>
      </c>
      <c r="J41" s="104">
        <f>(('Jul-1 ResPop-both sexes'!CI38-'Jul-1 ResPop-both sexes'!BY38)/'Jul-1 ResPop-both sexes'!BY38)*100</f>
        <v>14.591681242963226</v>
      </c>
      <c r="K41" s="103">
        <f>(('Jul-1 ResPop-both sexes'!CV38-'Jul-1 ResPop-both sexes'!CI38)/'Jul-1 ResPop-both sexes'!CI38)*100</f>
        <v>11.52034258852879</v>
      </c>
      <c r="L41" s="105"/>
      <c r="M41" s="93">
        <f>+'Jul-1 ResPop-both sexes'!CV38-'Jul-1 ResPop-both sexes'!CI38</f>
        <v>826049</v>
      </c>
    </row>
    <row r="42" spans="1:13" s="6" customFormat="1">
      <c r="A42" s="114" t="s">
        <v>53</v>
      </c>
      <c r="B42" s="114"/>
      <c r="C42" s="115">
        <f>+'Jul-1 ResPop-both sexes'!CI39/1000</f>
        <v>586.10699999999997</v>
      </c>
      <c r="D42" s="115"/>
      <c r="E42" s="116">
        <f>RANK('Jul-1 ResPop-both sexes'!BO39,'Jul-1 ResPop-both sexes'!$BO$10:$BO$63)</f>
        <v>51</v>
      </c>
      <c r="F42" s="117">
        <f>RANK('Jul-1 ResPop-both sexes'!BY39,'Jul-1 ResPop-both sexes'!$BY$10:$BY$63)</f>
        <v>51</v>
      </c>
      <c r="G42" s="189">
        <f>RANK('Jul-1 ResPop-both sexes'!CI39,'Jul-1 ResPop-both sexes'!$CI$10:$CI$63)</f>
        <v>51</v>
      </c>
      <c r="H42" s="191">
        <f>RANK('Jul-1 ResPop-both sexes'!CV39,'Jul-1 ResPop-both sexes'!$CV$10:$CV$63)</f>
        <v>50</v>
      </c>
      <c r="I42" s="118">
        <f>(('Jul-1 ResPop-both sexes'!BY39-'Jul-1 ResPop-both sexes'!BO39)/'Jul-1 ResPop-both sexes'!BO39)*100</f>
        <v>7.4637316149960178</v>
      </c>
      <c r="J42" s="119">
        <f>(('Jul-1 ResPop-both sexes'!CI39-'Jul-1 ResPop-both sexes'!BY39)/'Jul-1 ResPop-both sexes'!BY39)*100</f>
        <v>13.99378010996641</v>
      </c>
      <c r="K42" s="118">
        <f>(('Jul-1 ResPop-both sexes'!CV39-'Jul-1 ResPop-both sexes'!CI39)/'Jul-1 ResPop-both sexes'!CI39)*100</f>
        <v>-9.7381536135893274</v>
      </c>
      <c r="L42" s="105"/>
      <c r="M42" s="93">
        <f>+'Jul-1 ResPop-both sexes'!CV39-'Jul-1 ResPop-both sexes'!CI39</f>
        <v>-57076</v>
      </c>
    </row>
    <row r="43" spans="1:13" s="6" customFormat="1">
      <c r="A43" s="94" t="s">
        <v>74</v>
      </c>
      <c r="B43" s="94"/>
      <c r="C43" s="95">
        <f>+'Jul-1 ResPop-both sexes'!CI7/1000</f>
        <v>67907.403000000006</v>
      </c>
      <c r="D43" s="95"/>
      <c r="E43" s="84"/>
      <c r="F43" s="39"/>
      <c r="G43" s="39"/>
      <c r="H43" s="84"/>
      <c r="I43" s="96">
        <f>(('Jul-1 ResPop-both sexes'!BY7-'Jul-1 ResPop-both sexes'!BO7)/'Jul-1 ResPop-both sexes'!BO7)*100</f>
        <v>6.0652291459919292</v>
      </c>
      <c r="J43" s="110">
        <f>(('Jul-1 ResPop-both sexes'!CI7-'Jul-1 ResPop-both sexes'!BY7)/'Jul-1 ResPop-both sexes'!BY7)*100</f>
        <v>3.2782808069707889</v>
      </c>
      <c r="K43" s="96">
        <f>(('Jul-1 ResPop-both sexes'!CV7-'Jul-1 ResPop-both sexes'!CI7)/'Jul-1 ResPop-both sexes'!CI7)*100</f>
        <v>3.1425940408882962</v>
      </c>
      <c r="L43" s="92"/>
      <c r="M43" s="93">
        <f>+'Jul-1 ResPop-both sexes'!CV7-'Jul-1 ResPop-both sexes'!CI7</f>
        <v>2134054</v>
      </c>
    </row>
    <row r="44" spans="1:13" s="6" customFormat="1">
      <c r="A44" s="94" t="s">
        <v>85</v>
      </c>
      <c r="B44" s="94"/>
      <c r="C44" s="97">
        <f>(C43/$C$9)*100</f>
        <v>21.127388558019099</v>
      </c>
      <c r="D44" s="98"/>
      <c r="E44" s="84"/>
      <c r="F44" s="39"/>
      <c r="G44" s="39"/>
      <c r="H44" s="84"/>
      <c r="I44" s="96"/>
      <c r="J44" s="110"/>
      <c r="K44" s="96"/>
      <c r="L44" s="92"/>
      <c r="M44" s="93"/>
    </row>
    <row r="45" spans="1:13" s="6" customFormat="1">
      <c r="A45" s="99" t="s">
        <v>27</v>
      </c>
      <c r="B45" s="99"/>
      <c r="C45" s="100">
        <f>+'Jul-1 ResPop-both sexes'!CI41/1000</f>
        <v>12859.995000000001</v>
      </c>
      <c r="D45" s="100"/>
      <c r="E45" s="101">
        <f>RANK('Jul-1 ResPop-both sexes'!BO41,'Jul-1 ResPop-both sexes'!$BO$10:$BO$63)</f>
        <v>6</v>
      </c>
      <c r="F45" s="102">
        <f>RANK('Jul-1 ResPop-both sexes'!BY41,'Jul-1 ResPop-both sexes'!$BY$10:$BY$63)</f>
        <v>5</v>
      </c>
      <c r="G45" s="102">
        <f>RANK('Jul-1 ResPop-both sexes'!CI41,'Jul-1 ResPop-both sexes'!$CI$10:$CI$63)</f>
        <v>5</v>
      </c>
      <c r="H45" s="101">
        <f>RANK('Jul-1 ResPop-both sexes'!CV41,'Jul-1 ResPop-both sexes'!$CV$10:$CV$63)</f>
        <v>5</v>
      </c>
      <c r="I45" s="103">
        <f>(('Jul-1 ResPop-both sexes'!BY41-'Jul-1 ResPop-both sexes'!BO41)/'Jul-1 ResPop-both sexes'!BO41)*100</f>
        <v>6.0998903233379069</v>
      </c>
      <c r="J45" s="104">
        <f>(('Jul-1 ResPop-both sexes'!CI41-'Jul-1 ResPop-both sexes'!BY41)/'Jul-1 ResPop-both sexes'!BY41)*100</f>
        <v>1.9832983647852009</v>
      </c>
      <c r="K45" s="103">
        <f>(('Jul-1 ResPop-both sexes'!CV41-'Jul-1 ResPop-both sexes'!CI41)/'Jul-1 ResPop-both sexes'!CI41)*100</f>
        <v>3.7364866782607615</v>
      </c>
      <c r="L45" s="105"/>
      <c r="M45" s="93">
        <f>+'Jul-1 ResPop-both sexes'!CV41-'Jul-1 ResPop-both sexes'!CI41</f>
        <v>480512</v>
      </c>
    </row>
    <row r="46" spans="1:13" s="6" customFormat="1">
      <c r="A46" s="99" t="s">
        <v>28</v>
      </c>
      <c r="B46" s="99"/>
      <c r="C46" s="100">
        <f>+'Jul-1 ResPop-both sexes'!CI42/1000</f>
        <v>6619.68</v>
      </c>
      <c r="D46" s="100"/>
      <c r="E46" s="101">
        <f>RANK('Jul-1 ResPop-both sexes'!BO42,'Jul-1 ResPop-both sexes'!$BO$10:$BO$63)</f>
        <v>14</v>
      </c>
      <c r="F46" s="102">
        <f>RANK('Jul-1 ResPop-both sexes'!BY42,'Jul-1 ResPop-both sexes'!$BY$10:$BY$63)</f>
        <v>14</v>
      </c>
      <c r="G46" s="102">
        <f>RANK('Jul-1 ResPop-both sexes'!CI42,'Jul-1 ResPop-both sexes'!$CI$10:$CI$63)</f>
        <v>16</v>
      </c>
      <c r="H46" s="101">
        <f>RANK('Jul-1 ResPop-both sexes'!CV42,'Jul-1 ResPop-both sexes'!$CV$10:$CV$63)</f>
        <v>18</v>
      </c>
      <c r="I46" s="103">
        <f>(('Jul-1 ResPop-both sexes'!BY42-'Jul-1 ResPop-both sexes'!BO42)/'Jul-1 ResPop-both sexes'!BO42)*100</f>
        <v>8.404906990360022</v>
      </c>
      <c r="J46" s="104">
        <f>(('Jul-1 ResPop-both sexes'!CI42-'Jul-1 ResPop-both sexes'!BY42)/'Jul-1 ResPop-both sexes'!BY42)*100</f>
        <v>5.432152563558593</v>
      </c>
      <c r="K46" s="103">
        <f>(('Jul-1 ResPop-both sexes'!CV42-'Jul-1 ResPop-both sexes'!CI42)/'Jul-1 ResPop-both sexes'!CI42)*100</f>
        <v>1.5354518647427067</v>
      </c>
      <c r="L46" s="105"/>
      <c r="M46" s="93">
        <f>+'Jul-1 ResPop-both sexes'!CV42-'Jul-1 ResPop-both sexes'!CI42</f>
        <v>101642</v>
      </c>
    </row>
    <row r="47" spans="1:13" s="6" customFormat="1">
      <c r="A47" s="99" t="s">
        <v>29</v>
      </c>
      <c r="B47" s="99"/>
      <c r="C47" s="100">
        <f>+'Jul-1 ResPop-both sexes'!CI43/1000</f>
        <v>3123.8989999999999</v>
      </c>
      <c r="D47" s="100"/>
      <c r="E47" s="101">
        <f>RANK('Jul-1 ResPop-both sexes'!BO43,'Jul-1 ResPop-both sexes'!$BO$10:$BO$63)</f>
        <v>30</v>
      </c>
      <c r="F47" s="102">
        <f>RANK('Jul-1 ResPop-both sexes'!BY43,'Jul-1 ResPop-both sexes'!$BY$10:$BY$63)</f>
        <v>30</v>
      </c>
      <c r="G47" s="102">
        <f>RANK('Jul-1 ResPop-both sexes'!CI43,'Jul-1 ResPop-both sexes'!$CI$10:$CI$63)</f>
        <v>30</v>
      </c>
      <c r="H47" s="101">
        <f>RANK('Jul-1 ResPop-both sexes'!CV43,'Jul-1 ResPop-both sexes'!$CV$10:$CV$63)</f>
        <v>34</v>
      </c>
      <c r="I47" s="103">
        <f>(('Jul-1 ResPop-both sexes'!BY43-'Jul-1 ResPop-both sexes'!BO43)/'Jul-1 ResPop-both sexes'!BO43)*100</f>
        <v>4.3505839780911417</v>
      </c>
      <c r="J47" s="104">
        <f>(('Jul-1 ResPop-both sexes'!CI43-'Jul-1 ResPop-both sexes'!BY43)/'Jul-1 ResPop-both sexes'!BY43)*100</f>
        <v>5.378562123075616</v>
      </c>
      <c r="K47" s="103">
        <f>(('Jul-1 ResPop-both sexes'!CV43-'Jul-1 ResPop-both sexes'!CI43)/'Jul-1 ResPop-both sexes'!CI43)*100</f>
        <v>-4.1831378031107915</v>
      </c>
      <c r="L47" s="105"/>
      <c r="M47" s="93">
        <f>+'Jul-1 ResPop-both sexes'!CV43-'Jul-1 ResPop-both sexes'!CI43</f>
        <v>-130677</v>
      </c>
    </row>
    <row r="48" spans="1:13" s="6" customFormat="1">
      <c r="A48" s="99" t="s">
        <v>30</v>
      </c>
      <c r="B48" s="99"/>
      <c r="C48" s="100">
        <f>+'Jul-1 ResPop-both sexes'!CI44/1000</f>
        <v>2911.6410000000001</v>
      </c>
      <c r="D48" s="100"/>
      <c r="E48" s="101">
        <f>RANK('Jul-1 ResPop-both sexes'!BO44,'Jul-1 ResPop-both sexes'!$BO$10:$BO$63)</f>
        <v>32</v>
      </c>
      <c r="F48" s="102">
        <f>RANK('Jul-1 ResPop-both sexes'!BY44,'Jul-1 ResPop-both sexes'!$BY$10:$BY$63)</f>
        <v>33</v>
      </c>
      <c r="G48" s="102">
        <f>RANK('Jul-1 ResPop-both sexes'!CI44,'Jul-1 ResPop-both sexes'!$CI$10:$CI$63)</f>
        <v>34</v>
      </c>
      <c r="H48" s="101">
        <f>RANK('Jul-1 ResPop-both sexes'!CV44,'Jul-1 ResPop-both sexes'!$CV$10:$CV$63)</f>
        <v>35</v>
      </c>
      <c r="I48" s="103">
        <f>(('Jul-1 ResPop-both sexes'!BY44-'Jul-1 ResPop-both sexes'!BO44)/'Jul-1 ResPop-both sexes'!BO44)*100</f>
        <v>6.1213973873399556</v>
      </c>
      <c r="J48" s="104">
        <f>(('Jul-1 ResPop-both sexes'!CI44-'Jul-1 ResPop-both sexes'!BY44)/'Jul-1 ResPop-both sexes'!BY44)*100</f>
        <v>6.059157854936748</v>
      </c>
      <c r="K48" s="103">
        <f>(('Jul-1 ResPop-both sexes'!CV44-'Jul-1 ResPop-both sexes'!CI44)/'Jul-1 ResPop-both sexes'!CI44)*100</f>
        <v>0.25281276091386262</v>
      </c>
      <c r="L48" s="105"/>
      <c r="M48" s="93">
        <f>+'Jul-1 ResPop-both sexes'!CV44-'Jul-1 ResPop-both sexes'!CI44</f>
        <v>7361</v>
      </c>
    </row>
    <row r="49" spans="1:13" s="6" customFormat="1">
      <c r="A49" s="107" t="s">
        <v>33</v>
      </c>
      <c r="B49" s="107"/>
      <c r="C49" s="95">
        <f>+'Jul-1 ResPop-both sexes'!CI45/1000</f>
        <v>9922.5759999999991</v>
      </c>
      <c r="D49" s="95"/>
      <c r="E49" s="108">
        <f>RANK('Jul-1 ResPop-both sexes'!BO45,'Jul-1 ResPop-both sexes'!$BO$10:$BO$63)</f>
        <v>8</v>
      </c>
      <c r="F49" s="109">
        <f>RANK('Jul-1 ResPop-both sexes'!BY45,'Jul-1 ResPop-both sexes'!$BY$10:$BY$63)</f>
        <v>8</v>
      </c>
      <c r="G49" s="109">
        <f>RANK('Jul-1 ResPop-both sexes'!CI45,'Jul-1 ResPop-both sexes'!$CI$10:$CI$63)</f>
        <v>10</v>
      </c>
      <c r="H49" s="108">
        <f>RANK('Jul-1 ResPop-both sexes'!CV45,'Jul-1 ResPop-both sexes'!$CV$10:$CV$63)</f>
        <v>10</v>
      </c>
      <c r="I49" s="96">
        <f>(('Jul-1 ResPop-both sexes'!BY45-'Jul-1 ResPop-both sexes'!BO45)/'Jul-1 ResPop-both sexes'!BO45)*100</f>
        <v>4.0504267603573592</v>
      </c>
      <c r="J49" s="110">
        <f>(('Jul-1 ResPop-both sexes'!CI45-'Jul-1 ResPop-both sexes'!BY45)/'Jul-1 ResPop-both sexes'!BY45)*100</f>
        <v>-1.2790692237107106</v>
      </c>
      <c r="K49" s="96">
        <f>(('Jul-1 ResPop-both sexes'!CV45-'Jul-1 ResPop-both sexes'!CI45)/'Jul-1 ResPop-both sexes'!CI45)*100</f>
        <v>7.9732722631703705</v>
      </c>
      <c r="L49" s="105"/>
      <c r="M49" s="93">
        <f>+'Jul-1 ResPop-both sexes'!CV45-'Jul-1 ResPop-both sexes'!CI45</f>
        <v>791154</v>
      </c>
    </row>
    <row r="50" spans="1:13" s="6" customFormat="1">
      <c r="A50" s="107" t="s">
        <v>34</v>
      </c>
      <c r="B50" s="107"/>
      <c r="C50" s="95">
        <f>+'Jul-1 ResPop-both sexes'!CI46/1000</f>
        <v>5489.5940000000001</v>
      </c>
      <c r="D50" s="95"/>
      <c r="E50" s="108">
        <f>RANK('Jul-1 ResPop-both sexes'!BO46,'Jul-1 ResPop-both sexes'!$BO$10:$BO$63)</f>
        <v>20</v>
      </c>
      <c r="F50" s="109">
        <f>RANK('Jul-1 ResPop-both sexes'!BY46,'Jul-1 ResPop-both sexes'!$BY$10:$BY$63)</f>
        <v>21</v>
      </c>
      <c r="G50" s="109">
        <f>RANK('Jul-1 ResPop-both sexes'!CI46,'Jul-1 ResPop-both sexes'!$CI$10:$CI$63)</f>
        <v>21</v>
      </c>
      <c r="H50" s="108">
        <f>RANK('Jul-1 ResPop-both sexes'!CV46,'Jul-1 ResPop-both sexes'!$CV$10:$CV$63)</f>
        <v>20</v>
      </c>
      <c r="I50" s="96">
        <f>(('Jul-1 ResPop-both sexes'!BY46-'Jul-1 ResPop-both sexes'!BO46)/'Jul-1 ResPop-both sexes'!BO46)*100</f>
        <v>11.164024323382431</v>
      </c>
      <c r="J50" s="110">
        <f>(('Jul-1 ResPop-both sexes'!CI46-'Jul-1 ResPop-both sexes'!BY46)/'Jul-1 ResPop-both sexes'!BY46)*100</f>
        <v>7.2270518114898863</v>
      </c>
      <c r="K50" s="96">
        <f>(('Jul-1 ResPop-both sexes'!CV46-'Jul-1 ResPop-both sexes'!CI46)/'Jul-1 ResPop-both sexes'!CI46)*100</f>
        <v>11.279395161099345</v>
      </c>
      <c r="L50" s="105"/>
      <c r="M50" s="93">
        <f>+'Jul-1 ResPop-both sexes'!CV46-'Jul-1 ResPop-both sexes'!CI46</f>
        <v>619193</v>
      </c>
    </row>
    <row r="51" spans="1:13" s="6" customFormat="1">
      <c r="A51" s="107" t="s">
        <v>35</v>
      </c>
      <c r="B51" s="107"/>
      <c r="C51" s="95">
        <f>+'Jul-1 ResPop-both sexes'!CI47/1000</f>
        <v>6083.6719999999996</v>
      </c>
      <c r="D51" s="95"/>
      <c r="E51" s="108">
        <f>RANK('Jul-1 ResPop-both sexes'!BO47,'Jul-1 ResPop-both sexes'!$BO$10:$BO$63)</f>
        <v>16</v>
      </c>
      <c r="F51" s="109">
        <f>RANK('Jul-1 ResPop-both sexes'!BY47,'Jul-1 ResPop-both sexes'!$BY$10:$BY$63)</f>
        <v>18</v>
      </c>
      <c r="G51" s="109">
        <f>RANK('Jul-1 ResPop-both sexes'!CI47,'Jul-1 ResPop-both sexes'!$CI$10:$CI$63)</f>
        <v>18</v>
      </c>
      <c r="H51" s="108">
        <f>RANK('Jul-1 ResPop-both sexes'!CV47,'Jul-1 ResPop-both sexes'!$CV$10:$CV$63)</f>
        <v>19</v>
      </c>
      <c r="I51" s="96">
        <f>(('Jul-1 ResPop-both sexes'!BY47-'Jul-1 ResPop-both sexes'!BO47)/'Jul-1 ResPop-both sexes'!BO47)*100</f>
        <v>8.7459926642514656</v>
      </c>
      <c r="J51" s="110">
        <f>(('Jul-1 ResPop-both sexes'!CI47-'Jul-1 ResPop-both sexes'!BY47)/'Jul-1 ResPop-both sexes'!BY47)*100</f>
        <v>5.0666114018271937</v>
      </c>
      <c r="K51" s="96">
        <f>(('Jul-1 ResPop-both sexes'!CV47-'Jul-1 ResPop-both sexes'!CI47)/'Jul-1 ResPop-both sexes'!CI47)*100</f>
        <v>3.8084564716835487</v>
      </c>
      <c r="L51" s="105"/>
      <c r="M51" s="93">
        <f>+'Jul-1 ResPop-both sexes'!CV47-'Jul-1 ResPop-both sexes'!CI47</f>
        <v>231694</v>
      </c>
    </row>
    <row r="52" spans="1:13" s="6" customFormat="1">
      <c r="A52" s="107" t="s">
        <v>37</v>
      </c>
      <c r="B52" s="107"/>
      <c r="C52" s="95">
        <f>+'Jul-1 ResPop-both sexes'!CI48/1000</f>
        <v>1896.19</v>
      </c>
      <c r="D52" s="95"/>
      <c r="E52" s="108">
        <f>RANK('Jul-1 ResPop-both sexes'!BO48,'Jul-1 ResPop-both sexes'!$BO$10:$BO$63)</f>
        <v>37</v>
      </c>
      <c r="F52" s="109">
        <f>RANK('Jul-1 ResPop-both sexes'!BY48,'Jul-1 ResPop-both sexes'!$BY$10:$BY$63)</f>
        <v>38</v>
      </c>
      <c r="G52" s="109">
        <f>RANK('Jul-1 ResPop-both sexes'!CI48,'Jul-1 ResPop-both sexes'!$CI$10:$CI$63)</f>
        <v>37</v>
      </c>
      <c r="H52" s="108">
        <f>RANK('Jul-1 ResPop-both sexes'!CV48,'Jul-1 ResPop-both sexes'!$CV$10:$CV$63)</f>
        <v>38</v>
      </c>
      <c r="I52" s="96">
        <f>(('Jul-1 ResPop-both sexes'!BY48-'Jul-1 ResPop-both sexes'!BO48)/'Jul-1 ResPop-both sexes'!BO48)*100</f>
        <v>7.7274634251948759</v>
      </c>
      <c r="J52" s="110">
        <f>(('Jul-1 ResPop-both sexes'!CI48-'Jul-1 ResPop-both sexes'!BY48)/'Jul-1 ResPop-both sexes'!BY48)*100</f>
        <v>7.6465074876653212</v>
      </c>
      <c r="K52" s="96">
        <f>(('Jul-1 ResPop-both sexes'!CV48-'Jul-1 ResPop-both sexes'!CI48)/'Jul-1 ResPop-both sexes'!CI48)*100</f>
        <v>-4.3984516319567133</v>
      </c>
      <c r="L52" s="105"/>
      <c r="M52" s="93">
        <f>+'Jul-1 ResPop-both sexes'!CV48-'Jul-1 ResPop-both sexes'!CI48</f>
        <v>-83403</v>
      </c>
    </row>
    <row r="53" spans="1:13" s="6" customFormat="1">
      <c r="A53" s="99" t="s">
        <v>43</v>
      </c>
      <c r="B53" s="99"/>
      <c r="C53" s="100">
        <f>+'Jul-1 ResPop-both sexes'!CI49/1000</f>
        <v>756.92700000000002</v>
      </c>
      <c r="D53" s="100"/>
      <c r="E53" s="101">
        <f>RANK('Jul-1 ResPop-both sexes'!BO49,'Jul-1 ResPop-both sexes'!$BO$10:$BO$63)</f>
        <v>47</v>
      </c>
      <c r="F53" s="102">
        <f>RANK('Jul-1 ResPop-both sexes'!BY49,'Jul-1 ResPop-both sexes'!$BY$10:$BY$63)</f>
        <v>48</v>
      </c>
      <c r="G53" s="102">
        <f>RANK('Jul-1 ResPop-both sexes'!CI49,'Jul-1 ResPop-both sexes'!$CI$10:$CI$63)</f>
        <v>47</v>
      </c>
      <c r="H53" s="101">
        <f>RANK('Jul-1 ResPop-both sexes'!CV49,'Jul-1 ResPop-both sexes'!$CV$10:$CV$63)</f>
        <v>49</v>
      </c>
      <c r="I53" s="103">
        <f>(('Jul-1 ResPop-both sexes'!BY49-'Jul-1 ResPop-both sexes'!BO49)/'Jul-1 ResPop-both sexes'!BO49)*100</f>
        <v>0.70781921228029709</v>
      </c>
      <c r="J53" s="104">
        <f>(('Jul-1 ResPop-both sexes'!CI49-'Jul-1 ResPop-both sexes'!BY49)/'Jul-1 ResPop-both sexes'!BY49)*100</f>
        <v>17.155221649029777</v>
      </c>
      <c r="K53" s="103">
        <f>(('Jul-1 ResPop-both sexes'!CV49-'Jul-1 ResPop-both sexes'!CI49)/'Jul-1 ResPop-both sexes'!CI49)*100</f>
        <v>-17.987203521607764</v>
      </c>
      <c r="L53" s="105"/>
      <c r="M53" s="93">
        <f>+'Jul-1 ResPop-both sexes'!CV49-'Jul-1 ResPop-both sexes'!CI49</f>
        <v>-136150</v>
      </c>
    </row>
    <row r="54" spans="1:13" s="6" customFormat="1">
      <c r="A54" s="99" t="s">
        <v>44</v>
      </c>
      <c r="B54" s="99"/>
      <c r="C54" s="100">
        <f>+'Jul-1 ResPop-both sexes'!CI50/1000</f>
        <v>11613.423000000001</v>
      </c>
      <c r="D54" s="100"/>
      <c r="E54" s="101">
        <f>RANK('Jul-1 ResPop-both sexes'!BO50,'Jul-1 ResPop-both sexes'!$BO$10:$BO$63)</f>
        <v>7</v>
      </c>
      <c r="F54" s="102">
        <f>RANK('Jul-1 ResPop-both sexes'!BY50,'Jul-1 ResPop-both sexes'!$BY$10:$BY$63)</f>
        <v>7</v>
      </c>
      <c r="G54" s="102">
        <f>RANK('Jul-1 ResPop-both sexes'!CI50,'Jul-1 ResPop-both sexes'!$CI$10:$CI$63)</f>
        <v>7</v>
      </c>
      <c r="H54" s="101">
        <f>RANK('Jul-1 ResPop-both sexes'!CV50,'Jul-1 ResPop-both sexes'!$CV$10:$CV$63)</f>
        <v>7</v>
      </c>
      <c r="I54" s="103">
        <f>(('Jul-1 ResPop-both sexes'!BY50-'Jul-1 ResPop-both sexes'!BO50)/'Jul-1 ResPop-both sexes'!BO50)*100</f>
        <v>2.7594208521308743</v>
      </c>
      <c r="J54" s="104">
        <f>(('Jul-1 ResPop-both sexes'!CI50-'Jul-1 ResPop-both sexes'!BY50)/'Jul-1 ResPop-both sexes'!BY50)*100</f>
        <v>1.3094199586158286</v>
      </c>
      <c r="K54" s="103">
        <f>(('Jul-1 ResPop-both sexes'!CV50-'Jul-1 ResPop-both sexes'!CI50)/'Jul-1 ResPop-both sexes'!CI50)*100</f>
        <v>-6.6173427076581984E-2</v>
      </c>
      <c r="L54" s="105"/>
      <c r="M54" s="93">
        <f>+'Jul-1 ResPop-both sexes'!CV50-'Jul-1 ResPop-both sexes'!CI50</f>
        <v>-7685</v>
      </c>
    </row>
    <row r="55" spans="1:13" s="6" customFormat="1">
      <c r="A55" s="99" t="s">
        <v>48</v>
      </c>
      <c r="B55" s="99"/>
      <c r="C55" s="100">
        <f>+'Jul-1 ResPop-both sexes'!CI51/1000</f>
        <v>858.46900000000005</v>
      </c>
      <c r="D55" s="100"/>
      <c r="E55" s="101">
        <f>RANK('Jul-1 ResPop-both sexes'!BO51,'Jul-1 ResPop-both sexes'!$BO$10:$BO$63)</f>
        <v>45</v>
      </c>
      <c r="F55" s="102">
        <f>RANK('Jul-1 ResPop-both sexes'!BY51,'Jul-1 ResPop-both sexes'!$BY$10:$BY$63)</f>
        <v>46</v>
      </c>
      <c r="G55" s="102">
        <f>RANK('Jul-1 ResPop-both sexes'!CI51,'Jul-1 ResPop-both sexes'!$CI$10:$CI$63)</f>
        <v>46</v>
      </c>
      <c r="H55" s="101">
        <f>RANK('Jul-1 ResPop-both sexes'!CV51,'Jul-1 ResPop-both sexes'!$CV$10:$CV$63)</f>
        <v>47</v>
      </c>
      <c r="I55" s="103">
        <f>(('Jul-1 ResPop-both sexes'!BY51-'Jul-1 ResPop-both sexes'!BO51)/'Jul-1 ResPop-both sexes'!BO51)*100</f>
        <v>6.4870491080685095</v>
      </c>
      <c r="J55" s="104">
        <f>(('Jul-1 ResPop-both sexes'!CI51-'Jul-1 ResPop-both sexes'!BY51)/'Jul-1 ResPop-both sexes'!BY51)*100</f>
        <v>10.699774208148881</v>
      </c>
      <c r="K55" s="103">
        <f>(('Jul-1 ResPop-both sexes'!CV51-'Jul-1 ResPop-both sexes'!CI51)/'Jul-1 ResPop-both sexes'!CI51)*100</f>
        <v>-6.5959283328809777</v>
      </c>
      <c r="L55" s="105"/>
      <c r="M55" s="93">
        <f>+'Jul-1 ResPop-both sexes'!CV51-'Jul-1 ResPop-both sexes'!CI51</f>
        <v>-56624</v>
      </c>
    </row>
    <row r="56" spans="1:13" s="6" customFormat="1">
      <c r="A56" s="99" t="s">
        <v>52</v>
      </c>
      <c r="B56" s="99"/>
      <c r="C56" s="100">
        <f>+'Jul-1 ResPop-both sexes'!CI52/1000</f>
        <v>5771.3370000000004</v>
      </c>
      <c r="D56" s="100"/>
      <c r="E56" s="101">
        <f>RANK('Jul-1 ResPop-both sexes'!BO52,'Jul-1 ResPop-both sexes'!$BO$10:$BO$63)</f>
        <v>18</v>
      </c>
      <c r="F56" s="102">
        <f>RANK('Jul-1 ResPop-both sexes'!BY52,'Jul-1 ResPop-both sexes'!$BY$10:$BY$63)</f>
        <v>20</v>
      </c>
      <c r="G56" s="102">
        <f>RANK('Jul-1 ResPop-both sexes'!CI52,'Jul-1 ResPop-both sexes'!$CI$10:$CI$63)</f>
        <v>20</v>
      </c>
      <c r="H56" s="101">
        <f>RANK('Jul-1 ResPop-both sexes'!CV52,'Jul-1 ResPop-both sexes'!$CV$10:$CV$63)</f>
        <v>21</v>
      </c>
      <c r="I56" s="103">
        <f>(('Jul-1 ResPop-both sexes'!BY52-'Jul-1 ResPop-both sexes'!BO52)/'Jul-1 ResPop-both sexes'!BO52)*100</f>
        <v>7.9649928246113886</v>
      </c>
      <c r="J56" s="104">
        <f>(('Jul-1 ResPop-both sexes'!CI52-'Jul-1 ResPop-both sexes'!BY52)/'Jul-1 ResPop-both sexes'!BY52)*100</f>
        <v>4.0599397854301511</v>
      </c>
      <c r="K56" s="103">
        <f>(('Jul-1 ResPop-both sexes'!CV52-'Jul-1 ResPop-both sexes'!CI52)/'Jul-1 ResPop-both sexes'!CI52)*100</f>
        <v>5.4933025051214299</v>
      </c>
      <c r="L56" s="105"/>
      <c r="M56" s="93">
        <f>+'Jul-1 ResPop-both sexes'!CV52-'Jul-1 ResPop-both sexes'!CI52</f>
        <v>317037</v>
      </c>
    </row>
    <row r="57" spans="1:13" s="6" customFormat="1">
      <c r="A57" s="120" t="s">
        <v>75</v>
      </c>
      <c r="B57" s="120"/>
      <c r="C57" s="121">
        <f>+'Jul-1 ResPop-both sexes'!CI8/1000</f>
        <v>56283.891000000003</v>
      </c>
      <c r="D57" s="121"/>
      <c r="E57" s="122"/>
      <c r="F57" s="123"/>
      <c r="G57" s="123"/>
      <c r="H57" s="122"/>
      <c r="I57" s="124">
        <f>(('Jul-1 ResPop-both sexes'!BY8-'Jul-1 ResPop-both sexes'!BO8)/'Jul-1 ResPop-both sexes'!BO8)*100</f>
        <v>5.8457799424386909</v>
      </c>
      <c r="J57" s="125">
        <f>(('Jul-1 ResPop-both sexes'!CI8-'Jul-1 ResPop-both sexes'!BY8)/'Jul-1 ResPop-both sexes'!BY8)*100</f>
        <v>3.3656925656224841</v>
      </c>
      <c r="K57" s="124">
        <f>(('Jul-1 ResPop-both sexes'!CV8-'Jul-1 ResPop-both sexes'!CI8)/'Jul-1 ResPop-both sexes'!CI8)*100</f>
        <v>2.1079246280254504</v>
      </c>
      <c r="L57" s="92"/>
      <c r="M57" s="93">
        <f>+'Jul-1 ResPop-both sexes'!CV8-'Jul-1 ResPop-both sexes'!CI8</f>
        <v>1186422</v>
      </c>
    </row>
    <row r="58" spans="1:13" s="6" customFormat="1">
      <c r="A58" s="107" t="s">
        <v>85</v>
      </c>
      <c r="B58" s="107"/>
      <c r="C58" s="97">
        <f>(C57/$C$9)*100</f>
        <v>17.511075113772119</v>
      </c>
      <c r="D58" s="98"/>
      <c r="E58" s="84"/>
      <c r="F58" s="39"/>
      <c r="G58" s="39"/>
      <c r="H58" s="84"/>
      <c r="I58" s="96"/>
      <c r="J58" s="110"/>
      <c r="K58" s="96"/>
      <c r="L58" s="92"/>
      <c r="M58" s="93"/>
    </row>
    <row r="59" spans="1:13" s="6" customFormat="1">
      <c r="A59" s="99" t="s">
        <v>24</v>
      </c>
      <c r="B59" s="99"/>
      <c r="C59" s="100">
        <f>+'Jul-1 ResPop-both sexes'!CI54/1000</f>
        <v>3590.886</v>
      </c>
      <c r="D59" s="100"/>
      <c r="E59" s="101">
        <f>RANK('Jul-1 ResPop-both sexes'!BO54,'Jul-1 ResPop-both sexes'!$BO$10:$BO$63)</f>
        <v>28</v>
      </c>
      <c r="F59" s="102">
        <f>RANK('Jul-1 ResPop-both sexes'!BY54,'Jul-1 ResPop-both sexes'!$BY$10:$BY$63)</f>
        <v>29</v>
      </c>
      <c r="G59" s="102">
        <f>RANK('Jul-1 ResPop-both sexes'!CI54,'Jul-1 ResPop-both sexes'!$CI$10:$CI$63)</f>
        <v>29</v>
      </c>
      <c r="H59" s="101">
        <f>RANK('Jul-1 ResPop-both sexes'!CV54,'Jul-1 ResPop-both sexes'!$CV$10:$CV$63)</f>
        <v>30</v>
      </c>
      <c r="I59" s="103">
        <f>(('Jul-1 ResPop-both sexes'!BY54-'Jul-1 ResPop-both sexes'!BO54)/'Jul-1 ResPop-both sexes'!BO54)*100</f>
        <v>7.4009591176044536</v>
      </c>
      <c r="J59" s="104">
        <f>(('Jul-1 ResPop-both sexes'!CI54-'Jul-1 ResPop-both sexes'!BY54)/'Jul-1 ResPop-both sexes'!BY54)*100</f>
        <v>2.3932435992923775</v>
      </c>
      <c r="K59" s="103">
        <f>(('Jul-1 ResPop-both sexes'!CV54-'Jul-1 ResPop-both sexes'!CI54)/'Jul-1 ResPop-both sexes'!CI54)*100</f>
        <v>2.7884483105283766</v>
      </c>
      <c r="L59" s="105"/>
      <c r="M59" s="93">
        <f>+'Jul-1 ResPop-both sexes'!CV54-'Jul-1 ResPop-both sexes'!CI54</f>
        <v>100130</v>
      </c>
    </row>
    <row r="60" spans="1:13" s="6" customFormat="1">
      <c r="A60" s="99" t="s">
        <v>31</v>
      </c>
      <c r="B60" s="99"/>
      <c r="C60" s="100">
        <f>+'Jul-1 ResPop-both sexes'!CI55/1000</f>
        <v>1329.328</v>
      </c>
      <c r="D60" s="100"/>
      <c r="E60" s="101">
        <f>RANK('Jul-1 ResPop-both sexes'!BO55,'Jul-1 ResPop-both sexes'!$BO$10:$BO$63)</f>
        <v>39</v>
      </c>
      <c r="F60" s="102">
        <f>RANK('Jul-1 ResPop-both sexes'!BY55,'Jul-1 ResPop-both sexes'!$BY$10:$BY$63)</f>
        <v>40</v>
      </c>
      <c r="G60" s="102">
        <f>RANK('Jul-1 ResPop-both sexes'!CI55,'Jul-1 ResPop-both sexes'!$CI$10:$CI$63)</f>
        <v>42</v>
      </c>
      <c r="H60" s="101">
        <f>RANK('Jul-1 ResPop-both sexes'!CV55,'Jul-1 ResPop-both sexes'!$CV$10:$CV$63)</f>
        <v>42</v>
      </c>
      <c r="I60" s="103">
        <f>(('Jul-1 ResPop-both sexes'!BY55-'Jul-1 ResPop-both sexes'!BO55)/'Jul-1 ResPop-both sexes'!BO55)*100</f>
        <v>6.5739859289919975</v>
      </c>
      <c r="J60" s="104">
        <f>(('Jul-1 ResPop-both sexes'!CI55-'Jul-1 ResPop-both sexes'!BY55)/'Jul-1 ResPop-both sexes'!BY55)*100</f>
        <v>0.79929510982440688</v>
      </c>
      <c r="K60" s="103">
        <f>(('Jul-1 ResPop-both sexes'!CV55-'Jul-1 ResPop-both sexes'!CI55)/'Jul-1 ResPop-both sexes'!CI55)*100</f>
        <v>6.39977492387131</v>
      </c>
      <c r="L60" s="105"/>
      <c r="M60" s="93">
        <f>+'Jul-1 ResPop-both sexes'!CV55-'Jul-1 ResPop-both sexes'!CI55</f>
        <v>85074</v>
      </c>
    </row>
    <row r="61" spans="1:13" s="6" customFormat="1">
      <c r="A61" s="99" t="s">
        <v>32</v>
      </c>
      <c r="B61" s="99"/>
      <c r="C61" s="100">
        <f>+'Jul-1 ResPop-both sexes'!CI56/1000</f>
        <v>6794.4219999999996</v>
      </c>
      <c r="D61" s="100"/>
      <c r="E61" s="101">
        <f>RANK('Jul-1 ResPop-both sexes'!BO56,'Jul-1 ResPop-both sexes'!$BO$10:$BO$63)</f>
        <v>13</v>
      </c>
      <c r="F61" s="102">
        <f>RANK('Jul-1 ResPop-both sexes'!BY56,'Jul-1 ResPop-both sexes'!$BY$10:$BY$63)</f>
        <v>13</v>
      </c>
      <c r="G61" s="102">
        <f>RANK('Jul-1 ResPop-both sexes'!CI56,'Jul-1 ResPop-both sexes'!$CI$10:$CI$63)</f>
        <v>15</v>
      </c>
      <c r="H61" s="101">
        <f>RANK('Jul-1 ResPop-both sexes'!CV56,'Jul-1 ResPop-both sexes'!$CV$10:$CV$63)</f>
        <v>16</v>
      </c>
      <c r="I61" s="103">
        <f>(('Jul-1 ResPop-both sexes'!BY56-'Jul-1 ResPop-both sexes'!BO56)/'Jul-1 ResPop-both sexes'!BO56)*100</f>
        <v>5.6241530697330315</v>
      </c>
      <c r="J61" s="104">
        <f>(('Jul-1 ResPop-both sexes'!CI56-'Jul-1 ResPop-both sexes'!BY56)/'Jul-1 ResPop-both sexes'!BY56)*100</f>
        <v>6.1082974533403922</v>
      </c>
      <c r="K61" s="103">
        <f>(('Jul-1 ResPop-both sexes'!CV56-'Jul-1 ResPop-both sexes'!CI56)/'Jul-1 ResPop-both sexes'!CI56)*100</f>
        <v>2.1225352208031825</v>
      </c>
      <c r="L61" s="105"/>
      <c r="M61" s="93">
        <f>+'Jul-1 ResPop-both sexes'!CV56-'Jul-1 ResPop-both sexes'!CI56</f>
        <v>144214</v>
      </c>
    </row>
    <row r="62" spans="1:13" s="6" customFormat="1">
      <c r="A62" s="99" t="s">
        <v>39</v>
      </c>
      <c r="B62" s="99"/>
      <c r="C62" s="100">
        <f>+'Jul-1 ResPop-both sexes'!CI57/1000</f>
        <v>1330.6079999999999</v>
      </c>
      <c r="D62" s="100"/>
      <c r="E62" s="101">
        <f>RANK('Jul-1 ResPop-both sexes'!BO57,'Jul-1 ResPop-both sexes'!$BO$10:$BO$63)</f>
        <v>42</v>
      </c>
      <c r="F62" s="102">
        <f>RANK('Jul-1 ResPop-both sexes'!BY57,'Jul-1 ResPop-both sexes'!$BY$10:$BY$63)</f>
        <v>41</v>
      </c>
      <c r="G62" s="102">
        <f>RANK('Jul-1 ResPop-both sexes'!CI57,'Jul-1 ResPop-both sexes'!$CI$10:$CI$63)</f>
        <v>41</v>
      </c>
      <c r="H62" s="101">
        <f>RANK('Jul-1 ResPop-both sexes'!CV57,'Jul-1 ResPop-both sexes'!$CV$10:$CV$63)</f>
        <v>40</v>
      </c>
      <c r="I62" s="103">
        <f>(('Jul-1 ResPop-both sexes'!BY57-'Jul-1 ResPop-both sexes'!BO57)/'Jul-1 ResPop-both sexes'!BO57)*100</f>
        <v>13.345623793213013</v>
      </c>
      <c r="J62" s="104">
        <f>(('Jul-1 ResPop-both sexes'!CI57-'Jul-1 ResPop-both sexes'!BY57)/'Jul-1 ResPop-both sexes'!BY57)*100</f>
        <v>2.473330601959812</v>
      </c>
      <c r="K62" s="103">
        <f>(('Jul-1 ResPop-both sexes'!CV57-'Jul-1 ResPop-both sexes'!CI57)/'Jul-1 ResPop-both sexes'!CI57)*100</f>
        <v>19.219785241032671</v>
      </c>
      <c r="L62" s="105"/>
      <c r="M62" s="93">
        <f>+'Jul-1 ResPop-both sexes'!CV57-'Jul-1 ResPop-both sexes'!CI57</f>
        <v>255740</v>
      </c>
    </row>
    <row r="63" spans="1:13" s="6" customFormat="1">
      <c r="A63" s="107" t="s">
        <v>40</v>
      </c>
      <c r="B63" s="107"/>
      <c r="C63" s="95">
        <f>+'Jul-1 ResPop-both sexes'!CI58/1000</f>
        <v>8958.0130000000008</v>
      </c>
      <c r="D63" s="95"/>
      <c r="E63" s="108">
        <f>RANK('Jul-1 ResPop-both sexes'!BO58,'Jul-1 ResPop-both sexes'!$BO$10:$BO$63)</f>
        <v>9</v>
      </c>
      <c r="F63" s="109">
        <f>RANK('Jul-1 ResPop-both sexes'!BY58,'Jul-1 ResPop-both sexes'!$BY$10:$BY$63)</f>
        <v>11</v>
      </c>
      <c r="G63" s="109">
        <f>RANK('Jul-1 ResPop-both sexes'!CI58,'Jul-1 ResPop-both sexes'!$CI$10:$CI$63)</f>
        <v>11</v>
      </c>
      <c r="H63" s="108">
        <f>RANK('Jul-1 ResPop-both sexes'!CV58,'Jul-1 ResPop-both sexes'!$CV$10:$CV$63)</f>
        <v>11</v>
      </c>
      <c r="I63" s="96">
        <f>(('Jul-1 ResPop-both sexes'!BY58-'Jul-1 ResPop-both sexes'!BO58)/'Jul-1 ResPop-both sexes'!BO58)*100</f>
        <v>8.6177768867154114</v>
      </c>
      <c r="J63" s="110">
        <f>(('Jul-1 ResPop-both sexes'!CI58-'Jul-1 ResPop-both sexes'!BY58)/'Jul-1 ResPop-both sexes'!BY58)*100</f>
        <v>3.5372159000940129</v>
      </c>
      <c r="K63" s="96">
        <f>(('Jul-1 ResPop-both sexes'!CV58-'Jul-1 ResPop-both sexes'!CI58)/'Jul-1 ResPop-both sexes'!CI58)*100</f>
        <v>7.5756867064158087</v>
      </c>
      <c r="L63" s="105"/>
      <c r="M63" s="93">
        <f>+'Jul-1 ResPop-both sexes'!CV58-'Jul-1 ResPop-both sexes'!CI58</f>
        <v>678631</v>
      </c>
    </row>
    <row r="64" spans="1:13" s="6" customFormat="1">
      <c r="A64" s="107" t="s">
        <v>42</v>
      </c>
      <c r="B64" s="107"/>
      <c r="C64" s="95">
        <f>+'Jul-1 ResPop-both sexes'!CI59/1000</f>
        <v>19795.791000000001</v>
      </c>
      <c r="D64" s="95"/>
      <c r="E64" s="108">
        <f>RANK('Jul-1 ResPop-both sexes'!BO59,'Jul-1 ResPop-both sexes'!$BO$10:$BO$63)</f>
        <v>3</v>
      </c>
      <c r="F64" s="109">
        <f>RANK('Jul-1 ResPop-both sexes'!BY59,'Jul-1 ResPop-both sexes'!$BY$10:$BY$63)</f>
        <v>3</v>
      </c>
      <c r="G64" s="109">
        <f>RANK('Jul-1 ResPop-both sexes'!CI59,'Jul-1 ResPop-both sexes'!$CI$10:$CI$63)</f>
        <v>4</v>
      </c>
      <c r="H64" s="108">
        <f>RANK('Jul-1 ResPop-both sexes'!CV59,'Jul-1 ResPop-both sexes'!$CV$10:$CV$63)</f>
        <v>4</v>
      </c>
      <c r="I64" s="96">
        <f>(('Jul-1 ResPop-both sexes'!BY59-'Jul-1 ResPop-both sexes'!BO59)/'Jul-1 ResPop-both sexes'!BO59)*100</f>
        <v>5.4084397227513659</v>
      </c>
      <c r="J64" s="110">
        <f>(('Jul-1 ResPop-both sexes'!CI59-'Jul-1 ResPop-both sexes'!BY59)/'Jul-1 ResPop-both sexes'!BY59)*100</f>
        <v>3.4662338280036025</v>
      </c>
      <c r="K64" s="96">
        <f>(('Jul-1 ResPop-both sexes'!CV59-'Jul-1 ResPop-both sexes'!CI59)/'Jul-1 ResPop-both sexes'!CI59)*100</f>
        <v>-1.2912441841803644</v>
      </c>
      <c r="L64" s="105"/>
      <c r="M64" s="93">
        <f>+'Jul-1 ResPop-both sexes'!CV59-'Jul-1 ResPop-both sexes'!CI59</f>
        <v>-255612</v>
      </c>
    </row>
    <row r="65" spans="1:13" s="6" customFormat="1">
      <c r="A65" s="107" t="s">
        <v>46</v>
      </c>
      <c r="B65" s="107"/>
      <c r="C65" s="95">
        <f>+'Jul-1 ResPop-both sexes'!CI60/1000</f>
        <v>12802.503000000001</v>
      </c>
      <c r="D65" s="95"/>
      <c r="E65" s="108">
        <f>RANK('Jul-1 ResPop-both sexes'!BO60,'Jul-1 ResPop-both sexes'!$BO$10:$BO$63)</f>
        <v>5</v>
      </c>
      <c r="F65" s="109">
        <f>RANK('Jul-1 ResPop-both sexes'!BY60,'Jul-1 ResPop-both sexes'!$BY$10:$BY$63)</f>
        <v>6</v>
      </c>
      <c r="G65" s="109">
        <f>RANK('Jul-1 ResPop-both sexes'!CI60,'Jul-1 ResPop-both sexes'!$CI$10:$CI$63)</f>
        <v>6</v>
      </c>
      <c r="H65" s="108">
        <f>RANK('Jul-1 ResPop-both sexes'!CV60,'Jul-1 ResPop-both sexes'!$CV$10:$CV$63)</f>
        <v>6</v>
      </c>
      <c r="I65" s="96">
        <f>(('Jul-1 ResPop-both sexes'!BY60-'Jul-1 ResPop-both sexes'!BO60)/'Jul-1 ResPop-both sexes'!BO60)*100</f>
        <v>3.3641959421425711</v>
      </c>
      <c r="J65" s="110">
        <f>(('Jul-1 ResPop-both sexes'!CI60-'Jul-1 ResPop-both sexes'!BY60)/'Jul-1 ResPop-both sexes'!BY60)*100</f>
        <v>2.8314319931180667</v>
      </c>
      <c r="K65" s="96">
        <f>(('Jul-1 ResPop-both sexes'!CV60-'Jul-1 ResPop-both sexes'!CI60)/'Jul-1 ResPop-both sexes'!CI60)*100</f>
        <v>-4.3585227045055174E-3</v>
      </c>
      <c r="L65" s="105"/>
      <c r="M65" s="93">
        <f>+'Jul-1 ResPop-both sexes'!CV60-'Jul-1 ResPop-both sexes'!CI60</f>
        <v>-558</v>
      </c>
    </row>
    <row r="66" spans="1:13" s="6" customFormat="1">
      <c r="A66" s="107" t="s">
        <v>47</v>
      </c>
      <c r="B66" s="107"/>
      <c r="C66" s="95">
        <f>+'Jul-1 ResPop-both sexes'!CI61/1000</f>
        <v>1056.298</v>
      </c>
      <c r="D66" s="95"/>
      <c r="E66" s="108">
        <f>RANK('Jul-1 ResPop-both sexes'!BO61,'Jul-1 ResPop-both sexes'!$BO$10:$BO$63)</f>
        <v>43</v>
      </c>
      <c r="F66" s="109">
        <f>RANK('Jul-1 ResPop-both sexes'!BY61,'Jul-1 ResPop-both sexes'!$BY$10:$BY$63)</f>
        <v>43</v>
      </c>
      <c r="G66" s="109">
        <f>RANK('Jul-1 ResPop-both sexes'!CI61,'Jul-1 ResPop-both sexes'!$CI$10:$CI$63)</f>
        <v>43</v>
      </c>
      <c r="H66" s="108">
        <f>RANK('Jul-1 ResPop-both sexes'!CV61,'Jul-1 ResPop-both sexes'!$CV$10:$CV$63)</f>
        <v>43</v>
      </c>
      <c r="I66" s="96">
        <f>(('Jul-1 ResPop-both sexes'!BY61-'Jul-1 ResPop-both sexes'!BO61)/'Jul-1 ResPop-both sexes'!BO61)*100</f>
        <v>7.9572140399897702</v>
      </c>
      <c r="J66" s="110">
        <f>(('Jul-1 ResPop-both sexes'!CI61-'Jul-1 ResPop-both sexes'!BY61)/'Jul-1 ResPop-both sexes'!BY61)*100</f>
        <v>-1.0879132815689623</v>
      </c>
      <c r="K66" s="96">
        <f>(('Jul-1 ResPop-both sexes'!CV61-'Jul-1 ResPop-both sexes'!CI61)/'Jul-1 ResPop-both sexes'!CI61)*100</f>
        <v>9.6144269893533831</v>
      </c>
      <c r="L66" s="105"/>
      <c r="M66" s="93">
        <f>+'Jul-1 ResPop-both sexes'!CV61-'Jul-1 ResPop-both sexes'!CI61</f>
        <v>101557</v>
      </c>
    </row>
    <row r="67" spans="1:13" s="6" customFormat="1">
      <c r="A67" s="86" t="s">
        <v>50</v>
      </c>
      <c r="B67" s="86"/>
      <c r="C67" s="87">
        <f>+'Jul-1 ResPop-both sexes'!CI62/1000</f>
        <v>626.04200000000003</v>
      </c>
      <c r="D67" s="87"/>
      <c r="E67" s="88">
        <f>RANK('Jul-1 ResPop-both sexes'!BO62,'Jul-1 ResPop-both sexes'!$BO$10:$BO$63)</f>
        <v>49</v>
      </c>
      <c r="F67" s="89">
        <f>RANK('Jul-1 ResPop-both sexes'!BY62,'Jul-1 ResPop-both sexes'!$BY$10:$BY$63)</f>
        <v>49</v>
      </c>
      <c r="G67" s="188">
        <f>RANK('Jul-1 ResPop-both sexes'!CI62,'Jul-1 ResPop-both sexes'!$CI$10:$CI$63)</f>
        <v>50</v>
      </c>
      <c r="H67" s="190">
        <f>RANK('Jul-1 ResPop-both sexes'!CV62,'Jul-1 ResPop-both sexes'!$CV$10:$CV$63)</f>
        <v>48</v>
      </c>
      <c r="I67" s="90">
        <f>(('Jul-1 ResPop-both sexes'!BY62-'Jul-1 ResPop-both sexes'!BO62)/'Jul-1 ResPop-both sexes'!BO62)*100</f>
        <v>6.5865170968400566</v>
      </c>
      <c r="J67" s="113">
        <f>(('Jul-1 ResPop-both sexes'!CI62-'Jul-1 ResPop-both sexes'!BY62)/'Jul-1 ResPop-both sexes'!BY62)*100</f>
        <v>0.77702566744202894</v>
      </c>
      <c r="K67" s="90">
        <f>(('Jul-1 ResPop-both sexes'!CV62-'Jul-1 ResPop-both sexes'!CI62)/'Jul-1 ResPop-both sexes'!CI62)*100</f>
        <v>12.338788771360388</v>
      </c>
      <c r="L67" s="105"/>
      <c r="M67" s="93">
        <f>+'Jul-1 ResPop-both sexes'!CV62-'Jul-1 ResPop-both sexes'!CI62</f>
        <v>77246</v>
      </c>
    </row>
    <row r="68" spans="1:13" s="6" customFormat="1">
      <c r="A68" s="126" t="s">
        <v>72</v>
      </c>
      <c r="B68" s="126"/>
      <c r="C68" s="115">
        <f>+'Jul-1 ResPop-both sexes'!CI63/1000</f>
        <v>672.22799999999995</v>
      </c>
      <c r="D68" s="115"/>
      <c r="E68" s="116"/>
      <c r="F68" s="117"/>
      <c r="G68" s="117"/>
      <c r="H68" s="116"/>
      <c r="I68" s="118">
        <f>(('Jul-1 ResPop-both sexes'!BY63-'Jul-1 ResPop-both sexes'!BO63)/'Jul-1 ResPop-both sexes'!BO63)*100</f>
        <v>2.877521663495219</v>
      </c>
      <c r="J68" s="119">
        <f>(('Jul-1 ResPop-both sexes'!CI63-'Jul-1 ResPop-both sexes'!BY63)/'Jul-1 ResPop-both sexes'!BY63)*100</f>
        <v>18.530299610675392</v>
      </c>
      <c r="K68" s="118">
        <f>(('Jul-1 ResPop-both sexes'!CV63-'Jul-1 ResPop-both sexes'!CI63)/'Jul-1 ResPop-both sexes'!CI63)*100</f>
        <v>-32.298565367702622</v>
      </c>
      <c r="L68" s="105"/>
      <c r="M68" s="93">
        <f>+'Jul-1 ResPop-both sexes'!CV63-'Jul-1 ResPop-both sexes'!CI63</f>
        <v>-217120</v>
      </c>
    </row>
    <row r="69" spans="1:13" s="6" customFormat="1" ht="19.5" customHeight="1">
      <c r="A69" s="166"/>
      <c r="B69" s="127"/>
      <c r="C69" s="95"/>
      <c r="D69" s="95"/>
      <c r="E69" s="109"/>
      <c r="F69" s="109"/>
      <c r="G69" s="109"/>
      <c r="H69" s="109"/>
      <c r="I69" s="105"/>
      <c r="J69" s="105"/>
      <c r="K69" s="105"/>
      <c r="L69" s="105"/>
      <c r="M69" s="128"/>
    </row>
    <row r="70" spans="1:13" s="6" customFormat="1" ht="83.25" customHeight="1">
      <c r="A70" s="129" t="s">
        <v>18</v>
      </c>
      <c r="B70" s="199" t="s">
        <v>101</v>
      </c>
      <c r="C70" s="199"/>
      <c r="D70" s="199"/>
      <c r="E70" s="199"/>
      <c r="F70" s="199"/>
      <c r="G70" s="199"/>
      <c r="H70" s="199"/>
      <c r="I70" s="199"/>
      <c r="J70" s="199"/>
      <c r="K70" s="199"/>
      <c r="L70" s="162"/>
      <c r="M70" s="162"/>
    </row>
    <row r="71" spans="1:13" s="8" customFormat="1">
      <c r="A71" s="130"/>
      <c r="B71" s="130"/>
      <c r="C71" s="130"/>
      <c r="D71" s="130"/>
      <c r="E71" s="130"/>
      <c r="F71" s="130"/>
      <c r="G71" s="130"/>
      <c r="H71" s="130"/>
      <c r="I71" s="130"/>
      <c r="J71" s="130"/>
      <c r="K71" s="47" t="s">
        <v>97</v>
      </c>
      <c r="L71" s="47"/>
      <c r="M71" s="47"/>
    </row>
    <row r="72" spans="1:13" s="8" customFormat="1">
      <c r="A72" s="130"/>
      <c r="B72" s="130"/>
      <c r="C72" s="130"/>
      <c r="D72" s="130"/>
      <c r="E72" s="130"/>
      <c r="F72" s="130"/>
      <c r="G72" s="130"/>
      <c r="H72" s="130"/>
      <c r="I72" s="130"/>
      <c r="J72" s="130"/>
      <c r="K72" s="130"/>
    </row>
    <row r="73" spans="1:13" s="8" customFormat="1">
      <c r="B73" s="45"/>
      <c r="C73" s="45"/>
      <c r="D73" s="45"/>
      <c r="E73" s="45"/>
      <c r="F73" s="45"/>
      <c r="G73" s="45"/>
      <c r="H73" s="45"/>
      <c r="I73" s="45"/>
      <c r="J73" s="46"/>
      <c r="K73" s="46"/>
    </row>
    <row r="74" spans="1:13" s="8" customFormat="1">
      <c r="A74" s="8" t="s">
        <v>96</v>
      </c>
      <c r="B74" s="45"/>
      <c r="C74" s="45"/>
      <c r="D74" s="45"/>
      <c r="E74" s="45"/>
      <c r="F74" s="45"/>
      <c r="G74" s="45"/>
      <c r="H74" s="45"/>
      <c r="I74" s="45"/>
      <c r="J74" s="46"/>
      <c r="K74" s="46"/>
    </row>
    <row r="75" spans="1:13" s="8" customFormat="1">
      <c r="B75" s="45"/>
      <c r="C75" s="45"/>
      <c r="D75" s="45"/>
      <c r="E75" s="45"/>
      <c r="F75" s="45"/>
      <c r="G75" s="45"/>
      <c r="H75" s="45"/>
      <c r="I75" s="45"/>
      <c r="J75" s="46"/>
      <c r="K75" s="46"/>
    </row>
    <row r="76" spans="1:13" s="8" customFormat="1">
      <c r="B76" s="45"/>
      <c r="C76" s="45"/>
      <c r="D76" s="45"/>
      <c r="E76" s="45"/>
      <c r="F76" s="45"/>
      <c r="G76" s="45"/>
      <c r="H76" s="45"/>
      <c r="I76" s="45"/>
      <c r="J76" s="46"/>
      <c r="K76" s="46"/>
    </row>
    <row r="77" spans="1:13" s="8" customFormat="1">
      <c r="B77" s="45"/>
      <c r="C77" s="45"/>
      <c r="D77" s="45"/>
      <c r="E77" s="45"/>
      <c r="F77" s="45"/>
      <c r="G77" s="45"/>
      <c r="H77" s="45"/>
      <c r="I77" s="45"/>
      <c r="J77" s="46"/>
      <c r="K77" s="46"/>
    </row>
    <row r="78" spans="1:13" s="8" customFormat="1">
      <c r="B78" s="45"/>
      <c r="C78" s="45"/>
      <c r="D78" s="45"/>
      <c r="E78" s="45"/>
      <c r="F78" s="45"/>
      <c r="G78" s="45"/>
      <c r="H78" s="45"/>
      <c r="I78" s="45"/>
      <c r="J78" s="46"/>
      <c r="K78" s="46"/>
    </row>
    <row r="79" spans="1:13" s="8" customFormat="1">
      <c r="B79" s="45"/>
      <c r="C79" s="45"/>
      <c r="D79" s="45"/>
      <c r="E79" s="45"/>
      <c r="F79" s="45"/>
      <c r="G79" s="45"/>
      <c r="H79" s="45"/>
      <c r="I79" s="45"/>
      <c r="J79" s="46"/>
      <c r="K79" s="46"/>
    </row>
    <row r="80" spans="1:13" s="8" customFormat="1">
      <c r="B80" s="45"/>
      <c r="C80" s="45"/>
      <c r="D80" s="45"/>
      <c r="E80" s="45"/>
      <c r="F80" s="45"/>
      <c r="G80" s="45"/>
      <c r="H80" s="45"/>
      <c r="I80" s="45"/>
      <c r="J80" s="46"/>
      <c r="K80" s="46"/>
    </row>
    <row r="81" spans="2:11" s="8" customFormat="1">
      <c r="B81" s="45"/>
      <c r="C81" s="45"/>
      <c r="D81" s="45"/>
      <c r="E81" s="45"/>
      <c r="F81" s="45"/>
      <c r="G81" s="45"/>
      <c r="H81" s="45"/>
      <c r="I81" s="45"/>
      <c r="J81" s="46"/>
      <c r="K81" s="46"/>
    </row>
    <row r="82" spans="2:11" s="8" customFormat="1">
      <c r="B82" s="45"/>
      <c r="C82" s="45"/>
      <c r="D82" s="45"/>
      <c r="E82" s="45"/>
      <c r="F82" s="45"/>
      <c r="G82" s="45"/>
      <c r="H82" s="45"/>
      <c r="I82" s="45"/>
      <c r="J82" s="46"/>
      <c r="K82" s="46"/>
    </row>
    <row r="83" spans="2:11" s="8" customFormat="1">
      <c r="B83" s="45"/>
      <c r="C83" s="45"/>
      <c r="D83" s="45"/>
      <c r="E83" s="45"/>
      <c r="F83" s="45"/>
      <c r="G83" s="45"/>
      <c r="H83" s="45"/>
      <c r="I83" s="45"/>
      <c r="J83" s="46"/>
      <c r="K83" s="46"/>
    </row>
    <row r="84" spans="2:11" s="8" customFormat="1">
      <c r="B84" s="45"/>
      <c r="C84" s="45"/>
      <c r="D84" s="45"/>
      <c r="E84" s="45"/>
      <c r="F84" s="45"/>
      <c r="G84" s="45"/>
      <c r="H84" s="45"/>
      <c r="I84" s="45"/>
      <c r="J84" s="46"/>
      <c r="K84" s="46"/>
    </row>
    <row r="85" spans="2:11" s="8" customFormat="1">
      <c r="B85" s="45"/>
      <c r="C85" s="45"/>
      <c r="D85" s="45"/>
      <c r="E85" s="45"/>
      <c r="F85" s="45"/>
      <c r="G85" s="45"/>
      <c r="H85" s="45"/>
      <c r="I85" s="45"/>
      <c r="J85" s="46"/>
      <c r="K85" s="46"/>
    </row>
    <row r="86" spans="2:11" s="8" customFormat="1">
      <c r="B86" s="45"/>
      <c r="C86" s="45"/>
      <c r="D86" s="45"/>
      <c r="E86" s="45"/>
      <c r="F86" s="45"/>
      <c r="G86" s="45"/>
      <c r="H86" s="45"/>
      <c r="I86" s="45"/>
      <c r="J86" s="46"/>
      <c r="K86" s="46"/>
    </row>
    <row r="87" spans="2:11" s="8" customFormat="1">
      <c r="B87" s="45"/>
      <c r="C87" s="45"/>
      <c r="D87" s="45"/>
      <c r="E87" s="45"/>
      <c r="F87" s="45"/>
      <c r="G87" s="45"/>
      <c r="H87" s="45"/>
      <c r="I87" s="45"/>
      <c r="J87" s="46"/>
      <c r="K87" s="46"/>
    </row>
    <row r="88" spans="2:11" s="8" customFormat="1">
      <c r="B88" s="45"/>
      <c r="C88" s="45"/>
      <c r="D88" s="45"/>
      <c r="E88" s="45"/>
      <c r="F88" s="45"/>
      <c r="G88" s="45"/>
      <c r="H88" s="45"/>
      <c r="I88" s="45"/>
      <c r="J88" s="46"/>
      <c r="K88" s="46"/>
    </row>
    <row r="89" spans="2:11" s="8" customFormat="1">
      <c r="B89" s="45"/>
      <c r="C89" s="45"/>
      <c r="D89" s="45"/>
      <c r="E89" s="45"/>
      <c r="F89" s="45"/>
      <c r="G89" s="45"/>
      <c r="H89" s="45"/>
      <c r="I89" s="45"/>
      <c r="J89" s="46"/>
      <c r="K89" s="46"/>
    </row>
    <row r="90" spans="2:11" s="8" customFormat="1">
      <c r="B90" s="45"/>
      <c r="C90" s="45"/>
      <c r="D90" s="45"/>
      <c r="E90" s="45"/>
      <c r="F90" s="45"/>
      <c r="G90" s="45"/>
      <c r="H90" s="45"/>
      <c r="I90" s="45"/>
      <c r="J90" s="46"/>
      <c r="K90" s="46"/>
    </row>
    <row r="91" spans="2:11" s="8" customFormat="1">
      <c r="B91" s="45"/>
      <c r="C91" s="45"/>
      <c r="D91" s="45"/>
      <c r="E91" s="45"/>
      <c r="F91" s="45"/>
      <c r="G91" s="45"/>
      <c r="H91" s="45"/>
      <c r="I91" s="45"/>
      <c r="J91" s="46"/>
      <c r="K91" s="46"/>
    </row>
    <row r="92" spans="2:11" s="8" customFormat="1">
      <c r="B92" s="45"/>
      <c r="C92" s="45"/>
      <c r="D92" s="45"/>
      <c r="E92" s="45"/>
      <c r="F92" s="45"/>
      <c r="G92" s="45"/>
      <c r="H92" s="45"/>
      <c r="I92" s="45"/>
      <c r="J92" s="46"/>
      <c r="K92" s="46"/>
    </row>
    <row r="93" spans="2:11" s="8" customFormat="1">
      <c r="B93" s="45"/>
      <c r="C93" s="45"/>
      <c r="D93" s="45"/>
      <c r="E93" s="45"/>
      <c r="F93" s="45"/>
      <c r="G93" s="45"/>
      <c r="H93" s="45"/>
      <c r="I93" s="45"/>
      <c r="J93" s="46"/>
      <c r="K93" s="46"/>
    </row>
    <row r="94" spans="2:11" s="8" customFormat="1">
      <c r="B94" s="45"/>
      <c r="C94" s="45"/>
      <c r="D94" s="45"/>
      <c r="E94" s="45"/>
      <c r="F94" s="45"/>
      <c r="G94" s="45"/>
      <c r="H94" s="45"/>
      <c r="I94" s="45"/>
      <c r="J94" s="46"/>
      <c r="K94" s="46"/>
    </row>
    <row r="95" spans="2:11" s="8" customFormat="1">
      <c r="B95" s="45"/>
      <c r="C95" s="45"/>
      <c r="D95" s="45"/>
      <c r="E95" s="45"/>
      <c r="F95" s="45"/>
      <c r="G95" s="45"/>
      <c r="H95" s="45"/>
      <c r="I95" s="45"/>
      <c r="J95" s="46"/>
      <c r="K95" s="46"/>
    </row>
    <row r="96" spans="2:11" s="8" customFormat="1">
      <c r="B96" s="45"/>
      <c r="C96" s="45"/>
      <c r="D96" s="45"/>
      <c r="E96" s="45"/>
      <c r="F96" s="45"/>
      <c r="G96" s="45"/>
      <c r="H96" s="45"/>
      <c r="I96" s="45"/>
      <c r="J96" s="46"/>
      <c r="K96" s="46"/>
    </row>
    <row r="97" spans="2:11" s="8" customFormat="1">
      <c r="B97" s="45"/>
      <c r="C97" s="45"/>
      <c r="D97" s="45"/>
      <c r="E97" s="45"/>
      <c r="F97" s="45"/>
      <c r="G97" s="45"/>
      <c r="H97" s="45"/>
      <c r="I97" s="45"/>
      <c r="J97" s="46"/>
      <c r="K97" s="46"/>
    </row>
    <row r="98" spans="2:11" s="8" customFormat="1">
      <c r="B98" s="45"/>
      <c r="C98" s="45"/>
      <c r="D98" s="45"/>
      <c r="E98" s="45"/>
      <c r="F98" s="45"/>
      <c r="G98" s="45"/>
      <c r="H98" s="45"/>
      <c r="I98" s="45"/>
      <c r="J98" s="46"/>
      <c r="K98" s="46"/>
    </row>
    <row r="99" spans="2:11" s="8" customFormat="1">
      <c r="B99" s="45"/>
      <c r="C99" s="45"/>
      <c r="D99" s="45"/>
      <c r="E99" s="45"/>
      <c r="F99" s="45"/>
      <c r="G99" s="45"/>
      <c r="H99" s="45"/>
      <c r="I99" s="45"/>
      <c r="J99" s="46"/>
      <c r="K99" s="46"/>
    </row>
    <row r="100" spans="2:11" s="8" customFormat="1">
      <c r="B100" s="45"/>
      <c r="C100" s="45"/>
      <c r="D100" s="45"/>
      <c r="E100" s="45"/>
      <c r="F100" s="45"/>
      <c r="G100" s="45"/>
      <c r="H100" s="45"/>
      <c r="I100" s="45"/>
      <c r="J100" s="46"/>
      <c r="K100" s="46"/>
    </row>
    <row r="101" spans="2:11" s="8" customFormat="1">
      <c r="B101" s="45"/>
      <c r="C101" s="45"/>
      <c r="D101" s="45"/>
      <c r="E101" s="45"/>
      <c r="F101" s="45"/>
      <c r="G101" s="45"/>
      <c r="H101" s="45"/>
      <c r="I101" s="45"/>
      <c r="J101" s="46"/>
      <c r="K101" s="46"/>
    </row>
    <row r="102" spans="2:11" s="8" customFormat="1">
      <c r="B102" s="45"/>
      <c r="C102" s="45"/>
      <c r="D102" s="45"/>
      <c r="E102" s="45"/>
      <c r="F102" s="45"/>
      <c r="G102" s="45"/>
      <c r="H102" s="45"/>
      <c r="I102" s="45"/>
      <c r="J102" s="46"/>
      <c r="K102" s="46"/>
    </row>
    <row r="103" spans="2:11" s="8" customFormat="1">
      <c r="B103" s="45"/>
      <c r="C103" s="45"/>
      <c r="D103" s="45"/>
      <c r="E103" s="45"/>
      <c r="F103" s="45"/>
      <c r="G103" s="45"/>
      <c r="H103" s="45"/>
      <c r="I103" s="45"/>
      <c r="J103" s="46"/>
      <c r="K103" s="46"/>
    </row>
    <row r="104" spans="2:11" s="8" customFormat="1">
      <c r="B104" s="45"/>
      <c r="C104" s="45"/>
      <c r="D104" s="45"/>
      <c r="E104" s="45"/>
      <c r="F104" s="45"/>
      <c r="G104" s="45"/>
      <c r="H104" s="45"/>
      <c r="I104" s="45"/>
      <c r="J104" s="46"/>
      <c r="K104" s="46"/>
    </row>
    <row r="105" spans="2:11" s="8" customFormat="1">
      <c r="B105" s="45"/>
      <c r="C105" s="45"/>
      <c r="D105" s="45"/>
      <c r="E105" s="45"/>
      <c r="F105" s="45"/>
      <c r="G105" s="45"/>
      <c r="H105" s="45"/>
      <c r="I105" s="45"/>
      <c r="J105" s="46"/>
      <c r="K105" s="46"/>
    </row>
    <row r="106" spans="2:11" s="8" customFormat="1">
      <c r="B106" s="45"/>
      <c r="C106" s="45"/>
      <c r="D106" s="45"/>
      <c r="E106" s="45"/>
      <c r="F106" s="45"/>
      <c r="G106" s="45"/>
      <c r="H106" s="45"/>
      <c r="I106" s="45"/>
      <c r="J106" s="46"/>
      <c r="K106" s="46"/>
    </row>
    <row r="107" spans="2:11" s="8" customFormat="1">
      <c r="B107" s="45"/>
      <c r="C107" s="45"/>
      <c r="D107" s="45"/>
      <c r="E107" s="45"/>
      <c r="F107" s="45"/>
      <c r="G107" s="45"/>
      <c r="H107" s="45"/>
      <c r="I107" s="45"/>
      <c r="J107" s="46"/>
      <c r="K107" s="46"/>
    </row>
    <row r="108" spans="2:11" s="8" customFormat="1">
      <c r="B108" s="45"/>
      <c r="C108" s="45"/>
      <c r="D108" s="45"/>
      <c r="E108" s="45"/>
      <c r="F108" s="45"/>
      <c r="G108" s="45"/>
      <c r="H108" s="45"/>
      <c r="I108" s="45"/>
      <c r="J108" s="46"/>
      <c r="K108" s="46"/>
    </row>
    <row r="109" spans="2:11" s="8" customFormat="1">
      <c r="B109" s="45"/>
      <c r="C109" s="45"/>
      <c r="D109" s="45"/>
      <c r="E109" s="45"/>
      <c r="F109" s="45"/>
      <c r="G109" s="45"/>
      <c r="H109" s="45"/>
      <c r="I109" s="45"/>
      <c r="J109" s="46"/>
      <c r="K109" s="46"/>
    </row>
    <row r="110" spans="2:11" s="8" customFormat="1">
      <c r="B110" s="45"/>
      <c r="C110" s="45"/>
      <c r="D110" s="45"/>
      <c r="E110" s="45"/>
      <c r="F110" s="45"/>
      <c r="G110" s="45"/>
      <c r="H110" s="45"/>
      <c r="I110" s="45"/>
      <c r="J110" s="46"/>
      <c r="K110" s="46"/>
    </row>
    <row r="111" spans="2:11" s="8" customFormat="1">
      <c r="B111" s="45"/>
      <c r="C111" s="45"/>
      <c r="D111" s="45"/>
      <c r="E111" s="45"/>
      <c r="F111" s="45"/>
      <c r="G111" s="45"/>
      <c r="H111" s="45"/>
      <c r="I111" s="45"/>
      <c r="J111" s="46"/>
      <c r="K111" s="46"/>
    </row>
    <row r="112" spans="2:11" s="8" customFormat="1">
      <c r="B112" s="45"/>
      <c r="C112" s="45"/>
      <c r="D112" s="45"/>
      <c r="E112" s="45"/>
      <c r="F112" s="45"/>
      <c r="G112" s="45"/>
      <c r="H112" s="45"/>
      <c r="I112" s="45"/>
      <c r="J112" s="46"/>
      <c r="K112" s="46"/>
    </row>
    <row r="113" spans="2:11" s="8" customFormat="1">
      <c r="B113" s="45"/>
      <c r="C113" s="45"/>
      <c r="D113" s="45"/>
      <c r="E113" s="45"/>
      <c r="F113" s="45"/>
      <c r="G113" s="45"/>
      <c r="H113" s="45"/>
      <c r="I113" s="45"/>
      <c r="J113" s="46"/>
      <c r="K113" s="46"/>
    </row>
    <row r="114" spans="2:11" s="8" customFormat="1">
      <c r="B114" s="45"/>
      <c r="C114" s="45"/>
      <c r="D114" s="45"/>
      <c r="E114" s="45"/>
      <c r="F114" s="45"/>
      <c r="G114" s="45"/>
      <c r="H114" s="45"/>
      <c r="I114" s="45"/>
      <c r="J114" s="46"/>
      <c r="K114" s="46"/>
    </row>
    <row r="115" spans="2:11" s="8" customFormat="1">
      <c r="B115" s="45"/>
      <c r="C115" s="45"/>
      <c r="D115" s="45"/>
      <c r="E115" s="45"/>
      <c r="F115" s="45"/>
      <c r="G115" s="45"/>
      <c r="H115" s="45"/>
      <c r="I115" s="45"/>
      <c r="J115" s="46"/>
      <c r="K115" s="46"/>
    </row>
    <row r="116" spans="2:11" s="8" customFormat="1">
      <c r="B116" s="45"/>
      <c r="C116" s="45"/>
      <c r="D116" s="45"/>
      <c r="E116" s="45"/>
      <c r="F116" s="45"/>
      <c r="G116" s="45"/>
      <c r="H116" s="45"/>
      <c r="I116" s="45"/>
      <c r="J116" s="46"/>
      <c r="K116" s="46"/>
    </row>
    <row r="117" spans="2:11" s="8" customFormat="1">
      <c r="B117" s="45"/>
      <c r="C117" s="45"/>
      <c r="D117" s="45"/>
      <c r="E117" s="45"/>
      <c r="F117" s="45"/>
      <c r="G117" s="45"/>
      <c r="H117" s="45"/>
      <c r="I117" s="45"/>
      <c r="J117" s="46"/>
      <c r="K117" s="46"/>
    </row>
    <row r="118" spans="2:11" s="8" customFormat="1">
      <c r="B118" s="45"/>
      <c r="C118" s="45"/>
      <c r="D118" s="45"/>
      <c r="E118" s="45"/>
      <c r="F118" s="45"/>
      <c r="G118" s="45"/>
      <c r="H118" s="45"/>
      <c r="I118" s="45"/>
      <c r="J118" s="46"/>
      <c r="K118" s="46"/>
    </row>
    <row r="119" spans="2:11" s="8" customFormat="1">
      <c r="B119" s="45"/>
      <c r="C119" s="45"/>
      <c r="D119" s="45"/>
      <c r="E119" s="45"/>
      <c r="F119" s="45"/>
      <c r="G119" s="45"/>
      <c r="H119" s="45"/>
      <c r="I119" s="45"/>
      <c r="J119" s="46"/>
      <c r="K119" s="46"/>
    </row>
    <row r="120" spans="2:11" s="8" customFormat="1">
      <c r="B120" s="45"/>
      <c r="C120" s="45"/>
      <c r="D120" s="45"/>
      <c r="E120" s="45"/>
      <c r="F120" s="45"/>
      <c r="G120" s="45"/>
      <c r="H120" s="45"/>
      <c r="I120" s="45"/>
      <c r="J120" s="46"/>
      <c r="K120" s="46"/>
    </row>
    <row r="121" spans="2:11" s="8" customFormat="1">
      <c r="B121" s="45"/>
      <c r="C121" s="45"/>
      <c r="D121" s="45"/>
      <c r="E121" s="45"/>
      <c r="F121" s="45"/>
      <c r="G121" s="45"/>
      <c r="H121" s="45"/>
      <c r="I121" s="45"/>
      <c r="J121" s="46"/>
      <c r="K121" s="46"/>
    </row>
    <row r="122" spans="2:11" s="8" customFormat="1">
      <c r="B122" s="45"/>
      <c r="C122" s="45"/>
      <c r="D122" s="45"/>
      <c r="E122" s="45"/>
      <c r="F122" s="45"/>
      <c r="G122" s="45"/>
      <c r="H122" s="45"/>
      <c r="I122" s="45"/>
      <c r="J122" s="46"/>
      <c r="K122" s="46"/>
    </row>
    <row r="123" spans="2:11" s="8" customFormat="1">
      <c r="B123" s="45"/>
      <c r="C123" s="45"/>
      <c r="D123" s="45"/>
      <c r="E123" s="45"/>
      <c r="F123" s="45"/>
      <c r="G123" s="45"/>
      <c r="H123" s="45"/>
      <c r="I123" s="45"/>
      <c r="J123" s="46"/>
      <c r="K123" s="46"/>
    </row>
    <row r="124" spans="2:11" s="8" customFormat="1">
      <c r="B124" s="45"/>
      <c r="C124" s="45"/>
      <c r="D124" s="45"/>
      <c r="E124" s="45"/>
      <c r="F124" s="45"/>
      <c r="G124" s="45"/>
      <c r="H124" s="45"/>
      <c r="I124" s="45"/>
      <c r="J124" s="46"/>
      <c r="K124" s="46"/>
    </row>
    <row r="125" spans="2:11" s="8" customFormat="1">
      <c r="B125" s="45"/>
      <c r="C125" s="45"/>
      <c r="D125" s="45"/>
      <c r="E125" s="45"/>
      <c r="F125" s="45"/>
      <c r="G125" s="45"/>
      <c r="H125" s="45"/>
      <c r="I125" s="45"/>
      <c r="J125" s="46"/>
      <c r="K125" s="46"/>
    </row>
    <row r="126" spans="2:11" s="8" customFormat="1">
      <c r="B126" s="45"/>
      <c r="C126" s="45"/>
      <c r="D126" s="45"/>
      <c r="E126" s="45"/>
      <c r="F126" s="45"/>
      <c r="G126" s="45"/>
      <c r="H126" s="45"/>
      <c r="I126" s="45"/>
      <c r="J126" s="46"/>
      <c r="K126" s="46"/>
    </row>
    <row r="127" spans="2:11" s="8" customFormat="1">
      <c r="B127" s="45"/>
      <c r="C127" s="45"/>
      <c r="D127" s="45"/>
      <c r="E127" s="45"/>
      <c r="F127" s="45"/>
      <c r="G127" s="45"/>
      <c r="H127" s="45"/>
      <c r="I127" s="45"/>
      <c r="J127" s="46"/>
      <c r="K127" s="46"/>
    </row>
    <row r="128" spans="2:11" s="8" customFormat="1">
      <c r="B128" s="45"/>
      <c r="C128" s="45"/>
      <c r="D128" s="45"/>
      <c r="E128" s="45"/>
      <c r="F128" s="45"/>
      <c r="G128" s="45"/>
      <c r="H128" s="45"/>
      <c r="I128" s="45"/>
      <c r="J128" s="46"/>
      <c r="K128" s="46"/>
    </row>
    <row r="129" spans="2:11" s="8" customFormat="1">
      <c r="B129" s="45"/>
      <c r="C129" s="45"/>
      <c r="D129" s="45"/>
      <c r="E129" s="45"/>
      <c r="F129" s="45"/>
      <c r="G129" s="45"/>
      <c r="H129" s="45"/>
      <c r="I129" s="45"/>
      <c r="J129" s="46"/>
      <c r="K129" s="46"/>
    </row>
    <row r="130" spans="2:11" s="8" customFormat="1">
      <c r="B130" s="45"/>
      <c r="C130" s="45"/>
      <c r="D130" s="45"/>
      <c r="E130" s="45"/>
      <c r="F130" s="45"/>
      <c r="G130" s="45"/>
      <c r="H130" s="45"/>
      <c r="I130" s="45"/>
      <c r="J130" s="46"/>
      <c r="K130" s="46"/>
    </row>
    <row r="131" spans="2:11" s="8" customFormat="1">
      <c r="B131" s="45"/>
      <c r="C131" s="45"/>
      <c r="D131" s="45"/>
      <c r="E131" s="45"/>
      <c r="F131" s="45"/>
      <c r="G131" s="45"/>
      <c r="H131" s="45"/>
      <c r="I131" s="45"/>
      <c r="J131" s="46"/>
      <c r="K131" s="46"/>
    </row>
    <row r="132" spans="2:11" s="8" customFormat="1">
      <c r="B132" s="45"/>
      <c r="C132" s="45"/>
      <c r="D132" s="45"/>
      <c r="E132" s="45"/>
      <c r="F132" s="45"/>
      <c r="G132" s="45"/>
      <c r="H132" s="45"/>
      <c r="I132" s="45"/>
      <c r="J132" s="46"/>
      <c r="K132" s="46"/>
    </row>
    <row r="133" spans="2:11" s="8" customFormat="1">
      <c r="B133" s="45"/>
      <c r="C133" s="45"/>
      <c r="D133" s="45"/>
      <c r="E133" s="45"/>
      <c r="F133" s="45"/>
      <c r="G133" s="45"/>
      <c r="H133" s="45"/>
      <c r="I133" s="45"/>
      <c r="J133" s="46"/>
      <c r="K133" s="46"/>
    </row>
    <row r="134" spans="2:11" s="8" customFormat="1">
      <c r="B134" s="45"/>
      <c r="C134" s="45"/>
      <c r="D134" s="45"/>
      <c r="E134" s="45"/>
      <c r="F134" s="45"/>
      <c r="G134" s="45"/>
      <c r="H134" s="45"/>
      <c r="I134" s="45"/>
      <c r="J134" s="46"/>
      <c r="K134" s="46"/>
    </row>
    <row r="135" spans="2:11" s="8" customFormat="1">
      <c r="B135" s="45"/>
      <c r="C135" s="45"/>
      <c r="D135" s="45"/>
      <c r="E135" s="45"/>
      <c r="F135" s="45"/>
      <c r="G135" s="45"/>
      <c r="H135" s="45"/>
      <c r="I135" s="45"/>
      <c r="J135" s="46"/>
      <c r="K135" s="46"/>
    </row>
    <row r="136" spans="2:11" s="8" customFormat="1">
      <c r="B136" s="45"/>
      <c r="C136" s="45"/>
      <c r="D136" s="45"/>
      <c r="E136" s="45"/>
      <c r="F136" s="45"/>
      <c r="G136" s="45"/>
      <c r="H136" s="45"/>
      <c r="I136" s="45"/>
      <c r="J136" s="46"/>
      <c r="K136" s="46"/>
    </row>
    <row r="137" spans="2:11" s="8" customFormat="1">
      <c r="B137" s="45"/>
      <c r="C137" s="45"/>
      <c r="D137" s="45"/>
      <c r="E137" s="45"/>
      <c r="F137" s="45"/>
      <c r="G137" s="45"/>
      <c r="H137" s="45"/>
      <c r="I137" s="45"/>
      <c r="J137" s="46"/>
      <c r="K137" s="46"/>
    </row>
    <row r="138" spans="2:11" s="8" customFormat="1">
      <c r="B138" s="45"/>
      <c r="C138" s="45"/>
      <c r="D138" s="45"/>
      <c r="E138" s="45"/>
      <c r="F138" s="45"/>
      <c r="G138" s="45"/>
      <c r="H138" s="45"/>
      <c r="I138" s="45"/>
      <c r="J138" s="46"/>
      <c r="K138" s="46"/>
    </row>
    <row r="139" spans="2:11" s="8" customFormat="1">
      <c r="B139" s="45"/>
      <c r="C139" s="45"/>
      <c r="D139" s="45"/>
      <c r="E139" s="45"/>
      <c r="F139" s="45"/>
      <c r="G139" s="45"/>
      <c r="H139" s="45"/>
      <c r="I139" s="45"/>
      <c r="J139" s="46"/>
      <c r="K139" s="46"/>
    </row>
    <row r="140" spans="2:11" s="8" customFormat="1">
      <c r="B140" s="45"/>
      <c r="C140" s="45"/>
      <c r="D140" s="45"/>
      <c r="E140" s="45"/>
      <c r="F140" s="45"/>
      <c r="G140" s="45"/>
      <c r="H140" s="45"/>
      <c r="I140" s="45"/>
      <c r="J140" s="46"/>
      <c r="K140" s="46"/>
    </row>
    <row r="141" spans="2:11" s="8" customFormat="1">
      <c r="B141" s="45"/>
      <c r="C141" s="45"/>
      <c r="D141" s="45"/>
      <c r="E141" s="45"/>
      <c r="F141" s="45"/>
      <c r="G141" s="45"/>
      <c r="H141" s="45"/>
      <c r="I141" s="45"/>
      <c r="J141" s="46"/>
      <c r="K141" s="46"/>
    </row>
    <row r="142" spans="2:11" s="8" customFormat="1">
      <c r="B142" s="45"/>
      <c r="C142" s="45"/>
      <c r="D142" s="45"/>
      <c r="E142" s="45"/>
      <c r="F142" s="45"/>
      <c r="G142" s="45"/>
      <c r="H142" s="45"/>
      <c r="I142" s="45"/>
      <c r="J142" s="46"/>
      <c r="K142" s="46"/>
    </row>
    <row r="143" spans="2:11" s="8" customFormat="1">
      <c r="B143" s="45"/>
      <c r="C143" s="45"/>
      <c r="D143" s="45"/>
      <c r="E143" s="45"/>
      <c r="F143" s="45"/>
      <c r="G143" s="45"/>
      <c r="H143" s="45"/>
      <c r="I143" s="45"/>
      <c r="J143" s="46"/>
      <c r="K143" s="46"/>
    </row>
    <row r="144" spans="2:11" s="8" customFormat="1">
      <c r="B144" s="45"/>
      <c r="C144" s="45"/>
      <c r="D144" s="45"/>
      <c r="E144" s="45"/>
      <c r="F144" s="45"/>
      <c r="G144" s="45"/>
      <c r="H144" s="45"/>
      <c r="I144" s="45"/>
      <c r="J144" s="46"/>
      <c r="K144" s="46"/>
    </row>
    <row r="145" spans="2:11" s="8" customFormat="1">
      <c r="B145" s="45"/>
      <c r="C145" s="45"/>
      <c r="D145" s="45"/>
      <c r="E145" s="45"/>
      <c r="F145" s="45"/>
      <c r="G145" s="45"/>
      <c r="H145" s="45"/>
      <c r="I145" s="45"/>
      <c r="J145" s="46"/>
      <c r="K145" s="46"/>
    </row>
    <row r="146" spans="2:11" s="8" customFormat="1">
      <c r="B146" s="45"/>
      <c r="C146" s="45"/>
      <c r="D146" s="45"/>
      <c r="E146" s="45"/>
      <c r="F146" s="45"/>
      <c r="G146" s="45"/>
      <c r="H146" s="45"/>
      <c r="I146" s="45"/>
      <c r="J146" s="46"/>
      <c r="K146" s="46"/>
    </row>
    <row r="147" spans="2:11" s="8" customFormat="1">
      <c r="B147" s="45"/>
      <c r="C147" s="45"/>
      <c r="D147" s="45"/>
      <c r="E147" s="45"/>
      <c r="F147" s="45"/>
      <c r="G147" s="45"/>
      <c r="H147" s="45"/>
      <c r="I147" s="45"/>
      <c r="J147" s="46"/>
      <c r="K147" s="46"/>
    </row>
    <row r="148" spans="2:11" s="8" customFormat="1">
      <c r="B148" s="45"/>
      <c r="C148" s="45"/>
      <c r="D148" s="45"/>
      <c r="E148" s="45"/>
      <c r="F148" s="45"/>
      <c r="G148" s="45"/>
      <c r="H148" s="45"/>
      <c r="I148" s="45"/>
      <c r="J148" s="46"/>
      <c r="K148" s="46"/>
    </row>
    <row r="149" spans="2:11" s="8" customFormat="1">
      <c r="B149" s="45"/>
      <c r="C149" s="45"/>
      <c r="D149" s="45"/>
      <c r="E149" s="45"/>
      <c r="F149" s="45"/>
      <c r="G149" s="45"/>
      <c r="H149" s="45"/>
      <c r="I149" s="45"/>
      <c r="J149" s="46"/>
      <c r="K149" s="46"/>
    </row>
    <row r="150" spans="2:11" s="8" customFormat="1">
      <c r="B150" s="45"/>
      <c r="C150" s="45"/>
      <c r="D150" s="45"/>
      <c r="E150" s="45"/>
      <c r="F150" s="45"/>
      <c r="G150" s="45"/>
      <c r="H150" s="45"/>
      <c r="I150" s="45"/>
      <c r="J150" s="46"/>
      <c r="K150" s="46"/>
    </row>
    <row r="151" spans="2:11" s="8" customFormat="1">
      <c r="B151" s="45"/>
      <c r="C151" s="45"/>
      <c r="D151" s="45"/>
      <c r="E151" s="45"/>
      <c r="F151" s="45"/>
      <c r="G151" s="45"/>
      <c r="H151" s="45"/>
      <c r="I151" s="45"/>
      <c r="J151" s="46"/>
      <c r="K151" s="46"/>
    </row>
    <row r="152" spans="2:11" s="8" customFormat="1">
      <c r="B152" s="45"/>
      <c r="C152" s="45"/>
      <c r="D152" s="45"/>
      <c r="E152" s="45"/>
      <c r="F152" s="45"/>
      <c r="G152" s="45"/>
      <c r="H152" s="45"/>
      <c r="I152" s="45"/>
      <c r="J152" s="46"/>
      <c r="K152" s="46"/>
    </row>
    <row r="153" spans="2:11" s="8" customFormat="1">
      <c r="B153" s="45"/>
      <c r="C153" s="45"/>
      <c r="D153" s="45"/>
      <c r="E153" s="45"/>
      <c r="F153" s="45"/>
      <c r="G153" s="45"/>
      <c r="H153" s="45"/>
      <c r="I153" s="45"/>
      <c r="J153" s="46"/>
      <c r="K153" s="46"/>
    </row>
    <row r="154" spans="2:11" s="8" customFormat="1">
      <c r="B154" s="45"/>
      <c r="C154" s="45"/>
      <c r="D154" s="45"/>
      <c r="E154" s="45"/>
      <c r="F154" s="45"/>
      <c r="G154" s="45"/>
      <c r="H154" s="45"/>
      <c r="I154" s="45"/>
      <c r="J154" s="46"/>
      <c r="K154" s="46"/>
    </row>
    <row r="155" spans="2:11" s="8" customFormat="1">
      <c r="B155" s="45"/>
      <c r="C155" s="45"/>
      <c r="D155" s="45"/>
      <c r="E155" s="45"/>
      <c r="F155" s="45"/>
      <c r="G155" s="45"/>
      <c r="H155" s="45"/>
      <c r="I155" s="45"/>
      <c r="J155" s="46"/>
      <c r="K155" s="46"/>
    </row>
    <row r="156" spans="2:11" s="8" customFormat="1">
      <c r="B156" s="45"/>
      <c r="C156" s="45"/>
      <c r="D156" s="45"/>
      <c r="E156" s="45"/>
      <c r="F156" s="45"/>
      <c r="G156" s="45"/>
      <c r="H156" s="45"/>
      <c r="I156" s="45"/>
      <c r="J156" s="46"/>
      <c r="K156" s="46"/>
    </row>
    <row r="157" spans="2:11" s="8" customFormat="1">
      <c r="B157" s="45"/>
      <c r="C157" s="45"/>
      <c r="D157" s="45"/>
      <c r="E157" s="45"/>
      <c r="F157" s="45"/>
      <c r="G157" s="45"/>
      <c r="H157" s="45"/>
      <c r="I157" s="45"/>
      <c r="J157" s="46"/>
      <c r="K157" s="46"/>
    </row>
    <row r="158" spans="2:11" s="8" customFormat="1">
      <c r="B158" s="45"/>
      <c r="C158" s="45"/>
      <c r="D158" s="45"/>
      <c r="E158" s="45"/>
      <c r="F158" s="45"/>
      <c r="G158" s="45"/>
      <c r="H158" s="45"/>
      <c r="I158" s="45"/>
      <c r="J158" s="46"/>
      <c r="K158" s="46"/>
    </row>
    <row r="159" spans="2:11" s="8" customFormat="1">
      <c r="B159" s="45"/>
      <c r="C159" s="45"/>
      <c r="D159" s="45"/>
      <c r="E159" s="45"/>
      <c r="F159" s="45"/>
      <c r="G159" s="45"/>
      <c r="H159" s="45"/>
      <c r="I159" s="45"/>
      <c r="J159" s="46"/>
      <c r="K159" s="46"/>
    </row>
    <row r="160" spans="2:11" s="8" customFormat="1">
      <c r="B160" s="45"/>
      <c r="C160" s="45"/>
      <c r="D160" s="45"/>
      <c r="E160" s="45"/>
      <c r="F160" s="45"/>
      <c r="G160" s="45"/>
      <c r="H160" s="45"/>
      <c r="I160" s="45"/>
      <c r="J160" s="46"/>
      <c r="K160" s="46"/>
    </row>
    <row r="161" spans="2:11" s="8" customFormat="1">
      <c r="B161" s="45"/>
      <c r="C161" s="45"/>
      <c r="D161" s="45"/>
      <c r="E161" s="45"/>
      <c r="F161" s="45"/>
      <c r="G161" s="45"/>
      <c r="H161" s="45"/>
      <c r="I161" s="45"/>
      <c r="J161" s="46"/>
      <c r="K161" s="46"/>
    </row>
    <row r="162" spans="2:11" s="8" customFormat="1">
      <c r="B162" s="45"/>
      <c r="C162" s="45"/>
      <c r="D162" s="45"/>
      <c r="E162" s="45"/>
      <c r="F162" s="45"/>
      <c r="G162" s="45"/>
      <c r="H162" s="45"/>
      <c r="I162" s="45"/>
      <c r="J162" s="46"/>
      <c r="K162" s="46"/>
    </row>
    <row r="163" spans="2:11" s="8" customFormat="1">
      <c r="B163" s="45"/>
      <c r="C163" s="45"/>
      <c r="D163" s="45"/>
      <c r="E163" s="45"/>
      <c r="F163" s="45"/>
      <c r="G163" s="45"/>
      <c r="H163" s="45"/>
      <c r="I163" s="45"/>
      <c r="J163" s="46"/>
      <c r="K163" s="46"/>
    </row>
    <row r="164" spans="2:11" s="8" customFormat="1">
      <c r="B164" s="45"/>
      <c r="C164" s="45"/>
      <c r="D164" s="45"/>
      <c r="E164" s="45"/>
      <c r="F164" s="45"/>
      <c r="G164" s="45"/>
      <c r="H164" s="45"/>
      <c r="I164" s="45"/>
      <c r="J164" s="46"/>
      <c r="K164" s="46"/>
    </row>
    <row r="165" spans="2:11" s="8" customFormat="1">
      <c r="B165" s="45"/>
      <c r="C165" s="45"/>
      <c r="D165" s="45"/>
      <c r="E165" s="45"/>
      <c r="F165" s="45"/>
      <c r="G165" s="45"/>
      <c r="H165" s="45"/>
      <c r="I165" s="45"/>
      <c r="J165" s="46"/>
      <c r="K165" s="46"/>
    </row>
    <row r="166" spans="2:11" s="8" customFormat="1">
      <c r="B166" s="45"/>
      <c r="C166" s="45"/>
      <c r="D166" s="45"/>
      <c r="E166" s="45"/>
      <c r="F166" s="45"/>
      <c r="G166" s="45"/>
      <c r="H166" s="45"/>
      <c r="I166" s="45"/>
      <c r="J166" s="46"/>
      <c r="K166" s="46"/>
    </row>
    <row r="167" spans="2:11" s="8" customFormat="1">
      <c r="B167" s="45"/>
      <c r="C167" s="45"/>
      <c r="D167" s="45"/>
      <c r="E167" s="45"/>
      <c r="F167" s="45"/>
      <c r="G167" s="45"/>
      <c r="H167" s="45"/>
      <c r="I167" s="45"/>
      <c r="J167" s="46"/>
      <c r="K167" s="46"/>
    </row>
    <row r="168" spans="2:11" s="8" customFormat="1">
      <c r="B168" s="45"/>
      <c r="C168" s="45"/>
      <c r="D168" s="45"/>
      <c r="E168" s="45"/>
      <c r="F168" s="45"/>
      <c r="G168" s="45"/>
      <c r="H168" s="45"/>
      <c r="I168" s="45"/>
      <c r="J168" s="46"/>
      <c r="K168" s="46"/>
    </row>
    <row r="169" spans="2:11" s="8" customFormat="1">
      <c r="B169" s="45"/>
      <c r="C169" s="45"/>
      <c r="D169" s="45"/>
      <c r="E169" s="45"/>
      <c r="F169" s="45"/>
      <c r="G169" s="45"/>
      <c r="H169" s="45"/>
      <c r="I169" s="45"/>
      <c r="J169" s="46"/>
      <c r="K169" s="46"/>
    </row>
    <row r="170" spans="2:11" s="8" customFormat="1">
      <c r="B170" s="45"/>
      <c r="C170" s="45"/>
      <c r="D170" s="45"/>
      <c r="E170" s="45"/>
      <c r="F170" s="45"/>
      <c r="G170" s="45"/>
      <c r="H170" s="45"/>
      <c r="I170" s="45"/>
      <c r="J170" s="46"/>
      <c r="K170" s="46"/>
    </row>
    <row r="171" spans="2:11" s="8" customFormat="1">
      <c r="B171" s="45"/>
      <c r="C171" s="45"/>
      <c r="D171" s="45"/>
      <c r="E171" s="45"/>
      <c r="F171" s="45"/>
      <c r="G171" s="45"/>
      <c r="H171" s="45"/>
      <c r="I171" s="45"/>
      <c r="J171" s="46"/>
      <c r="K171" s="46"/>
    </row>
    <row r="172" spans="2:11" s="8" customFormat="1">
      <c r="B172" s="45"/>
      <c r="C172" s="45"/>
      <c r="D172" s="45"/>
      <c r="E172" s="45"/>
      <c r="F172" s="45"/>
      <c r="G172" s="45"/>
      <c r="H172" s="45"/>
      <c r="I172" s="45"/>
      <c r="J172" s="46"/>
      <c r="K172" s="46"/>
    </row>
    <row r="173" spans="2:11" s="8" customFormat="1">
      <c r="B173" s="45"/>
      <c r="C173" s="45"/>
      <c r="D173" s="45"/>
      <c r="E173" s="45"/>
      <c r="F173" s="45"/>
      <c r="G173" s="45"/>
      <c r="H173" s="45"/>
      <c r="I173" s="45"/>
      <c r="J173" s="46"/>
      <c r="K173" s="46"/>
    </row>
    <row r="174" spans="2:11" s="8" customFormat="1">
      <c r="B174" s="45"/>
      <c r="C174" s="45"/>
      <c r="D174" s="45"/>
      <c r="E174" s="45"/>
      <c r="F174" s="45"/>
      <c r="G174" s="45"/>
      <c r="H174" s="45"/>
      <c r="I174" s="45"/>
      <c r="J174" s="46"/>
      <c r="K174" s="46"/>
    </row>
    <row r="175" spans="2:11" s="8" customFormat="1">
      <c r="B175" s="45"/>
      <c r="C175" s="45"/>
      <c r="D175" s="45"/>
      <c r="E175" s="45"/>
      <c r="F175" s="45"/>
      <c r="G175" s="45"/>
      <c r="H175" s="45"/>
      <c r="I175" s="45"/>
      <c r="J175" s="46"/>
      <c r="K175" s="46"/>
    </row>
    <row r="176" spans="2:11" s="8" customFormat="1">
      <c r="B176" s="45"/>
      <c r="C176" s="45"/>
      <c r="D176" s="45"/>
      <c r="E176" s="45"/>
      <c r="F176" s="45"/>
      <c r="G176" s="45"/>
      <c r="H176" s="45"/>
      <c r="I176" s="45"/>
      <c r="J176" s="46"/>
      <c r="K176" s="46"/>
    </row>
    <row r="177" spans="2:11" s="8" customFormat="1">
      <c r="B177" s="45"/>
      <c r="C177" s="45"/>
      <c r="D177" s="45"/>
      <c r="E177" s="45"/>
      <c r="F177" s="45"/>
      <c r="G177" s="45"/>
      <c r="H177" s="45"/>
      <c r="I177" s="45"/>
      <c r="J177" s="46"/>
      <c r="K177" s="46"/>
    </row>
    <row r="178" spans="2:11" s="8" customFormat="1">
      <c r="B178" s="45"/>
      <c r="C178" s="45"/>
      <c r="D178" s="45"/>
      <c r="E178" s="45"/>
      <c r="F178" s="45"/>
      <c r="G178" s="45"/>
      <c r="H178" s="45"/>
      <c r="I178" s="45"/>
      <c r="J178" s="46"/>
      <c r="K178" s="46"/>
    </row>
    <row r="179" spans="2:11" s="8" customFormat="1">
      <c r="B179" s="45"/>
      <c r="C179" s="45"/>
      <c r="D179" s="45"/>
      <c r="E179" s="45"/>
      <c r="F179" s="45"/>
      <c r="G179" s="45"/>
      <c r="H179" s="45"/>
      <c r="I179" s="45"/>
      <c r="J179" s="46"/>
      <c r="K179" s="46"/>
    </row>
  </sheetData>
  <mergeCells count="4">
    <mergeCell ref="I7:I8"/>
    <mergeCell ref="J7:J8"/>
    <mergeCell ref="K7:K8"/>
    <mergeCell ref="B70:K70"/>
  </mergeCells>
  <conditionalFormatting sqref="I10:I68">
    <cfRule type="iconSet" priority="19">
      <iconSet iconSet="3Symbols">
        <cfvo type="percent" val="0"/>
        <cfvo type="num" val="0"/>
        <cfvo type="num" val="13" gte="0"/>
      </iconSet>
    </cfRule>
  </conditionalFormatting>
  <conditionalFormatting sqref="L1">
    <cfRule type="iconSet" priority="18">
      <iconSet iconSet="3Symbols">
        <cfvo type="percent" val="0"/>
        <cfvo type="percent" val="33"/>
        <cfvo type="percent" val="67"/>
      </iconSet>
    </cfRule>
  </conditionalFormatting>
  <conditionalFormatting sqref="L2">
    <cfRule type="iconSet" priority="17">
      <iconSet iconSet="3Symbols">
        <cfvo type="percent" val="0"/>
        <cfvo type="percent" val="33"/>
        <cfvo type="percent" val="67"/>
      </iconSet>
    </cfRule>
  </conditionalFormatting>
  <conditionalFormatting sqref="L3">
    <cfRule type="iconSet" priority="16">
      <iconSet iconSet="3Symbols">
        <cfvo type="percent" val="0"/>
        <cfvo type="percent" val="33"/>
        <cfvo type="percent" val="67"/>
      </iconSet>
    </cfRule>
  </conditionalFormatting>
  <conditionalFormatting sqref="L1">
    <cfRule type="iconSet" priority="15">
      <iconSet iconSet="3Symbols">
        <cfvo type="percent" val="0"/>
        <cfvo type="num" val="0"/>
        <cfvo type="num" val="13" gte="0"/>
      </iconSet>
    </cfRule>
  </conditionalFormatting>
  <conditionalFormatting sqref="L2">
    <cfRule type="iconSet" priority="13">
      <iconSet iconSet="3Symbols">
        <cfvo type="percent" val="0"/>
        <cfvo type="num" val="0"/>
        <cfvo type="num" val="13" gte="0"/>
      </iconSet>
    </cfRule>
  </conditionalFormatting>
  <conditionalFormatting sqref="L3">
    <cfRule type="iconSet" priority="11">
      <iconSet iconSet="3Symbols">
        <cfvo type="percent" val="0"/>
        <cfvo type="num" val="0"/>
        <cfvo type="num" val="13" gte="0"/>
      </iconSet>
    </cfRule>
  </conditionalFormatting>
  <conditionalFormatting sqref="J10">
    <cfRule type="iconSet" priority="6">
      <iconSet iconSet="3Symbols">
        <cfvo type="percent" val="0"/>
        <cfvo type="num" val="0"/>
        <cfvo type="num" val="13" gte="0"/>
      </iconSet>
    </cfRule>
  </conditionalFormatting>
  <conditionalFormatting sqref="J10:J68">
    <cfRule type="iconSet" priority="5">
      <iconSet iconSet="3Symbols">
        <cfvo type="percent" val="0"/>
        <cfvo type="num" val="0"/>
        <cfvo type="num" val="9.3000000000000007" gte="0"/>
      </iconSet>
    </cfRule>
  </conditionalFormatting>
  <conditionalFormatting sqref="K10:K68">
    <cfRule type="iconSet" priority="4">
      <iconSet iconSet="3Symbols">
        <cfvo type="percent" val="0"/>
        <cfvo type="num" val="0"/>
        <cfvo type="num" val="8.6" gte="0"/>
      </iconSet>
    </cfRule>
  </conditionalFormatting>
  <conditionalFormatting sqref="I9">
    <cfRule type="iconSet" priority="3">
      <iconSet iconSet="3Symbols">
        <cfvo type="percent" val="0"/>
        <cfvo type="num" val="0"/>
        <cfvo type="num" val="13" gte="0"/>
      </iconSet>
    </cfRule>
  </conditionalFormatting>
  <conditionalFormatting sqref="J9">
    <cfRule type="iconSet" priority="2">
      <iconSet iconSet="3Symbols">
        <cfvo type="percent" val="0"/>
        <cfvo type="num" val="0"/>
        <cfvo type="num" val="13" gte="0"/>
      </iconSet>
    </cfRule>
  </conditionalFormatting>
  <conditionalFormatting sqref="J9">
    <cfRule type="iconSet" priority="1">
      <iconSet iconSet="3Symbols">
        <cfvo type="percent" val="0"/>
        <cfvo type="num" val="0"/>
        <cfvo type="num" val="9.3000000000000007" gte="0"/>
      </iconSet>
    </cfRule>
  </conditionalFormatting>
  <printOptions horizontalCentered="1"/>
  <pageMargins left="0.66" right="0.5" top="0.18" bottom="0.5" header="0" footer="0"/>
  <pageSetup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2">
    <tabColor indexed="18"/>
  </sheetPr>
  <dimension ref="A1:DO64"/>
  <sheetViews>
    <sheetView zoomScaleNormal="100" workbookViewId="0">
      <pane xSplit="1" ySplit="2" topLeftCell="CD3" activePane="bottomRight" state="frozen"/>
      <selection pane="topRight" activeCell="B1" sqref="B1"/>
      <selection pane="bottomLeft" activeCell="A3" sqref="A3"/>
      <selection pane="bottomRight" activeCell="CI4" sqref="CI4"/>
    </sheetView>
  </sheetViews>
  <sheetFormatPr defaultColWidth="9.7109375" defaultRowHeight="12.75"/>
  <cols>
    <col min="1" max="1" width="21.5703125" style="8" customWidth="1"/>
    <col min="2" max="41" width="12.85546875" style="2" customWidth="1"/>
    <col min="42" max="42" width="12.85546875" style="32" customWidth="1"/>
    <col min="43" max="43" width="12.85546875" style="9" customWidth="1"/>
    <col min="44" max="51" width="12.85546875" style="2" customWidth="1"/>
    <col min="52" max="52" width="12.85546875" style="32" customWidth="1"/>
    <col min="53" max="70" width="12.85546875" style="2" customWidth="1"/>
    <col min="71" max="71" width="12.85546875" style="9" customWidth="1"/>
    <col min="72" max="72" width="11.85546875" style="9" customWidth="1"/>
    <col min="73" max="75" width="12.85546875" style="9" customWidth="1"/>
    <col min="76" max="76" width="12.42578125" style="9" customWidth="1"/>
    <col min="77" max="77" width="12.5703125" style="9" customWidth="1"/>
    <col min="78" max="78" width="12.42578125" style="9" customWidth="1"/>
    <col min="79" max="81" width="12.140625" style="9" customWidth="1"/>
    <col min="82" max="82" width="13.28515625" style="9" customWidth="1"/>
    <col min="83" max="87" width="12.140625" style="9" customWidth="1"/>
    <col min="88" max="105" width="12.140625" style="2" customWidth="1"/>
    <col min="106" max="16384" width="9.7109375" style="2"/>
  </cols>
  <sheetData>
    <row r="1" spans="1:119">
      <c r="B1" s="2" t="s">
        <v>58</v>
      </c>
      <c r="BZ1" s="140"/>
      <c r="CJ1" s="152" t="s">
        <v>59</v>
      </c>
      <c r="CK1" s="153"/>
      <c r="CL1" s="153"/>
      <c r="CM1" s="153"/>
      <c r="CN1" s="153"/>
      <c r="CO1" s="153"/>
      <c r="CP1" s="153"/>
      <c r="CQ1" s="153"/>
      <c r="CR1" s="153"/>
      <c r="CS1" s="153"/>
      <c r="CT1" s="153"/>
      <c r="CU1" s="153"/>
      <c r="CV1" s="153"/>
      <c r="CW1" s="153"/>
      <c r="CX1" s="153"/>
      <c r="CY1" s="153"/>
      <c r="CZ1" s="153"/>
      <c r="DA1" s="153"/>
    </row>
    <row r="2" spans="1:119" s="139" customFormat="1" ht="12" customHeight="1">
      <c r="A2" s="133"/>
      <c r="B2" s="134">
        <v>1930</v>
      </c>
      <c r="C2" s="134">
        <v>1931</v>
      </c>
      <c r="D2" s="134">
        <v>1932</v>
      </c>
      <c r="E2" s="134">
        <v>1933</v>
      </c>
      <c r="F2" s="134">
        <v>1934</v>
      </c>
      <c r="G2" s="134">
        <v>1935</v>
      </c>
      <c r="H2" s="134">
        <v>1936</v>
      </c>
      <c r="I2" s="134">
        <v>1937</v>
      </c>
      <c r="J2" s="134">
        <v>1938</v>
      </c>
      <c r="K2" s="134">
        <v>1939</v>
      </c>
      <c r="L2" s="134">
        <v>1940</v>
      </c>
      <c r="M2" s="134">
        <v>1941</v>
      </c>
      <c r="N2" s="134">
        <v>1942</v>
      </c>
      <c r="O2" s="134">
        <v>1943</v>
      </c>
      <c r="P2" s="134">
        <v>1944</v>
      </c>
      <c r="Q2" s="134">
        <v>1945</v>
      </c>
      <c r="R2" s="134">
        <v>1946</v>
      </c>
      <c r="S2" s="134">
        <v>1947</v>
      </c>
      <c r="T2" s="134">
        <v>1948</v>
      </c>
      <c r="U2" s="134">
        <v>1949</v>
      </c>
      <c r="V2" s="134">
        <v>1950</v>
      </c>
      <c r="W2" s="134">
        <v>1951</v>
      </c>
      <c r="X2" s="134">
        <v>1952</v>
      </c>
      <c r="Y2" s="134">
        <v>1953</v>
      </c>
      <c r="Z2" s="134">
        <v>1954</v>
      </c>
      <c r="AA2" s="134">
        <v>1955</v>
      </c>
      <c r="AB2" s="134">
        <v>1956</v>
      </c>
      <c r="AC2" s="134">
        <v>1957</v>
      </c>
      <c r="AD2" s="134">
        <v>1958</v>
      </c>
      <c r="AE2" s="134">
        <v>1959</v>
      </c>
      <c r="AF2" s="134">
        <v>1960</v>
      </c>
      <c r="AG2" s="134">
        <v>1961</v>
      </c>
      <c r="AH2" s="134">
        <v>1962</v>
      </c>
      <c r="AI2" s="134">
        <v>1963</v>
      </c>
      <c r="AJ2" s="134">
        <v>1964</v>
      </c>
      <c r="AK2" s="134">
        <v>1965</v>
      </c>
      <c r="AL2" s="134">
        <v>1966</v>
      </c>
      <c r="AM2" s="134">
        <v>1967</v>
      </c>
      <c r="AN2" s="134">
        <v>1968</v>
      </c>
      <c r="AO2" s="134">
        <v>1969</v>
      </c>
      <c r="AP2" s="135">
        <v>1970</v>
      </c>
      <c r="AQ2" s="136">
        <v>1971</v>
      </c>
      <c r="AR2" s="134">
        <v>1972</v>
      </c>
      <c r="AS2" s="134">
        <v>1973</v>
      </c>
      <c r="AT2" s="134">
        <v>1974</v>
      </c>
      <c r="AU2" s="134">
        <v>1975</v>
      </c>
      <c r="AV2" s="134">
        <v>1976</v>
      </c>
      <c r="AW2" s="134">
        <v>1977</v>
      </c>
      <c r="AX2" s="134">
        <v>1978</v>
      </c>
      <c r="AY2" s="134" t="s">
        <v>71</v>
      </c>
      <c r="AZ2" s="135">
        <v>1980</v>
      </c>
      <c r="BA2" s="134">
        <v>1981</v>
      </c>
      <c r="BB2" s="134">
        <v>1982</v>
      </c>
      <c r="BC2" s="134">
        <v>1983</v>
      </c>
      <c r="BD2" s="134">
        <v>1984</v>
      </c>
      <c r="BE2" s="134">
        <v>1985</v>
      </c>
      <c r="BF2" s="134">
        <v>1986</v>
      </c>
      <c r="BG2" s="134">
        <v>1987</v>
      </c>
      <c r="BH2" s="134">
        <v>1988</v>
      </c>
      <c r="BI2" s="134">
        <v>1989</v>
      </c>
      <c r="BJ2" s="134">
        <v>1990</v>
      </c>
      <c r="BK2" s="134">
        <v>1991</v>
      </c>
      <c r="BL2" s="134">
        <v>1992</v>
      </c>
      <c r="BM2" s="134">
        <v>1993</v>
      </c>
      <c r="BN2" s="134">
        <v>1994</v>
      </c>
      <c r="BO2" s="134">
        <v>1995</v>
      </c>
      <c r="BP2" s="134">
        <v>1996</v>
      </c>
      <c r="BQ2" s="134">
        <v>1997</v>
      </c>
      <c r="BR2" s="134">
        <v>1998</v>
      </c>
      <c r="BS2" s="134">
        <v>1999</v>
      </c>
      <c r="BT2" s="134">
        <v>2000</v>
      </c>
      <c r="BU2" s="134">
        <v>2001</v>
      </c>
      <c r="BV2" s="134">
        <v>2002</v>
      </c>
      <c r="BW2" s="134">
        <v>2003</v>
      </c>
      <c r="BX2" s="134">
        <v>2004</v>
      </c>
      <c r="BY2" s="137">
        <v>2005</v>
      </c>
      <c r="BZ2" s="134">
        <v>2006</v>
      </c>
      <c r="CA2" s="137">
        <v>2007</v>
      </c>
      <c r="CB2" s="138">
        <v>2008</v>
      </c>
      <c r="CC2" s="138">
        <v>2009</v>
      </c>
      <c r="CD2" s="138">
        <v>2010</v>
      </c>
      <c r="CE2" s="138">
        <v>2011</v>
      </c>
      <c r="CF2" s="138">
        <v>2012</v>
      </c>
      <c r="CG2" s="185">
        <v>2013</v>
      </c>
      <c r="CH2" s="186">
        <v>2014</v>
      </c>
      <c r="CI2" s="187">
        <v>2015</v>
      </c>
      <c r="CJ2" s="154">
        <v>2013</v>
      </c>
      <c r="CK2" s="155">
        <v>2014</v>
      </c>
      <c r="CL2" s="154">
        <v>2015</v>
      </c>
      <c r="CM2" s="155">
        <v>2016</v>
      </c>
      <c r="CN2" s="154">
        <v>2017</v>
      </c>
      <c r="CO2" s="155">
        <v>2018</v>
      </c>
      <c r="CP2" s="154">
        <v>2019</v>
      </c>
      <c r="CQ2" s="155">
        <v>2020</v>
      </c>
      <c r="CR2" s="154">
        <v>2021</v>
      </c>
      <c r="CS2" s="155">
        <v>2022</v>
      </c>
      <c r="CT2" s="154">
        <v>2023</v>
      </c>
      <c r="CU2" s="155">
        <v>2024</v>
      </c>
      <c r="CV2" s="154">
        <v>2025</v>
      </c>
      <c r="CW2" s="155">
        <v>2026</v>
      </c>
      <c r="CX2" s="154">
        <v>2027</v>
      </c>
      <c r="CY2" s="155">
        <v>2028</v>
      </c>
      <c r="CZ2" s="154">
        <v>2029</v>
      </c>
      <c r="DA2" s="155">
        <v>2030</v>
      </c>
    </row>
    <row r="3" spans="1:119" ht="12" customHeight="1">
      <c r="A3" s="75" t="s">
        <v>77</v>
      </c>
      <c r="B3" s="147">
        <f t="shared" ref="B3:AG3" si="0">+B4+B6+B7+B8+B63</f>
        <v>123075000</v>
      </c>
      <c r="C3" s="147">
        <f t="shared" si="0"/>
        <v>124038000</v>
      </c>
      <c r="D3" s="147">
        <f t="shared" si="0"/>
        <v>124839000</v>
      </c>
      <c r="E3" s="147">
        <f t="shared" si="0"/>
        <v>125580000</v>
      </c>
      <c r="F3" s="147">
        <f t="shared" si="0"/>
        <v>126372000</v>
      </c>
      <c r="G3" s="147">
        <f t="shared" si="0"/>
        <v>127251000</v>
      </c>
      <c r="H3" s="147">
        <f t="shared" si="0"/>
        <v>128054000</v>
      </c>
      <c r="I3" s="147">
        <f t="shared" si="0"/>
        <v>128822000</v>
      </c>
      <c r="J3" s="147">
        <f t="shared" si="0"/>
        <v>129825000</v>
      </c>
      <c r="K3" s="147">
        <f t="shared" si="0"/>
        <v>130884000</v>
      </c>
      <c r="L3" s="147">
        <f t="shared" si="0"/>
        <v>131955000</v>
      </c>
      <c r="M3" s="147">
        <f t="shared" si="0"/>
        <v>133122000</v>
      </c>
      <c r="N3" s="147">
        <f t="shared" si="0"/>
        <v>133922000</v>
      </c>
      <c r="O3" s="147">
        <f t="shared" si="0"/>
        <v>134242000</v>
      </c>
      <c r="P3" s="147">
        <f t="shared" si="0"/>
        <v>132883000</v>
      </c>
      <c r="Q3" s="147">
        <f t="shared" si="0"/>
        <v>132479000</v>
      </c>
      <c r="R3" s="147">
        <f t="shared" si="0"/>
        <v>140055000</v>
      </c>
      <c r="S3" s="147">
        <f t="shared" si="0"/>
        <v>143444000</v>
      </c>
      <c r="T3" s="147">
        <f t="shared" si="0"/>
        <v>146091000</v>
      </c>
      <c r="U3" s="147">
        <f t="shared" si="0"/>
        <v>148666000</v>
      </c>
      <c r="V3" s="147">
        <f t="shared" si="0"/>
        <v>151870000</v>
      </c>
      <c r="W3" s="147">
        <f t="shared" si="0"/>
        <v>153982000</v>
      </c>
      <c r="X3" s="147">
        <f t="shared" si="0"/>
        <v>156391000</v>
      </c>
      <c r="Y3" s="147">
        <f t="shared" si="0"/>
        <v>158957000</v>
      </c>
      <c r="Z3" s="147">
        <f t="shared" si="0"/>
        <v>161882000</v>
      </c>
      <c r="AA3" s="147">
        <f t="shared" si="0"/>
        <v>165068000</v>
      </c>
      <c r="AB3" s="147">
        <f t="shared" si="0"/>
        <v>168089000</v>
      </c>
      <c r="AC3" s="147">
        <f t="shared" si="0"/>
        <v>171189000</v>
      </c>
      <c r="AD3" s="147">
        <f t="shared" si="0"/>
        <v>174153000</v>
      </c>
      <c r="AE3" s="147">
        <f t="shared" si="0"/>
        <v>177136000</v>
      </c>
      <c r="AF3" s="147">
        <f t="shared" si="0"/>
        <v>179972000</v>
      </c>
      <c r="AG3" s="147">
        <f t="shared" si="0"/>
        <v>182976000</v>
      </c>
      <c r="AH3" s="147">
        <f t="shared" ref="AH3:BM3" si="1">+AH4+AH6+AH7+AH8+AH63</f>
        <v>185739000</v>
      </c>
      <c r="AI3" s="147">
        <f t="shared" si="1"/>
        <v>188434000</v>
      </c>
      <c r="AJ3" s="147">
        <f t="shared" si="1"/>
        <v>191085000</v>
      </c>
      <c r="AK3" s="147">
        <f t="shared" si="1"/>
        <v>193460000</v>
      </c>
      <c r="AL3" s="147">
        <f t="shared" si="1"/>
        <v>195499000</v>
      </c>
      <c r="AM3" s="147">
        <f t="shared" si="1"/>
        <v>197375000</v>
      </c>
      <c r="AN3" s="147">
        <f t="shared" si="1"/>
        <v>199312000</v>
      </c>
      <c r="AO3" s="147">
        <f t="shared" si="1"/>
        <v>201305000</v>
      </c>
      <c r="AP3" s="147">
        <f t="shared" si="1"/>
        <v>204066012.5</v>
      </c>
      <c r="AQ3" s="147">
        <f t="shared" si="1"/>
        <v>206827025</v>
      </c>
      <c r="AR3" s="147">
        <f t="shared" si="1"/>
        <v>209283907</v>
      </c>
      <c r="AS3" s="147">
        <f t="shared" si="1"/>
        <v>211357478</v>
      </c>
      <c r="AT3" s="147">
        <f t="shared" si="1"/>
        <v>213341554</v>
      </c>
      <c r="AU3" s="147">
        <f t="shared" si="1"/>
        <v>215465250</v>
      </c>
      <c r="AV3" s="147">
        <f t="shared" si="1"/>
        <v>217562732</v>
      </c>
      <c r="AW3" s="147">
        <f t="shared" si="1"/>
        <v>219759868</v>
      </c>
      <c r="AX3" s="147">
        <f t="shared" si="1"/>
        <v>222095080</v>
      </c>
      <c r="AY3" s="147">
        <f t="shared" si="1"/>
        <v>224567241</v>
      </c>
      <c r="AZ3" s="147">
        <f t="shared" si="1"/>
        <v>227016479</v>
      </c>
      <c r="BA3" s="147">
        <f t="shared" si="1"/>
        <v>229465717</v>
      </c>
      <c r="BB3" s="147">
        <f t="shared" si="1"/>
        <v>231664452</v>
      </c>
      <c r="BC3" s="147">
        <f t="shared" si="1"/>
        <v>233791992</v>
      </c>
      <c r="BD3" s="147">
        <f t="shared" si="1"/>
        <v>235824901</v>
      </c>
      <c r="BE3" s="147">
        <f t="shared" si="1"/>
        <v>237923796</v>
      </c>
      <c r="BF3" s="147">
        <f t="shared" si="1"/>
        <v>240132883</v>
      </c>
      <c r="BG3" s="147">
        <f t="shared" si="1"/>
        <v>242288918</v>
      </c>
      <c r="BH3" s="147">
        <f t="shared" si="1"/>
        <v>244498983</v>
      </c>
      <c r="BI3" s="147">
        <f t="shared" si="1"/>
        <v>246819230</v>
      </c>
      <c r="BJ3" s="147">
        <f t="shared" si="1"/>
        <v>249464396</v>
      </c>
      <c r="BK3" s="147">
        <f t="shared" si="1"/>
        <v>252153092</v>
      </c>
      <c r="BL3" s="147">
        <f t="shared" si="1"/>
        <v>255029699</v>
      </c>
      <c r="BM3" s="147">
        <f t="shared" si="1"/>
        <v>257782608</v>
      </c>
      <c r="BN3" s="147">
        <f t="shared" ref="BN3:CV3" si="2">+BN4+BN6+BN7+BN8+BN63</f>
        <v>260327021</v>
      </c>
      <c r="BO3" s="147">
        <f t="shared" si="2"/>
        <v>262803276</v>
      </c>
      <c r="BP3" s="147">
        <f t="shared" si="2"/>
        <v>265228572</v>
      </c>
      <c r="BQ3" s="147">
        <f t="shared" si="2"/>
        <v>267783607</v>
      </c>
      <c r="BR3" s="147">
        <f t="shared" si="2"/>
        <v>270248003</v>
      </c>
      <c r="BS3" s="147">
        <f t="shared" si="2"/>
        <v>272690813</v>
      </c>
      <c r="BT3" s="147">
        <f t="shared" si="2"/>
        <v>282162411</v>
      </c>
      <c r="BU3" s="147">
        <f t="shared" si="2"/>
        <v>284968955</v>
      </c>
      <c r="BV3" s="147">
        <f t="shared" si="2"/>
        <v>287625193</v>
      </c>
      <c r="BW3" s="147">
        <f t="shared" si="2"/>
        <v>290107933</v>
      </c>
      <c r="BX3" s="147">
        <f t="shared" si="2"/>
        <v>292805298</v>
      </c>
      <c r="BY3" s="147">
        <f t="shared" si="2"/>
        <v>295516599</v>
      </c>
      <c r="BZ3" s="147">
        <f t="shared" si="2"/>
        <v>298379912</v>
      </c>
      <c r="CA3" s="147">
        <f t="shared" si="2"/>
        <v>301231207</v>
      </c>
      <c r="CB3" s="147">
        <f t="shared" si="2"/>
        <v>304093966</v>
      </c>
      <c r="CC3" s="147">
        <f t="shared" si="2"/>
        <v>306771529</v>
      </c>
      <c r="CD3" s="147">
        <f t="shared" ref="CD3:CE3" si="3">+CD4+CD6+CD7+CD8+CD63</f>
        <v>309326225</v>
      </c>
      <c r="CE3" s="147">
        <f t="shared" si="3"/>
        <v>311587816</v>
      </c>
      <c r="CF3" s="147">
        <f t="shared" ref="CF3:CH3" si="4">+CF4+CF6+CF7+CF8+CF63</f>
        <v>313914040</v>
      </c>
      <c r="CG3" s="167">
        <f t="shared" si="4"/>
        <v>316497531</v>
      </c>
      <c r="CH3" s="167">
        <f t="shared" si="4"/>
        <v>318857056</v>
      </c>
      <c r="CI3" s="167">
        <f t="shared" ref="CI3" si="5">+CI4+CI6+CI7+CI8+CI63</f>
        <v>321418820</v>
      </c>
      <c r="CJ3" s="156">
        <f t="shared" si="2"/>
        <v>316971485</v>
      </c>
      <c r="CK3" s="156">
        <f t="shared" si="2"/>
        <v>319667598</v>
      </c>
      <c r="CL3" s="156">
        <f t="shared" si="2"/>
        <v>322365787</v>
      </c>
      <c r="CM3" s="156">
        <f t="shared" si="2"/>
        <v>325062633</v>
      </c>
      <c r="CN3" s="156">
        <f t="shared" si="2"/>
        <v>327755597</v>
      </c>
      <c r="CO3" s="156">
        <f t="shared" si="2"/>
        <v>330443861</v>
      </c>
      <c r="CP3" s="156">
        <f t="shared" si="2"/>
        <v>333127039</v>
      </c>
      <c r="CQ3" s="156">
        <f t="shared" si="2"/>
        <v>335804546</v>
      </c>
      <c r="CR3" s="156">
        <f t="shared" si="2"/>
        <v>338489500</v>
      </c>
      <c r="CS3" s="156">
        <f t="shared" si="2"/>
        <v>341195095</v>
      </c>
      <c r="CT3" s="156">
        <f t="shared" si="2"/>
        <v>343921378</v>
      </c>
      <c r="CU3" s="156">
        <f t="shared" si="2"/>
        <v>346669052</v>
      </c>
      <c r="CV3" s="156">
        <f t="shared" si="2"/>
        <v>349439199</v>
      </c>
      <c r="CW3" s="156">
        <f t="shared" ref="CW3:DA3" si="6">+CW4+CW6+CW7+CW8+CW63</f>
        <v>352228788</v>
      </c>
      <c r="CX3" s="156">
        <f t="shared" si="6"/>
        <v>355035364</v>
      </c>
      <c r="CY3" s="156">
        <f t="shared" si="6"/>
        <v>357861695</v>
      </c>
      <c r="CZ3" s="156">
        <f t="shared" si="6"/>
        <v>360710638</v>
      </c>
      <c r="DA3" s="156">
        <f t="shared" si="6"/>
        <v>363584435</v>
      </c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</row>
    <row r="4" spans="1:119" ht="12" customHeight="1">
      <c r="A4" s="8" t="s">
        <v>19</v>
      </c>
      <c r="B4" s="148">
        <f t="shared" ref="B4:AG4" si="7">SUM(B10:B25)</f>
        <v>37432000</v>
      </c>
      <c r="C4" s="148">
        <f t="shared" si="7"/>
        <v>37672000</v>
      </c>
      <c r="D4" s="148">
        <f t="shared" si="7"/>
        <v>37943000</v>
      </c>
      <c r="E4" s="148">
        <f t="shared" si="7"/>
        <v>38251000</v>
      </c>
      <c r="F4" s="148">
        <f t="shared" si="7"/>
        <v>38594000</v>
      </c>
      <c r="G4" s="148">
        <f t="shared" si="7"/>
        <v>38908000</v>
      </c>
      <c r="H4" s="148">
        <f t="shared" si="7"/>
        <v>39183000</v>
      </c>
      <c r="I4" s="148">
        <f t="shared" si="7"/>
        <v>39515000</v>
      </c>
      <c r="J4" s="148">
        <f t="shared" si="7"/>
        <v>39998000</v>
      </c>
      <c r="K4" s="148">
        <f t="shared" si="7"/>
        <v>40592000</v>
      </c>
      <c r="L4" s="148">
        <f t="shared" si="7"/>
        <v>41135000</v>
      </c>
      <c r="M4" s="148">
        <f t="shared" si="7"/>
        <v>41858000</v>
      </c>
      <c r="N4" s="148">
        <f t="shared" si="7"/>
        <v>42418000</v>
      </c>
      <c r="O4" s="148">
        <f t="shared" si="7"/>
        <v>43031000</v>
      </c>
      <c r="P4" s="148">
        <f t="shared" si="7"/>
        <v>42119000</v>
      </c>
      <c r="Q4" s="148">
        <f t="shared" si="7"/>
        <v>41719000</v>
      </c>
      <c r="R4" s="148">
        <f t="shared" si="7"/>
        <v>43363000</v>
      </c>
      <c r="S4" s="148">
        <f t="shared" si="7"/>
        <v>44152000</v>
      </c>
      <c r="T4" s="148">
        <f t="shared" si="7"/>
        <v>44573000</v>
      </c>
      <c r="U4" s="148">
        <f t="shared" si="7"/>
        <v>45176000</v>
      </c>
      <c r="V4" s="148">
        <f t="shared" si="7"/>
        <v>46541000</v>
      </c>
      <c r="W4" s="148">
        <f t="shared" si="7"/>
        <v>47514000</v>
      </c>
      <c r="X4" s="148">
        <f t="shared" si="7"/>
        <v>48035000</v>
      </c>
      <c r="Y4" s="148">
        <f t="shared" si="7"/>
        <v>48117000</v>
      </c>
      <c r="Z4" s="148">
        <f t="shared" si="7"/>
        <v>48474000</v>
      </c>
      <c r="AA4" s="148">
        <f t="shared" si="7"/>
        <v>49440000</v>
      </c>
      <c r="AB4" s="148">
        <f t="shared" si="7"/>
        <v>50393000</v>
      </c>
      <c r="AC4" s="148">
        <f t="shared" si="7"/>
        <v>51525000</v>
      </c>
      <c r="AD4" s="148">
        <f t="shared" si="7"/>
        <v>52369000</v>
      </c>
      <c r="AE4" s="148">
        <f t="shared" si="7"/>
        <v>53316000</v>
      </c>
      <c r="AF4" s="148">
        <f t="shared" si="7"/>
        <v>54407000</v>
      </c>
      <c r="AG4" s="148">
        <f t="shared" si="7"/>
        <v>55381000</v>
      </c>
      <c r="AH4" s="148">
        <f t="shared" ref="AH4:BM4" si="8">SUM(AH10:AH25)</f>
        <v>56391000</v>
      </c>
      <c r="AI4" s="148">
        <f t="shared" si="8"/>
        <v>57209000</v>
      </c>
      <c r="AJ4" s="148">
        <f t="shared" si="8"/>
        <v>58054000</v>
      </c>
      <c r="AK4" s="148">
        <f t="shared" si="8"/>
        <v>58782000</v>
      </c>
      <c r="AL4" s="148">
        <f t="shared" si="8"/>
        <v>59414000</v>
      </c>
      <c r="AM4" s="148">
        <f t="shared" si="8"/>
        <v>59981000</v>
      </c>
      <c r="AN4" s="148">
        <f t="shared" si="8"/>
        <v>60713000</v>
      </c>
      <c r="AO4" s="148">
        <f t="shared" si="8"/>
        <v>61428000</v>
      </c>
      <c r="AP4" s="148">
        <f t="shared" si="8"/>
        <v>62576799</v>
      </c>
      <c r="AQ4" s="148">
        <f t="shared" si="8"/>
        <v>63725598</v>
      </c>
      <c r="AR4" s="148">
        <f t="shared" si="8"/>
        <v>65084766</v>
      </c>
      <c r="AS4" s="148">
        <f t="shared" si="8"/>
        <v>66384768</v>
      </c>
      <c r="AT4" s="148">
        <f t="shared" si="8"/>
        <v>67660090</v>
      </c>
      <c r="AU4" s="148">
        <f t="shared" si="8"/>
        <v>68857797</v>
      </c>
      <c r="AV4" s="148">
        <f t="shared" si="8"/>
        <v>69986633</v>
      </c>
      <c r="AW4" s="148">
        <f t="shared" si="8"/>
        <v>71138543</v>
      </c>
      <c r="AX4" s="148">
        <f t="shared" si="8"/>
        <v>72319066</v>
      </c>
      <c r="AY4" s="148">
        <f t="shared" si="8"/>
        <v>73625809</v>
      </c>
      <c r="AZ4" s="148">
        <f t="shared" si="8"/>
        <v>74976771</v>
      </c>
      <c r="BA4" s="148">
        <f t="shared" si="8"/>
        <v>76327733</v>
      </c>
      <c r="BB4" s="148">
        <f t="shared" si="8"/>
        <v>77668304</v>
      </c>
      <c r="BC4" s="148">
        <f t="shared" si="8"/>
        <v>78816933</v>
      </c>
      <c r="BD4" s="148">
        <f t="shared" si="8"/>
        <v>79784053</v>
      </c>
      <c r="BE4" s="148">
        <f t="shared" si="8"/>
        <v>80774254</v>
      </c>
      <c r="BF4" s="148">
        <f t="shared" si="8"/>
        <v>81789507</v>
      </c>
      <c r="BG4" s="148">
        <f t="shared" si="8"/>
        <v>82570794</v>
      </c>
      <c r="BH4" s="148">
        <f t="shared" si="8"/>
        <v>83260107</v>
      </c>
      <c r="BI4" s="148">
        <f t="shared" si="8"/>
        <v>84075971</v>
      </c>
      <c r="BJ4" s="148">
        <f t="shared" si="8"/>
        <v>85127933</v>
      </c>
      <c r="BK4" s="148">
        <f t="shared" si="8"/>
        <v>86298935</v>
      </c>
      <c r="BL4" s="148">
        <f t="shared" si="8"/>
        <v>87517574</v>
      </c>
      <c r="BM4" s="148">
        <f t="shared" si="8"/>
        <v>88753284</v>
      </c>
      <c r="BN4" s="148">
        <f t="shared" ref="BN4:DA4" si="9">SUM(BN10:BN25)</f>
        <v>90008390</v>
      </c>
      <c r="BO4" s="148">
        <f t="shared" si="9"/>
        <v>91226441</v>
      </c>
      <c r="BP4" s="148">
        <f t="shared" si="9"/>
        <v>92408924</v>
      </c>
      <c r="BQ4" s="148">
        <f t="shared" si="9"/>
        <v>93648025</v>
      </c>
      <c r="BR4" s="148">
        <f t="shared" si="9"/>
        <v>94827397</v>
      </c>
      <c r="BS4" s="148">
        <f t="shared" si="9"/>
        <v>95949455</v>
      </c>
      <c r="BT4" s="148">
        <f t="shared" si="9"/>
        <v>99993503</v>
      </c>
      <c r="BU4" s="148">
        <f t="shared" si="9"/>
        <v>101275071</v>
      </c>
      <c r="BV4" s="148">
        <f t="shared" si="9"/>
        <v>102577629</v>
      </c>
      <c r="BW4" s="148">
        <f t="shared" si="9"/>
        <v>103811686</v>
      </c>
      <c r="BX4" s="148">
        <f t="shared" si="9"/>
        <v>105316223</v>
      </c>
      <c r="BY4" s="148">
        <f t="shared" si="9"/>
        <v>106912635</v>
      </c>
      <c r="BZ4" s="148">
        <f t="shared" si="9"/>
        <v>108506252</v>
      </c>
      <c r="CA4" s="148">
        <f t="shared" si="9"/>
        <v>110114338</v>
      </c>
      <c r="CB4" s="148">
        <f t="shared" si="9"/>
        <v>111604694</v>
      </c>
      <c r="CC4" s="148">
        <f t="shared" si="9"/>
        <v>112956387</v>
      </c>
      <c r="CD4" s="148">
        <f t="shared" ref="CD4:CE4" si="10">SUM(CD10:CD25)</f>
        <v>114248811</v>
      </c>
      <c r="CE4" s="148">
        <f t="shared" si="10"/>
        <v>115403210</v>
      </c>
      <c r="CF4" s="148">
        <f t="shared" ref="CF4:CG4" si="11">SUM(CF10:CF25)</f>
        <v>116624898</v>
      </c>
      <c r="CG4" s="168">
        <f t="shared" si="11"/>
        <v>117873691</v>
      </c>
      <c r="CH4" s="168">
        <f t="shared" ref="CH4:CI4" si="12">SUM(CH10:CH25)</f>
        <v>119113041</v>
      </c>
      <c r="CI4" s="168">
        <f t="shared" si="12"/>
        <v>120510619</v>
      </c>
      <c r="CJ4" s="157">
        <f t="shared" si="9"/>
        <v>117148046</v>
      </c>
      <c r="CK4" s="157">
        <f t="shared" si="9"/>
        <v>118535653</v>
      </c>
      <c r="CL4" s="157">
        <f t="shared" si="9"/>
        <v>119933885</v>
      </c>
      <c r="CM4" s="157">
        <f t="shared" si="9"/>
        <v>121342240</v>
      </c>
      <c r="CN4" s="157">
        <f t="shared" si="9"/>
        <v>122761353</v>
      </c>
      <c r="CO4" s="157">
        <f t="shared" si="9"/>
        <v>124191487</v>
      </c>
      <c r="CP4" s="157">
        <f t="shared" si="9"/>
        <v>125634057</v>
      </c>
      <c r="CQ4" s="157">
        <f t="shared" si="9"/>
        <v>127090279</v>
      </c>
      <c r="CR4" s="157">
        <f t="shared" si="9"/>
        <v>128564809</v>
      </c>
      <c r="CS4" s="157">
        <f t="shared" si="9"/>
        <v>130062753</v>
      </c>
      <c r="CT4" s="157">
        <f t="shared" si="9"/>
        <v>131585046</v>
      </c>
      <c r="CU4" s="157">
        <f t="shared" si="9"/>
        <v>133132356</v>
      </c>
      <c r="CV4" s="157">
        <f t="shared" si="9"/>
        <v>134705778</v>
      </c>
      <c r="CW4" s="157">
        <f t="shared" si="9"/>
        <v>136296584</v>
      </c>
      <c r="CX4" s="157">
        <f t="shared" si="9"/>
        <v>137903643</v>
      </c>
      <c r="CY4" s="157">
        <f t="shared" si="9"/>
        <v>139528394</v>
      </c>
      <c r="CZ4" s="157">
        <f t="shared" si="9"/>
        <v>141172518</v>
      </c>
      <c r="DA4" s="157">
        <f t="shared" si="9"/>
        <v>142835923</v>
      </c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</row>
    <row r="5" spans="1:119" ht="12" customHeight="1">
      <c r="A5" s="52" t="s">
        <v>88</v>
      </c>
      <c r="B5" s="145">
        <f>+B4/B3</f>
        <v>0.30413975218362788</v>
      </c>
      <c r="C5" s="145">
        <f t="shared" ref="C5:BN5" si="13">+C4/C3</f>
        <v>0.30371337815830635</v>
      </c>
      <c r="D5" s="145">
        <f t="shared" si="13"/>
        <v>0.30393546888392248</v>
      </c>
      <c r="E5" s="145">
        <f t="shared" si="13"/>
        <v>0.3045946806816372</v>
      </c>
      <c r="F5" s="145">
        <f t="shared" si="13"/>
        <v>0.30539993036432123</v>
      </c>
      <c r="G5" s="145">
        <f t="shared" si="13"/>
        <v>0.30575791152918247</v>
      </c>
      <c r="H5" s="145">
        <f t="shared" si="13"/>
        <v>0.30598809877083105</v>
      </c>
      <c r="I5" s="145">
        <f t="shared" si="13"/>
        <v>0.30674108459735139</v>
      </c>
      <c r="J5" s="145">
        <f t="shared" si="13"/>
        <v>0.30809166185249376</v>
      </c>
      <c r="K5" s="145">
        <f t="shared" si="13"/>
        <v>0.31013722074508726</v>
      </c>
      <c r="L5" s="145">
        <f t="shared" si="13"/>
        <v>0.31173506119510441</v>
      </c>
      <c r="M5" s="145">
        <f t="shared" si="13"/>
        <v>0.31443337690239032</v>
      </c>
      <c r="N5" s="145">
        <f t="shared" si="13"/>
        <v>0.31673660787622648</v>
      </c>
      <c r="O5" s="145">
        <f t="shared" si="13"/>
        <v>0.32054796561433829</v>
      </c>
      <c r="P5" s="145">
        <f t="shared" si="13"/>
        <v>0.31696304267664033</v>
      </c>
      <c r="Q5" s="145">
        <f t="shared" si="13"/>
        <v>0.3149102876682342</v>
      </c>
      <c r="R5" s="145">
        <f t="shared" si="13"/>
        <v>0.30961408018278536</v>
      </c>
      <c r="S5" s="145">
        <f t="shared" si="13"/>
        <v>0.30779955940994397</v>
      </c>
      <c r="T5" s="145">
        <f t="shared" si="13"/>
        <v>0.30510435276642639</v>
      </c>
      <c r="U5" s="145">
        <f t="shared" si="13"/>
        <v>0.30387580213364185</v>
      </c>
      <c r="V5" s="145">
        <f t="shared" si="13"/>
        <v>0.30645288733785475</v>
      </c>
      <c r="W5" s="145">
        <f t="shared" si="13"/>
        <v>0.30856853398449169</v>
      </c>
      <c r="X5" s="145">
        <f t="shared" si="13"/>
        <v>0.30714683069997634</v>
      </c>
      <c r="Y5" s="145">
        <f t="shared" si="13"/>
        <v>0.30270450499191603</v>
      </c>
      <c r="Z5" s="145">
        <f t="shared" si="13"/>
        <v>0.29944033308212153</v>
      </c>
      <c r="AA5" s="145">
        <f t="shared" si="13"/>
        <v>0.29951292800542806</v>
      </c>
      <c r="AB5" s="145">
        <f t="shared" si="13"/>
        <v>0.29979951097335339</v>
      </c>
      <c r="AC5" s="145">
        <f t="shared" si="13"/>
        <v>0.30098312391567217</v>
      </c>
      <c r="AD5" s="145">
        <f t="shared" si="13"/>
        <v>0.30070684972409317</v>
      </c>
      <c r="AE5" s="145">
        <f t="shared" si="13"/>
        <v>0.30098907054466623</v>
      </c>
      <c r="AF5" s="145">
        <f t="shared" si="13"/>
        <v>0.30230813682128332</v>
      </c>
      <c r="AG5" s="145">
        <f t="shared" si="13"/>
        <v>0.30266810947883876</v>
      </c>
      <c r="AH5" s="145">
        <f t="shared" si="13"/>
        <v>0.30360344354174407</v>
      </c>
      <c r="AI5" s="145">
        <f t="shared" si="13"/>
        <v>0.30360232229852363</v>
      </c>
      <c r="AJ5" s="145">
        <f t="shared" si="13"/>
        <v>0.3038124394902792</v>
      </c>
      <c r="AK5" s="145">
        <f t="shared" si="13"/>
        <v>0.30384575622867777</v>
      </c>
      <c r="AL5" s="145">
        <f t="shared" si="13"/>
        <v>0.30390948291295605</v>
      </c>
      <c r="AM5" s="145">
        <f t="shared" si="13"/>
        <v>0.30389360354654843</v>
      </c>
      <c r="AN5" s="145">
        <f t="shared" si="13"/>
        <v>0.30461286826683792</v>
      </c>
      <c r="AO5" s="145">
        <f t="shared" si="13"/>
        <v>0.30514890340528056</v>
      </c>
      <c r="AP5" s="145">
        <f t="shared" si="13"/>
        <v>0.30664978569128459</v>
      </c>
      <c r="AQ5" s="145">
        <f t="shared" si="13"/>
        <v>0.30811059628208642</v>
      </c>
      <c r="AR5" s="145">
        <f t="shared" si="13"/>
        <v>0.31098791556868249</v>
      </c>
      <c r="AS5" s="145">
        <f t="shared" si="13"/>
        <v>0.31408762362313958</v>
      </c>
      <c r="AT5" s="145">
        <f t="shared" si="13"/>
        <v>0.31714445091179938</v>
      </c>
      <c r="AU5" s="145">
        <f t="shared" si="13"/>
        <v>0.31957727290131471</v>
      </c>
      <c r="AV5" s="145">
        <f t="shared" si="13"/>
        <v>0.32168484168510991</v>
      </c>
      <c r="AW5" s="145">
        <f t="shared" si="13"/>
        <v>0.3237103464223049</v>
      </c>
      <c r="AX5" s="145">
        <f t="shared" si="13"/>
        <v>0.32562209842739426</v>
      </c>
      <c r="AY5" s="145">
        <f t="shared" si="13"/>
        <v>0.32785640805018396</v>
      </c>
      <c r="AZ5" s="145">
        <f t="shared" si="13"/>
        <v>0.3302701695060648</v>
      </c>
      <c r="BA5" s="145">
        <f t="shared" si="13"/>
        <v>0.33263240364572633</v>
      </c>
      <c r="BB5" s="145">
        <f t="shared" si="13"/>
        <v>0.33526207119597268</v>
      </c>
      <c r="BC5" s="145">
        <f t="shared" si="13"/>
        <v>0.33712417746113393</v>
      </c>
      <c r="BD5" s="145">
        <f t="shared" si="13"/>
        <v>0.33831903527439622</v>
      </c>
      <c r="BE5" s="145">
        <f t="shared" si="13"/>
        <v>0.33949632343626529</v>
      </c>
      <c r="BF5" s="145">
        <f t="shared" si="13"/>
        <v>0.3406010288062048</v>
      </c>
      <c r="BG5" s="145">
        <f t="shared" si="13"/>
        <v>0.34079476140134479</v>
      </c>
      <c r="BH5" s="145">
        <f t="shared" si="13"/>
        <v>0.34053355142176606</v>
      </c>
      <c r="BI5" s="145">
        <f t="shared" si="13"/>
        <v>0.34063784657297569</v>
      </c>
      <c r="BJ5" s="145">
        <f t="shared" si="13"/>
        <v>0.34124281606903134</v>
      </c>
      <c r="BK5" s="145">
        <f t="shared" si="13"/>
        <v>0.34224817278861686</v>
      </c>
      <c r="BL5" s="145">
        <f t="shared" si="13"/>
        <v>0.34316620512499607</v>
      </c>
      <c r="BM5" s="145">
        <f t="shared" si="13"/>
        <v>0.34429508138113024</v>
      </c>
      <c r="BN5" s="145">
        <f t="shared" si="13"/>
        <v>0.34575123878515862</v>
      </c>
      <c r="BO5" s="145">
        <f t="shared" ref="BO5:DA5" si="14">+BO4/BO3</f>
        <v>0.34712824888834337</v>
      </c>
      <c r="BP5" s="145">
        <f t="shared" si="14"/>
        <v>0.34841240256724682</v>
      </c>
      <c r="BQ5" s="145">
        <f t="shared" si="14"/>
        <v>0.34971530202743145</v>
      </c>
      <c r="BR5" s="145">
        <f t="shared" si="14"/>
        <v>0.35089027836405512</v>
      </c>
      <c r="BS5" s="145">
        <f t="shared" si="14"/>
        <v>0.35186170720023485</v>
      </c>
      <c r="BT5" s="145">
        <f t="shared" si="14"/>
        <v>0.35438279197295347</v>
      </c>
      <c r="BU5" s="145">
        <f t="shared" si="14"/>
        <v>0.35538983886858833</v>
      </c>
      <c r="BV5" s="145">
        <f t="shared" si="14"/>
        <v>0.35663645430391766</v>
      </c>
      <c r="BW5" s="145">
        <f t="shared" si="14"/>
        <v>0.35783814984473383</v>
      </c>
      <c r="BX5" s="145">
        <f t="shared" si="14"/>
        <v>0.3596800458166573</v>
      </c>
      <c r="BY5" s="145">
        <f t="shared" si="14"/>
        <v>0.36178216506883931</v>
      </c>
      <c r="BZ5" s="145">
        <f t="shared" si="14"/>
        <v>0.36365133052254539</v>
      </c>
      <c r="CA5" s="145">
        <f t="shared" si="14"/>
        <v>0.36554757754564254</v>
      </c>
      <c r="CB5" s="145">
        <f t="shared" si="14"/>
        <v>0.36700726248543847</v>
      </c>
      <c r="CC5" s="145">
        <f t="shared" si="14"/>
        <v>0.36821013791015789</v>
      </c>
      <c r="CD5" s="145">
        <f t="shared" ref="CD5:CE5" si="15">+CD4/CD3</f>
        <v>0.36934731608999527</v>
      </c>
      <c r="CE5" s="145">
        <f t="shared" si="15"/>
        <v>0.37037138191565233</v>
      </c>
      <c r="CF5" s="145">
        <f t="shared" ref="CF5:CG5" si="16">+CF4/CF3</f>
        <v>0.37151857878035655</v>
      </c>
      <c r="CG5" s="169">
        <f t="shared" si="16"/>
        <v>0.37243162885842546</v>
      </c>
      <c r="CH5" s="169">
        <f t="shared" ref="CH5:CI5" si="17">+CH4/CH3</f>
        <v>0.37356250632885479</v>
      </c>
      <c r="CI5" s="169">
        <f t="shared" si="17"/>
        <v>0.37493330042092743</v>
      </c>
      <c r="CJ5" s="158">
        <f t="shared" si="14"/>
        <v>0.36958544078499678</v>
      </c>
      <c r="CK5" s="158">
        <f t="shared" si="14"/>
        <v>0.37080909589091354</v>
      </c>
      <c r="CL5" s="158">
        <f t="shared" si="14"/>
        <v>0.37204284646993263</v>
      </c>
      <c r="CM5" s="158">
        <f t="shared" si="14"/>
        <v>0.37328879939270043</v>
      </c>
      <c r="CN5" s="158">
        <f t="shared" si="14"/>
        <v>0.37455150765892187</v>
      </c>
      <c r="CO5" s="158">
        <f t="shared" si="14"/>
        <v>0.37583233237914504</v>
      </c>
      <c r="CP5" s="158">
        <f t="shared" si="14"/>
        <v>0.37713557379531715</v>
      </c>
      <c r="CQ5" s="158">
        <f t="shared" si="14"/>
        <v>0.37846503424048344</v>
      </c>
      <c r="CR5" s="158">
        <f t="shared" si="14"/>
        <v>0.37981919380069395</v>
      </c>
      <c r="CS5" s="158">
        <f t="shared" si="14"/>
        <v>0.38119760484833465</v>
      </c>
      <c r="CT5" s="158">
        <f t="shared" si="14"/>
        <v>0.38260211320739707</v>
      </c>
      <c r="CU5" s="158">
        <f t="shared" si="14"/>
        <v>0.38403299986524325</v>
      </c>
      <c r="CV5" s="158">
        <f t="shared" si="14"/>
        <v>0.3854913197646152</v>
      </c>
      <c r="CW5" s="158">
        <f t="shared" si="14"/>
        <v>0.38695469718392239</v>
      </c>
      <c r="CX5" s="158">
        <f t="shared" si="14"/>
        <v>0.38842227277393132</v>
      </c>
      <c r="CY5" s="158">
        <f t="shared" si="14"/>
        <v>0.38989474411336478</v>
      </c>
      <c r="CZ5" s="158">
        <f t="shared" si="14"/>
        <v>0.39137331458463942</v>
      </c>
      <c r="DA5" s="158">
        <f t="shared" si="14"/>
        <v>0.39285488940141233</v>
      </c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</row>
    <row r="6" spans="1:119" ht="12" customHeight="1">
      <c r="A6" s="52" t="s">
        <v>73</v>
      </c>
      <c r="B6" s="148">
        <f t="shared" ref="B6:AG6" si="18">SUM(B27:B39)</f>
        <v>11949000</v>
      </c>
      <c r="C6" s="148">
        <f t="shared" si="18"/>
        <v>12122000</v>
      </c>
      <c r="D6" s="148">
        <f t="shared" si="18"/>
        <v>12225000</v>
      </c>
      <c r="E6" s="148">
        <f t="shared" si="18"/>
        <v>12330000</v>
      </c>
      <c r="F6" s="148">
        <f t="shared" si="18"/>
        <v>12490000</v>
      </c>
      <c r="G6" s="148">
        <f t="shared" si="18"/>
        <v>12686000</v>
      </c>
      <c r="H6" s="148">
        <f t="shared" si="18"/>
        <v>12958000</v>
      </c>
      <c r="I6" s="148">
        <f t="shared" si="18"/>
        <v>13253000</v>
      </c>
      <c r="J6" s="148">
        <f t="shared" si="18"/>
        <v>13463000</v>
      </c>
      <c r="K6" s="148">
        <f t="shared" si="18"/>
        <v>13682000</v>
      </c>
      <c r="L6" s="148">
        <f t="shared" si="18"/>
        <v>13931000</v>
      </c>
      <c r="M6" s="148">
        <f t="shared" si="18"/>
        <v>14179000</v>
      </c>
      <c r="N6" s="148">
        <f t="shared" si="18"/>
        <v>14841000</v>
      </c>
      <c r="O6" s="148">
        <f t="shared" si="18"/>
        <v>16147000</v>
      </c>
      <c r="P6" s="148">
        <f t="shared" si="18"/>
        <v>16542000</v>
      </c>
      <c r="Q6" s="148">
        <f t="shared" si="18"/>
        <v>17010000</v>
      </c>
      <c r="R6" s="148">
        <f t="shared" si="18"/>
        <v>17623000</v>
      </c>
      <c r="S6" s="148">
        <f t="shared" si="18"/>
        <v>17972000</v>
      </c>
      <c r="T6" s="148">
        <f t="shared" si="18"/>
        <v>18452000</v>
      </c>
      <c r="U6" s="148">
        <f t="shared" si="18"/>
        <v>18959000</v>
      </c>
      <c r="V6" s="148">
        <f t="shared" si="18"/>
        <v>20330000</v>
      </c>
      <c r="W6" s="148">
        <f t="shared" si="18"/>
        <v>20964000</v>
      </c>
      <c r="X6" s="148">
        <f t="shared" si="18"/>
        <v>21700000</v>
      </c>
      <c r="Y6" s="148">
        <f t="shared" si="18"/>
        <v>22550000</v>
      </c>
      <c r="Z6" s="148">
        <f t="shared" si="18"/>
        <v>23277000</v>
      </c>
      <c r="AA6" s="148">
        <f t="shared" si="18"/>
        <v>24056000</v>
      </c>
      <c r="AB6" s="148">
        <f t="shared" si="18"/>
        <v>25001000</v>
      </c>
      <c r="AC6" s="148">
        <f t="shared" si="18"/>
        <v>25860000</v>
      </c>
      <c r="AD6" s="148">
        <f t="shared" si="18"/>
        <v>26687000</v>
      </c>
      <c r="AE6" s="148">
        <f t="shared" si="18"/>
        <v>27565000</v>
      </c>
      <c r="AF6" s="148">
        <f t="shared" si="18"/>
        <v>28284000</v>
      </c>
      <c r="AG6" s="148">
        <f t="shared" si="18"/>
        <v>29247000</v>
      </c>
      <c r="AH6" s="148">
        <f t="shared" ref="AH6:BM6" si="19">SUM(AH27:AH39)</f>
        <v>30144000</v>
      </c>
      <c r="AI6" s="148">
        <f t="shared" si="19"/>
        <v>30953000</v>
      </c>
      <c r="AJ6" s="148">
        <f t="shared" si="19"/>
        <v>31624000</v>
      </c>
      <c r="AK6" s="148">
        <f t="shared" si="19"/>
        <v>32207000</v>
      </c>
      <c r="AL6" s="148">
        <f t="shared" si="19"/>
        <v>32667000</v>
      </c>
      <c r="AM6" s="148">
        <f t="shared" si="19"/>
        <v>33208000</v>
      </c>
      <c r="AN6" s="148">
        <f t="shared" si="19"/>
        <v>33695000</v>
      </c>
      <c r="AO6" s="148">
        <f t="shared" si="19"/>
        <v>34333000</v>
      </c>
      <c r="AP6" s="148">
        <f t="shared" si="19"/>
        <v>35029402.5</v>
      </c>
      <c r="AQ6" s="148">
        <f t="shared" si="19"/>
        <v>35725805</v>
      </c>
      <c r="AR6" s="148">
        <f t="shared" si="19"/>
        <v>36386605</v>
      </c>
      <c r="AS6" s="148">
        <f t="shared" si="19"/>
        <v>37099379</v>
      </c>
      <c r="AT6" s="148">
        <f t="shared" si="19"/>
        <v>37820979</v>
      </c>
      <c r="AU6" s="148">
        <f t="shared" si="19"/>
        <v>38600049</v>
      </c>
      <c r="AV6" s="148">
        <f t="shared" si="19"/>
        <v>39413854</v>
      </c>
      <c r="AW6" s="148">
        <f t="shared" si="19"/>
        <v>40298492</v>
      </c>
      <c r="AX6" s="148">
        <f t="shared" si="19"/>
        <v>41312610</v>
      </c>
      <c r="AY6" s="148">
        <f t="shared" si="19"/>
        <v>42348025</v>
      </c>
      <c r="AZ6" s="148">
        <f t="shared" si="19"/>
        <v>43333740</v>
      </c>
      <c r="BA6" s="148">
        <f t="shared" si="19"/>
        <v>44319455</v>
      </c>
      <c r="BB6" s="148">
        <f t="shared" si="19"/>
        <v>45244075</v>
      </c>
      <c r="BC6" s="148">
        <f t="shared" si="19"/>
        <v>46114573</v>
      </c>
      <c r="BD6" s="148">
        <f t="shared" si="19"/>
        <v>46914009</v>
      </c>
      <c r="BE6" s="148">
        <f t="shared" si="19"/>
        <v>47826680</v>
      </c>
      <c r="BF6" s="148">
        <f t="shared" si="19"/>
        <v>48785999</v>
      </c>
      <c r="BG6" s="148">
        <f t="shared" si="19"/>
        <v>49761900</v>
      </c>
      <c r="BH6" s="148">
        <f t="shared" si="19"/>
        <v>50770412</v>
      </c>
      <c r="BI6" s="148">
        <f t="shared" si="19"/>
        <v>51894378</v>
      </c>
      <c r="BJ6" s="148">
        <f t="shared" si="19"/>
        <v>53091570</v>
      </c>
      <c r="BK6" s="148">
        <f t="shared" si="19"/>
        <v>54085541</v>
      </c>
      <c r="BL6" s="148">
        <f t="shared" si="19"/>
        <v>55138551</v>
      </c>
      <c r="BM6" s="148">
        <f t="shared" si="19"/>
        <v>56023417</v>
      </c>
      <c r="BN6" s="148">
        <f t="shared" ref="BN6:DA6" si="20">SUM(BN27:BN39)</f>
        <v>56820732</v>
      </c>
      <c r="BO6" s="148">
        <f t="shared" si="20"/>
        <v>57589711</v>
      </c>
      <c r="BP6" s="148">
        <f t="shared" si="20"/>
        <v>58389582</v>
      </c>
      <c r="BQ6" s="148">
        <f t="shared" si="20"/>
        <v>59340027</v>
      </c>
      <c r="BR6" s="148">
        <f t="shared" si="20"/>
        <v>60262972</v>
      </c>
      <c r="BS6" s="148">
        <f t="shared" si="20"/>
        <v>61150112</v>
      </c>
      <c r="BT6" s="148">
        <f t="shared" si="20"/>
        <v>63439136</v>
      </c>
      <c r="BU6" s="148">
        <f t="shared" si="20"/>
        <v>64427327</v>
      </c>
      <c r="BV6" s="148">
        <f t="shared" si="20"/>
        <v>65312198</v>
      </c>
      <c r="BW6" s="148">
        <f t="shared" si="20"/>
        <v>66116338</v>
      </c>
      <c r="BX6" s="148">
        <f t="shared" si="20"/>
        <v>66965483</v>
      </c>
      <c r="BY6" s="148">
        <f t="shared" si="20"/>
        <v>67833726</v>
      </c>
      <c r="BZ6" s="148">
        <f t="shared" si="20"/>
        <v>68751765</v>
      </c>
      <c r="CA6" s="148">
        <f t="shared" si="20"/>
        <v>69595414</v>
      </c>
      <c r="CB6" s="148">
        <f t="shared" si="20"/>
        <v>70509175</v>
      </c>
      <c r="CC6" s="148">
        <f t="shared" si="20"/>
        <v>71341376</v>
      </c>
      <c r="CD6" s="148">
        <f t="shared" ref="CD6:CE6" si="21">SUM(CD27:CD39)</f>
        <v>72123364</v>
      </c>
      <c r="CE6" s="148">
        <f t="shared" si="21"/>
        <v>72822851</v>
      </c>
      <c r="CF6" s="148">
        <f t="shared" ref="CF6:CG6" si="22">SUM(CF27:CF39)</f>
        <v>73579431</v>
      </c>
      <c r="CG6" s="168">
        <f t="shared" si="22"/>
        <v>74378638</v>
      </c>
      <c r="CH6" s="168">
        <f t="shared" ref="CH6:CI6" si="23">SUM(CH27:CH39)</f>
        <v>75187681</v>
      </c>
      <c r="CI6" s="168">
        <f t="shared" si="23"/>
        <v>76044679</v>
      </c>
      <c r="CJ6" s="157">
        <f t="shared" si="20"/>
        <v>74907239</v>
      </c>
      <c r="CK6" s="157">
        <f t="shared" si="20"/>
        <v>75843551</v>
      </c>
      <c r="CL6" s="157">
        <f t="shared" si="20"/>
        <v>76790301</v>
      </c>
      <c r="CM6" s="157">
        <f t="shared" si="20"/>
        <v>77745934</v>
      </c>
      <c r="CN6" s="157">
        <f t="shared" si="20"/>
        <v>78709501</v>
      </c>
      <c r="CO6" s="157">
        <f t="shared" si="20"/>
        <v>79680490</v>
      </c>
      <c r="CP6" s="157">
        <f t="shared" si="20"/>
        <v>80658794</v>
      </c>
      <c r="CQ6" s="157">
        <f t="shared" si="20"/>
        <v>81643115</v>
      </c>
      <c r="CR6" s="157">
        <f t="shared" si="20"/>
        <v>82638408</v>
      </c>
      <c r="CS6" s="157">
        <f t="shared" si="20"/>
        <v>83648543</v>
      </c>
      <c r="CT6" s="157">
        <f t="shared" si="20"/>
        <v>84673335</v>
      </c>
      <c r="CU6" s="157">
        <f t="shared" si="20"/>
        <v>85712478</v>
      </c>
      <c r="CV6" s="157">
        <f t="shared" si="20"/>
        <v>86766543</v>
      </c>
      <c r="CW6" s="157">
        <f t="shared" si="20"/>
        <v>87828070</v>
      </c>
      <c r="CX6" s="157">
        <f t="shared" si="20"/>
        <v>88896077</v>
      </c>
      <c r="CY6" s="157">
        <f t="shared" si="20"/>
        <v>89971245</v>
      </c>
      <c r="CZ6" s="157">
        <f t="shared" si="20"/>
        <v>91054673</v>
      </c>
      <c r="DA6" s="157">
        <f t="shared" si="20"/>
        <v>92146732</v>
      </c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</row>
    <row r="7" spans="1:119" ht="12" customHeight="1">
      <c r="A7" s="52" t="s">
        <v>74</v>
      </c>
      <c r="B7" s="148">
        <f t="shared" ref="B7:AG7" si="24">SUM(B41:B52)</f>
        <v>38667000</v>
      </c>
      <c r="C7" s="148">
        <f t="shared" si="24"/>
        <v>38872000</v>
      </c>
      <c r="D7" s="148">
        <f t="shared" si="24"/>
        <v>39053000</v>
      </c>
      <c r="E7" s="148">
        <f t="shared" si="24"/>
        <v>39199000</v>
      </c>
      <c r="F7" s="148">
        <f t="shared" si="24"/>
        <v>39287000</v>
      </c>
      <c r="G7" s="148">
        <f t="shared" si="24"/>
        <v>39454000</v>
      </c>
      <c r="H7" s="148">
        <f t="shared" si="24"/>
        <v>39561000</v>
      </c>
      <c r="I7" s="148">
        <f t="shared" si="24"/>
        <v>39640000</v>
      </c>
      <c r="J7" s="148">
        <f t="shared" si="24"/>
        <v>39735000</v>
      </c>
      <c r="K7" s="148">
        <f t="shared" si="24"/>
        <v>39961000</v>
      </c>
      <c r="L7" s="148">
        <f t="shared" si="24"/>
        <v>40223000</v>
      </c>
      <c r="M7" s="148">
        <f t="shared" si="24"/>
        <v>40333000</v>
      </c>
      <c r="N7" s="148">
        <f t="shared" si="24"/>
        <v>40236000</v>
      </c>
      <c r="O7" s="148">
        <f t="shared" si="24"/>
        <v>39283000</v>
      </c>
      <c r="P7" s="148">
        <f t="shared" si="24"/>
        <v>39005000</v>
      </c>
      <c r="Q7" s="148">
        <f t="shared" si="24"/>
        <v>38808000</v>
      </c>
      <c r="R7" s="148">
        <f t="shared" si="24"/>
        <v>41576000</v>
      </c>
      <c r="S7" s="148">
        <f t="shared" si="24"/>
        <v>42598000</v>
      </c>
      <c r="T7" s="148">
        <f t="shared" si="24"/>
        <v>43436000</v>
      </c>
      <c r="U7" s="148">
        <f t="shared" si="24"/>
        <v>44174000</v>
      </c>
      <c r="V7" s="148">
        <f t="shared" si="24"/>
        <v>44633000</v>
      </c>
      <c r="W7" s="148">
        <f t="shared" si="24"/>
        <v>45050000</v>
      </c>
      <c r="X7" s="148">
        <f t="shared" si="24"/>
        <v>45673000</v>
      </c>
      <c r="Y7" s="148">
        <f t="shared" si="24"/>
        <v>46434000</v>
      </c>
      <c r="Z7" s="148">
        <f t="shared" si="24"/>
        <v>47516000</v>
      </c>
      <c r="AA7" s="148">
        <f t="shared" si="24"/>
        <v>48509000</v>
      </c>
      <c r="AB7" s="148">
        <f t="shared" si="24"/>
        <v>49309000</v>
      </c>
      <c r="AC7" s="148">
        <f t="shared" si="24"/>
        <v>49946000</v>
      </c>
      <c r="AD7" s="148">
        <f t="shared" si="24"/>
        <v>50572000</v>
      </c>
      <c r="AE7" s="148">
        <f t="shared" si="24"/>
        <v>51123000</v>
      </c>
      <c r="AF7" s="148">
        <f t="shared" si="24"/>
        <v>51714000</v>
      </c>
      <c r="AG7" s="148">
        <f t="shared" si="24"/>
        <v>52186000</v>
      </c>
      <c r="AH7" s="148">
        <f t="shared" ref="AH7:BM7" si="25">SUM(AH41:AH52)</f>
        <v>52584000</v>
      </c>
      <c r="AI7" s="148">
        <f t="shared" si="25"/>
        <v>53072000</v>
      </c>
      <c r="AJ7" s="148">
        <f t="shared" si="25"/>
        <v>53655000</v>
      </c>
      <c r="AK7" s="148">
        <f t="shared" si="25"/>
        <v>54224000</v>
      </c>
      <c r="AL7" s="148">
        <f t="shared" si="25"/>
        <v>54839000</v>
      </c>
      <c r="AM7" s="148">
        <f t="shared" si="25"/>
        <v>55289000</v>
      </c>
      <c r="AN7" s="148">
        <f t="shared" si="25"/>
        <v>55692000</v>
      </c>
      <c r="AO7" s="148">
        <f t="shared" si="25"/>
        <v>56106000</v>
      </c>
      <c r="AP7" s="148">
        <f t="shared" si="25"/>
        <v>56606584</v>
      </c>
      <c r="AQ7" s="148">
        <f t="shared" si="25"/>
        <v>57107168</v>
      </c>
      <c r="AR7" s="148">
        <f t="shared" si="25"/>
        <v>57405287</v>
      </c>
      <c r="AS7" s="148">
        <f t="shared" si="25"/>
        <v>57601410</v>
      </c>
      <c r="AT7" s="148">
        <f t="shared" si="25"/>
        <v>57743302</v>
      </c>
      <c r="AU7" s="148">
        <f t="shared" si="25"/>
        <v>57889881</v>
      </c>
      <c r="AV7" s="148">
        <f t="shared" si="25"/>
        <v>58100602</v>
      </c>
      <c r="AW7" s="148">
        <f t="shared" si="25"/>
        <v>58362820</v>
      </c>
      <c r="AX7" s="148">
        <f t="shared" si="25"/>
        <v>58604456</v>
      </c>
      <c r="AY7" s="148">
        <f t="shared" si="25"/>
        <v>58783354</v>
      </c>
      <c r="AZ7" s="148">
        <f t="shared" si="25"/>
        <v>58847717.5</v>
      </c>
      <c r="BA7" s="148">
        <f t="shared" si="25"/>
        <v>58912081</v>
      </c>
      <c r="BB7" s="148">
        <f t="shared" si="25"/>
        <v>58784130</v>
      </c>
      <c r="BC7" s="148">
        <f t="shared" si="25"/>
        <v>58691289</v>
      </c>
      <c r="BD7" s="148">
        <f t="shared" si="25"/>
        <v>58775288</v>
      </c>
      <c r="BE7" s="148">
        <f t="shared" si="25"/>
        <v>58819708</v>
      </c>
      <c r="BF7" s="148">
        <f t="shared" si="25"/>
        <v>58847774</v>
      </c>
      <c r="BG7" s="148">
        <f t="shared" si="25"/>
        <v>59017609</v>
      </c>
      <c r="BH7" s="148">
        <f t="shared" si="25"/>
        <v>59254115</v>
      </c>
      <c r="BI7" s="148">
        <f t="shared" si="25"/>
        <v>59467805</v>
      </c>
      <c r="BJ7" s="148">
        <f t="shared" si="25"/>
        <v>59765440</v>
      </c>
      <c r="BK7" s="148">
        <f t="shared" si="25"/>
        <v>60217499</v>
      </c>
      <c r="BL7" s="148">
        <f t="shared" si="25"/>
        <v>60711099</v>
      </c>
      <c r="BM7" s="148">
        <f t="shared" si="25"/>
        <v>61176124</v>
      </c>
      <c r="BN7" s="148">
        <f t="shared" ref="BN7:DA7" si="26">SUM(BN41:BN52)</f>
        <v>61572173</v>
      </c>
      <c r="BO7" s="148">
        <f t="shared" si="26"/>
        <v>61991920</v>
      </c>
      <c r="BP7" s="148">
        <f t="shared" si="26"/>
        <v>62371519</v>
      </c>
      <c r="BQ7" s="148">
        <f t="shared" si="26"/>
        <v>62675478</v>
      </c>
      <c r="BR7" s="148">
        <f t="shared" si="26"/>
        <v>62950532</v>
      </c>
      <c r="BS7" s="148">
        <f t="shared" si="26"/>
        <v>63242284</v>
      </c>
      <c r="BT7" s="148">
        <f t="shared" si="26"/>
        <v>64491431</v>
      </c>
      <c r="BU7" s="148">
        <f t="shared" si="26"/>
        <v>64776531</v>
      </c>
      <c r="BV7" s="148">
        <f t="shared" si="26"/>
        <v>65018293</v>
      </c>
      <c r="BW7" s="148">
        <f t="shared" si="26"/>
        <v>65276954</v>
      </c>
      <c r="BX7" s="148">
        <f t="shared" si="26"/>
        <v>65532305</v>
      </c>
      <c r="BY7" s="148">
        <f t="shared" si="26"/>
        <v>65751872</v>
      </c>
      <c r="BZ7" s="148">
        <f t="shared" si="26"/>
        <v>66028555</v>
      </c>
      <c r="CA7" s="148">
        <f t="shared" si="26"/>
        <v>66293689</v>
      </c>
      <c r="CB7" s="148">
        <f t="shared" si="26"/>
        <v>66523935</v>
      </c>
      <c r="CC7" s="148">
        <f t="shared" si="26"/>
        <v>66748437</v>
      </c>
      <c r="CD7" s="148">
        <f t="shared" ref="CD7:CE7" si="27">SUM(CD41:CD52)</f>
        <v>66972135</v>
      </c>
      <c r="CE7" s="148">
        <f t="shared" si="27"/>
        <v>67145089</v>
      </c>
      <c r="CF7" s="148">
        <f t="shared" ref="CF7:CG7" si="28">SUM(CF41:CF52)</f>
        <v>67316297</v>
      </c>
      <c r="CG7" s="168">
        <f t="shared" si="28"/>
        <v>67567871</v>
      </c>
      <c r="CH7" s="168">
        <f t="shared" ref="CH7:CI7" si="29">SUM(CH41:CH52)</f>
        <v>67745108</v>
      </c>
      <c r="CI7" s="168">
        <f t="shared" si="29"/>
        <v>67907403</v>
      </c>
      <c r="CJ7" s="157">
        <f t="shared" si="26"/>
        <v>68127008</v>
      </c>
      <c r="CK7" s="157">
        <f t="shared" si="26"/>
        <v>68353935</v>
      </c>
      <c r="CL7" s="157">
        <f t="shared" si="26"/>
        <v>68569609</v>
      </c>
      <c r="CM7" s="157">
        <f t="shared" si="26"/>
        <v>68773460</v>
      </c>
      <c r="CN7" s="157">
        <f t="shared" si="26"/>
        <v>68964305</v>
      </c>
      <c r="CO7" s="157">
        <f t="shared" si="26"/>
        <v>69141804</v>
      </c>
      <c r="CP7" s="157">
        <f t="shared" si="26"/>
        <v>69305453</v>
      </c>
      <c r="CQ7" s="157">
        <f t="shared" si="26"/>
        <v>69455175</v>
      </c>
      <c r="CR7" s="157">
        <f t="shared" si="26"/>
        <v>69592494</v>
      </c>
      <c r="CS7" s="157">
        <f t="shared" si="26"/>
        <v>69719612</v>
      </c>
      <c r="CT7" s="157">
        <f t="shared" si="26"/>
        <v>69836509</v>
      </c>
      <c r="CU7" s="157">
        <f t="shared" si="26"/>
        <v>69943759</v>
      </c>
      <c r="CV7" s="157">
        <f t="shared" si="26"/>
        <v>70041457</v>
      </c>
      <c r="CW7" s="157">
        <f t="shared" si="26"/>
        <v>70136835</v>
      </c>
      <c r="CX7" s="157">
        <f t="shared" si="26"/>
        <v>70229566</v>
      </c>
      <c r="CY7" s="157">
        <f t="shared" si="26"/>
        <v>70320096</v>
      </c>
      <c r="CZ7" s="157">
        <f t="shared" si="26"/>
        <v>70409155</v>
      </c>
      <c r="DA7" s="157">
        <f t="shared" si="26"/>
        <v>70497298</v>
      </c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</row>
    <row r="8" spans="1:119" ht="12" customHeight="1">
      <c r="A8" s="52" t="s">
        <v>75</v>
      </c>
      <c r="B8" s="148">
        <f t="shared" ref="B8:AG8" si="30">SUM(B54:B62)</f>
        <v>34539000</v>
      </c>
      <c r="C8" s="148">
        <f t="shared" si="30"/>
        <v>34868000</v>
      </c>
      <c r="D8" s="148">
        <f t="shared" si="30"/>
        <v>35105000</v>
      </c>
      <c r="E8" s="148">
        <f t="shared" si="30"/>
        <v>35271000</v>
      </c>
      <c r="F8" s="148">
        <f t="shared" si="30"/>
        <v>35433000</v>
      </c>
      <c r="G8" s="148">
        <f t="shared" si="30"/>
        <v>35595000</v>
      </c>
      <c r="H8" s="148">
        <f t="shared" si="30"/>
        <v>35723000</v>
      </c>
      <c r="I8" s="148">
        <f t="shared" si="30"/>
        <v>35798000</v>
      </c>
      <c r="J8" s="148">
        <f t="shared" si="30"/>
        <v>35991000</v>
      </c>
      <c r="K8" s="148">
        <f t="shared" si="30"/>
        <v>35991000</v>
      </c>
      <c r="L8" s="148">
        <f t="shared" si="30"/>
        <v>35976000</v>
      </c>
      <c r="M8" s="148">
        <f t="shared" si="30"/>
        <v>35988000</v>
      </c>
      <c r="N8" s="148">
        <f t="shared" si="30"/>
        <v>35576000</v>
      </c>
      <c r="O8" s="148">
        <f t="shared" si="30"/>
        <v>34881000</v>
      </c>
      <c r="P8" s="148">
        <f t="shared" si="30"/>
        <v>34336000</v>
      </c>
      <c r="Q8" s="148">
        <f t="shared" si="30"/>
        <v>34066000</v>
      </c>
      <c r="R8" s="148">
        <f t="shared" si="30"/>
        <v>36594000</v>
      </c>
      <c r="S8" s="148">
        <f t="shared" si="30"/>
        <v>37834000</v>
      </c>
      <c r="T8" s="148">
        <f t="shared" si="30"/>
        <v>38790000</v>
      </c>
      <c r="U8" s="148">
        <f t="shared" si="30"/>
        <v>39550000</v>
      </c>
      <c r="V8" s="148">
        <f t="shared" si="30"/>
        <v>39560000</v>
      </c>
      <c r="W8" s="148">
        <f t="shared" si="30"/>
        <v>39646000</v>
      </c>
      <c r="X8" s="148">
        <f t="shared" si="30"/>
        <v>40178000</v>
      </c>
      <c r="Y8" s="148">
        <f t="shared" si="30"/>
        <v>41046000</v>
      </c>
      <c r="Z8" s="148">
        <f t="shared" si="30"/>
        <v>41824000</v>
      </c>
      <c r="AA8" s="148">
        <f t="shared" si="30"/>
        <v>42278000</v>
      </c>
      <c r="AB8" s="148">
        <f t="shared" si="30"/>
        <v>42627000</v>
      </c>
      <c r="AC8" s="148">
        <f t="shared" si="30"/>
        <v>43095000</v>
      </c>
      <c r="AD8" s="148">
        <f t="shared" si="30"/>
        <v>43768000</v>
      </c>
      <c r="AE8" s="148">
        <f t="shared" si="30"/>
        <v>44371000</v>
      </c>
      <c r="AF8" s="148">
        <f t="shared" si="30"/>
        <v>44802000</v>
      </c>
      <c r="AG8" s="148">
        <f t="shared" si="30"/>
        <v>45384000</v>
      </c>
      <c r="AH8" s="148">
        <f t="shared" ref="AH8:BM8" si="31">SUM(AH54:AH62)</f>
        <v>45832000</v>
      </c>
      <c r="AI8" s="148">
        <f t="shared" si="31"/>
        <v>46402000</v>
      </c>
      <c r="AJ8" s="148">
        <f t="shared" si="31"/>
        <v>46954000</v>
      </c>
      <c r="AK8" s="148">
        <f t="shared" si="31"/>
        <v>47450000</v>
      </c>
      <c r="AL8" s="148">
        <f t="shared" si="31"/>
        <v>47788000</v>
      </c>
      <c r="AM8" s="148">
        <f t="shared" si="31"/>
        <v>48106000</v>
      </c>
      <c r="AN8" s="148">
        <f t="shared" si="31"/>
        <v>48434000</v>
      </c>
      <c r="AO8" s="148">
        <f t="shared" si="31"/>
        <v>48676000</v>
      </c>
      <c r="AP8" s="148">
        <f t="shared" si="31"/>
        <v>49097336.5</v>
      </c>
      <c r="AQ8" s="148">
        <f t="shared" si="31"/>
        <v>49518673</v>
      </c>
      <c r="AR8" s="148">
        <f t="shared" si="31"/>
        <v>49665008</v>
      </c>
      <c r="AS8" s="148">
        <f t="shared" si="31"/>
        <v>49540433</v>
      </c>
      <c r="AT8" s="148">
        <f t="shared" si="31"/>
        <v>49399236</v>
      </c>
      <c r="AU8" s="148">
        <f t="shared" si="31"/>
        <v>49410652</v>
      </c>
      <c r="AV8" s="148">
        <f t="shared" si="31"/>
        <v>49369348</v>
      </c>
      <c r="AW8" s="148">
        <f t="shared" si="31"/>
        <v>49282785</v>
      </c>
      <c r="AX8" s="148">
        <f t="shared" si="31"/>
        <v>49193896</v>
      </c>
      <c r="AY8" s="148">
        <f t="shared" si="31"/>
        <v>49160037</v>
      </c>
      <c r="AZ8" s="148">
        <f t="shared" si="31"/>
        <v>49214796</v>
      </c>
      <c r="BA8" s="148">
        <f t="shared" si="31"/>
        <v>49269555</v>
      </c>
      <c r="BB8" s="148">
        <f t="shared" si="31"/>
        <v>49333769</v>
      </c>
      <c r="BC8" s="148">
        <f t="shared" si="31"/>
        <v>49536764</v>
      </c>
      <c r="BD8" s="148">
        <f t="shared" si="31"/>
        <v>49718169</v>
      </c>
      <c r="BE8" s="148">
        <f t="shared" si="31"/>
        <v>49868605</v>
      </c>
      <c r="BF8" s="148">
        <f t="shared" si="31"/>
        <v>50071334</v>
      </c>
      <c r="BG8" s="148">
        <f t="shared" si="31"/>
        <v>50301685</v>
      </c>
      <c r="BH8" s="148">
        <f t="shared" si="31"/>
        <v>50583917</v>
      </c>
      <c r="BI8" s="148">
        <f t="shared" si="31"/>
        <v>50756908</v>
      </c>
      <c r="BJ8" s="148">
        <f t="shared" si="31"/>
        <v>50875639</v>
      </c>
      <c r="BK8" s="148">
        <f t="shared" si="31"/>
        <v>50957878</v>
      </c>
      <c r="BL8" s="148">
        <f t="shared" si="31"/>
        <v>51078292</v>
      </c>
      <c r="BM8" s="148">
        <f t="shared" si="31"/>
        <v>51253425</v>
      </c>
      <c r="BN8" s="148">
        <f t="shared" ref="BN8:DA8" si="32">SUM(BN54:BN62)</f>
        <v>51360744</v>
      </c>
      <c r="BO8" s="148">
        <f t="shared" si="32"/>
        <v>51443931</v>
      </c>
      <c r="BP8" s="148">
        <f t="shared" si="32"/>
        <v>51520274</v>
      </c>
      <c r="BQ8" s="148">
        <f t="shared" si="32"/>
        <v>51591325</v>
      </c>
      <c r="BR8" s="148">
        <f t="shared" si="32"/>
        <v>51685676</v>
      </c>
      <c r="BS8" s="148">
        <f t="shared" si="32"/>
        <v>51829962</v>
      </c>
      <c r="BT8" s="148">
        <f t="shared" si="32"/>
        <v>53666295</v>
      </c>
      <c r="BU8" s="148">
        <f t="shared" si="32"/>
        <v>53915522</v>
      </c>
      <c r="BV8" s="148">
        <f t="shared" si="32"/>
        <v>54143915</v>
      </c>
      <c r="BW8" s="148">
        <f t="shared" si="32"/>
        <v>54334453</v>
      </c>
      <c r="BX8" s="148">
        <f t="shared" si="32"/>
        <v>54423533</v>
      </c>
      <c r="BY8" s="148">
        <f t="shared" si="32"/>
        <v>54451230</v>
      </c>
      <c r="BZ8" s="148">
        <f t="shared" si="32"/>
        <v>54522659</v>
      </c>
      <c r="CA8" s="148">
        <f t="shared" si="32"/>
        <v>54653362</v>
      </c>
      <c r="CB8" s="148">
        <f t="shared" si="32"/>
        <v>54875926</v>
      </c>
      <c r="CC8" s="148">
        <f t="shared" si="32"/>
        <v>55133101</v>
      </c>
      <c r="CD8" s="148">
        <f t="shared" ref="CD8:CE8" si="33">SUM(CD54:CD62)</f>
        <v>55376926</v>
      </c>
      <c r="CE8" s="148">
        <f t="shared" si="33"/>
        <v>55597646</v>
      </c>
      <c r="CF8" s="148">
        <f t="shared" ref="CF8:CG8" si="34">SUM(CF54:CF62)</f>
        <v>55761091</v>
      </c>
      <c r="CG8" s="168">
        <f t="shared" si="34"/>
        <v>56028220</v>
      </c>
      <c r="CH8" s="168">
        <f t="shared" ref="CH8:CI8" si="35">SUM(CH54:CH62)</f>
        <v>56152333</v>
      </c>
      <c r="CI8" s="168">
        <f t="shared" si="35"/>
        <v>56283891</v>
      </c>
      <c r="CJ8" s="157">
        <f t="shared" si="32"/>
        <v>56273187</v>
      </c>
      <c r="CK8" s="157">
        <f t="shared" si="32"/>
        <v>56423226</v>
      </c>
      <c r="CL8" s="157">
        <f t="shared" si="32"/>
        <v>56565669</v>
      </c>
      <c r="CM8" s="157">
        <f t="shared" si="32"/>
        <v>56699666</v>
      </c>
      <c r="CN8" s="157">
        <f t="shared" si="32"/>
        <v>56824263</v>
      </c>
      <c r="CO8" s="157">
        <f t="shared" si="32"/>
        <v>56939071</v>
      </c>
      <c r="CP8" s="157">
        <f t="shared" si="32"/>
        <v>57042967</v>
      </c>
      <c r="CQ8" s="157">
        <f t="shared" si="32"/>
        <v>57135437</v>
      </c>
      <c r="CR8" s="157">
        <f t="shared" si="32"/>
        <v>57218476</v>
      </c>
      <c r="CS8" s="157">
        <f t="shared" si="32"/>
        <v>57294040</v>
      </c>
      <c r="CT8" s="157">
        <f t="shared" si="32"/>
        <v>57361438</v>
      </c>
      <c r="CU8" s="157">
        <f t="shared" si="32"/>
        <v>57420413</v>
      </c>
      <c r="CV8" s="157">
        <f t="shared" si="32"/>
        <v>57470313</v>
      </c>
      <c r="CW8" s="157">
        <f t="shared" si="32"/>
        <v>57516934</v>
      </c>
      <c r="CX8" s="157">
        <f t="shared" si="32"/>
        <v>57560284</v>
      </c>
      <c r="CY8" s="157">
        <f t="shared" si="32"/>
        <v>57600471</v>
      </c>
      <c r="CZ8" s="157">
        <f t="shared" si="32"/>
        <v>57636909</v>
      </c>
      <c r="DA8" s="157">
        <f t="shared" si="32"/>
        <v>57671068</v>
      </c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</row>
    <row r="9" spans="1:119">
      <c r="CG9" s="170"/>
      <c r="CJ9" s="153"/>
      <c r="CK9" s="153"/>
      <c r="CL9" s="153"/>
      <c r="CM9" s="153"/>
      <c r="CN9" s="153"/>
      <c r="CO9" s="153"/>
      <c r="CP9" s="153"/>
      <c r="CQ9" s="159"/>
      <c r="CR9" s="153"/>
      <c r="CS9" s="153"/>
      <c r="CT9" s="153"/>
      <c r="CU9" s="153"/>
      <c r="CV9" s="153"/>
      <c r="CW9" s="153"/>
      <c r="CX9" s="153"/>
      <c r="CY9" s="153"/>
      <c r="CZ9" s="153"/>
      <c r="DA9" s="159"/>
    </row>
    <row r="10" spans="1:119" ht="12" customHeight="1">
      <c r="A10" s="141" t="s">
        <v>2</v>
      </c>
      <c r="B10" s="18">
        <v>2647000</v>
      </c>
      <c r="C10" s="18">
        <v>2649000</v>
      </c>
      <c r="D10" s="18">
        <v>2653000</v>
      </c>
      <c r="E10" s="18">
        <v>2661000</v>
      </c>
      <c r="F10" s="18">
        <v>2685000</v>
      </c>
      <c r="G10" s="18">
        <v>2719000</v>
      </c>
      <c r="H10" s="18">
        <v>2743000</v>
      </c>
      <c r="I10" s="18">
        <v>2762000</v>
      </c>
      <c r="J10" s="18">
        <v>2787000</v>
      </c>
      <c r="K10" s="18">
        <v>2814000</v>
      </c>
      <c r="L10" s="18">
        <v>2845000</v>
      </c>
      <c r="M10" s="18">
        <v>2902000</v>
      </c>
      <c r="N10" s="18">
        <v>2941000</v>
      </c>
      <c r="O10" s="18">
        <v>2902000</v>
      </c>
      <c r="P10" s="18">
        <v>2802000</v>
      </c>
      <c r="Q10" s="18">
        <v>2775000</v>
      </c>
      <c r="R10" s="18">
        <v>2911000</v>
      </c>
      <c r="S10" s="18">
        <v>2942000</v>
      </c>
      <c r="T10" s="18">
        <v>2969000</v>
      </c>
      <c r="U10" s="18">
        <v>3000000</v>
      </c>
      <c r="V10" s="18">
        <v>3058000</v>
      </c>
      <c r="W10" s="18">
        <v>3059000</v>
      </c>
      <c r="X10" s="18">
        <v>3068000</v>
      </c>
      <c r="Y10" s="18">
        <v>3053000</v>
      </c>
      <c r="Z10" s="18">
        <v>3014000</v>
      </c>
      <c r="AA10" s="18">
        <v>3050000</v>
      </c>
      <c r="AB10" s="18">
        <v>3071000</v>
      </c>
      <c r="AC10" s="18">
        <v>3109000</v>
      </c>
      <c r="AD10" s="18">
        <v>3163000</v>
      </c>
      <c r="AE10" s="18">
        <v>3204000</v>
      </c>
      <c r="AF10" s="18">
        <v>3274000</v>
      </c>
      <c r="AG10" s="18">
        <v>3316000</v>
      </c>
      <c r="AH10" s="18">
        <v>3323000</v>
      </c>
      <c r="AI10" s="18">
        <v>3358000</v>
      </c>
      <c r="AJ10" s="18">
        <v>3395000</v>
      </c>
      <c r="AK10" s="18">
        <v>3443000</v>
      </c>
      <c r="AL10" s="18">
        <v>3464000</v>
      </c>
      <c r="AM10" s="18">
        <v>3458000</v>
      </c>
      <c r="AN10" s="18">
        <v>3446000</v>
      </c>
      <c r="AO10" s="19">
        <v>3440000</v>
      </c>
      <c r="AP10" s="16">
        <f t="shared" ref="AP10:AP25" si="36">(((AQ10-AO10)/2)+AO10)</f>
        <v>3468538</v>
      </c>
      <c r="AQ10" s="17">
        <v>3497076</v>
      </c>
      <c r="AR10" s="18">
        <v>3539400</v>
      </c>
      <c r="AS10" s="18">
        <v>3579780</v>
      </c>
      <c r="AT10" s="18">
        <v>3626499</v>
      </c>
      <c r="AU10" s="18">
        <v>3678814</v>
      </c>
      <c r="AV10" s="18">
        <v>3735139</v>
      </c>
      <c r="AW10" s="19">
        <v>3780403</v>
      </c>
      <c r="AX10" s="19">
        <v>3831836</v>
      </c>
      <c r="AY10" s="18">
        <v>3866248</v>
      </c>
      <c r="AZ10" s="20">
        <f t="shared" ref="AZ10:AZ25" si="37">((BA10-AY10)/2)+AY10</f>
        <v>3892389.5</v>
      </c>
      <c r="BA10" s="18">
        <v>3918531</v>
      </c>
      <c r="BB10" s="18">
        <v>3925266</v>
      </c>
      <c r="BC10" s="18">
        <v>3934102</v>
      </c>
      <c r="BD10" s="18">
        <v>3951820</v>
      </c>
      <c r="BE10" s="18">
        <v>3972523</v>
      </c>
      <c r="BF10" s="18">
        <v>3991569</v>
      </c>
      <c r="BG10" s="18">
        <v>4015264</v>
      </c>
      <c r="BH10" s="18">
        <v>4023844</v>
      </c>
      <c r="BI10" s="18">
        <v>4030222</v>
      </c>
      <c r="BJ10" s="23">
        <v>4048508</v>
      </c>
      <c r="BK10" s="23">
        <v>4091025</v>
      </c>
      <c r="BL10" s="23">
        <v>4139269</v>
      </c>
      <c r="BM10" s="23">
        <v>4193114</v>
      </c>
      <c r="BN10" s="23">
        <v>4232965</v>
      </c>
      <c r="BO10" s="23">
        <v>4262731</v>
      </c>
      <c r="BP10" s="23">
        <v>4290403</v>
      </c>
      <c r="BQ10" s="23">
        <v>4320281</v>
      </c>
      <c r="BR10" s="21">
        <v>4351037</v>
      </c>
      <c r="BS10" s="43">
        <v>4369862</v>
      </c>
      <c r="BT10" s="34">
        <v>4452173</v>
      </c>
      <c r="BU10" s="34">
        <v>4467634</v>
      </c>
      <c r="BV10" s="34">
        <v>4480089</v>
      </c>
      <c r="BW10" s="34">
        <v>4503491</v>
      </c>
      <c r="BX10" s="34">
        <v>4530729</v>
      </c>
      <c r="BY10" s="34">
        <v>4569805</v>
      </c>
      <c r="BZ10" s="34">
        <v>4628981</v>
      </c>
      <c r="CA10" s="34">
        <v>4672840</v>
      </c>
      <c r="CB10" s="34">
        <v>4718206</v>
      </c>
      <c r="CC10" s="34">
        <v>4757938</v>
      </c>
      <c r="CD10" s="34">
        <v>4784762</v>
      </c>
      <c r="CE10" s="34">
        <v>4803689</v>
      </c>
      <c r="CF10" s="34">
        <v>4822023</v>
      </c>
      <c r="CG10" s="171">
        <v>4833996</v>
      </c>
      <c r="CH10" s="178">
        <v>4849377</v>
      </c>
      <c r="CI10" s="178">
        <v>4858979</v>
      </c>
      <c r="CJ10" s="160">
        <v>4636657</v>
      </c>
      <c r="CK10" s="160">
        <v>4649932</v>
      </c>
      <c r="CL10" s="160">
        <v>4663111</v>
      </c>
      <c r="CM10" s="160">
        <v>4676269</v>
      </c>
      <c r="CN10" s="160">
        <v>4689410</v>
      </c>
      <c r="CO10" s="160">
        <v>4702519</v>
      </c>
      <c r="CP10" s="160">
        <v>4715658</v>
      </c>
      <c r="CQ10" s="160">
        <v>4728915</v>
      </c>
      <c r="CR10" s="160">
        <v>4742363</v>
      </c>
      <c r="CS10" s="160">
        <v>4756138</v>
      </c>
      <c r="CT10" s="160">
        <v>4770343</v>
      </c>
      <c r="CU10" s="160">
        <v>4784959</v>
      </c>
      <c r="CV10" s="160">
        <v>4800092</v>
      </c>
      <c r="CW10" s="160">
        <v>4815086</v>
      </c>
      <c r="CX10" s="160">
        <v>4829976</v>
      </c>
      <c r="CY10" s="160">
        <v>4844786</v>
      </c>
      <c r="CZ10" s="160">
        <v>4859518</v>
      </c>
      <c r="DA10" s="160">
        <v>4874243</v>
      </c>
    </row>
    <row r="11" spans="1:119" ht="12" customHeight="1">
      <c r="A11" s="141" t="s">
        <v>3</v>
      </c>
      <c r="B11" s="18">
        <v>1859000</v>
      </c>
      <c r="C11" s="18">
        <v>1848000</v>
      </c>
      <c r="D11" s="18">
        <v>1836000</v>
      </c>
      <c r="E11" s="18">
        <v>1854000</v>
      </c>
      <c r="F11" s="18">
        <v>1878000</v>
      </c>
      <c r="G11" s="18">
        <v>1890000</v>
      </c>
      <c r="H11" s="18">
        <v>1892000</v>
      </c>
      <c r="I11" s="18">
        <v>1903000</v>
      </c>
      <c r="J11" s="18">
        <v>1928000</v>
      </c>
      <c r="K11" s="18">
        <v>1948000</v>
      </c>
      <c r="L11" s="18">
        <v>1955000</v>
      </c>
      <c r="M11" s="18">
        <v>1969000</v>
      </c>
      <c r="N11" s="18">
        <v>1977000</v>
      </c>
      <c r="O11" s="18">
        <v>1843000</v>
      </c>
      <c r="P11" s="18">
        <v>1768000</v>
      </c>
      <c r="Q11" s="18">
        <v>1762000</v>
      </c>
      <c r="R11" s="18">
        <v>1797000</v>
      </c>
      <c r="S11" s="18">
        <v>1836000</v>
      </c>
      <c r="T11" s="18">
        <v>1825000</v>
      </c>
      <c r="U11" s="18">
        <v>1844000</v>
      </c>
      <c r="V11" s="18">
        <v>1908000</v>
      </c>
      <c r="W11" s="18">
        <v>1901000</v>
      </c>
      <c r="X11" s="18">
        <v>1838000</v>
      </c>
      <c r="Y11" s="18">
        <v>1780000</v>
      </c>
      <c r="Z11" s="18">
        <v>1734000</v>
      </c>
      <c r="AA11" s="18">
        <v>1725000</v>
      </c>
      <c r="AB11" s="18">
        <v>1704000</v>
      </c>
      <c r="AC11" s="18">
        <v>1733000</v>
      </c>
      <c r="AD11" s="18">
        <v>1726000</v>
      </c>
      <c r="AE11" s="18">
        <v>1756000</v>
      </c>
      <c r="AF11" s="18">
        <v>1789000</v>
      </c>
      <c r="AG11" s="18">
        <v>1806000</v>
      </c>
      <c r="AH11" s="18">
        <v>1853000</v>
      </c>
      <c r="AI11" s="18">
        <v>1875000</v>
      </c>
      <c r="AJ11" s="18">
        <v>1897000</v>
      </c>
      <c r="AK11" s="18">
        <v>1894000</v>
      </c>
      <c r="AL11" s="18">
        <v>1899000</v>
      </c>
      <c r="AM11" s="18">
        <v>1901000</v>
      </c>
      <c r="AN11" s="18">
        <v>1902000</v>
      </c>
      <c r="AO11" s="19">
        <v>1913000</v>
      </c>
      <c r="AP11" s="16">
        <f t="shared" si="36"/>
        <v>1942656</v>
      </c>
      <c r="AQ11" s="17">
        <v>1972312</v>
      </c>
      <c r="AR11" s="18">
        <v>2018638</v>
      </c>
      <c r="AS11" s="18">
        <v>2059256</v>
      </c>
      <c r="AT11" s="18">
        <v>2101403</v>
      </c>
      <c r="AU11" s="18">
        <v>2159526</v>
      </c>
      <c r="AV11" s="18">
        <v>2170161</v>
      </c>
      <c r="AW11" s="19">
        <v>2209010</v>
      </c>
      <c r="AX11" s="19">
        <v>2243127</v>
      </c>
      <c r="AY11" s="18">
        <v>2271333</v>
      </c>
      <c r="AZ11" s="20">
        <f t="shared" si="37"/>
        <v>2282267</v>
      </c>
      <c r="BA11" s="18">
        <v>2293201</v>
      </c>
      <c r="BB11" s="18">
        <v>2294257</v>
      </c>
      <c r="BC11" s="18">
        <v>2305761</v>
      </c>
      <c r="BD11" s="18">
        <v>2319768</v>
      </c>
      <c r="BE11" s="18">
        <v>2327046</v>
      </c>
      <c r="BF11" s="18">
        <v>2331984</v>
      </c>
      <c r="BG11" s="18">
        <v>2342355</v>
      </c>
      <c r="BH11" s="18">
        <v>2342656</v>
      </c>
      <c r="BI11" s="18">
        <v>2346358</v>
      </c>
      <c r="BJ11" s="23">
        <v>2354343</v>
      </c>
      <c r="BK11" s="23">
        <v>2370666</v>
      </c>
      <c r="BL11" s="23">
        <v>2394098</v>
      </c>
      <c r="BM11" s="23">
        <v>2423743</v>
      </c>
      <c r="BN11" s="23">
        <v>2450605</v>
      </c>
      <c r="BO11" s="23">
        <v>2480121</v>
      </c>
      <c r="BP11" s="23">
        <v>2504858</v>
      </c>
      <c r="BQ11" s="23">
        <v>2524007</v>
      </c>
      <c r="BR11" s="21">
        <v>2538202</v>
      </c>
      <c r="BS11" s="43">
        <v>2551373</v>
      </c>
      <c r="BT11" s="34">
        <v>2678588</v>
      </c>
      <c r="BU11" s="34">
        <v>2691571</v>
      </c>
      <c r="BV11" s="34">
        <v>2705927</v>
      </c>
      <c r="BW11" s="34">
        <v>2724816</v>
      </c>
      <c r="BX11" s="34">
        <v>2749686</v>
      </c>
      <c r="BY11" s="34">
        <v>2781097</v>
      </c>
      <c r="BZ11" s="34">
        <v>2821761</v>
      </c>
      <c r="CA11" s="34">
        <v>2848650</v>
      </c>
      <c r="CB11" s="34">
        <v>2874554</v>
      </c>
      <c r="CC11" s="34">
        <v>2896843</v>
      </c>
      <c r="CD11" s="34">
        <v>2922750</v>
      </c>
      <c r="CE11" s="34">
        <v>2938582</v>
      </c>
      <c r="CF11" s="34">
        <v>2949131</v>
      </c>
      <c r="CG11" s="171">
        <v>2958765</v>
      </c>
      <c r="CH11" s="178">
        <v>2966369</v>
      </c>
      <c r="CI11" s="178">
        <v>2978204</v>
      </c>
      <c r="CJ11" s="160">
        <v>2931613</v>
      </c>
      <c r="CK11" s="160">
        <v>2950287</v>
      </c>
      <c r="CL11" s="160">
        <v>2968913</v>
      </c>
      <c r="CM11" s="160">
        <v>2987368</v>
      </c>
      <c r="CN11" s="160">
        <v>3005726</v>
      </c>
      <c r="CO11" s="160">
        <v>3023989</v>
      </c>
      <c r="CP11" s="160">
        <v>3042139</v>
      </c>
      <c r="CQ11" s="160">
        <v>3060219</v>
      </c>
      <c r="CR11" s="160">
        <v>3078304</v>
      </c>
      <c r="CS11" s="160">
        <v>3096402</v>
      </c>
      <c r="CT11" s="160">
        <v>3114547</v>
      </c>
      <c r="CU11" s="160">
        <v>3132786</v>
      </c>
      <c r="CV11" s="160">
        <v>3151005</v>
      </c>
      <c r="CW11" s="160">
        <v>3169170</v>
      </c>
      <c r="CX11" s="160">
        <v>3187183</v>
      </c>
      <c r="CY11" s="160">
        <v>3205040</v>
      </c>
      <c r="CZ11" s="160">
        <v>3222760</v>
      </c>
      <c r="DA11" s="160">
        <v>3240208</v>
      </c>
    </row>
    <row r="12" spans="1:119" ht="12" customHeight="1">
      <c r="A12" s="141" t="s">
        <v>17</v>
      </c>
      <c r="B12" s="18">
        <v>239000</v>
      </c>
      <c r="C12" s="18">
        <v>242000</v>
      </c>
      <c r="D12" s="18">
        <v>245000</v>
      </c>
      <c r="E12" s="18">
        <v>248000</v>
      </c>
      <c r="F12" s="18">
        <v>250000</v>
      </c>
      <c r="G12" s="18">
        <v>252000</v>
      </c>
      <c r="H12" s="18">
        <v>253000</v>
      </c>
      <c r="I12" s="18">
        <v>254000</v>
      </c>
      <c r="J12" s="18">
        <v>257000</v>
      </c>
      <c r="K12" s="18">
        <v>263000</v>
      </c>
      <c r="L12" s="18">
        <v>269000</v>
      </c>
      <c r="M12" s="18">
        <v>275000</v>
      </c>
      <c r="N12" s="18">
        <v>279000</v>
      </c>
      <c r="O12" s="18">
        <v>282000</v>
      </c>
      <c r="P12" s="18">
        <v>285000</v>
      </c>
      <c r="Q12" s="18">
        <v>286000</v>
      </c>
      <c r="R12" s="18">
        <v>299000</v>
      </c>
      <c r="S12" s="18">
        <v>305000</v>
      </c>
      <c r="T12" s="18">
        <v>312000</v>
      </c>
      <c r="U12" s="18">
        <v>316000</v>
      </c>
      <c r="V12" s="18">
        <v>321000</v>
      </c>
      <c r="W12" s="18">
        <v>331000</v>
      </c>
      <c r="X12" s="18">
        <v>341000</v>
      </c>
      <c r="Y12" s="18">
        <v>351000</v>
      </c>
      <c r="Z12" s="18">
        <v>368000</v>
      </c>
      <c r="AA12" s="18">
        <v>389000</v>
      </c>
      <c r="AB12" s="18">
        <v>408000</v>
      </c>
      <c r="AC12" s="18">
        <v>426000</v>
      </c>
      <c r="AD12" s="18">
        <v>433000</v>
      </c>
      <c r="AE12" s="18">
        <v>441000</v>
      </c>
      <c r="AF12" s="18">
        <v>449000</v>
      </c>
      <c r="AG12" s="18">
        <v>461000</v>
      </c>
      <c r="AH12" s="18">
        <v>469000</v>
      </c>
      <c r="AI12" s="18">
        <v>483000</v>
      </c>
      <c r="AJ12" s="18">
        <v>497000</v>
      </c>
      <c r="AK12" s="18">
        <v>507000</v>
      </c>
      <c r="AL12" s="18">
        <v>516000</v>
      </c>
      <c r="AM12" s="18">
        <v>525000</v>
      </c>
      <c r="AN12" s="18">
        <v>534000</v>
      </c>
      <c r="AO12" s="19">
        <v>540000</v>
      </c>
      <c r="AP12" s="16">
        <f t="shared" si="36"/>
        <v>552354</v>
      </c>
      <c r="AQ12" s="17">
        <v>564708</v>
      </c>
      <c r="AR12" s="18">
        <v>572913</v>
      </c>
      <c r="AS12" s="18">
        <v>577759</v>
      </c>
      <c r="AT12" s="18">
        <v>581418</v>
      </c>
      <c r="AU12" s="18">
        <v>586589</v>
      </c>
      <c r="AV12" s="18">
        <v>590166</v>
      </c>
      <c r="AW12" s="19">
        <v>591829</v>
      </c>
      <c r="AX12" s="19">
        <v>594776</v>
      </c>
      <c r="AY12" s="18">
        <v>594984</v>
      </c>
      <c r="AZ12" s="20">
        <f t="shared" si="37"/>
        <v>595479.5</v>
      </c>
      <c r="BA12" s="18">
        <v>595975</v>
      </c>
      <c r="BB12" s="18">
        <v>599148</v>
      </c>
      <c r="BC12" s="18">
        <v>605458</v>
      </c>
      <c r="BD12" s="18">
        <v>611565</v>
      </c>
      <c r="BE12" s="18">
        <v>618280</v>
      </c>
      <c r="BF12" s="18">
        <v>627559</v>
      </c>
      <c r="BG12" s="18">
        <v>636947</v>
      </c>
      <c r="BH12" s="18">
        <v>647622</v>
      </c>
      <c r="BI12" s="18">
        <v>658273</v>
      </c>
      <c r="BJ12" s="23">
        <v>669063</v>
      </c>
      <c r="BK12" s="23">
        <v>680495</v>
      </c>
      <c r="BL12" s="23">
        <v>690158</v>
      </c>
      <c r="BM12" s="23">
        <v>699475</v>
      </c>
      <c r="BN12" s="23">
        <v>708416</v>
      </c>
      <c r="BO12" s="23">
        <v>718265</v>
      </c>
      <c r="BP12" s="23">
        <v>727090</v>
      </c>
      <c r="BQ12" s="23">
        <v>735024</v>
      </c>
      <c r="BR12" s="21">
        <v>744066</v>
      </c>
      <c r="BS12" s="43">
        <v>753538</v>
      </c>
      <c r="BT12" s="34">
        <v>786373</v>
      </c>
      <c r="BU12" s="34">
        <v>795699</v>
      </c>
      <c r="BV12" s="34">
        <v>806169</v>
      </c>
      <c r="BW12" s="34">
        <v>818003</v>
      </c>
      <c r="BX12" s="34">
        <v>830803</v>
      </c>
      <c r="BY12" s="34">
        <v>845150</v>
      </c>
      <c r="BZ12" s="34">
        <v>859268</v>
      </c>
      <c r="CA12" s="34">
        <v>871749</v>
      </c>
      <c r="CB12" s="34">
        <v>883874</v>
      </c>
      <c r="CC12" s="34">
        <v>891730</v>
      </c>
      <c r="CD12" s="34">
        <v>899824</v>
      </c>
      <c r="CE12" s="34">
        <v>908137</v>
      </c>
      <c r="CF12" s="34">
        <v>917092</v>
      </c>
      <c r="CG12" s="171">
        <v>925240</v>
      </c>
      <c r="CH12" s="178">
        <v>935614</v>
      </c>
      <c r="CI12" s="178">
        <v>945934</v>
      </c>
      <c r="CJ12" s="160">
        <v>910889</v>
      </c>
      <c r="CK12" s="160">
        <v>919299</v>
      </c>
      <c r="CL12" s="160">
        <v>927400</v>
      </c>
      <c r="CM12" s="160">
        <v>935223</v>
      </c>
      <c r="CN12" s="160">
        <v>942751</v>
      </c>
      <c r="CO12" s="160">
        <v>949937</v>
      </c>
      <c r="CP12" s="160">
        <v>956706</v>
      </c>
      <c r="CQ12" s="160">
        <v>963209</v>
      </c>
      <c r="CR12" s="160">
        <v>969362</v>
      </c>
      <c r="CS12" s="160">
        <v>975210</v>
      </c>
      <c r="CT12" s="160">
        <v>980713</v>
      </c>
      <c r="CU12" s="160">
        <v>985857</v>
      </c>
      <c r="CV12" s="160">
        <v>990694</v>
      </c>
      <c r="CW12" s="160">
        <v>995366</v>
      </c>
      <c r="CX12" s="160">
        <v>999899</v>
      </c>
      <c r="CY12" s="160">
        <v>1004298</v>
      </c>
      <c r="CZ12" s="160">
        <v>1008547</v>
      </c>
      <c r="DA12" s="160">
        <v>1012658</v>
      </c>
    </row>
    <row r="13" spans="1:119" ht="12" customHeight="1">
      <c r="A13" s="141" t="s">
        <v>4</v>
      </c>
      <c r="B13" s="18">
        <v>1471000</v>
      </c>
      <c r="C13" s="18">
        <v>1493000</v>
      </c>
      <c r="D13" s="18">
        <v>1521000</v>
      </c>
      <c r="E13" s="18">
        <v>1552000</v>
      </c>
      <c r="F13" s="18">
        <v>1585000</v>
      </c>
      <c r="G13" s="18">
        <v>1613000</v>
      </c>
      <c r="H13" s="18">
        <v>1651000</v>
      </c>
      <c r="I13" s="18">
        <v>1709000</v>
      </c>
      <c r="J13" s="18">
        <v>1771000</v>
      </c>
      <c r="K13" s="18">
        <v>1836000</v>
      </c>
      <c r="L13" s="18">
        <v>1915000</v>
      </c>
      <c r="M13" s="18">
        <v>2017000</v>
      </c>
      <c r="N13" s="18">
        <v>2151000</v>
      </c>
      <c r="O13" s="18">
        <v>2451000</v>
      </c>
      <c r="P13" s="18">
        <v>2420000</v>
      </c>
      <c r="Q13" s="18">
        <v>2465000</v>
      </c>
      <c r="R13" s="18">
        <v>2440000</v>
      </c>
      <c r="S13" s="18">
        <v>2528000</v>
      </c>
      <c r="T13" s="18">
        <v>2578000</v>
      </c>
      <c r="U13" s="18">
        <v>2668000</v>
      </c>
      <c r="V13" s="18">
        <v>2810000</v>
      </c>
      <c r="W13" s="18">
        <v>2980000</v>
      </c>
      <c r="X13" s="18">
        <v>3157000</v>
      </c>
      <c r="Y13" s="18">
        <v>3310000</v>
      </c>
      <c r="Z13" s="18">
        <v>3505000</v>
      </c>
      <c r="AA13" s="18">
        <v>3747000</v>
      </c>
      <c r="AB13" s="18">
        <v>4047000</v>
      </c>
      <c r="AC13" s="18">
        <v>4372000</v>
      </c>
      <c r="AD13" s="18">
        <v>4630000</v>
      </c>
      <c r="AE13" s="18">
        <v>4808000</v>
      </c>
      <c r="AF13" s="18">
        <v>5004000</v>
      </c>
      <c r="AG13" s="18">
        <v>5243000</v>
      </c>
      <c r="AH13" s="18">
        <v>5458000</v>
      </c>
      <c r="AI13" s="18">
        <v>5628000</v>
      </c>
      <c r="AJ13" s="18">
        <v>5781000</v>
      </c>
      <c r="AK13" s="18">
        <v>5954000</v>
      </c>
      <c r="AL13" s="18">
        <v>6104000</v>
      </c>
      <c r="AM13" s="18">
        <v>6242000</v>
      </c>
      <c r="AN13" s="18">
        <v>6433000</v>
      </c>
      <c r="AO13" s="19">
        <v>6641000</v>
      </c>
      <c r="AP13" s="16">
        <f t="shared" si="36"/>
        <v>6899652</v>
      </c>
      <c r="AQ13" s="17">
        <v>7158304</v>
      </c>
      <c r="AR13" s="18">
        <v>7511463</v>
      </c>
      <c r="AS13" s="18">
        <v>7913696</v>
      </c>
      <c r="AT13" s="18">
        <v>8298762</v>
      </c>
      <c r="AU13" s="18">
        <v>8518422</v>
      </c>
      <c r="AV13" s="18">
        <v>8667379</v>
      </c>
      <c r="AW13" s="19">
        <v>8856183</v>
      </c>
      <c r="AX13" s="19">
        <v>9102032</v>
      </c>
      <c r="AY13" s="18">
        <v>9426159</v>
      </c>
      <c r="AZ13" s="20">
        <f t="shared" si="37"/>
        <v>9809466.5</v>
      </c>
      <c r="BA13" s="18">
        <v>10192774</v>
      </c>
      <c r="BB13" s="18">
        <v>10471407</v>
      </c>
      <c r="BC13" s="18">
        <v>10749851</v>
      </c>
      <c r="BD13" s="18">
        <v>11039925</v>
      </c>
      <c r="BE13" s="18">
        <v>11351118</v>
      </c>
      <c r="BF13" s="18">
        <v>11667505</v>
      </c>
      <c r="BG13" s="18">
        <v>11997283</v>
      </c>
      <c r="BH13" s="18">
        <v>12306395</v>
      </c>
      <c r="BI13" s="18">
        <v>12637715</v>
      </c>
      <c r="BJ13" s="23">
        <v>13018365</v>
      </c>
      <c r="BK13" s="23">
        <v>13289497</v>
      </c>
      <c r="BL13" s="23">
        <v>13504775</v>
      </c>
      <c r="BM13" s="23">
        <v>13713593</v>
      </c>
      <c r="BN13" s="23">
        <v>13961798</v>
      </c>
      <c r="BO13" s="23">
        <v>14185403</v>
      </c>
      <c r="BP13" s="23">
        <v>14426911</v>
      </c>
      <c r="BQ13" s="23">
        <v>14683350</v>
      </c>
      <c r="BR13" s="21">
        <v>14908230</v>
      </c>
      <c r="BS13" s="43">
        <v>15111244</v>
      </c>
      <c r="BT13" s="34">
        <v>16047515</v>
      </c>
      <c r="BU13" s="34">
        <v>16356966</v>
      </c>
      <c r="BV13" s="34">
        <v>16689370</v>
      </c>
      <c r="BW13" s="34">
        <v>17004085</v>
      </c>
      <c r="BX13" s="34">
        <v>17415318</v>
      </c>
      <c r="BY13" s="34">
        <v>17842038</v>
      </c>
      <c r="BZ13" s="34">
        <v>18166990</v>
      </c>
      <c r="CA13" s="34">
        <v>18367842</v>
      </c>
      <c r="CB13" s="34">
        <v>18527305</v>
      </c>
      <c r="CC13" s="34">
        <v>18652644</v>
      </c>
      <c r="CD13" s="34">
        <v>18845967</v>
      </c>
      <c r="CE13" s="34">
        <v>19082262</v>
      </c>
      <c r="CF13" s="34">
        <v>19317568</v>
      </c>
      <c r="CG13" s="171">
        <v>19600311</v>
      </c>
      <c r="CH13" s="178">
        <v>19893297</v>
      </c>
      <c r="CI13" s="178">
        <v>20271272</v>
      </c>
      <c r="CJ13" s="160">
        <v>20393946</v>
      </c>
      <c r="CK13" s="160">
        <v>20794144</v>
      </c>
      <c r="CL13" s="160">
        <v>21204132</v>
      </c>
      <c r="CM13" s="160">
        <v>21624076</v>
      </c>
      <c r="CN13" s="160">
        <v>22053899</v>
      </c>
      <c r="CO13" s="160">
        <v>22493926</v>
      </c>
      <c r="CP13" s="160">
        <v>22944739</v>
      </c>
      <c r="CQ13" s="160">
        <v>23406525</v>
      </c>
      <c r="CR13" s="160">
        <v>23880431</v>
      </c>
      <c r="CS13" s="160">
        <v>24367532</v>
      </c>
      <c r="CT13" s="160">
        <v>24868128</v>
      </c>
      <c r="CU13" s="160">
        <v>25382899</v>
      </c>
      <c r="CV13" s="160">
        <v>25912458</v>
      </c>
      <c r="CW13" s="160">
        <v>26450121</v>
      </c>
      <c r="CX13" s="160">
        <v>26995836</v>
      </c>
      <c r="CY13" s="160">
        <v>27550050</v>
      </c>
      <c r="CZ13" s="160">
        <v>28113244</v>
      </c>
      <c r="DA13" s="160">
        <v>28685769</v>
      </c>
    </row>
    <row r="14" spans="1:119" ht="12" customHeight="1">
      <c r="A14" s="141" t="s">
        <v>5</v>
      </c>
      <c r="B14" s="18">
        <v>2910000</v>
      </c>
      <c r="C14" s="18">
        <v>2924000</v>
      </c>
      <c r="D14" s="18">
        <v>2935000</v>
      </c>
      <c r="E14" s="18">
        <v>2950000</v>
      </c>
      <c r="F14" s="18">
        <v>2964000</v>
      </c>
      <c r="G14" s="18">
        <v>2955000</v>
      </c>
      <c r="H14" s="18">
        <v>2978000</v>
      </c>
      <c r="I14" s="18">
        <v>3037000</v>
      </c>
      <c r="J14" s="18">
        <v>3091000</v>
      </c>
      <c r="K14" s="18">
        <v>3120000</v>
      </c>
      <c r="L14" s="18">
        <v>3119000</v>
      </c>
      <c r="M14" s="18">
        <v>3179000</v>
      </c>
      <c r="N14" s="18">
        <v>3209000</v>
      </c>
      <c r="O14" s="18">
        <v>3245000</v>
      </c>
      <c r="P14" s="18">
        <v>3176000</v>
      </c>
      <c r="Q14" s="18">
        <v>3119000</v>
      </c>
      <c r="R14" s="18">
        <v>3242000</v>
      </c>
      <c r="S14" s="18">
        <v>3272000</v>
      </c>
      <c r="T14" s="18">
        <v>3259000</v>
      </c>
      <c r="U14" s="18">
        <v>3325000</v>
      </c>
      <c r="V14" s="18">
        <v>3458000</v>
      </c>
      <c r="W14" s="18">
        <v>3531000</v>
      </c>
      <c r="X14" s="18">
        <v>3584000</v>
      </c>
      <c r="Y14" s="18">
        <v>3558000</v>
      </c>
      <c r="Z14" s="18">
        <v>3602000</v>
      </c>
      <c r="AA14" s="18">
        <v>3636000</v>
      </c>
      <c r="AB14" s="18">
        <v>3701000</v>
      </c>
      <c r="AC14" s="18">
        <v>3766000</v>
      </c>
      <c r="AD14" s="18">
        <v>3804000</v>
      </c>
      <c r="AE14" s="18">
        <v>3868000</v>
      </c>
      <c r="AF14" s="18">
        <v>3956000</v>
      </c>
      <c r="AG14" s="18">
        <v>4015000</v>
      </c>
      <c r="AH14" s="18">
        <v>4086000</v>
      </c>
      <c r="AI14" s="18">
        <v>4172000</v>
      </c>
      <c r="AJ14" s="18">
        <v>4258000</v>
      </c>
      <c r="AK14" s="18">
        <v>4332000</v>
      </c>
      <c r="AL14" s="18">
        <v>4379000</v>
      </c>
      <c r="AM14" s="18">
        <v>4408000</v>
      </c>
      <c r="AN14" s="18">
        <v>4482000</v>
      </c>
      <c r="AO14" s="19">
        <v>4551000</v>
      </c>
      <c r="AP14" s="16">
        <f t="shared" si="36"/>
        <v>4631275</v>
      </c>
      <c r="AQ14" s="17">
        <v>4711550</v>
      </c>
      <c r="AR14" s="18">
        <v>4809490</v>
      </c>
      <c r="AS14" s="18">
        <v>4910374</v>
      </c>
      <c r="AT14" s="18">
        <v>4999419</v>
      </c>
      <c r="AU14" s="18">
        <v>5064075</v>
      </c>
      <c r="AV14" s="18">
        <v>5132812</v>
      </c>
      <c r="AW14" s="19">
        <v>5219697</v>
      </c>
      <c r="AX14" s="19">
        <v>5295751</v>
      </c>
      <c r="AY14" s="18">
        <v>5401384</v>
      </c>
      <c r="AZ14" s="20">
        <f t="shared" si="37"/>
        <v>5484864.5</v>
      </c>
      <c r="BA14" s="18">
        <v>5568345</v>
      </c>
      <c r="BB14" s="18">
        <v>5649792</v>
      </c>
      <c r="BC14" s="18">
        <v>5728250</v>
      </c>
      <c r="BD14" s="18">
        <v>5834954</v>
      </c>
      <c r="BE14" s="18">
        <v>5962661</v>
      </c>
      <c r="BF14" s="18">
        <v>6084666</v>
      </c>
      <c r="BG14" s="18">
        <v>6208467</v>
      </c>
      <c r="BH14" s="18">
        <v>6316142</v>
      </c>
      <c r="BI14" s="18">
        <v>6411099</v>
      </c>
      <c r="BJ14" s="23">
        <v>6506531</v>
      </c>
      <c r="BK14" s="23">
        <v>6621279</v>
      </c>
      <c r="BL14" s="23">
        <v>6759474</v>
      </c>
      <c r="BM14" s="23">
        <v>6894092</v>
      </c>
      <c r="BN14" s="23">
        <v>7045900</v>
      </c>
      <c r="BO14" s="23">
        <v>7188538</v>
      </c>
      <c r="BP14" s="23">
        <v>7332225</v>
      </c>
      <c r="BQ14" s="23">
        <v>7486094</v>
      </c>
      <c r="BR14" s="21">
        <v>7636522</v>
      </c>
      <c r="BS14" s="43">
        <v>7788240</v>
      </c>
      <c r="BT14" s="34">
        <v>8227303</v>
      </c>
      <c r="BU14" s="34">
        <v>8377038</v>
      </c>
      <c r="BV14" s="34">
        <v>8508256</v>
      </c>
      <c r="BW14" s="34">
        <v>8622793</v>
      </c>
      <c r="BX14" s="34">
        <v>8769252</v>
      </c>
      <c r="BY14" s="34">
        <v>8925922</v>
      </c>
      <c r="BZ14" s="34">
        <v>9155813</v>
      </c>
      <c r="CA14" s="34">
        <v>9349988</v>
      </c>
      <c r="CB14" s="34">
        <v>9504843</v>
      </c>
      <c r="CC14" s="34">
        <v>9620846</v>
      </c>
      <c r="CD14" s="34">
        <v>9714748</v>
      </c>
      <c r="CE14" s="34">
        <v>9812460</v>
      </c>
      <c r="CF14" s="34">
        <v>9919945</v>
      </c>
      <c r="CG14" s="171">
        <v>9994759</v>
      </c>
      <c r="CH14" s="178">
        <v>10097343</v>
      </c>
      <c r="CI14" s="178">
        <v>10214860</v>
      </c>
      <c r="CJ14" s="160">
        <v>9977201</v>
      </c>
      <c r="CK14" s="160">
        <v>10104512</v>
      </c>
      <c r="CL14" s="160">
        <v>10230578</v>
      </c>
      <c r="CM14" s="160">
        <v>10355485</v>
      </c>
      <c r="CN14" s="160">
        <v>10479164</v>
      </c>
      <c r="CO14" s="160">
        <v>10601663</v>
      </c>
      <c r="CP14" s="160">
        <v>10723197</v>
      </c>
      <c r="CQ14" s="160">
        <v>10843753</v>
      </c>
      <c r="CR14" s="160">
        <v>10963625</v>
      </c>
      <c r="CS14" s="160">
        <v>11083165</v>
      </c>
      <c r="CT14" s="160">
        <v>11202275</v>
      </c>
      <c r="CU14" s="160">
        <v>11320789</v>
      </c>
      <c r="CV14" s="160">
        <v>11438622</v>
      </c>
      <c r="CW14" s="160">
        <v>11556027</v>
      </c>
      <c r="CX14" s="160">
        <v>11672741</v>
      </c>
      <c r="CY14" s="160">
        <v>11788643</v>
      </c>
      <c r="CZ14" s="160">
        <v>11903720</v>
      </c>
      <c r="DA14" s="160">
        <v>12017838</v>
      </c>
    </row>
    <row r="15" spans="1:119" ht="12" customHeight="1">
      <c r="A15" s="141" t="s">
        <v>6</v>
      </c>
      <c r="B15" s="18">
        <v>2623000</v>
      </c>
      <c r="C15" s="18">
        <v>2652000</v>
      </c>
      <c r="D15" s="18">
        <v>2676000</v>
      </c>
      <c r="E15" s="18">
        <v>2698000</v>
      </c>
      <c r="F15" s="18">
        <v>2722000</v>
      </c>
      <c r="G15" s="18">
        <v>2748000</v>
      </c>
      <c r="H15" s="18">
        <v>2768000</v>
      </c>
      <c r="I15" s="18">
        <v>2784000</v>
      </c>
      <c r="J15" s="18">
        <v>2800000</v>
      </c>
      <c r="K15" s="18">
        <v>2825000</v>
      </c>
      <c r="L15" s="18">
        <v>2859000</v>
      </c>
      <c r="M15" s="18">
        <v>2824000</v>
      </c>
      <c r="N15" s="18">
        <v>2797000</v>
      </c>
      <c r="O15" s="18">
        <v>2693000</v>
      </c>
      <c r="P15" s="18">
        <v>2631000</v>
      </c>
      <c r="Q15" s="18">
        <v>2597000</v>
      </c>
      <c r="R15" s="18">
        <v>2761000</v>
      </c>
      <c r="S15" s="18">
        <v>2803000</v>
      </c>
      <c r="T15" s="18">
        <v>2817000</v>
      </c>
      <c r="U15" s="18">
        <v>2849000</v>
      </c>
      <c r="V15" s="18">
        <v>2936000</v>
      </c>
      <c r="W15" s="18">
        <v>2941000</v>
      </c>
      <c r="X15" s="18">
        <v>2920000</v>
      </c>
      <c r="Y15" s="18">
        <v>2903000</v>
      </c>
      <c r="Z15" s="18">
        <v>2902000</v>
      </c>
      <c r="AA15" s="18">
        <v>2910000</v>
      </c>
      <c r="AB15" s="18">
        <v>2898000</v>
      </c>
      <c r="AC15" s="18">
        <v>2928000</v>
      </c>
      <c r="AD15" s="18">
        <v>2961000</v>
      </c>
      <c r="AE15" s="18">
        <v>2999000</v>
      </c>
      <c r="AF15" s="18">
        <v>3041000</v>
      </c>
      <c r="AG15" s="18">
        <v>3054000</v>
      </c>
      <c r="AH15" s="18">
        <v>3079000</v>
      </c>
      <c r="AI15" s="18">
        <v>3096000</v>
      </c>
      <c r="AJ15" s="18">
        <v>3129000</v>
      </c>
      <c r="AK15" s="18">
        <v>3140000</v>
      </c>
      <c r="AL15" s="18">
        <v>3147000</v>
      </c>
      <c r="AM15" s="18">
        <v>3172000</v>
      </c>
      <c r="AN15" s="18">
        <v>3195000</v>
      </c>
      <c r="AO15" s="19">
        <v>3198000</v>
      </c>
      <c r="AP15" s="16">
        <f t="shared" si="36"/>
        <v>3248026.5</v>
      </c>
      <c r="AQ15" s="17">
        <v>3298053</v>
      </c>
      <c r="AR15" s="18">
        <v>3335728</v>
      </c>
      <c r="AS15" s="18">
        <v>3371024</v>
      </c>
      <c r="AT15" s="18">
        <v>3416315</v>
      </c>
      <c r="AU15" s="18">
        <v>3467769</v>
      </c>
      <c r="AV15" s="18">
        <v>3529257</v>
      </c>
      <c r="AW15" s="19">
        <v>3573693</v>
      </c>
      <c r="AX15" s="19">
        <v>3609976</v>
      </c>
      <c r="AY15" s="18">
        <v>3641804</v>
      </c>
      <c r="AZ15" s="20">
        <f t="shared" si="37"/>
        <v>3656099</v>
      </c>
      <c r="BA15" s="18">
        <v>3670394</v>
      </c>
      <c r="BB15" s="18">
        <v>3683445</v>
      </c>
      <c r="BC15" s="18">
        <v>3694484</v>
      </c>
      <c r="BD15" s="18">
        <v>3695453</v>
      </c>
      <c r="BE15" s="18">
        <v>3694826</v>
      </c>
      <c r="BF15" s="18">
        <v>3687809</v>
      </c>
      <c r="BG15" s="18">
        <v>3683329</v>
      </c>
      <c r="BH15" s="18">
        <v>3679999</v>
      </c>
      <c r="BI15" s="18">
        <v>3677306</v>
      </c>
      <c r="BJ15" s="23">
        <v>3692584</v>
      </c>
      <c r="BK15" s="23">
        <v>3714686</v>
      </c>
      <c r="BL15" s="23">
        <v>3756358</v>
      </c>
      <c r="BM15" s="23">
        <v>3792288</v>
      </c>
      <c r="BN15" s="23">
        <v>3823215</v>
      </c>
      <c r="BO15" s="23">
        <v>3855248</v>
      </c>
      <c r="BP15" s="23">
        <v>3881051</v>
      </c>
      <c r="BQ15" s="23">
        <v>3907816</v>
      </c>
      <c r="BR15" s="21">
        <v>3934310</v>
      </c>
      <c r="BS15" s="43">
        <v>3960825</v>
      </c>
      <c r="BT15" s="34">
        <v>4049021</v>
      </c>
      <c r="BU15" s="34">
        <v>4068132</v>
      </c>
      <c r="BV15" s="34">
        <v>4089875</v>
      </c>
      <c r="BW15" s="34">
        <v>4117170</v>
      </c>
      <c r="BX15" s="34">
        <v>4146101</v>
      </c>
      <c r="BY15" s="34">
        <v>4182742</v>
      </c>
      <c r="BZ15" s="34">
        <v>4219239</v>
      </c>
      <c r="CA15" s="34">
        <v>4256672</v>
      </c>
      <c r="CB15" s="34">
        <v>4289878</v>
      </c>
      <c r="CC15" s="34">
        <v>4317074</v>
      </c>
      <c r="CD15" s="34">
        <v>4346655</v>
      </c>
      <c r="CE15" s="34">
        <v>4366814</v>
      </c>
      <c r="CF15" s="34">
        <v>4380415</v>
      </c>
      <c r="CG15" s="171">
        <v>4399583</v>
      </c>
      <c r="CH15" s="180">
        <v>4413457</v>
      </c>
      <c r="CI15" s="180">
        <v>4425092</v>
      </c>
      <c r="CJ15" s="160">
        <v>4318351</v>
      </c>
      <c r="CK15" s="160">
        <v>4335031</v>
      </c>
      <c r="CL15" s="160">
        <v>4351188</v>
      </c>
      <c r="CM15" s="160">
        <v>4366811</v>
      </c>
      <c r="CN15" s="160">
        <v>4381907</v>
      </c>
      <c r="CO15" s="160">
        <v>4396540</v>
      </c>
      <c r="CP15" s="160">
        <v>4410702</v>
      </c>
      <c r="CQ15" s="160">
        <v>4424431</v>
      </c>
      <c r="CR15" s="160">
        <v>4437842</v>
      </c>
      <c r="CS15" s="160">
        <v>4451079</v>
      </c>
      <c r="CT15" s="160">
        <v>4464097</v>
      </c>
      <c r="CU15" s="160">
        <v>4476927</v>
      </c>
      <c r="CV15" s="160">
        <v>4489662</v>
      </c>
      <c r="CW15" s="160">
        <v>4502483</v>
      </c>
      <c r="CX15" s="160">
        <v>4515390</v>
      </c>
      <c r="CY15" s="160">
        <v>4528423</v>
      </c>
      <c r="CZ15" s="160">
        <v>4541613</v>
      </c>
      <c r="DA15" s="160">
        <v>4554998</v>
      </c>
    </row>
    <row r="16" spans="1:119" ht="12" customHeight="1">
      <c r="A16" s="141" t="s">
        <v>7</v>
      </c>
      <c r="B16" s="18">
        <v>2105000</v>
      </c>
      <c r="C16" s="18">
        <v>2124000</v>
      </c>
      <c r="D16" s="18">
        <v>2155000</v>
      </c>
      <c r="E16" s="18">
        <v>2178000</v>
      </c>
      <c r="F16" s="18">
        <v>2202000</v>
      </c>
      <c r="G16" s="18">
        <v>2228000</v>
      </c>
      <c r="H16" s="18">
        <v>2246000</v>
      </c>
      <c r="I16" s="18">
        <v>2257000</v>
      </c>
      <c r="J16" s="18">
        <v>2285000</v>
      </c>
      <c r="K16" s="18">
        <v>2334000</v>
      </c>
      <c r="L16" s="18">
        <v>2370000</v>
      </c>
      <c r="M16" s="18">
        <v>2484000</v>
      </c>
      <c r="N16" s="18">
        <v>2546000</v>
      </c>
      <c r="O16" s="18">
        <v>2565000</v>
      </c>
      <c r="P16" s="18">
        <v>2508000</v>
      </c>
      <c r="Q16" s="18">
        <v>2429000</v>
      </c>
      <c r="R16" s="18">
        <v>2556000</v>
      </c>
      <c r="S16" s="18">
        <v>2579000</v>
      </c>
      <c r="T16" s="18">
        <v>2596000</v>
      </c>
      <c r="U16" s="18">
        <v>2634000</v>
      </c>
      <c r="V16" s="18">
        <v>2697000</v>
      </c>
      <c r="W16" s="18">
        <v>2769000</v>
      </c>
      <c r="X16" s="18">
        <v>2842000</v>
      </c>
      <c r="Y16" s="18">
        <v>2866000</v>
      </c>
      <c r="Z16" s="18">
        <v>2883000</v>
      </c>
      <c r="AA16" s="18">
        <v>2946000</v>
      </c>
      <c r="AB16" s="18">
        <v>3032000</v>
      </c>
      <c r="AC16" s="18">
        <v>3115000</v>
      </c>
      <c r="AD16" s="18">
        <v>3155000</v>
      </c>
      <c r="AE16" s="18">
        <v>3208000</v>
      </c>
      <c r="AF16" s="18">
        <v>3260000</v>
      </c>
      <c r="AG16" s="18">
        <v>3287000</v>
      </c>
      <c r="AH16" s="18">
        <v>3345000</v>
      </c>
      <c r="AI16" s="18">
        <v>3377000</v>
      </c>
      <c r="AJ16" s="18">
        <v>3446000</v>
      </c>
      <c r="AK16" s="18">
        <v>3496000</v>
      </c>
      <c r="AL16" s="18">
        <v>3550000</v>
      </c>
      <c r="AM16" s="18">
        <v>3581000</v>
      </c>
      <c r="AN16" s="18">
        <v>3603000</v>
      </c>
      <c r="AO16" s="19">
        <v>3619000</v>
      </c>
      <c r="AP16" s="16">
        <f t="shared" si="36"/>
        <v>3664743.5</v>
      </c>
      <c r="AQ16" s="17">
        <v>3710487</v>
      </c>
      <c r="AR16" s="18">
        <v>3761646</v>
      </c>
      <c r="AS16" s="18">
        <v>3788375</v>
      </c>
      <c r="AT16" s="18">
        <v>3820109</v>
      </c>
      <c r="AU16" s="18">
        <v>3886104</v>
      </c>
      <c r="AV16" s="18">
        <v>3950605</v>
      </c>
      <c r="AW16" s="19">
        <v>4014459</v>
      </c>
      <c r="AX16" s="19">
        <v>4068579</v>
      </c>
      <c r="AY16" s="18">
        <v>4137665</v>
      </c>
      <c r="AZ16" s="20">
        <f t="shared" si="37"/>
        <v>4210484</v>
      </c>
      <c r="BA16" s="18">
        <v>4283303</v>
      </c>
      <c r="BB16" s="18">
        <v>4352608</v>
      </c>
      <c r="BC16" s="18">
        <v>4395316</v>
      </c>
      <c r="BD16" s="18">
        <v>4400477</v>
      </c>
      <c r="BE16" s="18">
        <v>4408118</v>
      </c>
      <c r="BF16" s="18">
        <v>4406919</v>
      </c>
      <c r="BG16" s="18">
        <v>4344148</v>
      </c>
      <c r="BH16" s="18">
        <v>4288863</v>
      </c>
      <c r="BI16" s="18">
        <v>4252894</v>
      </c>
      <c r="BJ16" s="23">
        <v>4219179</v>
      </c>
      <c r="BK16" s="23">
        <v>4240950</v>
      </c>
      <c r="BL16" s="23">
        <v>4270849</v>
      </c>
      <c r="BM16" s="23">
        <v>4284749</v>
      </c>
      <c r="BN16" s="23">
        <v>4306500</v>
      </c>
      <c r="BO16" s="23">
        <v>4327978</v>
      </c>
      <c r="BP16" s="23">
        <v>4338763</v>
      </c>
      <c r="BQ16" s="23">
        <v>4351390</v>
      </c>
      <c r="BR16" s="21">
        <v>4362758</v>
      </c>
      <c r="BS16" s="43">
        <v>4372035</v>
      </c>
      <c r="BT16" s="34">
        <v>4471885</v>
      </c>
      <c r="BU16" s="34">
        <v>4477875</v>
      </c>
      <c r="BV16" s="34">
        <v>4497267</v>
      </c>
      <c r="BW16" s="34">
        <v>4521042</v>
      </c>
      <c r="BX16" s="34">
        <v>4552238</v>
      </c>
      <c r="BY16" s="34">
        <v>4576628</v>
      </c>
      <c r="BZ16" s="34">
        <v>4302665</v>
      </c>
      <c r="CA16" s="34">
        <v>4375581</v>
      </c>
      <c r="CB16" s="34">
        <v>4435586</v>
      </c>
      <c r="CC16" s="34">
        <v>4491648</v>
      </c>
      <c r="CD16" s="34">
        <v>4544125</v>
      </c>
      <c r="CE16" s="34">
        <v>4574766</v>
      </c>
      <c r="CF16" s="34">
        <v>4601893</v>
      </c>
      <c r="CG16" s="171">
        <v>4629284</v>
      </c>
      <c r="CH16" s="180">
        <v>4649676</v>
      </c>
      <c r="CI16" s="180">
        <v>4670724</v>
      </c>
      <c r="CJ16" s="160">
        <v>4651282</v>
      </c>
      <c r="CK16" s="160">
        <v>4662850</v>
      </c>
      <c r="CL16" s="160">
        <v>4673721</v>
      </c>
      <c r="CM16" s="160">
        <v>4683885</v>
      </c>
      <c r="CN16" s="160">
        <v>4693413</v>
      </c>
      <c r="CO16" s="160">
        <v>4702379</v>
      </c>
      <c r="CP16" s="160">
        <v>4710957</v>
      </c>
      <c r="CQ16" s="160">
        <v>4719160</v>
      </c>
      <c r="CR16" s="160">
        <v>4727344</v>
      </c>
      <c r="CS16" s="160">
        <v>4735656</v>
      </c>
      <c r="CT16" s="160">
        <v>4744316</v>
      </c>
      <c r="CU16" s="160">
        <v>4753194</v>
      </c>
      <c r="CV16" s="160">
        <v>4762398</v>
      </c>
      <c r="CW16" s="160">
        <v>4771212</v>
      </c>
      <c r="CX16" s="160">
        <v>4779619</v>
      </c>
      <c r="CY16" s="160">
        <v>4787625</v>
      </c>
      <c r="CZ16" s="160">
        <v>4795307</v>
      </c>
      <c r="DA16" s="160">
        <v>4802633</v>
      </c>
    </row>
    <row r="17" spans="1:105" ht="12" customHeight="1">
      <c r="A17" s="141" t="s">
        <v>8</v>
      </c>
      <c r="B17" s="18">
        <v>1636000</v>
      </c>
      <c r="C17" s="18">
        <v>1657000</v>
      </c>
      <c r="D17" s="18">
        <v>1678000</v>
      </c>
      <c r="E17" s="18">
        <v>1694000</v>
      </c>
      <c r="F17" s="18">
        <v>1710000</v>
      </c>
      <c r="G17" s="18">
        <v>1729000</v>
      </c>
      <c r="H17" s="18">
        <v>1745000</v>
      </c>
      <c r="I17" s="18">
        <v>1754000</v>
      </c>
      <c r="J17" s="18">
        <v>1766000</v>
      </c>
      <c r="K17" s="18">
        <v>1793000</v>
      </c>
      <c r="L17" s="18">
        <v>1839000</v>
      </c>
      <c r="M17" s="18">
        <v>1913000</v>
      </c>
      <c r="N17" s="18">
        <v>1998000</v>
      </c>
      <c r="O17" s="18">
        <v>2089000</v>
      </c>
      <c r="P17" s="18">
        <v>2118000</v>
      </c>
      <c r="Q17" s="18">
        <v>2096000</v>
      </c>
      <c r="R17" s="18">
        <v>2214000</v>
      </c>
      <c r="S17" s="18">
        <v>2248000</v>
      </c>
      <c r="T17" s="18">
        <v>2271000</v>
      </c>
      <c r="U17" s="18">
        <v>2329000</v>
      </c>
      <c r="V17" s="18">
        <v>2355000</v>
      </c>
      <c r="W17" s="18">
        <v>2441000</v>
      </c>
      <c r="X17" s="18">
        <v>2500000</v>
      </c>
      <c r="Y17" s="18">
        <v>2567000</v>
      </c>
      <c r="Z17" s="18">
        <v>2685000</v>
      </c>
      <c r="AA17" s="18">
        <v>2742000</v>
      </c>
      <c r="AB17" s="18">
        <v>2811000</v>
      </c>
      <c r="AC17" s="18">
        <v>2873000</v>
      </c>
      <c r="AD17" s="18">
        <v>2982000</v>
      </c>
      <c r="AE17" s="18">
        <v>3066000</v>
      </c>
      <c r="AF17" s="18">
        <v>3113000</v>
      </c>
      <c r="AG17" s="18">
        <v>3176000</v>
      </c>
      <c r="AH17" s="18">
        <v>3263000</v>
      </c>
      <c r="AI17" s="18">
        <v>3386000</v>
      </c>
      <c r="AJ17" s="18">
        <v>3492000</v>
      </c>
      <c r="AK17" s="18">
        <v>3600000</v>
      </c>
      <c r="AL17" s="18">
        <v>3695000</v>
      </c>
      <c r="AM17" s="18">
        <v>3757000</v>
      </c>
      <c r="AN17" s="18">
        <v>3815000</v>
      </c>
      <c r="AO17" s="19">
        <v>3868000</v>
      </c>
      <c r="AP17" s="16">
        <f t="shared" si="36"/>
        <v>3943162</v>
      </c>
      <c r="AQ17" s="17">
        <v>4018324</v>
      </c>
      <c r="AR17" s="18">
        <v>4073499</v>
      </c>
      <c r="AS17" s="18">
        <v>4097974</v>
      </c>
      <c r="AT17" s="18">
        <v>4118815</v>
      </c>
      <c r="AU17" s="18">
        <v>4139096</v>
      </c>
      <c r="AV17" s="18">
        <v>4150539</v>
      </c>
      <c r="AW17" s="19">
        <v>4169595</v>
      </c>
      <c r="AX17" s="19">
        <v>4183603</v>
      </c>
      <c r="AY17" s="18">
        <v>4191160</v>
      </c>
      <c r="AZ17" s="20">
        <f t="shared" si="37"/>
        <v>4226532.5</v>
      </c>
      <c r="BA17" s="18">
        <v>4261905</v>
      </c>
      <c r="BB17" s="18">
        <v>4282923</v>
      </c>
      <c r="BC17" s="18">
        <v>4313327</v>
      </c>
      <c r="BD17" s="18">
        <v>4365243</v>
      </c>
      <c r="BE17" s="18">
        <v>4413071</v>
      </c>
      <c r="BF17" s="18">
        <v>4486957</v>
      </c>
      <c r="BG17" s="18">
        <v>4565557</v>
      </c>
      <c r="BH17" s="18">
        <v>4657904</v>
      </c>
      <c r="BI17" s="18">
        <v>4727301</v>
      </c>
      <c r="BJ17" s="23">
        <v>4797431</v>
      </c>
      <c r="BK17" s="23">
        <v>4856176</v>
      </c>
      <c r="BL17" s="23">
        <v>4902545</v>
      </c>
      <c r="BM17" s="23">
        <v>4942504</v>
      </c>
      <c r="BN17" s="23">
        <v>4985411</v>
      </c>
      <c r="BO17" s="23">
        <v>5023650</v>
      </c>
      <c r="BP17" s="23">
        <v>5057142</v>
      </c>
      <c r="BQ17" s="23">
        <v>5092914</v>
      </c>
      <c r="BR17" s="21">
        <v>5130072</v>
      </c>
      <c r="BS17" s="43">
        <v>5171634</v>
      </c>
      <c r="BT17" s="34">
        <v>5311034</v>
      </c>
      <c r="BU17" s="34">
        <v>5374691</v>
      </c>
      <c r="BV17" s="34">
        <v>5440389</v>
      </c>
      <c r="BW17" s="34">
        <v>5496269</v>
      </c>
      <c r="BX17" s="34">
        <v>5546935</v>
      </c>
      <c r="BY17" s="34">
        <v>5592379</v>
      </c>
      <c r="BZ17" s="34">
        <v>5627367</v>
      </c>
      <c r="CA17" s="34">
        <v>5653408</v>
      </c>
      <c r="CB17" s="34">
        <v>5684965</v>
      </c>
      <c r="CC17" s="34">
        <v>5730388</v>
      </c>
      <c r="CD17" s="34">
        <v>5787998</v>
      </c>
      <c r="CE17" s="34">
        <v>5839572</v>
      </c>
      <c r="CF17" s="34">
        <v>5884563</v>
      </c>
      <c r="CG17" s="171">
        <v>5938737</v>
      </c>
      <c r="CH17" s="180">
        <v>5976407</v>
      </c>
      <c r="CI17" s="180">
        <v>6006401</v>
      </c>
      <c r="CJ17" s="160">
        <v>6087491</v>
      </c>
      <c r="CK17" s="160">
        <v>6148131</v>
      </c>
      <c r="CL17" s="160">
        <v>6208392</v>
      </c>
      <c r="CM17" s="160">
        <v>6268046</v>
      </c>
      <c r="CN17" s="160">
        <v>6326990</v>
      </c>
      <c r="CO17" s="160">
        <v>6384972</v>
      </c>
      <c r="CP17" s="160">
        <v>6441889</v>
      </c>
      <c r="CQ17" s="160">
        <v>6497626</v>
      </c>
      <c r="CR17" s="160">
        <v>6552328</v>
      </c>
      <c r="CS17" s="160">
        <v>6606198</v>
      </c>
      <c r="CT17" s="160">
        <v>6659221</v>
      </c>
      <c r="CU17" s="160">
        <v>6711375</v>
      </c>
      <c r="CV17" s="160">
        <v>6762732</v>
      </c>
      <c r="CW17" s="160">
        <v>6814171</v>
      </c>
      <c r="CX17" s="160">
        <v>6865707</v>
      </c>
      <c r="CY17" s="160">
        <v>6917455</v>
      </c>
      <c r="CZ17" s="160">
        <v>6969602</v>
      </c>
      <c r="DA17" s="160">
        <v>7022251</v>
      </c>
    </row>
    <row r="18" spans="1:105" ht="12" customHeight="1">
      <c r="A18" s="141" t="s">
        <v>9</v>
      </c>
      <c r="B18" s="18">
        <v>2006000</v>
      </c>
      <c r="C18" s="18">
        <v>1994000</v>
      </c>
      <c r="D18" s="18">
        <v>2004000</v>
      </c>
      <c r="E18" s="18">
        <v>2031000</v>
      </c>
      <c r="F18" s="18">
        <v>2050000</v>
      </c>
      <c r="G18" s="18">
        <v>2061000</v>
      </c>
      <c r="H18" s="18">
        <v>2072000</v>
      </c>
      <c r="I18" s="18">
        <v>2086000</v>
      </c>
      <c r="J18" s="18">
        <v>2127000</v>
      </c>
      <c r="K18" s="18">
        <v>2168000</v>
      </c>
      <c r="L18" s="18">
        <v>2176000</v>
      </c>
      <c r="M18" s="18">
        <v>2184000</v>
      </c>
      <c r="N18" s="18">
        <v>2210000</v>
      </c>
      <c r="O18" s="18">
        <v>2280000</v>
      </c>
      <c r="P18" s="18">
        <v>2167000</v>
      </c>
      <c r="Q18" s="18">
        <v>2090000</v>
      </c>
      <c r="R18" s="18">
        <v>2064000</v>
      </c>
      <c r="S18" s="18">
        <v>2107000</v>
      </c>
      <c r="T18" s="18">
        <v>2076000</v>
      </c>
      <c r="U18" s="18">
        <v>2085000</v>
      </c>
      <c r="V18" s="18">
        <v>2176000</v>
      </c>
      <c r="W18" s="18">
        <v>2163000</v>
      </c>
      <c r="X18" s="18">
        <v>2152000</v>
      </c>
      <c r="Y18" s="18">
        <v>2105000</v>
      </c>
      <c r="Z18" s="18">
        <v>2064000</v>
      </c>
      <c r="AA18" s="18">
        <v>2060000</v>
      </c>
      <c r="AB18" s="18">
        <v>2086000</v>
      </c>
      <c r="AC18" s="18">
        <v>2088000</v>
      </c>
      <c r="AD18" s="18">
        <v>2086000</v>
      </c>
      <c r="AE18" s="18">
        <v>2138000</v>
      </c>
      <c r="AF18" s="18">
        <v>2182000</v>
      </c>
      <c r="AG18" s="18">
        <v>2206000</v>
      </c>
      <c r="AH18" s="18">
        <v>2243000</v>
      </c>
      <c r="AI18" s="18">
        <v>2244000</v>
      </c>
      <c r="AJ18" s="18">
        <v>2241000</v>
      </c>
      <c r="AK18" s="18">
        <v>2246000</v>
      </c>
      <c r="AL18" s="18">
        <v>2245000</v>
      </c>
      <c r="AM18" s="18">
        <v>2228000</v>
      </c>
      <c r="AN18" s="18">
        <v>2219000</v>
      </c>
      <c r="AO18" s="19">
        <v>2220000</v>
      </c>
      <c r="AP18" s="16">
        <f t="shared" si="36"/>
        <v>2242716</v>
      </c>
      <c r="AQ18" s="17">
        <v>2265432</v>
      </c>
      <c r="AR18" s="18">
        <v>2307117</v>
      </c>
      <c r="AS18" s="18">
        <v>2349546</v>
      </c>
      <c r="AT18" s="18">
        <v>2378268</v>
      </c>
      <c r="AU18" s="18">
        <v>2399449</v>
      </c>
      <c r="AV18" s="18">
        <v>2429756</v>
      </c>
      <c r="AW18" s="19">
        <v>2459201</v>
      </c>
      <c r="AX18" s="19">
        <v>2487816</v>
      </c>
      <c r="AY18" s="18">
        <v>2507069</v>
      </c>
      <c r="AZ18" s="20">
        <f t="shared" si="37"/>
        <v>2523052.5</v>
      </c>
      <c r="BA18" s="18">
        <v>2539036</v>
      </c>
      <c r="BB18" s="18">
        <v>2556777</v>
      </c>
      <c r="BC18" s="18">
        <v>2567717</v>
      </c>
      <c r="BD18" s="18">
        <v>2578051</v>
      </c>
      <c r="BE18" s="18">
        <v>2588102</v>
      </c>
      <c r="BF18" s="18">
        <v>2593597</v>
      </c>
      <c r="BG18" s="18">
        <v>2588545</v>
      </c>
      <c r="BH18" s="18">
        <v>2580352</v>
      </c>
      <c r="BI18" s="18">
        <v>2574269</v>
      </c>
      <c r="BJ18" s="23">
        <v>2577426</v>
      </c>
      <c r="BK18" s="23">
        <v>2591230</v>
      </c>
      <c r="BL18" s="23">
        <v>2610193</v>
      </c>
      <c r="BM18" s="23">
        <v>2635574</v>
      </c>
      <c r="BN18" s="23">
        <v>2663450</v>
      </c>
      <c r="BO18" s="23">
        <v>2690788</v>
      </c>
      <c r="BP18" s="23">
        <v>2709925</v>
      </c>
      <c r="BQ18" s="23">
        <v>2731826</v>
      </c>
      <c r="BR18" s="21">
        <v>2751335</v>
      </c>
      <c r="BS18" s="43">
        <v>2768619</v>
      </c>
      <c r="BT18" s="34">
        <v>2848353</v>
      </c>
      <c r="BU18" s="34">
        <v>2852994</v>
      </c>
      <c r="BV18" s="34">
        <v>2858681</v>
      </c>
      <c r="BW18" s="34">
        <v>2868312</v>
      </c>
      <c r="BX18" s="34">
        <v>2889010</v>
      </c>
      <c r="BY18" s="34">
        <v>2905943</v>
      </c>
      <c r="BZ18" s="34">
        <v>2904978</v>
      </c>
      <c r="CA18" s="34">
        <v>2928350</v>
      </c>
      <c r="CB18" s="34">
        <v>2947806</v>
      </c>
      <c r="CC18" s="34">
        <v>2958774</v>
      </c>
      <c r="CD18" s="34">
        <v>2969137</v>
      </c>
      <c r="CE18" s="34">
        <v>2977457</v>
      </c>
      <c r="CF18" s="34">
        <v>2984926</v>
      </c>
      <c r="CG18" s="171">
        <v>2992206</v>
      </c>
      <c r="CH18" s="178">
        <v>2994079</v>
      </c>
      <c r="CI18" s="178">
        <v>2992333</v>
      </c>
      <c r="CJ18" s="160">
        <v>2998838</v>
      </c>
      <c r="CK18" s="160">
        <v>3006893</v>
      </c>
      <c r="CL18" s="160">
        <v>3014409</v>
      </c>
      <c r="CM18" s="160">
        <v>3021422</v>
      </c>
      <c r="CN18" s="160">
        <v>3027943</v>
      </c>
      <c r="CO18" s="160">
        <v>3033918</v>
      </c>
      <c r="CP18" s="160">
        <v>3039491</v>
      </c>
      <c r="CQ18" s="160">
        <v>3044812</v>
      </c>
      <c r="CR18" s="160">
        <v>3049912</v>
      </c>
      <c r="CS18" s="160">
        <v>3054907</v>
      </c>
      <c r="CT18" s="160">
        <v>3059826</v>
      </c>
      <c r="CU18" s="160">
        <v>3064645</v>
      </c>
      <c r="CV18" s="160">
        <v>3069420</v>
      </c>
      <c r="CW18" s="160">
        <v>3074137</v>
      </c>
      <c r="CX18" s="160">
        <v>3078739</v>
      </c>
      <c r="CY18" s="160">
        <v>3083360</v>
      </c>
      <c r="CZ18" s="160">
        <v>3087905</v>
      </c>
      <c r="DA18" s="160">
        <v>3092410</v>
      </c>
    </row>
    <row r="19" spans="1:105" ht="12" customHeight="1">
      <c r="A19" s="141" t="s">
        <v>10</v>
      </c>
      <c r="B19" s="18">
        <v>3167000</v>
      </c>
      <c r="C19" s="18">
        <v>3184000</v>
      </c>
      <c r="D19" s="18">
        <v>3227000</v>
      </c>
      <c r="E19" s="18">
        <v>3268000</v>
      </c>
      <c r="F19" s="18">
        <v>3304000</v>
      </c>
      <c r="G19" s="18">
        <v>3323000</v>
      </c>
      <c r="H19" s="18">
        <v>3346000</v>
      </c>
      <c r="I19" s="18">
        <v>3385000</v>
      </c>
      <c r="J19" s="18">
        <v>3440000</v>
      </c>
      <c r="K19" s="18">
        <v>3514000</v>
      </c>
      <c r="L19" s="18">
        <v>3574000</v>
      </c>
      <c r="M19" s="18">
        <v>3589000</v>
      </c>
      <c r="N19" s="18">
        <v>3569000</v>
      </c>
      <c r="O19" s="18">
        <v>3654000</v>
      </c>
      <c r="P19" s="18">
        <v>3560000</v>
      </c>
      <c r="Q19" s="18">
        <v>3533000</v>
      </c>
      <c r="R19" s="18">
        <v>3706000</v>
      </c>
      <c r="S19" s="18">
        <v>3769000</v>
      </c>
      <c r="T19" s="18">
        <v>3837000</v>
      </c>
      <c r="U19" s="18">
        <v>3911000</v>
      </c>
      <c r="V19" s="18">
        <v>4068000</v>
      </c>
      <c r="W19" s="18">
        <v>4120000</v>
      </c>
      <c r="X19" s="18">
        <v>4109000</v>
      </c>
      <c r="Y19" s="18">
        <v>4120000</v>
      </c>
      <c r="Z19" s="18">
        <v>4131000</v>
      </c>
      <c r="AA19" s="18">
        <v>4242000</v>
      </c>
      <c r="AB19" s="18">
        <v>4309000</v>
      </c>
      <c r="AC19" s="18">
        <v>4368000</v>
      </c>
      <c r="AD19" s="18">
        <v>4376000</v>
      </c>
      <c r="AE19" s="18">
        <v>4458000</v>
      </c>
      <c r="AF19" s="18">
        <v>4573000</v>
      </c>
      <c r="AG19" s="18">
        <v>4663000</v>
      </c>
      <c r="AH19" s="18">
        <v>4707000</v>
      </c>
      <c r="AI19" s="18">
        <v>4742000</v>
      </c>
      <c r="AJ19" s="18">
        <v>4802000</v>
      </c>
      <c r="AK19" s="18">
        <v>4863000</v>
      </c>
      <c r="AL19" s="18">
        <v>4896000</v>
      </c>
      <c r="AM19" s="18">
        <v>4952000</v>
      </c>
      <c r="AN19" s="18">
        <v>5004000</v>
      </c>
      <c r="AO19" s="19">
        <v>5031000</v>
      </c>
      <c r="AP19" s="16">
        <f t="shared" si="36"/>
        <v>5117265.5</v>
      </c>
      <c r="AQ19" s="17">
        <v>5203531</v>
      </c>
      <c r="AR19" s="18">
        <v>5301150</v>
      </c>
      <c r="AS19" s="18">
        <v>5389852</v>
      </c>
      <c r="AT19" s="18">
        <v>5470911</v>
      </c>
      <c r="AU19" s="18">
        <v>5547188</v>
      </c>
      <c r="AV19" s="18">
        <v>5607964</v>
      </c>
      <c r="AW19" s="19">
        <v>5685607</v>
      </c>
      <c r="AX19" s="19">
        <v>5759492</v>
      </c>
      <c r="AY19" s="18">
        <v>5823491</v>
      </c>
      <c r="AZ19" s="20">
        <f t="shared" si="37"/>
        <v>5890072</v>
      </c>
      <c r="BA19" s="18">
        <v>5956653</v>
      </c>
      <c r="BB19" s="18">
        <v>6019101</v>
      </c>
      <c r="BC19" s="18">
        <v>6077056</v>
      </c>
      <c r="BD19" s="18">
        <v>6164006</v>
      </c>
      <c r="BE19" s="18">
        <v>6253954</v>
      </c>
      <c r="BF19" s="18">
        <v>6321578</v>
      </c>
      <c r="BG19" s="18">
        <v>6403700</v>
      </c>
      <c r="BH19" s="18">
        <v>6480594</v>
      </c>
      <c r="BI19" s="18">
        <v>6565459</v>
      </c>
      <c r="BJ19" s="23">
        <v>6656987</v>
      </c>
      <c r="BK19" s="23">
        <v>6748135</v>
      </c>
      <c r="BL19" s="23">
        <v>6831850</v>
      </c>
      <c r="BM19" s="23">
        <v>6947412</v>
      </c>
      <c r="BN19" s="23">
        <v>7060959</v>
      </c>
      <c r="BO19" s="23">
        <v>7185403</v>
      </c>
      <c r="BP19" s="23">
        <v>7307658</v>
      </c>
      <c r="BQ19" s="23">
        <v>7428672</v>
      </c>
      <c r="BR19" s="21">
        <v>7545828</v>
      </c>
      <c r="BS19" s="43">
        <v>7650789</v>
      </c>
      <c r="BT19" s="34">
        <v>8081614</v>
      </c>
      <c r="BU19" s="34">
        <v>8210122</v>
      </c>
      <c r="BV19" s="34">
        <v>8326201</v>
      </c>
      <c r="BW19" s="34">
        <v>8422501</v>
      </c>
      <c r="BX19" s="34">
        <v>8553152</v>
      </c>
      <c r="BY19" s="34">
        <v>8705407</v>
      </c>
      <c r="BZ19" s="34">
        <v>8917270</v>
      </c>
      <c r="CA19" s="34">
        <v>9118037</v>
      </c>
      <c r="CB19" s="34">
        <v>9309449</v>
      </c>
      <c r="CC19" s="34">
        <v>9449566</v>
      </c>
      <c r="CD19" s="34">
        <v>9559048</v>
      </c>
      <c r="CE19" s="34">
        <v>9651103</v>
      </c>
      <c r="CF19" s="34">
        <v>9752073</v>
      </c>
      <c r="CG19" s="171">
        <v>9848917</v>
      </c>
      <c r="CH19" s="178">
        <v>9943964</v>
      </c>
      <c r="CI19" s="178">
        <v>10042802</v>
      </c>
      <c r="CJ19" s="160">
        <v>9741345</v>
      </c>
      <c r="CK19" s="160">
        <v>9875459</v>
      </c>
      <c r="CL19" s="160">
        <v>10010770</v>
      </c>
      <c r="CM19" s="160">
        <v>10147434</v>
      </c>
      <c r="CN19" s="160">
        <v>10285552</v>
      </c>
      <c r="CO19" s="160">
        <v>10425301</v>
      </c>
      <c r="CP19" s="160">
        <v>10566497</v>
      </c>
      <c r="CQ19" s="160">
        <v>10709289</v>
      </c>
      <c r="CR19" s="160">
        <v>10853724</v>
      </c>
      <c r="CS19" s="160">
        <v>11000044</v>
      </c>
      <c r="CT19" s="160">
        <v>11148195</v>
      </c>
      <c r="CU19" s="160">
        <v>11297928</v>
      </c>
      <c r="CV19" s="160">
        <v>11449153</v>
      </c>
      <c r="CW19" s="160">
        <v>11602017</v>
      </c>
      <c r="CX19" s="160">
        <v>11756259</v>
      </c>
      <c r="CY19" s="160">
        <v>11911950</v>
      </c>
      <c r="CZ19" s="160">
        <v>12069172</v>
      </c>
      <c r="DA19" s="160">
        <v>12227739</v>
      </c>
    </row>
    <row r="20" spans="1:105" ht="12" customHeight="1">
      <c r="A20" s="141" t="s">
        <v>11</v>
      </c>
      <c r="B20" s="18">
        <v>2401000</v>
      </c>
      <c r="C20" s="18">
        <v>2403000</v>
      </c>
      <c r="D20" s="18">
        <v>2394000</v>
      </c>
      <c r="E20" s="18">
        <v>2392000</v>
      </c>
      <c r="F20" s="18">
        <v>2391000</v>
      </c>
      <c r="G20" s="18">
        <v>2386000</v>
      </c>
      <c r="H20" s="18">
        <v>2365000</v>
      </c>
      <c r="I20" s="18">
        <v>2334000</v>
      </c>
      <c r="J20" s="18">
        <v>2324000</v>
      </c>
      <c r="K20" s="18">
        <v>2333000</v>
      </c>
      <c r="L20" s="18">
        <v>2325000</v>
      </c>
      <c r="M20" s="18">
        <v>2262000</v>
      </c>
      <c r="N20" s="18">
        <v>2215000</v>
      </c>
      <c r="O20" s="18">
        <v>2205000</v>
      </c>
      <c r="P20" s="18">
        <v>2043000</v>
      </c>
      <c r="Q20" s="18">
        <v>2028000</v>
      </c>
      <c r="R20" s="18">
        <v>2128000</v>
      </c>
      <c r="S20" s="18">
        <v>2133000</v>
      </c>
      <c r="T20" s="18">
        <v>2089000</v>
      </c>
      <c r="U20" s="18">
        <v>2105000</v>
      </c>
      <c r="V20" s="18">
        <v>2229000</v>
      </c>
      <c r="W20" s="18">
        <v>2210000</v>
      </c>
      <c r="X20" s="18">
        <v>2219000</v>
      </c>
      <c r="Y20" s="18">
        <v>2182000</v>
      </c>
      <c r="Z20" s="18">
        <v>2209000</v>
      </c>
      <c r="AA20" s="18">
        <v>2250000</v>
      </c>
      <c r="AB20" s="18">
        <v>2273000</v>
      </c>
      <c r="AC20" s="18">
        <v>2282000</v>
      </c>
      <c r="AD20" s="18">
        <v>2267000</v>
      </c>
      <c r="AE20" s="18">
        <v>2289000</v>
      </c>
      <c r="AF20" s="18">
        <v>2336000</v>
      </c>
      <c r="AG20" s="18">
        <v>2380000</v>
      </c>
      <c r="AH20" s="18">
        <v>2427000</v>
      </c>
      <c r="AI20" s="18">
        <v>2439000</v>
      </c>
      <c r="AJ20" s="18">
        <v>2446000</v>
      </c>
      <c r="AK20" s="18">
        <v>2440000</v>
      </c>
      <c r="AL20" s="18">
        <v>2454000</v>
      </c>
      <c r="AM20" s="18">
        <v>2489000</v>
      </c>
      <c r="AN20" s="18">
        <v>2503000</v>
      </c>
      <c r="AO20" s="19">
        <v>2535000</v>
      </c>
      <c r="AP20" s="16">
        <f t="shared" si="36"/>
        <v>2576800.5</v>
      </c>
      <c r="AQ20" s="17">
        <v>2618601</v>
      </c>
      <c r="AR20" s="18">
        <v>2658646</v>
      </c>
      <c r="AS20" s="18">
        <v>2695931</v>
      </c>
      <c r="AT20" s="18">
        <v>2734768</v>
      </c>
      <c r="AU20" s="18">
        <v>2774683</v>
      </c>
      <c r="AV20" s="18">
        <v>2826815</v>
      </c>
      <c r="AW20" s="19">
        <v>2870014</v>
      </c>
      <c r="AX20" s="19">
        <v>2917336</v>
      </c>
      <c r="AY20" s="18">
        <v>2975310</v>
      </c>
      <c r="AZ20" s="20">
        <f t="shared" si="37"/>
        <v>3035737</v>
      </c>
      <c r="BA20" s="18">
        <v>3096164</v>
      </c>
      <c r="BB20" s="18">
        <v>3206123</v>
      </c>
      <c r="BC20" s="18">
        <v>3290402</v>
      </c>
      <c r="BD20" s="18">
        <v>3285533</v>
      </c>
      <c r="BE20" s="18">
        <v>3271332</v>
      </c>
      <c r="BF20" s="18">
        <v>3252735</v>
      </c>
      <c r="BG20" s="18">
        <v>3210122</v>
      </c>
      <c r="BH20" s="18">
        <v>3167057</v>
      </c>
      <c r="BI20" s="18">
        <v>3150307</v>
      </c>
      <c r="BJ20" s="23">
        <v>3147105</v>
      </c>
      <c r="BK20" s="23">
        <v>3166471</v>
      </c>
      <c r="BL20" s="23">
        <v>3204174</v>
      </c>
      <c r="BM20" s="23">
        <v>3228829</v>
      </c>
      <c r="BN20" s="23">
        <v>3246119</v>
      </c>
      <c r="BO20" s="23">
        <v>3265547</v>
      </c>
      <c r="BP20" s="23">
        <v>3289634</v>
      </c>
      <c r="BQ20" s="23">
        <v>3314259</v>
      </c>
      <c r="BR20" s="21">
        <v>3339478</v>
      </c>
      <c r="BS20" s="43">
        <v>3358044</v>
      </c>
      <c r="BT20" s="34">
        <v>3454365</v>
      </c>
      <c r="BU20" s="34">
        <v>3467100</v>
      </c>
      <c r="BV20" s="34">
        <v>3489080</v>
      </c>
      <c r="BW20" s="34">
        <v>3504892</v>
      </c>
      <c r="BX20" s="34">
        <v>3525233</v>
      </c>
      <c r="BY20" s="34">
        <v>3548597</v>
      </c>
      <c r="BZ20" s="34">
        <v>3594090</v>
      </c>
      <c r="CA20" s="34">
        <v>3634349</v>
      </c>
      <c r="CB20" s="34">
        <v>3668976</v>
      </c>
      <c r="CC20" s="34">
        <v>3717572</v>
      </c>
      <c r="CD20" s="34">
        <v>3759482</v>
      </c>
      <c r="CE20" s="34">
        <v>3784163</v>
      </c>
      <c r="CF20" s="34">
        <v>3814820</v>
      </c>
      <c r="CG20" s="178">
        <v>3853118</v>
      </c>
      <c r="CH20" s="181">
        <v>3878051</v>
      </c>
      <c r="CI20" s="181">
        <v>3911338</v>
      </c>
      <c r="CJ20" s="160">
        <v>3633287</v>
      </c>
      <c r="CK20" s="160">
        <v>3647370</v>
      </c>
      <c r="CL20" s="160">
        <v>3661694</v>
      </c>
      <c r="CM20" s="160">
        <v>3676116</v>
      </c>
      <c r="CN20" s="160">
        <v>3690699</v>
      </c>
      <c r="CO20" s="160">
        <v>3705437</v>
      </c>
      <c r="CP20" s="160">
        <v>3720396</v>
      </c>
      <c r="CQ20" s="160">
        <v>3735690</v>
      </c>
      <c r="CR20" s="160">
        <v>3751443</v>
      </c>
      <c r="CS20" s="160">
        <v>3767829</v>
      </c>
      <c r="CT20" s="160">
        <v>3784867</v>
      </c>
      <c r="CU20" s="160">
        <v>3802592</v>
      </c>
      <c r="CV20" s="160">
        <v>3820994</v>
      </c>
      <c r="CW20" s="160">
        <v>3839468</v>
      </c>
      <c r="CX20" s="160">
        <v>3857942</v>
      </c>
      <c r="CY20" s="160">
        <v>3876398</v>
      </c>
      <c r="CZ20" s="160">
        <v>3894910</v>
      </c>
      <c r="DA20" s="160">
        <v>3913251</v>
      </c>
    </row>
    <row r="21" spans="1:105" ht="12" customHeight="1">
      <c r="A21" s="141" t="s">
        <v>12</v>
      </c>
      <c r="B21" s="18">
        <v>1745000</v>
      </c>
      <c r="C21" s="18">
        <v>1753000</v>
      </c>
      <c r="D21" s="18">
        <v>1748000</v>
      </c>
      <c r="E21" s="18">
        <v>1752000</v>
      </c>
      <c r="F21" s="18">
        <v>1760000</v>
      </c>
      <c r="G21" s="18">
        <v>1769000</v>
      </c>
      <c r="H21" s="18">
        <v>1781000</v>
      </c>
      <c r="I21" s="18">
        <v>1802000</v>
      </c>
      <c r="J21" s="18">
        <v>1834000</v>
      </c>
      <c r="K21" s="18">
        <v>1872000</v>
      </c>
      <c r="L21" s="18">
        <v>1902000</v>
      </c>
      <c r="M21" s="18">
        <v>1962000</v>
      </c>
      <c r="N21" s="18">
        <v>2007000</v>
      </c>
      <c r="O21" s="18">
        <v>1967000</v>
      </c>
      <c r="P21" s="18">
        <v>1943000</v>
      </c>
      <c r="Q21" s="18">
        <v>1934000</v>
      </c>
      <c r="R21" s="18">
        <v>1936000</v>
      </c>
      <c r="S21" s="18">
        <v>1992000</v>
      </c>
      <c r="T21" s="18">
        <v>1996000</v>
      </c>
      <c r="U21" s="18">
        <v>2029000</v>
      </c>
      <c r="V21" s="18">
        <v>2113000</v>
      </c>
      <c r="W21" s="18">
        <v>2167000</v>
      </c>
      <c r="X21" s="18">
        <v>2178000</v>
      </c>
      <c r="Y21" s="18">
        <v>2181000</v>
      </c>
      <c r="Z21" s="18">
        <v>2176000</v>
      </c>
      <c r="AA21" s="18">
        <v>2200000</v>
      </c>
      <c r="AB21" s="18">
        <v>2229000</v>
      </c>
      <c r="AC21" s="18">
        <v>2274000</v>
      </c>
      <c r="AD21" s="18">
        <v>2304000</v>
      </c>
      <c r="AE21" s="18">
        <v>2348000</v>
      </c>
      <c r="AF21" s="18">
        <v>2392000</v>
      </c>
      <c r="AG21" s="18">
        <v>2409000</v>
      </c>
      <c r="AH21" s="18">
        <v>2423000</v>
      </c>
      <c r="AI21" s="18">
        <v>2460000</v>
      </c>
      <c r="AJ21" s="18">
        <v>2475000</v>
      </c>
      <c r="AK21" s="18">
        <v>2494000</v>
      </c>
      <c r="AL21" s="18">
        <v>2520000</v>
      </c>
      <c r="AM21" s="18">
        <v>2533000</v>
      </c>
      <c r="AN21" s="18">
        <v>2559000</v>
      </c>
      <c r="AO21" s="19">
        <v>2570000</v>
      </c>
      <c r="AP21" s="16">
        <f t="shared" si="36"/>
        <v>2616134.5</v>
      </c>
      <c r="AQ21" s="17">
        <v>2662269</v>
      </c>
      <c r="AR21" s="18">
        <v>2719197</v>
      </c>
      <c r="AS21" s="18">
        <v>2776605</v>
      </c>
      <c r="AT21" s="18">
        <v>2844749</v>
      </c>
      <c r="AU21" s="18">
        <v>2902028</v>
      </c>
      <c r="AV21" s="18">
        <v>2943657</v>
      </c>
      <c r="AW21" s="19">
        <v>2991681</v>
      </c>
      <c r="AX21" s="19">
        <v>3044364</v>
      </c>
      <c r="AY21" s="18">
        <v>3090267</v>
      </c>
      <c r="AZ21" s="20">
        <f t="shared" si="37"/>
        <v>3134761</v>
      </c>
      <c r="BA21" s="18">
        <v>3179255</v>
      </c>
      <c r="BB21" s="18">
        <v>3207614</v>
      </c>
      <c r="BC21" s="18">
        <v>3234066</v>
      </c>
      <c r="BD21" s="18">
        <v>3271868</v>
      </c>
      <c r="BE21" s="18">
        <v>3303209</v>
      </c>
      <c r="BF21" s="18">
        <v>3342758</v>
      </c>
      <c r="BG21" s="18">
        <v>3380506</v>
      </c>
      <c r="BH21" s="18">
        <v>3412096</v>
      </c>
      <c r="BI21" s="18">
        <v>3456775</v>
      </c>
      <c r="BJ21" s="23">
        <v>3499064</v>
      </c>
      <c r="BK21" s="23">
        <v>3559470</v>
      </c>
      <c r="BL21" s="23">
        <v>3600576</v>
      </c>
      <c r="BM21" s="23">
        <v>3634507</v>
      </c>
      <c r="BN21" s="23">
        <v>3666456</v>
      </c>
      <c r="BO21" s="23">
        <v>3699943</v>
      </c>
      <c r="BP21" s="23">
        <v>3738974</v>
      </c>
      <c r="BQ21" s="23">
        <v>3790066</v>
      </c>
      <c r="BR21" s="21">
        <v>3839578</v>
      </c>
      <c r="BS21" s="43">
        <v>3885736</v>
      </c>
      <c r="BT21" s="34">
        <v>4024223</v>
      </c>
      <c r="BU21" s="34">
        <v>4064995</v>
      </c>
      <c r="BV21" s="34">
        <v>4107795</v>
      </c>
      <c r="BW21" s="34">
        <v>4150297</v>
      </c>
      <c r="BX21" s="34">
        <v>4210921</v>
      </c>
      <c r="BY21" s="34">
        <v>4270150</v>
      </c>
      <c r="BZ21" s="34">
        <v>4357847</v>
      </c>
      <c r="CA21" s="34">
        <v>4444110</v>
      </c>
      <c r="CB21" s="34">
        <v>4528996</v>
      </c>
      <c r="CC21" s="34">
        <v>4589872</v>
      </c>
      <c r="CD21" s="34">
        <v>4635835</v>
      </c>
      <c r="CE21" s="34">
        <v>4673348</v>
      </c>
      <c r="CF21" s="34">
        <v>4723723</v>
      </c>
      <c r="CG21" s="171">
        <v>4771929</v>
      </c>
      <c r="CH21" s="178">
        <v>4832482</v>
      </c>
      <c r="CI21" s="178">
        <v>4896146</v>
      </c>
      <c r="CJ21" s="160">
        <v>4565601</v>
      </c>
      <c r="CK21" s="160">
        <v>4604180</v>
      </c>
      <c r="CL21" s="160">
        <v>4642137</v>
      </c>
      <c r="CM21" s="160">
        <v>4679441</v>
      </c>
      <c r="CN21" s="160">
        <v>4716202</v>
      </c>
      <c r="CO21" s="160">
        <v>4752323</v>
      </c>
      <c r="CP21" s="160">
        <v>4787774</v>
      </c>
      <c r="CQ21" s="160">
        <v>4822577</v>
      </c>
      <c r="CR21" s="160">
        <v>4856829</v>
      </c>
      <c r="CS21" s="160">
        <v>4890655</v>
      </c>
      <c r="CT21" s="160">
        <v>4924048</v>
      </c>
      <c r="CU21" s="160">
        <v>4957008</v>
      </c>
      <c r="CV21" s="160">
        <v>4989550</v>
      </c>
      <c r="CW21" s="160">
        <v>5021859</v>
      </c>
      <c r="CX21" s="160">
        <v>5053886</v>
      </c>
      <c r="CY21" s="160">
        <v>5085678</v>
      </c>
      <c r="CZ21" s="160">
        <v>5117243</v>
      </c>
      <c r="DA21" s="160">
        <v>5148569</v>
      </c>
    </row>
    <row r="22" spans="1:105" ht="12" customHeight="1">
      <c r="A22" s="141" t="s">
        <v>13</v>
      </c>
      <c r="B22" s="18">
        <v>2619000</v>
      </c>
      <c r="C22" s="18">
        <v>2657000</v>
      </c>
      <c r="D22" s="18">
        <v>2711000</v>
      </c>
      <c r="E22" s="18">
        <v>2747000</v>
      </c>
      <c r="F22" s="18">
        <v>2784000</v>
      </c>
      <c r="G22" s="18">
        <v>2798000</v>
      </c>
      <c r="H22" s="18">
        <v>2791000</v>
      </c>
      <c r="I22" s="18">
        <v>2795000</v>
      </c>
      <c r="J22" s="18">
        <v>2821000</v>
      </c>
      <c r="K22" s="18">
        <v>2874000</v>
      </c>
      <c r="L22" s="18">
        <v>2935000</v>
      </c>
      <c r="M22" s="18">
        <v>2973000</v>
      </c>
      <c r="N22" s="18">
        <v>2939000</v>
      </c>
      <c r="O22" s="18">
        <v>2972000</v>
      </c>
      <c r="P22" s="18">
        <v>2868000</v>
      </c>
      <c r="Q22" s="18">
        <v>2878000</v>
      </c>
      <c r="R22" s="18">
        <v>3074000</v>
      </c>
      <c r="S22" s="18">
        <v>3166000</v>
      </c>
      <c r="T22" s="18">
        <v>3216000</v>
      </c>
      <c r="U22" s="18">
        <v>3236000</v>
      </c>
      <c r="V22" s="18">
        <v>3315000</v>
      </c>
      <c r="W22" s="18">
        <v>3372000</v>
      </c>
      <c r="X22" s="18">
        <v>3352000</v>
      </c>
      <c r="Y22" s="18">
        <v>3319000</v>
      </c>
      <c r="Z22" s="18">
        <v>3359000</v>
      </c>
      <c r="AA22" s="18">
        <v>3415000</v>
      </c>
      <c r="AB22" s="18">
        <v>3415000</v>
      </c>
      <c r="AC22" s="18">
        <v>3434000</v>
      </c>
      <c r="AD22" s="18">
        <v>3471000</v>
      </c>
      <c r="AE22" s="18">
        <v>3522000</v>
      </c>
      <c r="AF22" s="18">
        <v>3575000</v>
      </c>
      <c r="AG22" s="18">
        <v>3622000</v>
      </c>
      <c r="AH22" s="18">
        <v>3673000</v>
      </c>
      <c r="AI22" s="18">
        <v>3718000</v>
      </c>
      <c r="AJ22" s="18">
        <v>3771000</v>
      </c>
      <c r="AK22" s="18">
        <v>3798000</v>
      </c>
      <c r="AL22" s="18">
        <v>3822000</v>
      </c>
      <c r="AM22" s="18">
        <v>3859000</v>
      </c>
      <c r="AN22" s="18">
        <v>3878000</v>
      </c>
      <c r="AO22" s="19">
        <v>3897000</v>
      </c>
      <c r="AP22" s="16">
        <f t="shared" si="36"/>
        <v>3955304</v>
      </c>
      <c r="AQ22" s="17">
        <v>4013608</v>
      </c>
      <c r="AR22" s="18">
        <v>4094611</v>
      </c>
      <c r="AS22" s="18">
        <v>4147401</v>
      </c>
      <c r="AT22" s="18">
        <v>4213509</v>
      </c>
      <c r="AU22" s="18">
        <v>4275566</v>
      </c>
      <c r="AV22" s="18">
        <v>4346928</v>
      </c>
      <c r="AW22" s="19">
        <v>4422921</v>
      </c>
      <c r="AX22" s="19">
        <v>4486314</v>
      </c>
      <c r="AY22" s="18">
        <v>4560473</v>
      </c>
      <c r="AZ22" s="20">
        <f t="shared" si="37"/>
        <v>4594065.5</v>
      </c>
      <c r="BA22" s="18">
        <v>4627658</v>
      </c>
      <c r="BB22" s="18">
        <v>4646041</v>
      </c>
      <c r="BC22" s="18">
        <v>4659749</v>
      </c>
      <c r="BD22" s="18">
        <v>4686737</v>
      </c>
      <c r="BE22" s="18">
        <v>4715296</v>
      </c>
      <c r="BF22" s="18">
        <v>4738708</v>
      </c>
      <c r="BG22" s="18">
        <v>4782927</v>
      </c>
      <c r="BH22" s="18">
        <v>4822437</v>
      </c>
      <c r="BI22" s="18">
        <v>4854444</v>
      </c>
      <c r="BJ22" s="23">
        <v>4890626</v>
      </c>
      <c r="BK22" s="23">
        <v>4946886</v>
      </c>
      <c r="BL22" s="23">
        <v>5013999</v>
      </c>
      <c r="BM22" s="23">
        <v>5085666</v>
      </c>
      <c r="BN22" s="23">
        <v>5163016</v>
      </c>
      <c r="BO22" s="23">
        <v>5241168</v>
      </c>
      <c r="BP22" s="23">
        <v>5313576</v>
      </c>
      <c r="BQ22" s="23">
        <v>5378433</v>
      </c>
      <c r="BR22" s="21">
        <v>5432679</v>
      </c>
      <c r="BS22" s="43">
        <v>5483535</v>
      </c>
      <c r="BT22" s="34">
        <v>5703719</v>
      </c>
      <c r="BU22" s="34">
        <v>5750789</v>
      </c>
      <c r="BV22" s="34">
        <v>5795918</v>
      </c>
      <c r="BW22" s="34">
        <v>5847812</v>
      </c>
      <c r="BX22" s="34">
        <v>5910809</v>
      </c>
      <c r="BY22" s="34">
        <v>5991057</v>
      </c>
      <c r="BZ22" s="34">
        <v>6088766</v>
      </c>
      <c r="CA22" s="34">
        <v>6175727</v>
      </c>
      <c r="CB22" s="34">
        <v>6247411</v>
      </c>
      <c r="CC22" s="34">
        <v>6306019</v>
      </c>
      <c r="CD22" s="34">
        <v>6356673</v>
      </c>
      <c r="CE22" s="34">
        <v>6399787</v>
      </c>
      <c r="CF22" s="34">
        <v>6456243</v>
      </c>
      <c r="CG22" s="171">
        <v>6497269</v>
      </c>
      <c r="CH22" s="178">
        <v>6549352</v>
      </c>
      <c r="CI22" s="178">
        <v>6600299</v>
      </c>
      <c r="CJ22" s="160">
        <v>6392658</v>
      </c>
      <c r="CK22" s="160">
        <v>6447163</v>
      </c>
      <c r="CL22" s="160">
        <v>6502017</v>
      </c>
      <c r="CM22" s="160">
        <v>6557090</v>
      </c>
      <c r="CN22" s="160">
        <v>6612472</v>
      </c>
      <c r="CO22" s="160">
        <v>6668132</v>
      </c>
      <c r="CP22" s="160">
        <v>6724207</v>
      </c>
      <c r="CQ22" s="160">
        <v>6780670</v>
      </c>
      <c r="CR22" s="160">
        <v>6837661</v>
      </c>
      <c r="CS22" s="160">
        <v>6895329</v>
      </c>
      <c r="CT22" s="160">
        <v>6953783</v>
      </c>
      <c r="CU22" s="160">
        <v>7013071</v>
      </c>
      <c r="CV22" s="160">
        <v>7073125</v>
      </c>
      <c r="CW22" s="160">
        <v>7133706</v>
      </c>
      <c r="CX22" s="160">
        <v>7194743</v>
      </c>
      <c r="CY22" s="160">
        <v>7256206</v>
      </c>
      <c r="CZ22" s="160">
        <v>7318154</v>
      </c>
      <c r="DA22" s="160">
        <v>7380634</v>
      </c>
    </row>
    <row r="23" spans="1:105" ht="12" customHeight="1">
      <c r="A23" s="141" t="s">
        <v>14</v>
      </c>
      <c r="B23" s="18">
        <v>5844000</v>
      </c>
      <c r="C23" s="18">
        <v>5907000</v>
      </c>
      <c r="D23" s="18">
        <v>5961000</v>
      </c>
      <c r="E23" s="18">
        <v>6014000</v>
      </c>
      <c r="F23" s="18">
        <v>6053000</v>
      </c>
      <c r="G23" s="18">
        <v>6123000</v>
      </c>
      <c r="H23" s="18">
        <v>6192000</v>
      </c>
      <c r="I23" s="18">
        <v>6250000</v>
      </c>
      <c r="J23" s="18">
        <v>6301000</v>
      </c>
      <c r="K23" s="18">
        <v>6360000</v>
      </c>
      <c r="L23" s="18">
        <v>6425000</v>
      </c>
      <c r="M23" s="18">
        <v>6585000</v>
      </c>
      <c r="N23" s="18">
        <v>6711000</v>
      </c>
      <c r="O23" s="18">
        <v>7012000</v>
      </c>
      <c r="P23" s="18">
        <v>6876000</v>
      </c>
      <c r="Q23" s="18">
        <v>6826000</v>
      </c>
      <c r="R23" s="18">
        <v>7197000</v>
      </c>
      <c r="S23" s="18">
        <v>7388000</v>
      </c>
      <c r="T23" s="18">
        <v>7626000</v>
      </c>
      <c r="U23" s="18">
        <v>7623000</v>
      </c>
      <c r="V23" s="18">
        <v>7776000</v>
      </c>
      <c r="W23" s="18">
        <v>8111000</v>
      </c>
      <c r="X23" s="18">
        <v>8314000</v>
      </c>
      <c r="Y23" s="18">
        <v>8336000</v>
      </c>
      <c r="Z23" s="18">
        <v>8382000</v>
      </c>
      <c r="AA23" s="18">
        <v>8660000</v>
      </c>
      <c r="AB23" s="18">
        <v>8830000</v>
      </c>
      <c r="AC23" s="18">
        <v>9070000</v>
      </c>
      <c r="AD23" s="18">
        <v>9252000</v>
      </c>
      <c r="AE23" s="18">
        <v>9405000</v>
      </c>
      <c r="AF23" s="18">
        <v>9624000</v>
      </c>
      <c r="AG23" s="18">
        <v>9820000</v>
      </c>
      <c r="AH23" s="18">
        <v>10053000</v>
      </c>
      <c r="AI23" s="18">
        <v>10159000</v>
      </c>
      <c r="AJ23" s="18">
        <v>10270000</v>
      </c>
      <c r="AK23" s="18">
        <v>10378000</v>
      </c>
      <c r="AL23" s="18">
        <v>10492000</v>
      </c>
      <c r="AM23" s="18">
        <v>10599000</v>
      </c>
      <c r="AN23" s="18">
        <v>10819000</v>
      </c>
      <c r="AO23" s="19">
        <v>11045000</v>
      </c>
      <c r="AP23" s="16">
        <f t="shared" si="36"/>
        <v>11277424</v>
      </c>
      <c r="AQ23" s="17">
        <v>11509848</v>
      </c>
      <c r="AR23" s="18">
        <v>11759148</v>
      </c>
      <c r="AS23" s="18">
        <v>12019543</v>
      </c>
      <c r="AT23" s="18">
        <v>12268629</v>
      </c>
      <c r="AU23" s="18">
        <v>12568843</v>
      </c>
      <c r="AV23" s="18">
        <v>12904089</v>
      </c>
      <c r="AW23" s="19">
        <v>13193050</v>
      </c>
      <c r="AX23" s="19">
        <v>13500429</v>
      </c>
      <c r="AY23" s="18">
        <v>13888371</v>
      </c>
      <c r="AZ23" s="20">
        <f t="shared" si="37"/>
        <v>14317344.5</v>
      </c>
      <c r="BA23" s="18">
        <v>14746318</v>
      </c>
      <c r="BB23" s="18">
        <v>15331415</v>
      </c>
      <c r="BC23" s="18">
        <v>15751676</v>
      </c>
      <c r="BD23" s="18">
        <v>16007086</v>
      </c>
      <c r="BE23" s="18">
        <v>16272734</v>
      </c>
      <c r="BF23" s="18">
        <v>16561113</v>
      </c>
      <c r="BG23" s="18">
        <v>16621791</v>
      </c>
      <c r="BH23" s="18">
        <v>16667022</v>
      </c>
      <c r="BI23" s="18">
        <v>16806735</v>
      </c>
      <c r="BJ23" s="23">
        <v>17044714</v>
      </c>
      <c r="BK23" s="23">
        <v>17339904</v>
      </c>
      <c r="BL23" s="23">
        <v>17650479</v>
      </c>
      <c r="BM23" s="23">
        <v>17996764</v>
      </c>
      <c r="BN23" s="23">
        <v>18338319</v>
      </c>
      <c r="BO23" s="23">
        <v>18679706</v>
      </c>
      <c r="BP23" s="23">
        <v>19006240</v>
      </c>
      <c r="BQ23" s="23">
        <v>19355427</v>
      </c>
      <c r="BR23" s="21">
        <v>19712389</v>
      </c>
      <c r="BS23" s="43">
        <v>20044141</v>
      </c>
      <c r="BT23" s="34">
        <v>20944499</v>
      </c>
      <c r="BU23" s="34">
        <v>21319622</v>
      </c>
      <c r="BV23" s="34">
        <v>21690325</v>
      </c>
      <c r="BW23" s="34">
        <v>22030931</v>
      </c>
      <c r="BX23" s="34">
        <v>22394023</v>
      </c>
      <c r="BY23" s="34">
        <v>22778123</v>
      </c>
      <c r="BZ23" s="34">
        <v>23359580</v>
      </c>
      <c r="CA23" s="34">
        <v>23831983</v>
      </c>
      <c r="CB23" s="34">
        <v>24309039</v>
      </c>
      <c r="CC23" s="34">
        <v>24801761</v>
      </c>
      <c r="CD23" s="34">
        <v>25242683</v>
      </c>
      <c r="CE23" s="34">
        <v>25631778</v>
      </c>
      <c r="CF23" s="34">
        <v>26059203</v>
      </c>
      <c r="CG23" s="171">
        <v>26505637</v>
      </c>
      <c r="CH23" s="178">
        <v>26956958</v>
      </c>
      <c r="CI23" s="178">
        <v>27469114</v>
      </c>
      <c r="CJ23" s="160">
        <v>25797428</v>
      </c>
      <c r="CK23" s="160">
        <v>26189495</v>
      </c>
      <c r="CL23" s="160">
        <v>26585801</v>
      </c>
      <c r="CM23" s="160">
        <v>26986249</v>
      </c>
      <c r="CN23" s="160">
        <v>27391070</v>
      </c>
      <c r="CO23" s="160">
        <v>27800543</v>
      </c>
      <c r="CP23" s="160">
        <v>28215015</v>
      </c>
      <c r="CQ23" s="160">
        <v>28634896</v>
      </c>
      <c r="CR23" s="160">
        <v>29062018</v>
      </c>
      <c r="CS23" s="160">
        <v>29498159</v>
      </c>
      <c r="CT23" s="160">
        <v>29943764</v>
      </c>
      <c r="CU23" s="160">
        <v>30399250</v>
      </c>
      <c r="CV23" s="160">
        <v>30865134</v>
      </c>
      <c r="CW23" s="160">
        <v>31338972</v>
      </c>
      <c r="CX23" s="160">
        <v>31820681</v>
      </c>
      <c r="CY23" s="160">
        <v>32310736</v>
      </c>
      <c r="CZ23" s="160">
        <v>32809827</v>
      </c>
      <c r="DA23" s="160">
        <v>33317744</v>
      </c>
    </row>
    <row r="24" spans="1:105" ht="12" customHeight="1">
      <c r="A24" s="141" t="s">
        <v>15</v>
      </c>
      <c r="B24" s="18">
        <v>2427000</v>
      </c>
      <c r="C24" s="18">
        <v>2445000</v>
      </c>
      <c r="D24" s="18">
        <v>2452000</v>
      </c>
      <c r="E24" s="18">
        <v>2460000</v>
      </c>
      <c r="F24" s="18">
        <v>2485000</v>
      </c>
      <c r="G24" s="18">
        <v>2520000</v>
      </c>
      <c r="H24" s="18">
        <v>2552000</v>
      </c>
      <c r="I24" s="18">
        <v>2590000</v>
      </c>
      <c r="J24" s="18">
        <v>2638000</v>
      </c>
      <c r="K24" s="18">
        <v>2670000</v>
      </c>
      <c r="L24" s="18">
        <v>2720000</v>
      </c>
      <c r="M24" s="18">
        <v>2855000</v>
      </c>
      <c r="N24" s="18">
        <v>3038000</v>
      </c>
      <c r="O24" s="18">
        <v>3130000</v>
      </c>
      <c r="P24" s="18">
        <v>3248000</v>
      </c>
      <c r="Q24" s="18">
        <v>3193000</v>
      </c>
      <c r="R24" s="18">
        <v>3212000</v>
      </c>
      <c r="S24" s="18">
        <v>3201000</v>
      </c>
      <c r="T24" s="18">
        <v>3207000</v>
      </c>
      <c r="U24" s="18">
        <v>3292000</v>
      </c>
      <c r="V24" s="18">
        <v>3315000</v>
      </c>
      <c r="W24" s="18">
        <v>3434000</v>
      </c>
      <c r="X24" s="18">
        <v>3504000</v>
      </c>
      <c r="Y24" s="18">
        <v>3557000</v>
      </c>
      <c r="Z24" s="18">
        <v>3555000</v>
      </c>
      <c r="AA24" s="18">
        <v>3588000</v>
      </c>
      <c r="AB24" s="18">
        <v>3722000</v>
      </c>
      <c r="AC24" s="18">
        <v>3844000</v>
      </c>
      <c r="AD24" s="18">
        <v>3914000</v>
      </c>
      <c r="AE24" s="18">
        <v>3951000</v>
      </c>
      <c r="AF24" s="18">
        <v>3986000</v>
      </c>
      <c r="AG24" s="18">
        <v>4095000</v>
      </c>
      <c r="AH24" s="18">
        <v>4180000</v>
      </c>
      <c r="AI24" s="18">
        <v>4276000</v>
      </c>
      <c r="AJ24" s="18">
        <v>4357000</v>
      </c>
      <c r="AK24" s="18">
        <v>4411000</v>
      </c>
      <c r="AL24" s="18">
        <v>4456000</v>
      </c>
      <c r="AM24" s="18">
        <v>4508000</v>
      </c>
      <c r="AN24" s="18">
        <v>4558000</v>
      </c>
      <c r="AO24" s="19">
        <v>4614000</v>
      </c>
      <c r="AP24" s="16">
        <f t="shared" si="36"/>
        <v>4682419</v>
      </c>
      <c r="AQ24" s="17">
        <v>4750838</v>
      </c>
      <c r="AR24" s="18">
        <v>4824472</v>
      </c>
      <c r="AS24" s="18">
        <v>4901292</v>
      </c>
      <c r="AT24" s="18">
        <v>4971069</v>
      </c>
      <c r="AU24" s="18">
        <v>5047395</v>
      </c>
      <c r="AV24" s="18">
        <v>5121863</v>
      </c>
      <c r="AW24" s="19">
        <v>5193112</v>
      </c>
      <c r="AX24" s="19">
        <v>5270240</v>
      </c>
      <c r="AY24" s="18">
        <v>5307945</v>
      </c>
      <c r="AZ24" s="20">
        <f t="shared" si="37"/>
        <v>5376021</v>
      </c>
      <c r="BA24" s="18">
        <v>5444097</v>
      </c>
      <c r="BB24" s="18">
        <v>5492783</v>
      </c>
      <c r="BC24" s="18">
        <v>5564657</v>
      </c>
      <c r="BD24" s="18">
        <v>5643870</v>
      </c>
      <c r="BE24" s="18">
        <v>5715153</v>
      </c>
      <c r="BF24" s="18">
        <v>5811700</v>
      </c>
      <c r="BG24" s="18">
        <v>5932268</v>
      </c>
      <c r="BH24" s="18">
        <v>6036909</v>
      </c>
      <c r="BI24" s="18">
        <v>6120246</v>
      </c>
      <c r="BJ24" s="23">
        <v>6213526</v>
      </c>
      <c r="BK24" s="23">
        <v>6283853</v>
      </c>
      <c r="BL24" s="23">
        <v>6383315</v>
      </c>
      <c r="BM24" s="23">
        <v>6464795</v>
      </c>
      <c r="BN24" s="23">
        <v>6536771</v>
      </c>
      <c r="BO24" s="23">
        <v>6601392</v>
      </c>
      <c r="BP24" s="23">
        <v>6665491</v>
      </c>
      <c r="BQ24" s="23">
        <v>6732878</v>
      </c>
      <c r="BR24" s="21">
        <v>6789225</v>
      </c>
      <c r="BS24" s="43">
        <v>6872912</v>
      </c>
      <c r="BT24" s="34">
        <v>7105817</v>
      </c>
      <c r="BU24" s="34">
        <v>7198362</v>
      </c>
      <c r="BV24" s="34">
        <v>7286873</v>
      </c>
      <c r="BW24" s="34">
        <v>7366977</v>
      </c>
      <c r="BX24" s="34">
        <v>7475575</v>
      </c>
      <c r="BY24" s="34">
        <v>7577105</v>
      </c>
      <c r="BZ24" s="34">
        <v>7673725</v>
      </c>
      <c r="CA24" s="34">
        <v>7751000</v>
      </c>
      <c r="CB24" s="34">
        <v>7833496</v>
      </c>
      <c r="CC24" s="34">
        <v>7925937</v>
      </c>
      <c r="CD24" s="34">
        <v>8025105</v>
      </c>
      <c r="CE24" s="34">
        <v>8104384</v>
      </c>
      <c r="CF24" s="34">
        <v>8185867</v>
      </c>
      <c r="CG24" s="171">
        <v>8270345</v>
      </c>
      <c r="CH24" s="178">
        <v>8326289</v>
      </c>
      <c r="CI24" s="178">
        <v>8382993</v>
      </c>
      <c r="CJ24" s="160">
        <v>8284309</v>
      </c>
      <c r="CK24" s="160">
        <v>8375648</v>
      </c>
      <c r="CL24" s="160">
        <v>8466864</v>
      </c>
      <c r="CM24" s="160">
        <v>8557758</v>
      </c>
      <c r="CN24" s="160">
        <v>8648333</v>
      </c>
      <c r="CO24" s="160">
        <v>8738451</v>
      </c>
      <c r="CP24" s="160">
        <v>8828145</v>
      </c>
      <c r="CQ24" s="160">
        <v>8917395</v>
      </c>
      <c r="CR24" s="160">
        <v>9006566</v>
      </c>
      <c r="CS24" s="160">
        <v>9095887</v>
      </c>
      <c r="CT24" s="160">
        <v>9185284</v>
      </c>
      <c r="CU24" s="160">
        <v>9274781</v>
      </c>
      <c r="CV24" s="160">
        <v>9364304</v>
      </c>
      <c r="CW24" s="160">
        <v>9454654</v>
      </c>
      <c r="CX24" s="160">
        <v>9545778</v>
      </c>
      <c r="CY24" s="160">
        <v>9637792</v>
      </c>
      <c r="CZ24" s="160">
        <v>9730835</v>
      </c>
      <c r="DA24" s="160">
        <v>9825019</v>
      </c>
    </row>
    <row r="25" spans="1:105" s="4" customFormat="1" ht="12.75" customHeight="1">
      <c r="A25" s="54" t="s">
        <v>16</v>
      </c>
      <c r="B25" s="24">
        <v>1733000</v>
      </c>
      <c r="C25" s="24">
        <v>1740000</v>
      </c>
      <c r="D25" s="24">
        <v>1747000</v>
      </c>
      <c r="E25" s="24">
        <v>1752000</v>
      </c>
      <c r="F25" s="24">
        <v>1771000</v>
      </c>
      <c r="G25" s="24">
        <v>1794000</v>
      </c>
      <c r="H25" s="24">
        <v>1808000</v>
      </c>
      <c r="I25" s="24">
        <v>1813000</v>
      </c>
      <c r="J25" s="24">
        <v>1828000</v>
      </c>
      <c r="K25" s="24">
        <v>1868000</v>
      </c>
      <c r="L25" s="24">
        <v>1907000</v>
      </c>
      <c r="M25" s="24">
        <v>1885000</v>
      </c>
      <c r="N25" s="24">
        <v>1831000</v>
      </c>
      <c r="O25" s="24">
        <v>1741000</v>
      </c>
      <c r="P25" s="24">
        <v>1706000</v>
      </c>
      <c r="Q25" s="24">
        <v>1708000</v>
      </c>
      <c r="R25" s="24">
        <v>1826000</v>
      </c>
      <c r="S25" s="24">
        <v>1883000</v>
      </c>
      <c r="T25" s="24">
        <v>1899000</v>
      </c>
      <c r="U25" s="24">
        <v>1930000</v>
      </c>
      <c r="V25" s="24">
        <v>2006000</v>
      </c>
      <c r="W25" s="24">
        <v>1984000</v>
      </c>
      <c r="X25" s="24">
        <v>1957000</v>
      </c>
      <c r="Y25" s="24">
        <v>1929000</v>
      </c>
      <c r="Z25" s="24">
        <v>1905000</v>
      </c>
      <c r="AA25" s="24">
        <v>1880000</v>
      </c>
      <c r="AB25" s="24">
        <v>1857000</v>
      </c>
      <c r="AC25" s="24">
        <v>1843000</v>
      </c>
      <c r="AD25" s="24">
        <v>1845000</v>
      </c>
      <c r="AE25" s="24">
        <v>1855000</v>
      </c>
      <c r="AF25" s="24">
        <v>1853000</v>
      </c>
      <c r="AG25" s="24">
        <v>1828000</v>
      </c>
      <c r="AH25" s="24">
        <v>1809000</v>
      </c>
      <c r="AI25" s="24">
        <v>1796000</v>
      </c>
      <c r="AJ25" s="24">
        <v>1797000</v>
      </c>
      <c r="AK25" s="24">
        <v>1786000</v>
      </c>
      <c r="AL25" s="24">
        <v>1775000</v>
      </c>
      <c r="AM25" s="24">
        <v>1769000</v>
      </c>
      <c r="AN25" s="24">
        <v>1763000</v>
      </c>
      <c r="AO25" s="24">
        <v>1746000</v>
      </c>
      <c r="AP25" s="30">
        <f t="shared" si="36"/>
        <v>1758328.5</v>
      </c>
      <c r="AQ25" s="25">
        <v>1770657</v>
      </c>
      <c r="AR25" s="24">
        <v>1797648</v>
      </c>
      <c r="AS25" s="24">
        <v>1806360</v>
      </c>
      <c r="AT25" s="24">
        <v>1815447</v>
      </c>
      <c r="AU25" s="24">
        <v>1842250</v>
      </c>
      <c r="AV25" s="24">
        <v>1879503</v>
      </c>
      <c r="AW25" s="24">
        <v>1908088</v>
      </c>
      <c r="AX25" s="24">
        <v>1923395</v>
      </c>
      <c r="AY25" s="24">
        <v>1942146</v>
      </c>
      <c r="AZ25" s="33">
        <f t="shared" si="37"/>
        <v>1948135</v>
      </c>
      <c r="BA25" s="24">
        <v>1954124</v>
      </c>
      <c r="BB25" s="24">
        <v>1949604</v>
      </c>
      <c r="BC25" s="24">
        <v>1945061</v>
      </c>
      <c r="BD25" s="24">
        <v>1927697</v>
      </c>
      <c r="BE25" s="24">
        <v>1906831</v>
      </c>
      <c r="BF25" s="24">
        <v>1882350</v>
      </c>
      <c r="BG25" s="24">
        <v>1857585</v>
      </c>
      <c r="BH25" s="24">
        <v>1830215</v>
      </c>
      <c r="BI25" s="24">
        <v>1806568</v>
      </c>
      <c r="BJ25" s="26">
        <v>1792481</v>
      </c>
      <c r="BK25" s="26">
        <v>1798212</v>
      </c>
      <c r="BL25" s="26">
        <v>1805462</v>
      </c>
      <c r="BM25" s="26">
        <v>1816179</v>
      </c>
      <c r="BN25" s="26">
        <v>1818490</v>
      </c>
      <c r="BO25" s="26">
        <v>1820560</v>
      </c>
      <c r="BP25" s="26">
        <v>1818983</v>
      </c>
      <c r="BQ25" s="26">
        <v>1815588</v>
      </c>
      <c r="BR25" s="27">
        <v>1811688</v>
      </c>
      <c r="BS25" s="27">
        <v>1806928</v>
      </c>
      <c r="BT25" s="35">
        <v>1807021</v>
      </c>
      <c r="BU25" s="35">
        <v>1801481</v>
      </c>
      <c r="BV25" s="35">
        <v>1805414</v>
      </c>
      <c r="BW25" s="35">
        <v>1812295</v>
      </c>
      <c r="BX25" s="35">
        <v>1816438</v>
      </c>
      <c r="BY25" s="35">
        <v>1820492</v>
      </c>
      <c r="BZ25" s="35">
        <v>1827912</v>
      </c>
      <c r="CA25" s="35">
        <v>1834052</v>
      </c>
      <c r="CB25" s="35">
        <v>1840310</v>
      </c>
      <c r="CC25" s="35">
        <v>1847775</v>
      </c>
      <c r="CD25" s="35">
        <v>1854019</v>
      </c>
      <c r="CE25" s="35">
        <v>1854908</v>
      </c>
      <c r="CF25" s="35">
        <v>1855413</v>
      </c>
      <c r="CG25" s="173">
        <v>1853595</v>
      </c>
      <c r="CH25" s="179">
        <v>1850326</v>
      </c>
      <c r="CI25" s="179">
        <v>1844128</v>
      </c>
      <c r="CJ25" s="161">
        <v>1827150</v>
      </c>
      <c r="CK25" s="161">
        <v>1825259</v>
      </c>
      <c r="CL25" s="161">
        <v>1822758</v>
      </c>
      <c r="CM25" s="161">
        <v>1819567</v>
      </c>
      <c r="CN25" s="161">
        <v>1815822</v>
      </c>
      <c r="CO25" s="161">
        <v>1811457</v>
      </c>
      <c r="CP25" s="161">
        <v>1806545</v>
      </c>
      <c r="CQ25" s="161">
        <v>1801112</v>
      </c>
      <c r="CR25" s="161">
        <v>1795057</v>
      </c>
      <c r="CS25" s="161">
        <v>1788563</v>
      </c>
      <c r="CT25" s="161">
        <v>1781639</v>
      </c>
      <c r="CU25" s="161">
        <v>1774295</v>
      </c>
      <c r="CV25" s="161">
        <v>1766435</v>
      </c>
      <c r="CW25" s="161">
        <v>1758135</v>
      </c>
      <c r="CX25" s="161">
        <v>1749264</v>
      </c>
      <c r="CY25" s="161">
        <v>1739954</v>
      </c>
      <c r="CZ25" s="161">
        <v>1730161</v>
      </c>
      <c r="DA25" s="161">
        <v>1719959</v>
      </c>
    </row>
    <row r="26" spans="1:105">
      <c r="CG26" s="172"/>
      <c r="CH26" s="40"/>
      <c r="CI26" s="40"/>
      <c r="CJ26" s="153"/>
      <c r="CK26" s="153"/>
      <c r="CL26" s="153"/>
      <c r="CM26" s="153"/>
      <c r="CN26" s="153"/>
      <c r="CO26" s="153"/>
      <c r="CP26" s="153"/>
      <c r="CQ26" s="153"/>
      <c r="CR26" s="153"/>
      <c r="CS26" s="153"/>
      <c r="CT26" s="153"/>
      <c r="CU26" s="153"/>
      <c r="CV26" s="153"/>
      <c r="CW26" s="153"/>
      <c r="CX26" s="153"/>
      <c r="CY26" s="153"/>
      <c r="CZ26" s="153"/>
      <c r="DA26" s="153"/>
    </row>
    <row r="27" spans="1:105" ht="12" customHeight="1">
      <c r="A27" s="142" t="s">
        <v>20</v>
      </c>
      <c r="B27" s="21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21">
        <v>0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0</v>
      </c>
      <c r="T27" s="14">
        <v>0</v>
      </c>
      <c r="U27" s="14">
        <v>0</v>
      </c>
      <c r="V27" s="21">
        <v>135000</v>
      </c>
      <c r="W27" s="14">
        <v>158000</v>
      </c>
      <c r="X27" s="14">
        <v>189000</v>
      </c>
      <c r="Y27" s="14">
        <v>205000</v>
      </c>
      <c r="Z27" s="14">
        <v>215000</v>
      </c>
      <c r="AA27" s="14">
        <v>222000</v>
      </c>
      <c r="AB27" s="14">
        <v>224000</v>
      </c>
      <c r="AC27" s="14">
        <v>231000</v>
      </c>
      <c r="AD27" s="14">
        <v>224000</v>
      </c>
      <c r="AE27" s="14">
        <v>224000</v>
      </c>
      <c r="AF27" s="21">
        <v>229000</v>
      </c>
      <c r="AG27" s="14">
        <v>238000</v>
      </c>
      <c r="AH27" s="14">
        <v>246000</v>
      </c>
      <c r="AI27" s="14">
        <v>256000</v>
      </c>
      <c r="AJ27" s="14">
        <v>263000</v>
      </c>
      <c r="AK27" s="14">
        <v>271000</v>
      </c>
      <c r="AL27" s="14">
        <v>271000</v>
      </c>
      <c r="AM27" s="14">
        <v>278000</v>
      </c>
      <c r="AN27" s="14">
        <v>285000</v>
      </c>
      <c r="AO27" s="14">
        <v>296000</v>
      </c>
      <c r="AP27" s="16">
        <f t="shared" ref="AP27:AP39" si="38">(((AQ27-AO27)/2)+AO27)</f>
        <v>305755</v>
      </c>
      <c r="AQ27" s="22">
        <v>315510</v>
      </c>
      <c r="AR27" s="14">
        <v>324464</v>
      </c>
      <c r="AS27" s="14">
        <v>330543</v>
      </c>
      <c r="AT27" s="14">
        <v>341063</v>
      </c>
      <c r="AU27" s="14">
        <v>376170</v>
      </c>
      <c r="AV27" s="14">
        <v>400969</v>
      </c>
      <c r="AW27" s="15">
        <v>403436</v>
      </c>
      <c r="AX27" s="15">
        <v>404766</v>
      </c>
      <c r="AY27" s="14">
        <v>402753</v>
      </c>
      <c r="AZ27" s="20">
        <f t="shared" ref="AZ27:AZ39" si="39">((BA27-AY27)/2)+AY27</f>
        <v>410622</v>
      </c>
      <c r="BA27" s="14">
        <v>418491</v>
      </c>
      <c r="BB27" s="14">
        <v>449606</v>
      </c>
      <c r="BC27" s="14">
        <v>488417</v>
      </c>
      <c r="BD27" s="14">
        <v>513702</v>
      </c>
      <c r="BE27" s="14">
        <v>532495</v>
      </c>
      <c r="BF27" s="14">
        <v>544268</v>
      </c>
      <c r="BG27" s="14">
        <v>539309</v>
      </c>
      <c r="BH27" s="14">
        <v>541983</v>
      </c>
      <c r="BI27" s="14">
        <v>547159</v>
      </c>
      <c r="BJ27" s="21">
        <v>553120</v>
      </c>
      <c r="BK27" s="14">
        <v>569273</v>
      </c>
      <c r="BL27" s="14">
        <v>587073</v>
      </c>
      <c r="BM27" s="14">
        <v>596993</v>
      </c>
      <c r="BN27" s="14">
        <v>600624</v>
      </c>
      <c r="BO27" s="14">
        <v>601345</v>
      </c>
      <c r="BP27" s="14">
        <v>604918</v>
      </c>
      <c r="BQ27" s="14">
        <v>608846</v>
      </c>
      <c r="BR27" s="21">
        <v>615205</v>
      </c>
      <c r="BS27" s="43">
        <v>619500</v>
      </c>
      <c r="BT27" s="34">
        <v>627963</v>
      </c>
      <c r="BU27" s="34">
        <v>633714</v>
      </c>
      <c r="BV27" s="34">
        <v>642337</v>
      </c>
      <c r="BW27" s="34">
        <v>648414</v>
      </c>
      <c r="BX27" s="34">
        <v>659286</v>
      </c>
      <c r="BY27" s="34">
        <v>666946</v>
      </c>
      <c r="BZ27" s="34">
        <v>675302</v>
      </c>
      <c r="CA27" s="34">
        <v>680300</v>
      </c>
      <c r="CB27" s="34">
        <v>687455</v>
      </c>
      <c r="CC27" s="34">
        <v>698895</v>
      </c>
      <c r="CD27" s="34">
        <v>714046</v>
      </c>
      <c r="CE27" s="34">
        <v>723860</v>
      </c>
      <c r="CF27" s="34">
        <v>731449</v>
      </c>
      <c r="CG27" s="171">
        <v>737259</v>
      </c>
      <c r="CH27" s="178">
        <v>736732</v>
      </c>
      <c r="CI27" s="178">
        <v>738432</v>
      </c>
      <c r="CJ27" s="160">
        <v>716684</v>
      </c>
      <c r="CK27" s="160">
        <v>724553</v>
      </c>
      <c r="CL27" s="160">
        <v>732544</v>
      </c>
      <c r="CM27" s="160">
        <v>740704</v>
      </c>
      <c r="CN27" s="160">
        <v>748945</v>
      </c>
      <c r="CO27" s="160">
        <v>757331</v>
      </c>
      <c r="CP27" s="160">
        <v>765831</v>
      </c>
      <c r="CQ27" s="160">
        <v>774421</v>
      </c>
      <c r="CR27" s="160">
        <v>783195</v>
      </c>
      <c r="CS27" s="160">
        <v>792219</v>
      </c>
      <c r="CT27" s="160">
        <v>801435</v>
      </c>
      <c r="CU27" s="160">
        <v>810992</v>
      </c>
      <c r="CV27" s="160">
        <v>820881</v>
      </c>
      <c r="CW27" s="160">
        <v>830576</v>
      </c>
      <c r="CX27" s="160">
        <v>840106</v>
      </c>
      <c r="CY27" s="160">
        <v>849465</v>
      </c>
      <c r="CZ27" s="160">
        <v>858638</v>
      </c>
      <c r="DA27" s="160">
        <v>867674</v>
      </c>
    </row>
    <row r="28" spans="1:105" ht="12" customHeight="1">
      <c r="A28" s="142" t="s">
        <v>21</v>
      </c>
      <c r="B28" s="14">
        <v>434000</v>
      </c>
      <c r="C28" s="14">
        <v>429000</v>
      </c>
      <c r="D28" s="14">
        <v>426000</v>
      </c>
      <c r="E28" s="14">
        <v>426000</v>
      </c>
      <c r="F28" s="14">
        <v>428000</v>
      </c>
      <c r="G28" s="14">
        <v>434000</v>
      </c>
      <c r="H28" s="14">
        <v>443000</v>
      </c>
      <c r="I28" s="14">
        <v>453000</v>
      </c>
      <c r="J28" s="14">
        <v>466000</v>
      </c>
      <c r="K28" s="14">
        <v>484000</v>
      </c>
      <c r="L28" s="14">
        <v>499000</v>
      </c>
      <c r="M28" s="14">
        <v>490000</v>
      </c>
      <c r="N28" s="14">
        <v>524000</v>
      </c>
      <c r="O28" s="14">
        <v>692000</v>
      </c>
      <c r="P28" s="14">
        <v>610000</v>
      </c>
      <c r="Q28" s="14">
        <v>594000</v>
      </c>
      <c r="R28" s="14">
        <v>616000</v>
      </c>
      <c r="S28" s="14">
        <v>653000</v>
      </c>
      <c r="T28" s="14">
        <v>690000</v>
      </c>
      <c r="U28" s="14">
        <v>714000</v>
      </c>
      <c r="V28" s="21">
        <v>756000</v>
      </c>
      <c r="W28" s="14">
        <v>785000</v>
      </c>
      <c r="X28" s="14">
        <v>842000</v>
      </c>
      <c r="Y28" s="14">
        <v>894000</v>
      </c>
      <c r="Z28" s="14">
        <v>933000</v>
      </c>
      <c r="AA28" s="14">
        <v>987000</v>
      </c>
      <c r="AB28" s="14">
        <v>1053000</v>
      </c>
      <c r="AC28" s="14">
        <v>1125000</v>
      </c>
      <c r="AD28" s="14">
        <v>1193000</v>
      </c>
      <c r="AE28" s="14">
        <v>1261000</v>
      </c>
      <c r="AF28" s="14">
        <v>1321000</v>
      </c>
      <c r="AG28" s="14">
        <v>1407000</v>
      </c>
      <c r="AH28" s="14">
        <v>1471000</v>
      </c>
      <c r="AI28" s="14">
        <v>1521000</v>
      </c>
      <c r="AJ28" s="14">
        <v>1556000</v>
      </c>
      <c r="AK28" s="14">
        <v>1584000</v>
      </c>
      <c r="AL28" s="14">
        <v>1614000</v>
      </c>
      <c r="AM28" s="14">
        <v>1646000</v>
      </c>
      <c r="AN28" s="14">
        <v>1682000</v>
      </c>
      <c r="AO28" s="14">
        <v>1737000</v>
      </c>
      <c r="AP28" s="16">
        <f t="shared" si="38"/>
        <v>1816407</v>
      </c>
      <c r="AQ28" s="22">
        <v>1895814</v>
      </c>
      <c r="AR28" s="14">
        <v>2008291</v>
      </c>
      <c r="AS28" s="14">
        <v>2124438</v>
      </c>
      <c r="AT28" s="14">
        <v>2223196</v>
      </c>
      <c r="AU28" s="14">
        <v>2284847</v>
      </c>
      <c r="AV28" s="14">
        <v>2346157</v>
      </c>
      <c r="AW28" s="14">
        <v>2425197</v>
      </c>
      <c r="AX28" s="14">
        <v>2515316</v>
      </c>
      <c r="AY28" s="14">
        <v>2635571</v>
      </c>
      <c r="AZ28" s="20">
        <f t="shared" si="39"/>
        <v>2722839</v>
      </c>
      <c r="BA28" s="14">
        <v>2810107</v>
      </c>
      <c r="BB28" s="14">
        <v>2889861</v>
      </c>
      <c r="BC28" s="14">
        <v>2968925</v>
      </c>
      <c r="BD28" s="14">
        <v>3067135</v>
      </c>
      <c r="BE28" s="14">
        <v>3183538</v>
      </c>
      <c r="BF28" s="14">
        <v>3308262</v>
      </c>
      <c r="BG28" s="14">
        <v>3437103</v>
      </c>
      <c r="BH28" s="14">
        <v>3535183</v>
      </c>
      <c r="BI28" s="14">
        <v>3622185</v>
      </c>
      <c r="BJ28" s="14">
        <v>3679056</v>
      </c>
      <c r="BK28" s="14">
        <v>3762394</v>
      </c>
      <c r="BL28" s="14">
        <v>3867333</v>
      </c>
      <c r="BM28" s="14">
        <v>3993390</v>
      </c>
      <c r="BN28" s="14">
        <v>4147561</v>
      </c>
      <c r="BO28" s="14">
        <v>4306908</v>
      </c>
      <c r="BP28" s="14">
        <v>4432308</v>
      </c>
      <c r="BQ28" s="14">
        <v>4552207</v>
      </c>
      <c r="BR28" s="21">
        <v>4667277</v>
      </c>
      <c r="BS28" s="43">
        <v>4778332</v>
      </c>
      <c r="BT28" s="34">
        <v>5160586</v>
      </c>
      <c r="BU28" s="34">
        <v>5273477</v>
      </c>
      <c r="BV28" s="34">
        <v>5396255</v>
      </c>
      <c r="BW28" s="34">
        <v>5510364</v>
      </c>
      <c r="BX28" s="34">
        <v>5652404</v>
      </c>
      <c r="BY28" s="34">
        <v>5839077</v>
      </c>
      <c r="BZ28" s="34">
        <v>6029141</v>
      </c>
      <c r="CA28" s="34">
        <v>6167681</v>
      </c>
      <c r="CB28" s="34">
        <v>6280362</v>
      </c>
      <c r="CC28" s="34">
        <v>6343154</v>
      </c>
      <c r="CD28" s="34">
        <v>6410810</v>
      </c>
      <c r="CE28" s="34">
        <v>6467315</v>
      </c>
      <c r="CF28" s="34">
        <v>6553255</v>
      </c>
      <c r="CG28" s="171">
        <v>6634997</v>
      </c>
      <c r="CH28" s="178">
        <v>6731484</v>
      </c>
      <c r="CI28" s="178">
        <v>6828065</v>
      </c>
      <c r="CJ28" s="160">
        <v>7139678</v>
      </c>
      <c r="CK28" s="160">
        <v>7315364</v>
      </c>
      <c r="CL28" s="160">
        <v>7495238</v>
      </c>
      <c r="CM28" s="160">
        <v>7679249</v>
      </c>
      <c r="CN28" s="160">
        <v>7867317</v>
      </c>
      <c r="CO28" s="160">
        <v>8059487</v>
      </c>
      <c r="CP28" s="160">
        <v>8255876</v>
      </c>
      <c r="CQ28" s="160">
        <v>8456448</v>
      </c>
      <c r="CR28" s="160">
        <v>8661628</v>
      </c>
      <c r="CS28" s="160">
        <v>8871581</v>
      </c>
      <c r="CT28" s="160">
        <v>9086570</v>
      </c>
      <c r="CU28" s="160">
        <v>9306480</v>
      </c>
      <c r="CV28" s="160">
        <v>9531537</v>
      </c>
      <c r="CW28" s="160">
        <v>9760275</v>
      </c>
      <c r="CX28" s="160">
        <v>9992720</v>
      </c>
      <c r="CY28" s="160">
        <v>10228744</v>
      </c>
      <c r="CZ28" s="160">
        <v>10468679</v>
      </c>
      <c r="DA28" s="160">
        <v>10712397</v>
      </c>
    </row>
    <row r="29" spans="1:105" ht="12" customHeight="1">
      <c r="A29" s="142" t="s">
        <v>22</v>
      </c>
      <c r="B29" s="14">
        <v>5711000</v>
      </c>
      <c r="C29" s="14">
        <v>5824000</v>
      </c>
      <c r="D29" s="14">
        <v>5894000</v>
      </c>
      <c r="E29" s="14">
        <v>5963000</v>
      </c>
      <c r="F29" s="14">
        <v>6060000</v>
      </c>
      <c r="G29" s="14">
        <v>6175000</v>
      </c>
      <c r="H29" s="14">
        <v>6341000</v>
      </c>
      <c r="I29" s="14">
        <v>6528000</v>
      </c>
      <c r="J29" s="14">
        <v>6656000</v>
      </c>
      <c r="K29" s="14">
        <v>6785000</v>
      </c>
      <c r="L29" s="14">
        <v>6950000</v>
      </c>
      <c r="M29" s="14">
        <v>7237000</v>
      </c>
      <c r="N29" s="14">
        <v>7735000</v>
      </c>
      <c r="O29" s="14">
        <v>8506000</v>
      </c>
      <c r="P29" s="14">
        <v>8945000</v>
      </c>
      <c r="Q29" s="14">
        <v>9344000</v>
      </c>
      <c r="R29" s="14">
        <v>9559000</v>
      </c>
      <c r="S29" s="14">
        <v>9832000</v>
      </c>
      <c r="T29" s="14">
        <v>10064000</v>
      </c>
      <c r="U29" s="14">
        <v>10337000</v>
      </c>
      <c r="V29" s="14">
        <v>10677000</v>
      </c>
      <c r="W29" s="14">
        <v>11134000</v>
      </c>
      <c r="X29" s="14">
        <v>11635000</v>
      </c>
      <c r="Y29" s="14">
        <v>12251000</v>
      </c>
      <c r="Z29" s="14">
        <v>12746000</v>
      </c>
      <c r="AA29" s="14">
        <v>13133000</v>
      </c>
      <c r="AB29" s="14">
        <v>13713000</v>
      </c>
      <c r="AC29" s="14">
        <v>14264000</v>
      </c>
      <c r="AD29" s="14">
        <v>14880000</v>
      </c>
      <c r="AE29" s="14">
        <v>15467000</v>
      </c>
      <c r="AF29" s="18">
        <v>15870000</v>
      </c>
      <c r="AG29" s="14">
        <v>16497000</v>
      </c>
      <c r="AH29" s="14">
        <v>17072000</v>
      </c>
      <c r="AI29" s="14">
        <v>17668000</v>
      </c>
      <c r="AJ29" s="14">
        <v>18151000</v>
      </c>
      <c r="AK29" s="14">
        <v>18585000</v>
      </c>
      <c r="AL29" s="14">
        <v>18858000</v>
      </c>
      <c r="AM29" s="14">
        <v>19176000</v>
      </c>
      <c r="AN29" s="14">
        <v>19394000</v>
      </c>
      <c r="AO29" s="14">
        <v>19711000</v>
      </c>
      <c r="AP29" s="16">
        <f t="shared" si="38"/>
        <v>20028469.5</v>
      </c>
      <c r="AQ29" s="22">
        <v>20345939</v>
      </c>
      <c r="AR29" s="14">
        <v>20585469</v>
      </c>
      <c r="AS29" s="14">
        <v>20868728</v>
      </c>
      <c r="AT29" s="14">
        <v>21173865</v>
      </c>
      <c r="AU29" s="14">
        <v>21537849</v>
      </c>
      <c r="AV29" s="14">
        <v>21935909</v>
      </c>
      <c r="AW29" s="14">
        <v>22352396</v>
      </c>
      <c r="AX29" s="14">
        <v>22835958</v>
      </c>
      <c r="AY29" s="14">
        <v>23256880</v>
      </c>
      <c r="AZ29" s="20">
        <f t="shared" si="39"/>
        <v>23771406.5</v>
      </c>
      <c r="BA29" s="14">
        <v>24285933</v>
      </c>
      <c r="BB29" s="14">
        <v>24820009</v>
      </c>
      <c r="BC29" s="14">
        <v>25360026</v>
      </c>
      <c r="BD29" s="14">
        <v>25844393</v>
      </c>
      <c r="BE29" s="14">
        <v>26441109</v>
      </c>
      <c r="BF29" s="14">
        <v>27102237</v>
      </c>
      <c r="BG29" s="14">
        <v>27777158</v>
      </c>
      <c r="BH29" s="14">
        <v>28464249</v>
      </c>
      <c r="BI29" s="14">
        <v>29218164</v>
      </c>
      <c r="BJ29" s="14">
        <v>29950111</v>
      </c>
      <c r="BK29" s="14">
        <v>30414114</v>
      </c>
      <c r="BL29" s="14">
        <v>30875920</v>
      </c>
      <c r="BM29" s="14">
        <v>31147208</v>
      </c>
      <c r="BN29" s="14">
        <v>31317179</v>
      </c>
      <c r="BO29" s="14">
        <v>31493525</v>
      </c>
      <c r="BP29" s="14">
        <v>31780829</v>
      </c>
      <c r="BQ29" s="14">
        <v>32217708</v>
      </c>
      <c r="BR29" s="14">
        <v>32682794</v>
      </c>
      <c r="BS29" s="15">
        <v>33145121</v>
      </c>
      <c r="BT29" s="34">
        <v>33987977</v>
      </c>
      <c r="BU29" s="34">
        <v>34479458</v>
      </c>
      <c r="BV29" s="34">
        <v>34871843</v>
      </c>
      <c r="BW29" s="34">
        <v>35253159</v>
      </c>
      <c r="BX29" s="34">
        <v>35574576</v>
      </c>
      <c r="BY29" s="34">
        <v>35827943</v>
      </c>
      <c r="BZ29" s="34">
        <v>36021202</v>
      </c>
      <c r="CA29" s="34">
        <v>36250311</v>
      </c>
      <c r="CB29" s="34">
        <v>36604337</v>
      </c>
      <c r="CC29" s="34">
        <v>36961229</v>
      </c>
      <c r="CD29" s="34">
        <v>37334410</v>
      </c>
      <c r="CE29" s="34">
        <v>37683933</v>
      </c>
      <c r="CF29" s="34">
        <v>38041430</v>
      </c>
      <c r="CG29" s="171">
        <v>38431393</v>
      </c>
      <c r="CH29" s="180">
        <v>38802500</v>
      </c>
      <c r="CI29" s="180">
        <v>39144818</v>
      </c>
      <c r="CJ29" s="160">
        <v>39290168</v>
      </c>
      <c r="CK29" s="160">
        <v>39705716</v>
      </c>
      <c r="CL29" s="160">
        <v>40123232</v>
      </c>
      <c r="CM29" s="160">
        <v>40541658</v>
      </c>
      <c r="CN29" s="160">
        <v>40959943</v>
      </c>
      <c r="CO29" s="160">
        <v>41377233</v>
      </c>
      <c r="CP29" s="160">
        <v>41793201</v>
      </c>
      <c r="CQ29" s="160">
        <v>42206743</v>
      </c>
      <c r="CR29" s="160">
        <v>42621044</v>
      </c>
      <c r="CS29" s="160">
        <v>43038400</v>
      </c>
      <c r="CT29" s="160">
        <v>43458537</v>
      </c>
      <c r="CU29" s="160">
        <v>43880767</v>
      </c>
      <c r="CV29" s="160">
        <v>44305177</v>
      </c>
      <c r="CW29" s="160">
        <v>44730796</v>
      </c>
      <c r="CX29" s="160">
        <v>45157132</v>
      </c>
      <c r="CY29" s="160">
        <v>45584544</v>
      </c>
      <c r="CZ29" s="160">
        <v>46013544</v>
      </c>
      <c r="DA29" s="160">
        <v>46444861</v>
      </c>
    </row>
    <row r="30" spans="1:105" ht="12" customHeight="1">
      <c r="A30" s="142" t="s">
        <v>23</v>
      </c>
      <c r="B30" s="14">
        <v>1040000</v>
      </c>
      <c r="C30" s="14">
        <v>1056000</v>
      </c>
      <c r="D30" s="14">
        <v>1066000</v>
      </c>
      <c r="E30" s="14">
        <v>1071000</v>
      </c>
      <c r="F30" s="14">
        <v>1075000</v>
      </c>
      <c r="G30" s="14">
        <v>1078000</v>
      </c>
      <c r="H30" s="14">
        <v>1090000</v>
      </c>
      <c r="I30" s="14">
        <v>1104000</v>
      </c>
      <c r="J30" s="14">
        <v>1112000</v>
      </c>
      <c r="K30" s="14">
        <v>1120000</v>
      </c>
      <c r="L30" s="14">
        <v>1130000</v>
      </c>
      <c r="M30" s="14">
        <v>1124000</v>
      </c>
      <c r="N30" s="14">
        <v>1113000</v>
      </c>
      <c r="O30" s="14">
        <v>1153000</v>
      </c>
      <c r="P30" s="14">
        <v>1137000</v>
      </c>
      <c r="Q30" s="14">
        <v>1116000</v>
      </c>
      <c r="R30" s="14">
        <v>1203000</v>
      </c>
      <c r="S30" s="14">
        <v>1237000</v>
      </c>
      <c r="T30" s="14">
        <v>1263000</v>
      </c>
      <c r="U30" s="14">
        <v>1295000</v>
      </c>
      <c r="V30" s="14">
        <v>1325000</v>
      </c>
      <c r="W30" s="14">
        <v>1326000</v>
      </c>
      <c r="X30" s="14">
        <v>1365000</v>
      </c>
      <c r="Y30" s="14">
        <v>1431000</v>
      </c>
      <c r="Z30" s="14">
        <v>1493000</v>
      </c>
      <c r="AA30" s="14">
        <v>1546000</v>
      </c>
      <c r="AB30" s="14">
        <v>1625000</v>
      </c>
      <c r="AC30" s="14">
        <v>1664000</v>
      </c>
      <c r="AD30" s="14">
        <v>1667000</v>
      </c>
      <c r="AE30" s="14">
        <v>1710000</v>
      </c>
      <c r="AF30" s="14">
        <v>1769000</v>
      </c>
      <c r="AG30" s="14">
        <v>1844000</v>
      </c>
      <c r="AH30" s="14">
        <v>1899000</v>
      </c>
      <c r="AI30" s="14">
        <v>1936000</v>
      </c>
      <c r="AJ30" s="14">
        <v>1970000</v>
      </c>
      <c r="AK30" s="14">
        <v>1985000</v>
      </c>
      <c r="AL30" s="14">
        <v>2007000</v>
      </c>
      <c r="AM30" s="14">
        <v>2053000</v>
      </c>
      <c r="AN30" s="14">
        <v>2120000</v>
      </c>
      <c r="AO30" s="14">
        <v>2166000</v>
      </c>
      <c r="AP30" s="16">
        <f t="shared" si="38"/>
        <v>2234762</v>
      </c>
      <c r="AQ30" s="22">
        <v>2303524</v>
      </c>
      <c r="AR30" s="14">
        <v>2404619</v>
      </c>
      <c r="AS30" s="14">
        <v>2495868</v>
      </c>
      <c r="AT30" s="14">
        <v>2541406</v>
      </c>
      <c r="AU30" s="14">
        <v>2586192</v>
      </c>
      <c r="AV30" s="14">
        <v>2632306</v>
      </c>
      <c r="AW30" s="14">
        <v>2696140</v>
      </c>
      <c r="AX30" s="14">
        <v>2766748</v>
      </c>
      <c r="AY30" s="14">
        <v>2849234</v>
      </c>
      <c r="AZ30" s="20">
        <f t="shared" si="39"/>
        <v>2913566</v>
      </c>
      <c r="BA30" s="14">
        <v>2977898</v>
      </c>
      <c r="BB30" s="14">
        <v>3061564</v>
      </c>
      <c r="BC30" s="14">
        <v>3133630</v>
      </c>
      <c r="BD30" s="14">
        <v>3169992</v>
      </c>
      <c r="BE30" s="14">
        <v>3208723</v>
      </c>
      <c r="BF30" s="14">
        <v>3237450</v>
      </c>
      <c r="BG30" s="14">
        <v>3260480</v>
      </c>
      <c r="BH30" s="14">
        <v>3262281</v>
      </c>
      <c r="BI30" s="14">
        <v>3275818</v>
      </c>
      <c r="BJ30" s="14">
        <v>3303862</v>
      </c>
      <c r="BK30" s="14">
        <v>3367567</v>
      </c>
      <c r="BL30" s="14">
        <v>3459995</v>
      </c>
      <c r="BM30" s="14">
        <v>3560884</v>
      </c>
      <c r="BN30" s="14">
        <v>3653910</v>
      </c>
      <c r="BO30" s="14">
        <v>3738061</v>
      </c>
      <c r="BP30" s="14">
        <v>3812716</v>
      </c>
      <c r="BQ30" s="14">
        <v>3891293</v>
      </c>
      <c r="BR30" s="14">
        <v>3968967</v>
      </c>
      <c r="BS30" s="15">
        <v>4056133</v>
      </c>
      <c r="BT30" s="34">
        <v>4326921</v>
      </c>
      <c r="BU30" s="34">
        <v>4425687</v>
      </c>
      <c r="BV30" s="34">
        <v>4490406</v>
      </c>
      <c r="BW30" s="34">
        <v>4528732</v>
      </c>
      <c r="BX30" s="34">
        <v>4575013</v>
      </c>
      <c r="BY30" s="34">
        <v>4631888</v>
      </c>
      <c r="BZ30" s="34">
        <v>4720423</v>
      </c>
      <c r="CA30" s="34">
        <v>4803868</v>
      </c>
      <c r="CB30" s="34">
        <v>4889730</v>
      </c>
      <c r="CC30" s="34">
        <v>4972195</v>
      </c>
      <c r="CD30" s="34">
        <v>5048472</v>
      </c>
      <c r="CE30" s="34">
        <v>5116302</v>
      </c>
      <c r="CF30" s="34">
        <v>5187582</v>
      </c>
      <c r="CG30" s="171">
        <v>5272086</v>
      </c>
      <c r="CH30" s="180">
        <v>5355866</v>
      </c>
      <c r="CI30" s="180">
        <v>5456574</v>
      </c>
      <c r="CJ30" s="160">
        <v>4960914</v>
      </c>
      <c r="CK30" s="160">
        <v>5004965</v>
      </c>
      <c r="CL30" s="160">
        <v>5049493</v>
      </c>
      <c r="CM30" s="160">
        <v>5094505</v>
      </c>
      <c r="CN30" s="160">
        <v>5139904</v>
      </c>
      <c r="CO30" s="160">
        <v>5185795</v>
      </c>
      <c r="CP30" s="160">
        <v>5232108</v>
      </c>
      <c r="CQ30" s="160">
        <v>5278867</v>
      </c>
      <c r="CR30" s="160">
        <v>5326177</v>
      </c>
      <c r="CS30" s="160">
        <v>5374263</v>
      </c>
      <c r="CT30" s="160">
        <v>5423079</v>
      </c>
      <c r="CU30" s="160">
        <v>5472581</v>
      </c>
      <c r="CV30" s="160">
        <v>5522803</v>
      </c>
      <c r="CW30" s="160">
        <v>5574258</v>
      </c>
      <c r="CX30" s="160">
        <v>5626850</v>
      </c>
      <c r="CY30" s="160">
        <v>5680680</v>
      </c>
      <c r="CZ30" s="160">
        <v>5735899</v>
      </c>
      <c r="DA30" s="160">
        <v>5792357</v>
      </c>
    </row>
    <row r="31" spans="1:105" ht="12" customHeight="1">
      <c r="A31" s="142" t="s">
        <v>25</v>
      </c>
      <c r="B31" s="14">
        <v>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  <c r="T31" s="14">
        <v>0</v>
      </c>
      <c r="U31" s="14">
        <v>0</v>
      </c>
      <c r="V31" s="14">
        <v>498000</v>
      </c>
      <c r="W31" s="14">
        <v>514000</v>
      </c>
      <c r="X31" s="14">
        <v>517000</v>
      </c>
      <c r="Y31" s="14">
        <v>510000</v>
      </c>
      <c r="Z31" s="14">
        <v>505000</v>
      </c>
      <c r="AA31" s="14">
        <v>539000</v>
      </c>
      <c r="AB31" s="14">
        <v>559000</v>
      </c>
      <c r="AC31" s="14">
        <v>584000</v>
      </c>
      <c r="AD31" s="14">
        <v>605000</v>
      </c>
      <c r="AE31" s="14">
        <v>622000</v>
      </c>
      <c r="AF31" s="14">
        <v>642000</v>
      </c>
      <c r="AG31" s="14">
        <v>659000</v>
      </c>
      <c r="AH31" s="14">
        <v>684000</v>
      </c>
      <c r="AI31" s="14">
        <v>682000</v>
      </c>
      <c r="AJ31" s="14">
        <v>700000</v>
      </c>
      <c r="AK31" s="14">
        <v>704000</v>
      </c>
      <c r="AL31" s="14">
        <v>710000</v>
      </c>
      <c r="AM31" s="14">
        <v>723000</v>
      </c>
      <c r="AN31" s="14">
        <v>734000</v>
      </c>
      <c r="AO31" s="14">
        <v>750000</v>
      </c>
      <c r="AP31" s="16">
        <f t="shared" si="38"/>
        <v>775822</v>
      </c>
      <c r="AQ31" s="22">
        <v>801644</v>
      </c>
      <c r="AR31" s="14">
        <v>828331</v>
      </c>
      <c r="AS31" s="14">
        <v>851595</v>
      </c>
      <c r="AT31" s="14">
        <v>867978</v>
      </c>
      <c r="AU31" s="14">
        <v>886160</v>
      </c>
      <c r="AV31" s="14">
        <v>904191</v>
      </c>
      <c r="AW31" s="14">
        <v>918259</v>
      </c>
      <c r="AX31" s="14">
        <v>931584</v>
      </c>
      <c r="AY31" s="14">
        <v>953306</v>
      </c>
      <c r="AZ31" s="20">
        <f t="shared" si="39"/>
        <v>965750.5</v>
      </c>
      <c r="BA31" s="14">
        <v>978195</v>
      </c>
      <c r="BB31" s="14">
        <v>993780</v>
      </c>
      <c r="BC31" s="14">
        <v>1012717</v>
      </c>
      <c r="BD31" s="14">
        <v>1027922</v>
      </c>
      <c r="BE31" s="14">
        <v>1039698</v>
      </c>
      <c r="BF31" s="14">
        <v>1051762</v>
      </c>
      <c r="BG31" s="14">
        <v>1067918</v>
      </c>
      <c r="BH31" s="14">
        <v>1079828</v>
      </c>
      <c r="BI31" s="14">
        <v>1094588</v>
      </c>
      <c r="BJ31" s="14">
        <v>1112703</v>
      </c>
      <c r="BK31" s="14">
        <v>1131412</v>
      </c>
      <c r="BL31" s="14">
        <v>1149926</v>
      </c>
      <c r="BM31" s="14">
        <v>1161508</v>
      </c>
      <c r="BN31" s="14">
        <v>1173903</v>
      </c>
      <c r="BO31" s="14">
        <v>1180490</v>
      </c>
      <c r="BP31" s="14">
        <v>1184434</v>
      </c>
      <c r="BQ31" s="14">
        <v>1189322</v>
      </c>
      <c r="BR31" s="14">
        <v>1190472</v>
      </c>
      <c r="BS31" s="15">
        <v>1185497</v>
      </c>
      <c r="BT31" s="34">
        <v>1213519</v>
      </c>
      <c r="BU31" s="34">
        <v>1225948</v>
      </c>
      <c r="BV31" s="34">
        <v>1239613</v>
      </c>
      <c r="BW31" s="34">
        <v>1251154</v>
      </c>
      <c r="BX31" s="34">
        <v>1273569</v>
      </c>
      <c r="BY31" s="34">
        <v>1292729</v>
      </c>
      <c r="BZ31" s="34">
        <v>1309731</v>
      </c>
      <c r="CA31" s="34">
        <v>1315675</v>
      </c>
      <c r="CB31" s="34">
        <v>1332213</v>
      </c>
      <c r="CC31" s="34">
        <v>1346717</v>
      </c>
      <c r="CD31" s="34">
        <v>1364274</v>
      </c>
      <c r="CE31" s="34">
        <v>1378129</v>
      </c>
      <c r="CF31" s="34">
        <v>1392313</v>
      </c>
      <c r="CG31" s="171">
        <v>1408987</v>
      </c>
      <c r="CH31" s="178">
        <v>1419561</v>
      </c>
      <c r="CI31" s="178">
        <v>1431603</v>
      </c>
      <c r="CJ31" s="160">
        <v>1370471</v>
      </c>
      <c r="CK31" s="160">
        <v>1378731</v>
      </c>
      <c r="CL31" s="160">
        <v>1385952</v>
      </c>
      <c r="CM31" s="160">
        <v>1391955</v>
      </c>
      <c r="CN31" s="160">
        <v>1397258</v>
      </c>
      <c r="CO31" s="160">
        <v>1402403</v>
      </c>
      <c r="CP31" s="160">
        <v>1407471</v>
      </c>
      <c r="CQ31" s="160">
        <v>1412373</v>
      </c>
      <c r="CR31" s="160">
        <v>1417285</v>
      </c>
      <c r="CS31" s="160">
        <v>1422429</v>
      </c>
      <c r="CT31" s="160">
        <v>1427696</v>
      </c>
      <c r="CU31" s="160">
        <v>1433110</v>
      </c>
      <c r="CV31" s="160">
        <v>1438720</v>
      </c>
      <c r="CW31" s="160">
        <v>1444337</v>
      </c>
      <c r="CX31" s="160">
        <v>1449822</v>
      </c>
      <c r="CY31" s="160">
        <v>1455256</v>
      </c>
      <c r="CZ31" s="160">
        <v>1460651</v>
      </c>
      <c r="DA31" s="160">
        <v>1466046</v>
      </c>
    </row>
    <row r="32" spans="1:105" ht="12" customHeight="1">
      <c r="A32" s="142" t="s">
        <v>26</v>
      </c>
      <c r="B32" s="14">
        <v>447000</v>
      </c>
      <c r="C32" s="14">
        <v>454000</v>
      </c>
      <c r="D32" s="14">
        <v>459000</v>
      </c>
      <c r="E32" s="14">
        <v>464000</v>
      </c>
      <c r="F32" s="14">
        <v>473000</v>
      </c>
      <c r="G32" s="14">
        <v>481000</v>
      </c>
      <c r="H32" s="14">
        <v>495000</v>
      </c>
      <c r="I32" s="14">
        <v>507000</v>
      </c>
      <c r="J32" s="14">
        <v>513000</v>
      </c>
      <c r="K32" s="14">
        <v>521000</v>
      </c>
      <c r="L32" s="14">
        <v>522000</v>
      </c>
      <c r="M32" s="14">
        <v>501000</v>
      </c>
      <c r="N32" s="14">
        <v>478000</v>
      </c>
      <c r="O32" s="14">
        <v>500000</v>
      </c>
      <c r="P32" s="14">
        <v>529000</v>
      </c>
      <c r="Q32" s="14">
        <v>507000</v>
      </c>
      <c r="R32" s="14">
        <v>509000</v>
      </c>
      <c r="S32" s="14">
        <v>522000</v>
      </c>
      <c r="T32" s="14">
        <v>551000</v>
      </c>
      <c r="U32" s="14">
        <v>570000</v>
      </c>
      <c r="V32" s="14">
        <v>590000</v>
      </c>
      <c r="W32" s="14">
        <v>589000</v>
      </c>
      <c r="X32" s="14">
        <v>587000</v>
      </c>
      <c r="Y32" s="14">
        <v>596000</v>
      </c>
      <c r="Z32" s="14">
        <v>600000</v>
      </c>
      <c r="AA32" s="14">
        <v>618000</v>
      </c>
      <c r="AB32" s="14">
        <v>628000</v>
      </c>
      <c r="AC32" s="14">
        <v>642000</v>
      </c>
      <c r="AD32" s="14">
        <v>646000</v>
      </c>
      <c r="AE32" s="14">
        <v>657000</v>
      </c>
      <c r="AF32" s="14">
        <v>671000</v>
      </c>
      <c r="AG32" s="14">
        <v>684000</v>
      </c>
      <c r="AH32" s="14">
        <v>692000</v>
      </c>
      <c r="AI32" s="14">
        <v>683000</v>
      </c>
      <c r="AJ32" s="14">
        <v>680000</v>
      </c>
      <c r="AK32" s="14">
        <v>686000</v>
      </c>
      <c r="AL32" s="14">
        <v>689000</v>
      </c>
      <c r="AM32" s="14">
        <v>688000</v>
      </c>
      <c r="AN32" s="14">
        <v>695000</v>
      </c>
      <c r="AO32" s="14">
        <v>707000</v>
      </c>
      <c r="AP32" s="16">
        <f t="shared" si="38"/>
        <v>722876.5</v>
      </c>
      <c r="AQ32" s="22">
        <v>738753</v>
      </c>
      <c r="AR32" s="14">
        <v>763237</v>
      </c>
      <c r="AS32" s="14">
        <v>782074</v>
      </c>
      <c r="AT32" s="14">
        <v>807990</v>
      </c>
      <c r="AU32" s="14">
        <v>831982</v>
      </c>
      <c r="AV32" s="14">
        <v>856983</v>
      </c>
      <c r="AW32" s="14">
        <v>883469</v>
      </c>
      <c r="AX32" s="14">
        <v>910690</v>
      </c>
      <c r="AY32" s="14">
        <v>932627</v>
      </c>
      <c r="AZ32" s="20">
        <f t="shared" si="39"/>
        <v>947415.5</v>
      </c>
      <c r="BA32" s="14">
        <v>962204</v>
      </c>
      <c r="BB32" s="14">
        <v>973721</v>
      </c>
      <c r="BC32" s="14">
        <v>981869</v>
      </c>
      <c r="BD32" s="14">
        <v>990839</v>
      </c>
      <c r="BE32" s="14">
        <v>994051</v>
      </c>
      <c r="BF32" s="14">
        <v>990224</v>
      </c>
      <c r="BG32" s="14">
        <v>984997</v>
      </c>
      <c r="BH32" s="14">
        <v>985664</v>
      </c>
      <c r="BI32" s="14">
        <v>994416</v>
      </c>
      <c r="BJ32" s="14">
        <v>1011882</v>
      </c>
      <c r="BK32" s="14">
        <v>1038915</v>
      </c>
      <c r="BL32" s="14">
        <v>1066490</v>
      </c>
      <c r="BM32" s="14">
        <v>1101204</v>
      </c>
      <c r="BN32" s="14">
        <v>1135459</v>
      </c>
      <c r="BO32" s="14">
        <v>1165000</v>
      </c>
      <c r="BP32" s="14">
        <v>1187706</v>
      </c>
      <c r="BQ32" s="14">
        <v>1210638</v>
      </c>
      <c r="BR32" s="14">
        <v>1230923</v>
      </c>
      <c r="BS32" s="15">
        <v>1251700</v>
      </c>
      <c r="BT32" s="34">
        <v>1299430</v>
      </c>
      <c r="BU32" s="34">
        <v>1319962</v>
      </c>
      <c r="BV32" s="34">
        <v>1340372</v>
      </c>
      <c r="BW32" s="34">
        <v>1363380</v>
      </c>
      <c r="BX32" s="34">
        <v>1391802</v>
      </c>
      <c r="BY32" s="34">
        <v>1428241</v>
      </c>
      <c r="BZ32" s="34">
        <v>1468669</v>
      </c>
      <c r="CA32" s="34">
        <v>1505105</v>
      </c>
      <c r="CB32" s="34">
        <v>1534320</v>
      </c>
      <c r="CC32" s="34">
        <v>1554439</v>
      </c>
      <c r="CD32" s="34">
        <v>1570784</v>
      </c>
      <c r="CE32" s="34">
        <v>1583744</v>
      </c>
      <c r="CF32" s="34">
        <v>1595728</v>
      </c>
      <c r="CG32" s="171">
        <v>1612843</v>
      </c>
      <c r="CH32" s="178">
        <v>1634464</v>
      </c>
      <c r="CI32" s="178">
        <v>1654930</v>
      </c>
      <c r="CJ32" s="160">
        <v>1584998</v>
      </c>
      <c r="CK32" s="160">
        <v>1607559</v>
      </c>
      <c r="CL32" s="160">
        <v>1630045</v>
      </c>
      <c r="CM32" s="160">
        <v>1652489</v>
      </c>
      <c r="CN32" s="160">
        <v>1674865</v>
      </c>
      <c r="CO32" s="160">
        <v>1697103</v>
      </c>
      <c r="CP32" s="160">
        <v>1719239</v>
      </c>
      <c r="CQ32" s="160">
        <v>1741333</v>
      </c>
      <c r="CR32" s="160">
        <v>1763458</v>
      </c>
      <c r="CS32" s="160">
        <v>1785567</v>
      </c>
      <c r="CT32" s="160">
        <v>1807798</v>
      </c>
      <c r="CU32" s="160">
        <v>1830096</v>
      </c>
      <c r="CV32" s="160">
        <v>1852627</v>
      </c>
      <c r="CW32" s="160">
        <v>1875386</v>
      </c>
      <c r="CX32" s="160">
        <v>1898403</v>
      </c>
      <c r="CY32" s="160">
        <v>1921784</v>
      </c>
      <c r="CZ32" s="160">
        <v>1945505</v>
      </c>
      <c r="DA32" s="160">
        <v>1969624</v>
      </c>
    </row>
    <row r="33" spans="1:119" ht="12" customHeight="1">
      <c r="A33" s="142" t="s">
        <v>36</v>
      </c>
      <c r="B33" s="21">
        <v>539000</v>
      </c>
      <c r="C33" s="21">
        <v>540000</v>
      </c>
      <c r="D33" s="21">
        <v>540000</v>
      </c>
      <c r="E33" s="21">
        <v>541000</v>
      </c>
      <c r="F33" s="21">
        <v>545000</v>
      </c>
      <c r="G33" s="21">
        <v>550000</v>
      </c>
      <c r="H33" s="21">
        <v>554000</v>
      </c>
      <c r="I33" s="21">
        <v>554000</v>
      </c>
      <c r="J33" s="21">
        <v>552000</v>
      </c>
      <c r="K33" s="21">
        <v>555000</v>
      </c>
      <c r="L33" s="21">
        <v>558000</v>
      </c>
      <c r="M33" s="21">
        <v>543000</v>
      </c>
      <c r="N33" s="21">
        <v>518000</v>
      </c>
      <c r="O33" s="21">
        <v>485000</v>
      </c>
      <c r="P33" s="21">
        <v>469000</v>
      </c>
      <c r="Q33" s="21">
        <v>477000</v>
      </c>
      <c r="R33" s="21">
        <v>514000</v>
      </c>
      <c r="S33" s="21">
        <v>531000</v>
      </c>
      <c r="T33" s="21">
        <v>542000</v>
      </c>
      <c r="U33" s="21">
        <v>569000</v>
      </c>
      <c r="V33" s="21">
        <v>593000</v>
      </c>
      <c r="W33" s="21">
        <v>596000</v>
      </c>
      <c r="X33" s="21">
        <v>602000</v>
      </c>
      <c r="Y33" s="21">
        <v>616000</v>
      </c>
      <c r="Z33" s="21">
        <v>624000</v>
      </c>
      <c r="AA33" s="21">
        <v>636000</v>
      </c>
      <c r="AB33" s="21">
        <v>656000</v>
      </c>
      <c r="AC33" s="21">
        <v>667000</v>
      </c>
      <c r="AD33" s="21">
        <v>666000</v>
      </c>
      <c r="AE33" s="21">
        <v>669000</v>
      </c>
      <c r="AF33" s="21">
        <v>679000</v>
      </c>
      <c r="AG33" s="21">
        <v>696000</v>
      </c>
      <c r="AH33" s="21">
        <v>698000</v>
      </c>
      <c r="AI33" s="21">
        <v>703000</v>
      </c>
      <c r="AJ33" s="21">
        <v>706000</v>
      </c>
      <c r="AK33" s="21">
        <v>706000</v>
      </c>
      <c r="AL33" s="21">
        <v>707000</v>
      </c>
      <c r="AM33" s="21">
        <v>701000</v>
      </c>
      <c r="AN33" s="21">
        <v>700000</v>
      </c>
      <c r="AO33" s="21">
        <v>694000</v>
      </c>
      <c r="AP33" s="16">
        <f t="shared" si="38"/>
        <v>702407</v>
      </c>
      <c r="AQ33" s="28">
        <v>710814</v>
      </c>
      <c r="AR33" s="21">
        <v>718732</v>
      </c>
      <c r="AS33" s="21">
        <v>726798</v>
      </c>
      <c r="AT33" s="21">
        <v>736419</v>
      </c>
      <c r="AU33" s="21">
        <v>748208</v>
      </c>
      <c r="AV33" s="21">
        <v>757317</v>
      </c>
      <c r="AW33" s="21">
        <v>769953</v>
      </c>
      <c r="AX33" s="21">
        <v>782317</v>
      </c>
      <c r="AY33" s="21">
        <v>787305</v>
      </c>
      <c r="AZ33" s="20">
        <f t="shared" si="39"/>
        <v>791316.5</v>
      </c>
      <c r="BA33" s="21">
        <v>795328</v>
      </c>
      <c r="BB33" s="21">
        <v>803986</v>
      </c>
      <c r="BC33" s="21">
        <v>814031</v>
      </c>
      <c r="BD33" s="21">
        <v>820905</v>
      </c>
      <c r="BE33" s="21">
        <v>822320</v>
      </c>
      <c r="BF33" s="21">
        <v>813739</v>
      </c>
      <c r="BG33" s="21">
        <v>805063</v>
      </c>
      <c r="BH33" s="21">
        <v>800202</v>
      </c>
      <c r="BI33" s="21">
        <v>799636</v>
      </c>
      <c r="BJ33" s="21">
        <v>799824</v>
      </c>
      <c r="BK33" s="21">
        <v>807837</v>
      </c>
      <c r="BL33" s="21">
        <v>822436</v>
      </c>
      <c r="BM33" s="21">
        <v>839876</v>
      </c>
      <c r="BN33" s="21">
        <v>854923</v>
      </c>
      <c r="BO33" s="21">
        <v>868522</v>
      </c>
      <c r="BP33" s="21">
        <v>876656</v>
      </c>
      <c r="BQ33" s="21">
        <v>878706</v>
      </c>
      <c r="BR33" s="21">
        <v>879533</v>
      </c>
      <c r="BS33" s="43">
        <v>882779</v>
      </c>
      <c r="BT33" s="34">
        <v>903773</v>
      </c>
      <c r="BU33" s="34">
        <v>906961</v>
      </c>
      <c r="BV33" s="34">
        <v>911667</v>
      </c>
      <c r="BW33" s="34">
        <v>919630</v>
      </c>
      <c r="BX33" s="34">
        <v>930009</v>
      </c>
      <c r="BY33" s="34">
        <v>940102</v>
      </c>
      <c r="BZ33" s="34">
        <v>952692</v>
      </c>
      <c r="CA33" s="34">
        <v>964706</v>
      </c>
      <c r="CB33" s="34">
        <v>976415</v>
      </c>
      <c r="CC33" s="34">
        <v>983982</v>
      </c>
      <c r="CD33" s="34">
        <v>990735</v>
      </c>
      <c r="CE33" s="34">
        <v>997667</v>
      </c>
      <c r="CF33" s="34">
        <v>1005141</v>
      </c>
      <c r="CG33" s="171">
        <v>1014864</v>
      </c>
      <c r="CH33" s="178">
        <v>1023579</v>
      </c>
      <c r="CI33" s="178">
        <v>1032949</v>
      </c>
      <c r="CJ33" s="160">
        <v>987918</v>
      </c>
      <c r="CK33" s="160">
        <v>993847</v>
      </c>
      <c r="CL33" s="160">
        <v>999489</v>
      </c>
      <c r="CM33" s="160">
        <v>1004798</v>
      </c>
      <c r="CN33" s="160">
        <v>1009805</v>
      </c>
      <c r="CO33" s="160">
        <v>1014482</v>
      </c>
      <c r="CP33" s="160">
        <v>1018788</v>
      </c>
      <c r="CQ33" s="160">
        <v>1022735</v>
      </c>
      <c r="CR33" s="160">
        <v>1026314</v>
      </c>
      <c r="CS33" s="160">
        <v>1029536</v>
      </c>
      <c r="CT33" s="160">
        <v>1032468</v>
      </c>
      <c r="CU33" s="160">
        <v>1035086</v>
      </c>
      <c r="CV33" s="160">
        <v>1037387</v>
      </c>
      <c r="CW33" s="160">
        <v>1039410</v>
      </c>
      <c r="CX33" s="160">
        <v>1041119</v>
      </c>
      <c r="CY33" s="160">
        <v>1042611</v>
      </c>
      <c r="CZ33" s="160">
        <v>1043847</v>
      </c>
      <c r="DA33" s="160">
        <v>1044898</v>
      </c>
    </row>
    <row r="34" spans="1:119" ht="12" customHeight="1">
      <c r="A34" s="142" t="s">
        <v>38</v>
      </c>
      <c r="B34" s="21">
        <v>92000</v>
      </c>
      <c r="C34" s="21">
        <v>94000</v>
      </c>
      <c r="D34" s="21">
        <v>96000</v>
      </c>
      <c r="E34" s="21">
        <v>96000</v>
      </c>
      <c r="F34" s="21">
        <v>98000</v>
      </c>
      <c r="G34" s="21">
        <v>100000</v>
      </c>
      <c r="H34" s="21">
        <v>101000</v>
      </c>
      <c r="I34" s="21">
        <v>103000</v>
      </c>
      <c r="J34" s="21">
        <v>105000</v>
      </c>
      <c r="K34" s="21">
        <v>107000</v>
      </c>
      <c r="L34" s="21">
        <v>113000</v>
      </c>
      <c r="M34" s="21">
        <v>120000</v>
      </c>
      <c r="N34" s="21">
        <v>137000</v>
      </c>
      <c r="O34" s="21">
        <v>151000</v>
      </c>
      <c r="P34" s="21">
        <v>153000</v>
      </c>
      <c r="Q34" s="21">
        <v>149000</v>
      </c>
      <c r="R34" s="21">
        <v>143000</v>
      </c>
      <c r="S34" s="21">
        <v>149000</v>
      </c>
      <c r="T34" s="21">
        <v>156000</v>
      </c>
      <c r="U34" s="21">
        <v>157000</v>
      </c>
      <c r="V34" s="21">
        <v>162000</v>
      </c>
      <c r="W34" s="21">
        <v>168000</v>
      </c>
      <c r="X34" s="21">
        <v>181000</v>
      </c>
      <c r="Y34" s="21">
        <v>195000</v>
      </c>
      <c r="Z34" s="21">
        <v>213000</v>
      </c>
      <c r="AA34" s="21">
        <v>237000</v>
      </c>
      <c r="AB34" s="21">
        <v>250000</v>
      </c>
      <c r="AC34" s="21">
        <v>260000</v>
      </c>
      <c r="AD34" s="21">
        <v>269000</v>
      </c>
      <c r="AE34" s="21">
        <v>279000</v>
      </c>
      <c r="AF34" s="21">
        <v>291000</v>
      </c>
      <c r="AG34" s="21">
        <v>315000</v>
      </c>
      <c r="AH34" s="21">
        <v>352000</v>
      </c>
      <c r="AI34" s="21">
        <v>397000</v>
      </c>
      <c r="AJ34" s="21">
        <v>426000</v>
      </c>
      <c r="AK34" s="21">
        <v>444000</v>
      </c>
      <c r="AL34" s="21">
        <v>446000</v>
      </c>
      <c r="AM34" s="21">
        <v>449000</v>
      </c>
      <c r="AN34" s="21">
        <v>464000</v>
      </c>
      <c r="AO34" s="21">
        <v>480000</v>
      </c>
      <c r="AP34" s="16">
        <f t="shared" si="38"/>
        <v>500009</v>
      </c>
      <c r="AQ34" s="28">
        <v>520018</v>
      </c>
      <c r="AR34" s="21">
        <v>546789</v>
      </c>
      <c r="AS34" s="21">
        <v>568991</v>
      </c>
      <c r="AT34" s="21">
        <v>596822</v>
      </c>
      <c r="AU34" s="21">
        <v>619972</v>
      </c>
      <c r="AV34" s="21">
        <v>646975</v>
      </c>
      <c r="AW34" s="21">
        <v>678333</v>
      </c>
      <c r="AX34" s="21">
        <v>719436</v>
      </c>
      <c r="AY34" s="21">
        <v>765367</v>
      </c>
      <c r="AZ34" s="20">
        <f t="shared" si="39"/>
        <v>806511</v>
      </c>
      <c r="BA34" s="21">
        <v>847655</v>
      </c>
      <c r="BB34" s="21">
        <v>881537</v>
      </c>
      <c r="BC34" s="21">
        <v>901977</v>
      </c>
      <c r="BD34" s="21">
        <v>924922</v>
      </c>
      <c r="BE34" s="21">
        <v>951030</v>
      </c>
      <c r="BF34" s="21">
        <v>980613</v>
      </c>
      <c r="BG34" s="21">
        <v>1023376</v>
      </c>
      <c r="BH34" s="21">
        <v>1075022</v>
      </c>
      <c r="BI34" s="21">
        <v>1137382</v>
      </c>
      <c r="BJ34" s="21">
        <v>1218629</v>
      </c>
      <c r="BK34" s="21">
        <v>1285046</v>
      </c>
      <c r="BL34" s="21">
        <v>1330694</v>
      </c>
      <c r="BM34" s="21">
        <v>1380197</v>
      </c>
      <c r="BN34" s="21">
        <v>1456388</v>
      </c>
      <c r="BO34" s="21">
        <v>1525777</v>
      </c>
      <c r="BP34" s="21">
        <v>1596476</v>
      </c>
      <c r="BQ34" s="21">
        <v>1675581</v>
      </c>
      <c r="BR34" s="21">
        <v>1743772</v>
      </c>
      <c r="BS34" s="43">
        <v>1809253</v>
      </c>
      <c r="BT34" s="34">
        <v>2018741</v>
      </c>
      <c r="BU34" s="34">
        <v>2098399</v>
      </c>
      <c r="BV34" s="34">
        <v>2173791</v>
      </c>
      <c r="BW34" s="34">
        <v>2248850</v>
      </c>
      <c r="BX34" s="34">
        <v>2346222</v>
      </c>
      <c r="BY34" s="34">
        <v>2432143</v>
      </c>
      <c r="BZ34" s="34">
        <v>2522658</v>
      </c>
      <c r="CA34" s="34">
        <v>2601072</v>
      </c>
      <c r="CB34" s="34">
        <v>2653630</v>
      </c>
      <c r="CC34" s="34">
        <v>2684665</v>
      </c>
      <c r="CD34" s="34">
        <v>2703758</v>
      </c>
      <c r="CE34" s="34">
        <v>2720028</v>
      </c>
      <c r="CF34" s="34">
        <v>2758931</v>
      </c>
      <c r="CG34" s="171">
        <v>2791494</v>
      </c>
      <c r="CH34" s="178">
        <v>2839099</v>
      </c>
      <c r="CI34" s="178">
        <v>2890845</v>
      </c>
      <c r="CJ34" s="160">
        <v>2907321</v>
      </c>
      <c r="CK34" s="160">
        <v>2982168</v>
      </c>
      <c r="CL34" s="160">
        <v>3058190</v>
      </c>
      <c r="CM34" s="160">
        <v>3135270</v>
      </c>
      <c r="CN34" s="160">
        <v>3213364</v>
      </c>
      <c r="CO34" s="160">
        <v>3292272</v>
      </c>
      <c r="CP34" s="160">
        <v>3371938</v>
      </c>
      <c r="CQ34" s="160">
        <v>3452283</v>
      </c>
      <c r="CR34" s="160">
        <v>3533242</v>
      </c>
      <c r="CS34" s="160">
        <v>3614974</v>
      </c>
      <c r="CT34" s="160">
        <v>3697316</v>
      </c>
      <c r="CU34" s="160">
        <v>3780129</v>
      </c>
      <c r="CV34" s="160">
        <v>3863298</v>
      </c>
      <c r="CW34" s="160">
        <v>3946723</v>
      </c>
      <c r="CX34" s="160">
        <v>4030363</v>
      </c>
      <c r="CY34" s="160">
        <v>4114119</v>
      </c>
      <c r="CZ34" s="160">
        <v>4198048</v>
      </c>
      <c r="DA34" s="160">
        <v>4282102</v>
      </c>
    </row>
    <row r="35" spans="1:119" ht="12" customHeight="1">
      <c r="A35" s="142" t="s">
        <v>41</v>
      </c>
      <c r="B35" s="21">
        <v>427000</v>
      </c>
      <c r="C35" s="21">
        <v>436000</v>
      </c>
      <c r="D35" s="21">
        <v>441000</v>
      </c>
      <c r="E35" s="21">
        <v>449000</v>
      </c>
      <c r="F35" s="21">
        <v>461000</v>
      </c>
      <c r="G35" s="21">
        <v>475000</v>
      </c>
      <c r="H35" s="21">
        <v>489000</v>
      </c>
      <c r="I35" s="21">
        <v>503000</v>
      </c>
      <c r="J35" s="21">
        <v>513000</v>
      </c>
      <c r="K35" s="21">
        <v>523000</v>
      </c>
      <c r="L35" s="21">
        <v>531000</v>
      </c>
      <c r="M35" s="21">
        <v>506000</v>
      </c>
      <c r="N35" s="21">
        <v>502000</v>
      </c>
      <c r="O35" s="21">
        <v>534000</v>
      </c>
      <c r="P35" s="21">
        <v>527000</v>
      </c>
      <c r="Q35" s="21">
        <v>537000</v>
      </c>
      <c r="R35" s="21">
        <v>561000</v>
      </c>
      <c r="S35" s="21">
        <v>582000</v>
      </c>
      <c r="T35" s="21">
        <v>604000</v>
      </c>
      <c r="U35" s="21">
        <v>644000</v>
      </c>
      <c r="V35" s="21">
        <v>689000</v>
      </c>
      <c r="W35" s="21">
        <v>717000</v>
      </c>
      <c r="X35" s="21">
        <v>735000</v>
      </c>
      <c r="Y35" s="21">
        <v>756000</v>
      </c>
      <c r="Z35" s="21">
        <v>763000</v>
      </c>
      <c r="AA35" s="21">
        <v>785000</v>
      </c>
      <c r="AB35" s="21">
        <v>806000</v>
      </c>
      <c r="AC35" s="21">
        <v>847000</v>
      </c>
      <c r="AD35" s="21">
        <v>886000</v>
      </c>
      <c r="AE35" s="21">
        <v>919000</v>
      </c>
      <c r="AF35" s="21">
        <v>954000</v>
      </c>
      <c r="AG35" s="21">
        <v>965000</v>
      </c>
      <c r="AH35" s="21">
        <v>979000</v>
      </c>
      <c r="AI35" s="21">
        <v>989000</v>
      </c>
      <c r="AJ35" s="21">
        <v>1006000</v>
      </c>
      <c r="AK35" s="21">
        <v>1012000</v>
      </c>
      <c r="AL35" s="21">
        <v>1007000</v>
      </c>
      <c r="AM35" s="21">
        <v>1000000</v>
      </c>
      <c r="AN35" s="21">
        <v>994000</v>
      </c>
      <c r="AO35" s="21">
        <v>1011000</v>
      </c>
      <c r="AP35" s="16">
        <f t="shared" si="38"/>
        <v>1032368.5</v>
      </c>
      <c r="AQ35" s="28">
        <v>1053737</v>
      </c>
      <c r="AR35" s="21">
        <v>1078697</v>
      </c>
      <c r="AS35" s="21">
        <v>1105529</v>
      </c>
      <c r="AT35" s="21">
        <v>1131309</v>
      </c>
      <c r="AU35" s="21">
        <v>1159944</v>
      </c>
      <c r="AV35" s="21">
        <v>1189295</v>
      </c>
      <c r="AW35" s="21">
        <v>1215720</v>
      </c>
      <c r="AX35" s="21">
        <v>1238034</v>
      </c>
      <c r="AY35" s="21">
        <v>1284722</v>
      </c>
      <c r="AZ35" s="20">
        <f t="shared" si="39"/>
        <v>1308735</v>
      </c>
      <c r="BA35" s="21">
        <v>1332748</v>
      </c>
      <c r="BB35" s="21">
        <v>1363823</v>
      </c>
      <c r="BC35" s="21">
        <v>1394361</v>
      </c>
      <c r="BD35" s="21">
        <v>1416717</v>
      </c>
      <c r="BE35" s="21">
        <v>1438361</v>
      </c>
      <c r="BF35" s="21">
        <v>1462729</v>
      </c>
      <c r="BG35" s="21">
        <v>1478520</v>
      </c>
      <c r="BH35" s="21">
        <v>1490337</v>
      </c>
      <c r="BI35" s="21">
        <v>1503901</v>
      </c>
      <c r="BJ35" s="21">
        <v>1519933</v>
      </c>
      <c r="BK35" s="21">
        <v>1547115</v>
      </c>
      <c r="BL35" s="21">
        <v>1580750</v>
      </c>
      <c r="BM35" s="21">
        <v>1614937</v>
      </c>
      <c r="BN35" s="21">
        <v>1653329</v>
      </c>
      <c r="BO35" s="21">
        <v>1682417</v>
      </c>
      <c r="BP35" s="21">
        <v>1706151</v>
      </c>
      <c r="BQ35" s="21">
        <v>1722939</v>
      </c>
      <c r="BR35" s="21">
        <v>1733535</v>
      </c>
      <c r="BS35" s="43">
        <v>1739844</v>
      </c>
      <c r="BT35" s="34">
        <v>1821204</v>
      </c>
      <c r="BU35" s="34">
        <v>1831690</v>
      </c>
      <c r="BV35" s="34">
        <v>1855309</v>
      </c>
      <c r="BW35" s="34">
        <v>1877574</v>
      </c>
      <c r="BX35" s="34">
        <v>1903808</v>
      </c>
      <c r="BY35" s="34">
        <v>1932274</v>
      </c>
      <c r="BZ35" s="34">
        <v>1962137</v>
      </c>
      <c r="CA35" s="34">
        <v>1990070</v>
      </c>
      <c r="CB35" s="34">
        <v>2010662</v>
      </c>
      <c r="CC35" s="34">
        <v>2036802</v>
      </c>
      <c r="CD35" s="34">
        <v>2064767</v>
      </c>
      <c r="CE35" s="34">
        <v>2078674</v>
      </c>
      <c r="CF35" s="34">
        <v>2085538</v>
      </c>
      <c r="CG35" s="171">
        <v>2086895</v>
      </c>
      <c r="CH35" s="178">
        <v>2085572</v>
      </c>
      <c r="CI35" s="178">
        <v>2085109</v>
      </c>
      <c r="CJ35" s="160">
        <v>2018887</v>
      </c>
      <c r="CK35" s="160">
        <v>2030569</v>
      </c>
      <c r="CL35" s="160">
        <v>2041539</v>
      </c>
      <c r="CM35" s="160">
        <v>2051822</v>
      </c>
      <c r="CN35" s="160">
        <v>2061324</v>
      </c>
      <c r="CO35" s="160">
        <v>2069834</v>
      </c>
      <c r="CP35" s="160">
        <v>2077546</v>
      </c>
      <c r="CQ35" s="160">
        <v>2084341</v>
      </c>
      <c r="CR35" s="160">
        <v>2090297</v>
      </c>
      <c r="CS35" s="160">
        <v>2095558</v>
      </c>
      <c r="CT35" s="160">
        <v>2100022</v>
      </c>
      <c r="CU35" s="160">
        <v>2103685</v>
      </c>
      <c r="CV35" s="160">
        <v>2106584</v>
      </c>
      <c r="CW35" s="160">
        <v>2108088</v>
      </c>
      <c r="CX35" s="160">
        <v>2108174</v>
      </c>
      <c r="CY35" s="160">
        <v>2106763</v>
      </c>
      <c r="CZ35" s="160">
        <v>2103962</v>
      </c>
      <c r="DA35" s="160">
        <v>2099708</v>
      </c>
    </row>
    <row r="36" spans="1:119" ht="12" customHeight="1">
      <c r="A36" s="142" t="s">
        <v>45</v>
      </c>
      <c r="B36" s="21">
        <v>956000</v>
      </c>
      <c r="C36" s="21">
        <v>966000</v>
      </c>
      <c r="D36" s="21">
        <v>972000</v>
      </c>
      <c r="E36" s="21">
        <v>978000</v>
      </c>
      <c r="F36" s="21">
        <v>985000</v>
      </c>
      <c r="G36" s="21">
        <v>1001000</v>
      </c>
      <c r="H36" s="21">
        <v>1025000</v>
      </c>
      <c r="I36" s="21">
        <v>1048000</v>
      </c>
      <c r="J36" s="21">
        <v>1067000</v>
      </c>
      <c r="K36" s="21">
        <v>1081000</v>
      </c>
      <c r="L36" s="21">
        <v>1086000</v>
      </c>
      <c r="M36" s="21">
        <v>1071000</v>
      </c>
      <c r="N36" s="21">
        <v>1107000</v>
      </c>
      <c r="O36" s="21">
        <v>1221000</v>
      </c>
      <c r="P36" s="21">
        <v>1233000</v>
      </c>
      <c r="Q36" s="21">
        <v>1250000</v>
      </c>
      <c r="R36" s="21">
        <v>1338000</v>
      </c>
      <c r="S36" s="21">
        <v>1361000</v>
      </c>
      <c r="T36" s="21">
        <v>1405000</v>
      </c>
      <c r="U36" s="21">
        <v>1431000</v>
      </c>
      <c r="V36" s="21">
        <v>1532000</v>
      </c>
      <c r="W36" s="21">
        <v>1556000</v>
      </c>
      <c r="X36" s="21">
        <v>1582000</v>
      </c>
      <c r="Y36" s="21">
        <v>1601000</v>
      </c>
      <c r="Z36" s="21">
        <v>1626000</v>
      </c>
      <c r="AA36" s="21">
        <v>1659000</v>
      </c>
      <c r="AB36" s="21">
        <v>1698000</v>
      </c>
      <c r="AC36" s="21">
        <v>1712000</v>
      </c>
      <c r="AD36" s="21">
        <v>1718000</v>
      </c>
      <c r="AE36" s="21">
        <v>1746000</v>
      </c>
      <c r="AF36" s="21">
        <v>1772000</v>
      </c>
      <c r="AG36" s="21">
        <v>1787000</v>
      </c>
      <c r="AH36" s="21">
        <v>1818000</v>
      </c>
      <c r="AI36" s="21">
        <v>1853000</v>
      </c>
      <c r="AJ36" s="21">
        <v>1888000</v>
      </c>
      <c r="AK36" s="21">
        <v>1937000</v>
      </c>
      <c r="AL36" s="21">
        <v>1969000</v>
      </c>
      <c r="AM36" s="21">
        <v>1979000</v>
      </c>
      <c r="AN36" s="21">
        <v>2004000</v>
      </c>
      <c r="AO36" s="21">
        <v>2062000</v>
      </c>
      <c r="AP36" s="16">
        <f t="shared" si="38"/>
        <v>2106511</v>
      </c>
      <c r="AQ36" s="28">
        <v>2151022</v>
      </c>
      <c r="AR36" s="21">
        <v>2197297</v>
      </c>
      <c r="AS36" s="21">
        <v>2241932</v>
      </c>
      <c r="AT36" s="21">
        <v>2285013</v>
      </c>
      <c r="AU36" s="21">
        <v>2329661</v>
      </c>
      <c r="AV36" s="21">
        <v>2378262</v>
      </c>
      <c r="AW36" s="21">
        <v>2446673</v>
      </c>
      <c r="AX36" s="21">
        <v>2518298</v>
      </c>
      <c r="AY36" s="21">
        <v>2588012</v>
      </c>
      <c r="AZ36" s="20">
        <f t="shared" si="39"/>
        <v>2627997</v>
      </c>
      <c r="BA36" s="21">
        <v>2667982</v>
      </c>
      <c r="BB36" s="21">
        <v>2664922</v>
      </c>
      <c r="BC36" s="21">
        <v>2653066</v>
      </c>
      <c r="BD36" s="21">
        <v>2666588</v>
      </c>
      <c r="BE36" s="21">
        <v>2672652</v>
      </c>
      <c r="BF36" s="21">
        <v>2683528</v>
      </c>
      <c r="BG36" s="21">
        <v>2700991</v>
      </c>
      <c r="BH36" s="21">
        <v>2741297</v>
      </c>
      <c r="BI36" s="21">
        <v>2790575</v>
      </c>
      <c r="BJ36" s="21">
        <v>2858547</v>
      </c>
      <c r="BK36" s="21">
        <v>2918745</v>
      </c>
      <c r="BL36" s="21">
        <v>2973934</v>
      </c>
      <c r="BM36" s="21">
        <v>3034490</v>
      </c>
      <c r="BN36" s="21">
        <v>3087142</v>
      </c>
      <c r="BO36" s="21">
        <v>3141421</v>
      </c>
      <c r="BP36" s="21">
        <v>3195087</v>
      </c>
      <c r="BQ36" s="21">
        <v>3243254</v>
      </c>
      <c r="BR36" s="21">
        <v>3282055</v>
      </c>
      <c r="BS36" s="43">
        <v>3316154</v>
      </c>
      <c r="BT36" s="34">
        <v>3429708</v>
      </c>
      <c r="BU36" s="34">
        <v>3467937</v>
      </c>
      <c r="BV36" s="34">
        <v>3513424</v>
      </c>
      <c r="BW36" s="34">
        <v>3547376</v>
      </c>
      <c r="BX36" s="34">
        <v>3569463</v>
      </c>
      <c r="BY36" s="34">
        <v>3613202</v>
      </c>
      <c r="BZ36" s="34">
        <v>3670883</v>
      </c>
      <c r="CA36" s="34">
        <v>3722417</v>
      </c>
      <c r="CB36" s="34">
        <v>3768748</v>
      </c>
      <c r="CC36" s="34">
        <v>3808600</v>
      </c>
      <c r="CD36" s="34">
        <v>3838212</v>
      </c>
      <c r="CE36" s="34">
        <v>3868229</v>
      </c>
      <c r="CF36" s="34">
        <v>3899353</v>
      </c>
      <c r="CG36" s="178">
        <v>3928068</v>
      </c>
      <c r="CH36" s="9">
        <v>3970239</v>
      </c>
      <c r="CI36" s="9">
        <v>4028977</v>
      </c>
      <c r="CJ36" s="160">
        <v>3920890</v>
      </c>
      <c r="CK36" s="160">
        <v>3966347</v>
      </c>
      <c r="CL36" s="160">
        <v>4012924</v>
      </c>
      <c r="CM36" s="160">
        <v>4060467</v>
      </c>
      <c r="CN36" s="160">
        <v>4108966</v>
      </c>
      <c r="CO36" s="160">
        <v>4158539</v>
      </c>
      <c r="CP36" s="160">
        <v>4208983</v>
      </c>
      <c r="CQ36" s="160">
        <v>4260393</v>
      </c>
      <c r="CR36" s="160">
        <v>4312897</v>
      </c>
      <c r="CS36" s="160">
        <v>4366700</v>
      </c>
      <c r="CT36" s="160">
        <v>4421848</v>
      </c>
      <c r="CU36" s="160">
        <v>4478426</v>
      </c>
      <c r="CV36" s="160">
        <v>4536418</v>
      </c>
      <c r="CW36" s="160">
        <v>4594977</v>
      </c>
      <c r="CX36" s="160">
        <v>4653962</v>
      </c>
      <c r="CY36" s="160">
        <v>4713432</v>
      </c>
      <c r="CZ36" s="160">
        <v>4773457</v>
      </c>
      <c r="DA36" s="160">
        <v>4833918</v>
      </c>
    </row>
    <row r="37" spans="1:119" ht="12" customHeight="1">
      <c r="A37" s="142" t="s">
        <v>49</v>
      </c>
      <c r="B37" s="21">
        <v>509000</v>
      </c>
      <c r="C37" s="21">
        <v>513000</v>
      </c>
      <c r="D37" s="21">
        <v>517000</v>
      </c>
      <c r="E37" s="21">
        <v>520000</v>
      </c>
      <c r="F37" s="21">
        <v>522000</v>
      </c>
      <c r="G37" s="21">
        <v>526000</v>
      </c>
      <c r="H37" s="21">
        <v>527000</v>
      </c>
      <c r="I37" s="21">
        <v>529000</v>
      </c>
      <c r="J37" s="21">
        <v>535000</v>
      </c>
      <c r="K37" s="21">
        <v>543000</v>
      </c>
      <c r="L37" s="21">
        <v>552000</v>
      </c>
      <c r="M37" s="21">
        <v>551000</v>
      </c>
      <c r="N37" s="21">
        <v>575000</v>
      </c>
      <c r="O37" s="21">
        <v>631000</v>
      </c>
      <c r="P37" s="21">
        <v>605000</v>
      </c>
      <c r="Q37" s="21">
        <v>591000</v>
      </c>
      <c r="R37" s="21">
        <v>638000</v>
      </c>
      <c r="S37" s="21">
        <v>636000</v>
      </c>
      <c r="T37" s="21">
        <v>653000</v>
      </c>
      <c r="U37" s="21">
        <v>671000</v>
      </c>
      <c r="V37" s="21">
        <v>696000</v>
      </c>
      <c r="W37" s="21">
        <v>706000</v>
      </c>
      <c r="X37" s="21">
        <v>724000</v>
      </c>
      <c r="Y37" s="21">
        <v>739000</v>
      </c>
      <c r="Z37" s="21">
        <v>750000</v>
      </c>
      <c r="AA37" s="21">
        <v>783000</v>
      </c>
      <c r="AB37" s="21">
        <v>809000</v>
      </c>
      <c r="AC37" s="21">
        <v>826000</v>
      </c>
      <c r="AD37" s="21">
        <v>845000</v>
      </c>
      <c r="AE37" s="21">
        <v>870000</v>
      </c>
      <c r="AF37" s="21">
        <v>900000</v>
      </c>
      <c r="AG37" s="21">
        <v>936000</v>
      </c>
      <c r="AH37" s="21">
        <v>958000</v>
      </c>
      <c r="AI37" s="21">
        <v>974000</v>
      </c>
      <c r="AJ37" s="21">
        <v>978000</v>
      </c>
      <c r="AK37" s="21">
        <v>994000</v>
      </c>
      <c r="AL37" s="21">
        <v>1009000</v>
      </c>
      <c r="AM37" s="21">
        <v>1019000</v>
      </c>
      <c r="AN37" s="21">
        <v>1029000</v>
      </c>
      <c r="AO37" s="21">
        <v>1047000</v>
      </c>
      <c r="AP37" s="16">
        <f t="shared" si="38"/>
        <v>1074096</v>
      </c>
      <c r="AQ37" s="28">
        <v>1101192</v>
      </c>
      <c r="AR37" s="21">
        <v>1135449</v>
      </c>
      <c r="AS37" s="21">
        <v>1170040</v>
      </c>
      <c r="AT37" s="21">
        <v>1200471</v>
      </c>
      <c r="AU37" s="21">
        <v>1236030</v>
      </c>
      <c r="AV37" s="21">
        <v>1274928</v>
      </c>
      <c r="AW37" s="21">
        <v>1319512</v>
      </c>
      <c r="AX37" s="21">
        <v>1367510</v>
      </c>
      <c r="AY37" s="21">
        <v>1420238</v>
      </c>
      <c r="AZ37" s="20">
        <f t="shared" si="39"/>
        <v>1467854.5</v>
      </c>
      <c r="BA37" s="21">
        <v>1515471</v>
      </c>
      <c r="BB37" s="21">
        <v>1558314</v>
      </c>
      <c r="BC37" s="21">
        <v>1594943</v>
      </c>
      <c r="BD37" s="21">
        <v>1622342</v>
      </c>
      <c r="BE37" s="21">
        <v>1642910</v>
      </c>
      <c r="BF37" s="21">
        <v>1662834</v>
      </c>
      <c r="BG37" s="21">
        <v>1678119</v>
      </c>
      <c r="BH37" s="21">
        <v>1689372</v>
      </c>
      <c r="BI37" s="21">
        <v>1705864</v>
      </c>
      <c r="BJ37" s="21">
        <v>1729722</v>
      </c>
      <c r="BK37" s="21">
        <v>1771941</v>
      </c>
      <c r="BL37" s="21">
        <v>1821498</v>
      </c>
      <c r="BM37" s="21">
        <v>1875993</v>
      </c>
      <c r="BN37" s="21">
        <v>1930436</v>
      </c>
      <c r="BO37" s="21">
        <v>1976774</v>
      </c>
      <c r="BP37" s="21">
        <v>2022253</v>
      </c>
      <c r="BQ37" s="21">
        <v>2065397</v>
      </c>
      <c r="BR37" s="21">
        <v>2100562</v>
      </c>
      <c r="BS37" s="43">
        <v>2129836</v>
      </c>
      <c r="BT37" s="34">
        <v>2244502</v>
      </c>
      <c r="BU37" s="34">
        <v>2283715</v>
      </c>
      <c r="BV37" s="34">
        <v>2324815</v>
      </c>
      <c r="BW37" s="34">
        <v>2360137</v>
      </c>
      <c r="BX37" s="34">
        <v>2401580</v>
      </c>
      <c r="BY37" s="34">
        <v>2457719</v>
      </c>
      <c r="BZ37" s="34">
        <v>2525507</v>
      </c>
      <c r="CA37" s="34">
        <v>2597746</v>
      </c>
      <c r="CB37" s="34">
        <v>2663029</v>
      </c>
      <c r="CC37" s="34">
        <v>2723421</v>
      </c>
      <c r="CD37" s="34">
        <v>2775093</v>
      </c>
      <c r="CE37" s="34">
        <v>2814347</v>
      </c>
      <c r="CF37" s="34">
        <v>2855287</v>
      </c>
      <c r="CG37" s="171">
        <v>2902787</v>
      </c>
      <c r="CH37" s="178">
        <v>2942902</v>
      </c>
      <c r="CI37" s="178">
        <v>2995919</v>
      </c>
      <c r="CJ37" s="160">
        <v>2705888</v>
      </c>
      <c r="CK37" s="160">
        <v>2744104</v>
      </c>
      <c r="CL37" s="160">
        <v>2783040</v>
      </c>
      <c r="CM37" s="160">
        <v>2822718</v>
      </c>
      <c r="CN37" s="160">
        <v>2863188</v>
      </c>
      <c r="CO37" s="160">
        <v>2904529</v>
      </c>
      <c r="CP37" s="160">
        <v>2946841</v>
      </c>
      <c r="CQ37" s="160">
        <v>2990094</v>
      </c>
      <c r="CR37" s="160">
        <v>3034569</v>
      </c>
      <c r="CS37" s="160">
        <v>3080326</v>
      </c>
      <c r="CT37" s="160">
        <v>3127347</v>
      </c>
      <c r="CU37" s="160">
        <v>3175809</v>
      </c>
      <c r="CV37" s="160">
        <v>3225680</v>
      </c>
      <c r="CW37" s="160">
        <v>3276328</v>
      </c>
      <c r="CX37" s="160">
        <v>3327623</v>
      </c>
      <c r="CY37" s="160">
        <v>3379629</v>
      </c>
      <c r="CZ37" s="160">
        <v>3432237</v>
      </c>
      <c r="DA37" s="160">
        <v>3485367</v>
      </c>
    </row>
    <row r="38" spans="1:119" ht="12" customHeight="1">
      <c r="A38" s="142" t="s">
        <v>51</v>
      </c>
      <c r="B38" s="21">
        <v>1568000</v>
      </c>
      <c r="C38" s="21">
        <v>1581000</v>
      </c>
      <c r="D38" s="21">
        <v>1584000</v>
      </c>
      <c r="E38" s="21">
        <v>1592000</v>
      </c>
      <c r="F38" s="21">
        <v>1610000</v>
      </c>
      <c r="G38" s="21">
        <v>1629000</v>
      </c>
      <c r="H38" s="21">
        <v>1653000</v>
      </c>
      <c r="I38" s="21">
        <v>1681000</v>
      </c>
      <c r="J38" s="21">
        <v>1698000</v>
      </c>
      <c r="K38" s="21">
        <v>1715000</v>
      </c>
      <c r="L38" s="21">
        <v>1740000</v>
      </c>
      <c r="M38" s="21">
        <v>1789000</v>
      </c>
      <c r="N38" s="21">
        <v>1901000</v>
      </c>
      <c r="O38" s="21">
        <v>2027000</v>
      </c>
      <c r="P38" s="21">
        <v>2092000</v>
      </c>
      <c r="Q38" s="21">
        <v>2206000</v>
      </c>
      <c r="R38" s="21">
        <v>2288000</v>
      </c>
      <c r="S38" s="21">
        <v>2211000</v>
      </c>
      <c r="T38" s="21">
        <v>2255000</v>
      </c>
      <c r="U38" s="21">
        <v>2294000</v>
      </c>
      <c r="V38" s="21">
        <v>2387000</v>
      </c>
      <c r="W38" s="21">
        <v>2424000</v>
      </c>
      <c r="X38" s="21">
        <v>2448000</v>
      </c>
      <c r="Y38" s="21">
        <v>2466000</v>
      </c>
      <c r="Z38" s="21">
        <v>2516000</v>
      </c>
      <c r="AA38" s="21">
        <v>2604000</v>
      </c>
      <c r="AB38" s="21">
        <v>2668000</v>
      </c>
      <c r="AC38" s="21">
        <v>2724000</v>
      </c>
      <c r="AD38" s="21">
        <v>2773000</v>
      </c>
      <c r="AE38" s="21">
        <v>2821000</v>
      </c>
      <c r="AF38" s="21">
        <v>2855000</v>
      </c>
      <c r="AG38" s="21">
        <v>2882000</v>
      </c>
      <c r="AH38" s="21">
        <v>2942000</v>
      </c>
      <c r="AI38" s="21">
        <v>2955000</v>
      </c>
      <c r="AJ38" s="21">
        <v>2961000</v>
      </c>
      <c r="AK38" s="21">
        <v>2967000</v>
      </c>
      <c r="AL38" s="21">
        <v>3057000</v>
      </c>
      <c r="AM38" s="21">
        <v>3174000</v>
      </c>
      <c r="AN38" s="21">
        <v>3270000</v>
      </c>
      <c r="AO38" s="21">
        <v>3343000</v>
      </c>
      <c r="AP38" s="16">
        <f t="shared" si="38"/>
        <v>3395276.5</v>
      </c>
      <c r="AQ38" s="28">
        <v>3447553</v>
      </c>
      <c r="AR38" s="21">
        <v>3447885</v>
      </c>
      <c r="AS38" s="21">
        <v>3478782</v>
      </c>
      <c r="AT38" s="21">
        <v>3549946</v>
      </c>
      <c r="AU38" s="21">
        <v>3621339</v>
      </c>
      <c r="AV38" s="21">
        <v>3693610</v>
      </c>
      <c r="AW38" s="21">
        <v>3776050</v>
      </c>
      <c r="AX38" s="21">
        <v>3889073</v>
      </c>
      <c r="AY38" s="21">
        <v>4017632</v>
      </c>
      <c r="AZ38" s="20">
        <f t="shared" si="39"/>
        <v>4126681.5</v>
      </c>
      <c r="BA38" s="21">
        <v>4235731</v>
      </c>
      <c r="BB38" s="21">
        <v>4276552</v>
      </c>
      <c r="BC38" s="21">
        <v>4300266</v>
      </c>
      <c r="BD38" s="21">
        <v>4343656</v>
      </c>
      <c r="BE38" s="21">
        <v>4400098</v>
      </c>
      <c r="BF38" s="21">
        <v>4452720</v>
      </c>
      <c r="BG38" s="21">
        <v>4531901</v>
      </c>
      <c r="BH38" s="21">
        <v>4639893</v>
      </c>
      <c r="BI38" s="21">
        <v>4746316</v>
      </c>
      <c r="BJ38" s="21">
        <v>4900780</v>
      </c>
      <c r="BK38" s="21">
        <v>5013443</v>
      </c>
      <c r="BL38" s="21">
        <v>5139011</v>
      </c>
      <c r="BM38" s="21">
        <v>5247704</v>
      </c>
      <c r="BN38" s="21">
        <v>5334896</v>
      </c>
      <c r="BO38" s="21">
        <v>5431024</v>
      </c>
      <c r="BP38" s="21">
        <v>5509963</v>
      </c>
      <c r="BQ38" s="21">
        <v>5604105</v>
      </c>
      <c r="BR38" s="21">
        <v>5687832</v>
      </c>
      <c r="BS38" s="43">
        <v>5756361</v>
      </c>
      <c r="BT38" s="34">
        <v>5910512</v>
      </c>
      <c r="BU38" s="34">
        <v>5985722</v>
      </c>
      <c r="BV38" s="34">
        <v>6052349</v>
      </c>
      <c r="BW38" s="34">
        <v>6104115</v>
      </c>
      <c r="BX38" s="34">
        <v>6178645</v>
      </c>
      <c r="BY38" s="34">
        <v>6257305</v>
      </c>
      <c r="BZ38" s="34">
        <v>6370753</v>
      </c>
      <c r="CA38" s="34">
        <v>6461587</v>
      </c>
      <c r="CB38" s="34">
        <v>6562231</v>
      </c>
      <c r="CC38" s="34">
        <v>6667426</v>
      </c>
      <c r="CD38" s="34">
        <v>6743636</v>
      </c>
      <c r="CE38" s="34">
        <v>6823267</v>
      </c>
      <c r="CF38" s="34">
        <v>6897012</v>
      </c>
      <c r="CG38" s="171">
        <v>6973742</v>
      </c>
      <c r="CH38" s="178">
        <v>7061530</v>
      </c>
      <c r="CI38" s="178">
        <v>7170351</v>
      </c>
      <c r="CJ38" s="160">
        <v>6778126</v>
      </c>
      <c r="CK38" s="160">
        <v>6862870</v>
      </c>
      <c r="CL38" s="160">
        <v>6950610</v>
      </c>
      <c r="CM38" s="160">
        <v>7041246</v>
      </c>
      <c r="CN38" s="160">
        <v>7134776</v>
      </c>
      <c r="CO38" s="160">
        <v>7231073</v>
      </c>
      <c r="CP38" s="160">
        <v>7330188</v>
      </c>
      <c r="CQ38" s="160">
        <v>7432136</v>
      </c>
      <c r="CR38" s="160">
        <v>7537377</v>
      </c>
      <c r="CS38" s="160">
        <v>7646286</v>
      </c>
      <c r="CT38" s="160">
        <v>7758905</v>
      </c>
      <c r="CU38" s="160">
        <v>7875563</v>
      </c>
      <c r="CV38" s="160">
        <v>7996400</v>
      </c>
      <c r="CW38" s="160">
        <v>8118782</v>
      </c>
      <c r="CX38" s="160">
        <v>8242723</v>
      </c>
      <c r="CY38" s="160">
        <v>8368351</v>
      </c>
      <c r="CZ38" s="160">
        <v>8495694</v>
      </c>
      <c r="DA38" s="160">
        <v>8624801</v>
      </c>
    </row>
    <row r="39" spans="1:119" ht="12" customHeight="1">
      <c r="A39" s="143" t="s">
        <v>53</v>
      </c>
      <c r="B39" s="27">
        <v>226000</v>
      </c>
      <c r="C39" s="27">
        <v>229000</v>
      </c>
      <c r="D39" s="27">
        <v>230000</v>
      </c>
      <c r="E39" s="27">
        <v>230000</v>
      </c>
      <c r="F39" s="27">
        <v>233000</v>
      </c>
      <c r="G39" s="27">
        <v>237000</v>
      </c>
      <c r="H39" s="27">
        <v>240000</v>
      </c>
      <c r="I39" s="27">
        <v>243000</v>
      </c>
      <c r="J39" s="27">
        <v>246000</v>
      </c>
      <c r="K39" s="27">
        <v>248000</v>
      </c>
      <c r="L39" s="27">
        <v>250000</v>
      </c>
      <c r="M39" s="27">
        <v>247000</v>
      </c>
      <c r="N39" s="27">
        <v>251000</v>
      </c>
      <c r="O39" s="27">
        <v>247000</v>
      </c>
      <c r="P39" s="27">
        <v>242000</v>
      </c>
      <c r="Q39" s="27">
        <v>239000</v>
      </c>
      <c r="R39" s="27">
        <v>254000</v>
      </c>
      <c r="S39" s="27">
        <v>258000</v>
      </c>
      <c r="T39" s="27">
        <v>269000</v>
      </c>
      <c r="U39" s="27">
        <v>277000</v>
      </c>
      <c r="V39" s="27">
        <v>290000</v>
      </c>
      <c r="W39" s="27">
        <v>291000</v>
      </c>
      <c r="X39" s="27">
        <v>293000</v>
      </c>
      <c r="Y39" s="27">
        <v>290000</v>
      </c>
      <c r="Z39" s="27">
        <v>293000</v>
      </c>
      <c r="AA39" s="27">
        <v>307000</v>
      </c>
      <c r="AB39" s="27">
        <v>312000</v>
      </c>
      <c r="AC39" s="27">
        <v>314000</v>
      </c>
      <c r="AD39" s="27">
        <v>315000</v>
      </c>
      <c r="AE39" s="27">
        <v>320000</v>
      </c>
      <c r="AF39" s="27">
        <v>331000</v>
      </c>
      <c r="AG39" s="27">
        <v>337000</v>
      </c>
      <c r="AH39" s="27">
        <v>333000</v>
      </c>
      <c r="AI39" s="27">
        <v>336000</v>
      </c>
      <c r="AJ39" s="27">
        <v>339000</v>
      </c>
      <c r="AK39" s="27">
        <v>332000</v>
      </c>
      <c r="AL39" s="27">
        <v>323000</v>
      </c>
      <c r="AM39" s="27">
        <v>322000</v>
      </c>
      <c r="AN39" s="27">
        <v>324000</v>
      </c>
      <c r="AO39" s="27">
        <v>329000</v>
      </c>
      <c r="AP39" s="33">
        <f t="shared" si="38"/>
        <v>334642.5</v>
      </c>
      <c r="AQ39" s="131">
        <v>340285</v>
      </c>
      <c r="AR39" s="27">
        <v>347345</v>
      </c>
      <c r="AS39" s="27">
        <v>354061</v>
      </c>
      <c r="AT39" s="27">
        <v>365501</v>
      </c>
      <c r="AU39" s="27">
        <v>381695</v>
      </c>
      <c r="AV39" s="27">
        <v>396952</v>
      </c>
      <c r="AW39" s="27">
        <v>413354</v>
      </c>
      <c r="AX39" s="27">
        <v>432880</v>
      </c>
      <c r="AY39" s="27">
        <v>454378</v>
      </c>
      <c r="AZ39" s="33">
        <f t="shared" si="39"/>
        <v>473045</v>
      </c>
      <c r="BA39" s="27">
        <v>491712</v>
      </c>
      <c r="BB39" s="27">
        <v>506400</v>
      </c>
      <c r="BC39" s="27">
        <v>510345</v>
      </c>
      <c r="BD39" s="27">
        <v>504896</v>
      </c>
      <c r="BE39" s="27">
        <v>499695</v>
      </c>
      <c r="BF39" s="27">
        <v>495633</v>
      </c>
      <c r="BG39" s="27">
        <v>476965</v>
      </c>
      <c r="BH39" s="27">
        <v>465101</v>
      </c>
      <c r="BI39" s="27">
        <v>458374</v>
      </c>
      <c r="BJ39" s="27">
        <v>453401</v>
      </c>
      <c r="BK39" s="27">
        <v>457739</v>
      </c>
      <c r="BL39" s="27">
        <v>463491</v>
      </c>
      <c r="BM39" s="27">
        <v>469033</v>
      </c>
      <c r="BN39" s="27">
        <v>474982</v>
      </c>
      <c r="BO39" s="27">
        <v>478447</v>
      </c>
      <c r="BP39" s="27">
        <v>480085</v>
      </c>
      <c r="BQ39" s="27">
        <v>480031</v>
      </c>
      <c r="BR39" s="27">
        <v>480045</v>
      </c>
      <c r="BS39" s="27">
        <v>479602</v>
      </c>
      <c r="BT39" s="35">
        <v>494300</v>
      </c>
      <c r="BU39" s="35">
        <v>494657</v>
      </c>
      <c r="BV39" s="35">
        <v>500017</v>
      </c>
      <c r="BW39" s="35">
        <v>503453</v>
      </c>
      <c r="BX39" s="35">
        <v>509106</v>
      </c>
      <c r="BY39" s="35">
        <v>514157</v>
      </c>
      <c r="BZ39" s="35">
        <v>522667</v>
      </c>
      <c r="CA39" s="35">
        <v>534876</v>
      </c>
      <c r="CB39" s="35">
        <v>546043</v>
      </c>
      <c r="CC39" s="35">
        <v>559851</v>
      </c>
      <c r="CD39" s="35">
        <v>564367</v>
      </c>
      <c r="CE39" s="35">
        <v>567356</v>
      </c>
      <c r="CF39" s="35">
        <v>576412</v>
      </c>
      <c r="CG39" s="173">
        <v>583223</v>
      </c>
      <c r="CH39" s="179">
        <v>584153</v>
      </c>
      <c r="CI39" s="179">
        <v>586107</v>
      </c>
      <c r="CJ39" s="161">
        <v>525296</v>
      </c>
      <c r="CK39" s="161">
        <v>526758</v>
      </c>
      <c r="CL39" s="161">
        <v>528005</v>
      </c>
      <c r="CM39" s="161">
        <v>529053</v>
      </c>
      <c r="CN39" s="161">
        <v>529846</v>
      </c>
      <c r="CO39" s="161">
        <v>530409</v>
      </c>
      <c r="CP39" s="161">
        <v>530784</v>
      </c>
      <c r="CQ39" s="161">
        <v>530948</v>
      </c>
      <c r="CR39" s="161">
        <v>530925</v>
      </c>
      <c r="CS39" s="161">
        <v>530704</v>
      </c>
      <c r="CT39" s="161">
        <v>530314</v>
      </c>
      <c r="CU39" s="161">
        <v>529754</v>
      </c>
      <c r="CV39" s="161">
        <v>529031</v>
      </c>
      <c r="CW39" s="161">
        <v>528134</v>
      </c>
      <c r="CX39" s="161">
        <v>527080</v>
      </c>
      <c r="CY39" s="161">
        <v>525867</v>
      </c>
      <c r="CZ39" s="161">
        <v>524512</v>
      </c>
      <c r="DA39" s="161">
        <v>522979</v>
      </c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</row>
    <row r="40" spans="1:119">
      <c r="CG40" s="172"/>
      <c r="CH40" s="40"/>
      <c r="CI40" s="40"/>
      <c r="CJ40" s="153"/>
      <c r="CK40" s="153"/>
      <c r="CL40" s="153"/>
      <c r="CM40" s="153"/>
      <c r="CN40" s="153"/>
      <c r="CO40" s="153"/>
      <c r="CP40" s="153"/>
      <c r="CQ40" s="153"/>
      <c r="CR40" s="153"/>
      <c r="CS40" s="153"/>
      <c r="CT40" s="153"/>
      <c r="CU40" s="153"/>
      <c r="CV40" s="153"/>
      <c r="CW40" s="153"/>
      <c r="CX40" s="153"/>
      <c r="CY40" s="153"/>
      <c r="CZ40" s="153"/>
      <c r="DA40" s="153"/>
    </row>
    <row r="41" spans="1:119" ht="12" customHeight="1">
      <c r="A41" s="141" t="s">
        <v>27</v>
      </c>
      <c r="B41" s="14">
        <v>7644000</v>
      </c>
      <c r="C41" s="14">
        <v>7687000</v>
      </c>
      <c r="D41" s="14">
        <v>7736000</v>
      </c>
      <c r="E41" s="14">
        <v>7768000</v>
      </c>
      <c r="F41" s="14">
        <v>7772000</v>
      </c>
      <c r="G41" s="14">
        <v>7797000</v>
      </c>
      <c r="H41" s="14">
        <v>7840000</v>
      </c>
      <c r="I41" s="14">
        <v>7857000</v>
      </c>
      <c r="J41" s="14">
        <v>7866000</v>
      </c>
      <c r="K41" s="14">
        <v>7890000</v>
      </c>
      <c r="L41" s="14">
        <v>7905000</v>
      </c>
      <c r="M41" s="14">
        <v>7995000</v>
      </c>
      <c r="N41" s="14">
        <v>8057000</v>
      </c>
      <c r="O41" s="14">
        <v>7761000</v>
      </c>
      <c r="P41" s="14">
        <v>7719000</v>
      </c>
      <c r="Q41" s="14">
        <v>7601000</v>
      </c>
      <c r="R41" s="14">
        <v>8155000</v>
      </c>
      <c r="S41" s="14">
        <v>8341000</v>
      </c>
      <c r="T41" s="14">
        <v>8552000</v>
      </c>
      <c r="U41" s="14">
        <v>8670000</v>
      </c>
      <c r="V41" s="14">
        <v>8738000</v>
      </c>
      <c r="W41" s="14">
        <v>8790000</v>
      </c>
      <c r="X41" s="14">
        <v>8956000</v>
      </c>
      <c r="Y41" s="14">
        <v>9065000</v>
      </c>
      <c r="Z41" s="14">
        <v>9252000</v>
      </c>
      <c r="AA41" s="14">
        <v>9435000</v>
      </c>
      <c r="AB41" s="14">
        <v>9530000</v>
      </c>
      <c r="AC41" s="14">
        <v>9668000</v>
      </c>
      <c r="AD41" s="14">
        <v>9886000</v>
      </c>
      <c r="AE41" s="14">
        <v>9986000</v>
      </c>
      <c r="AF41" s="14">
        <v>10086000</v>
      </c>
      <c r="AG41" s="14">
        <v>10130000</v>
      </c>
      <c r="AH41" s="14">
        <v>10280000</v>
      </c>
      <c r="AI41" s="14">
        <v>10402000</v>
      </c>
      <c r="AJ41" s="14">
        <v>10580000</v>
      </c>
      <c r="AK41" s="14">
        <v>10693000</v>
      </c>
      <c r="AL41" s="14">
        <v>10836000</v>
      </c>
      <c r="AM41" s="14">
        <v>10947000</v>
      </c>
      <c r="AN41" s="14">
        <v>10995000</v>
      </c>
      <c r="AO41" s="14">
        <v>11039000</v>
      </c>
      <c r="AP41" s="16">
        <f t="shared" ref="AP41:AP52" si="40">(((AQ41-AO41)/2)+AO41)</f>
        <v>11120698.5</v>
      </c>
      <c r="AQ41" s="22">
        <v>11202397</v>
      </c>
      <c r="AR41" s="14">
        <v>11251948</v>
      </c>
      <c r="AS41" s="14">
        <v>11251367</v>
      </c>
      <c r="AT41" s="14">
        <v>11262145</v>
      </c>
      <c r="AU41" s="14">
        <v>11291743</v>
      </c>
      <c r="AV41" s="14">
        <v>11342853</v>
      </c>
      <c r="AW41" s="14">
        <v>11386316</v>
      </c>
      <c r="AX41" s="14">
        <v>11412561</v>
      </c>
      <c r="AY41" s="14">
        <v>11396837</v>
      </c>
      <c r="AZ41" s="20">
        <f t="shared" ref="AZ41:AZ52" si="41">((BA41-AY41)/2)+AY41</f>
        <v>11420147.5</v>
      </c>
      <c r="BA41" s="14">
        <v>11443458</v>
      </c>
      <c r="BB41" s="14">
        <v>11423412</v>
      </c>
      <c r="BC41" s="14">
        <v>11408818</v>
      </c>
      <c r="BD41" s="14">
        <v>11412132</v>
      </c>
      <c r="BE41" s="14">
        <v>11399806</v>
      </c>
      <c r="BF41" s="14">
        <v>11387257</v>
      </c>
      <c r="BG41" s="14">
        <v>11391178</v>
      </c>
      <c r="BH41" s="14">
        <v>11390183</v>
      </c>
      <c r="BI41" s="14">
        <v>11409782</v>
      </c>
      <c r="BJ41" s="14">
        <v>11446979</v>
      </c>
      <c r="BK41" s="14">
        <v>11535973</v>
      </c>
      <c r="BL41" s="14">
        <v>11635197</v>
      </c>
      <c r="BM41" s="14">
        <v>11725984</v>
      </c>
      <c r="BN41" s="14">
        <v>11804986</v>
      </c>
      <c r="BO41" s="14">
        <v>11884935</v>
      </c>
      <c r="BP41" s="14">
        <v>11953003</v>
      </c>
      <c r="BQ41" s="14">
        <v>12011509</v>
      </c>
      <c r="BR41" s="14">
        <v>12069774</v>
      </c>
      <c r="BS41" s="15">
        <v>12128370</v>
      </c>
      <c r="BT41" s="34">
        <v>12434161</v>
      </c>
      <c r="BU41" s="34">
        <v>12488445</v>
      </c>
      <c r="BV41" s="34">
        <v>12525556</v>
      </c>
      <c r="BW41" s="34">
        <v>12556006</v>
      </c>
      <c r="BX41" s="34">
        <v>12589773</v>
      </c>
      <c r="BY41" s="34">
        <v>12609903</v>
      </c>
      <c r="BZ41" s="34">
        <v>12643955</v>
      </c>
      <c r="CA41" s="34">
        <v>12695866</v>
      </c>
      <c r="CB41" s="34">
        <v>12747038</v>
      </c>
      <c r="CC41" s="34">
        <v>12796778</v>
      </c>
      <c r="CD41" s="34">
        <v>12840459</v>
      </c>
      <c r="CE41" s="34">
        <v>12859752</v>
      </c>
      <c r="CF41" s="34">
        <v>12875255</v>
      </c>
      <c r="CG41" s="171">
        <v>12890552</v>
      </c>
      <c r="CH41" s="178">
        <v>12880580</v>
      </c>
      <c r="CI41" s="178">
        <v>12859995</v>
      </c>
      <c r="CJ41" s="160">
        <v>13028814</v>
      </c>
      <c r="CK41" s="160">
        <v>13063852</v>
      </c>
      <c r="CL41" s="160">
        <v>13097218</v>
      </c>
      <c r="CM41" s="160">
        <v>13128924</v>
      </c>
      <c r="CN41" s="160">
        <v>13158664</v>
      </c>
      <c r="CO41" s="160">
        <v>13186604</v>
      </c>
      <c r="CP41" s="160">
        <v>13212633</v>
      </c>
      <c r="CQ41" s="160">
        <v>13236720</v>
      </c>
      <c r="CR41" s="160">
        <v>13259305</v>
      </c>
      <c r="CS41" s="160">
        <v>13280998</v>
      </c>
      <c r="CT41" s="160">
        <v>13301720</v>
      </c>
      <c r="CU41" s="160">
        <v>13321572</v>
      </c>
      <c r="CV41" s="160">
        <v>13340507</v>
      </c>
      <c r="CW41" s="160">
        <v>13359250</v>
      </c>
      <c r="CX41" s="160">
        <v>13377911</v>
      </c>
      <c r="CY41" s="160">
        <v>13396347</v>
      </c>
      <c r="CZ41" s="160">
        <v>13414616</v>
      </c>
      <c r="DA41" s="160">
        <v>13432892</v>
      </c>
    </row>
    <row r="42" spans="1:119" ht="12" customHeight="1">
      <c r="A42" s="141" t="s">
        <v>28</v>
      </c>
      <c r="B42" s="14">
        <v>3242000</v>
      </c>
      <c r="C42" s="14">
        <v>3257000</v>
      </c>
      <c r="D42" s="14">
        <v>3281000</v>
      </c>
      <c r="E42" s="14">
        <v>3304000</v>
      </c>
      <c r="F42" s="14">
        <v>3319000</v>
      </c>
      <c r="G42" s="14">
        <v>3332000</v>
      </c>
      <c r="H42" s="14">
        <v>3348000</v>
      </c>
      <c r="I42" s="14">
        <v>3374000</v>
      </c>
      <c r="J42" s="14">
        <v>3386000</v>
      </c>
      <c r="K42" s="14">
        <v>3403000</v>
      </c>
      <c r="L42" s="14">
        <v>3433000</v>
      </c>
      <c r="M42" s="14">
        <v>3483000</v>
      </c>
      <c r="N42" s="14">
        <v>3507000</v>
      </c>
      <c r="O42" s="14">
        <v>3449000</v>
      </c>
      <c r="P42" s="14">
        <v>3440000</v>
      </c>
      <c r="Q42" s="14">
        <v>3427000</v>
      </c>
      <c r="R42" s="14">
        <v>3702000</v>
      </c>
      <c r="S42" s="14">
        <v>3779000</v>
      </c>
      <c r="T42" s="14">
        <v>3877000</v>
      </c>
      <c r="U42" s="14">
        <v>3958000</v>
      </c>
      <c r="V42" s="14">
        <v>3967000</v>
      </c>
      <c r="W42" s="14">
        <v>4096000</v>
      </c>
      <c r="X42" s="14">
        <v>4148000</v>
      </c>
      <c r="Y42" s="14">
        <v>4182000</v>
      </c>
      <c r="Z42" s="14">
        <v>4264000</v>
      </c>
      <c r="AA42" s="14">
        <v>4363000</v>
      </c>
      <c r="AB42" s="14">
        <v>4458000</v>
      </c>
      <c r="AC42" s="14">
        <v>4529000</v>
      </c>
      <c r="AD42" s="14">
        <v>4583000</v>
      </c>
      <c r="AE42" s="14">
        <v>4613000</v>
      </c>
      <c r="AF42" s="14">
        <v>4674000</v>
      </c>
      <c r="AG42" s="14">
        <v>4730000</v>
      </c>
      <c r="AH42" s="14">
        <v>4736000</v>
      </c>
      <c r="AI42" s="14">
        <v>4799000</v>
      </c>
      <c r="AJ42" s="14">
        <v>4856000</v>
      </c>
      <c r="AK42" s="14">
        <v>4922000</v>
      </c>
      <c r="AL42" s="14">
        <v>4999000</v>
      </c>
      <c r="AM42" s="14">
        <v>5053000</v>
      </c>
      <c r="AN42" s="14">
        <v>5093000</v>
      </c>
      <c r="AO42" s="14">
        <v>5143000</v>
      </c>
      <c r="AP42" s="16">
        <f t="shared" si="40"/>
        <v>5198198</v>
      </c>
      <c r="AQ42" s="22">
        <v>5253396</v>
      </c>
      <c r="AR42" s="14">
        <v>5302435</v>
      </c>
      <c r="AS42" s="14">
        <v>5338277</v>
      </c>
      <c r="AT42" s="14">
        <v>5361890</v>
      </c>
      <c r="AU42" s="14">
        <v>5365766</v>
      </c>
      <c r="AV42" s="14">
        <v>5389088</v>
      </c>
      <c r="AW42" s="14">
        <v>5425638</v>
      </c>
      <c r="AX42" s="14">
        <v>5470214</v>
      </c>
      <c r="AY42" s="14">
        <v>5501174</v>
      </c>
      <c r="AZ42" s="20">
        <f t="shared" si="41"/>
        <v>5490804.5</v>
      </c>
      <c r="BA42" s="14">
        <v>5480435</v>
      </c>
      <c r="BB42" s="14">
        <v>5467922</v>
      </c>
      <c r="BC42" s="14">
        <v>5450395</v>
      </c>
      <c r="BD42" s="14">
        <v>5458322</v>
      </c>
      <c r="BE42" s="14">
        <v>5459211</v>
      </c>
      <c r="BF42" s="14">
        <v>5454108</v>
      </c>
      <c r="BG42" s="14">
        <v>5473012</v>
      </c>
      <c r="BH42" s="14">
        <v>5491735</v>
      </c>
      <c r="BI42" s="14">
        <v>5523693</v>
      </c>
      <c r="BJ42" s="14">
        <v>5555097</v>
      </c>
      <c r="BK42" s="14">
        <v>5602062</v>
      </c>
      <c r="BL42" s="14">
        <v>5648649</v>
      </c>
      <c r="BM42" s="14">
        <v>5701965</v>
      </c>
      <c r="BN42" s="14">
        <v>5745626</v>
      </c>
      <c r="BO42" s="14">
        <v>5791819</v>
      </c>
      <c r="BP42" s="14">
        <v>5834908</v>
      </c>
      <c r="BQ42" s="14">
        <v>5872370</v>
      </c>
      <c r="BR42" s="14">
        <v>5907617</v>
      </c>
      <c r="BS42" s="15">
        <v>5942901</v>
      </c>
      <c r="BT42" s="34">
        <v>6091866</v>
      </c>
      <c r="BU42" s="34">
        <v>6127760</v>
      </c>
      <c r="BV42" s="34">
        <v>6155967</v>
      </c>
      <c r="BW42" s="34">
        <v>6196638</v>
      </c>
      <c r="BX42" s="34">
        <v>6233007</v>
      </c>
      <c r="BY42" s="34">
        <v>6278616</v>
      </c>
      <c r="BZ42" s="34">
        <v>6332669</v>
      </c>
      <c r="CA42" s="34">
        <v>6379599</v>
      </c>
      <c r="CB42" s="34">
        <v>6424806</v>
      </c>
      <c r="CC42" s="34">
        <v>6459325</v>
      </c>
      <c r="CD42" s="34">
        <v>6489856</v>
      </c>
      <c r="CE42" s="34">
        <v>6516353</v>
      </c>
      <c r="CF42" s="34">
        <v>6537334</v>
      </c>
      <c r="CG42" s="171">
        <v>6570713</v>
      </c>
      <c r="CH42" s="178">
        <v>6596855</v>
      </c>
      <c r="CI42" s="178">
        <v>6619680</v>
      </c>
      <c r="CJ42" s="160">
        <v>6469266</v>
      </c>
      <c r="CK42" s="160">
        <v>6493780</v>
      </c>
      <c r="CL42" s="160">
        <v>6517631</v>
      </c>
      <c r="CM42" s="160">
        <v>6540916</v>
      </c>
      <c r="CN42" s="160">
        <v>6563494</v>
      </c>
      <c r="CO42" s="160">
        <v>6585386</v>
      </c>
      <c r="CP42" s="160">
        <v>6606554</v>
      </c>
      <c r="CQ42" s="160">
        <v>6627008</v>
      </c>
      <c r="CR42" s="160">
        <v>6646851</v>
      </c>
      <c r="CS42" s="160">
        <v>6666200</v>
      </c>
      <c r="CT42" s="160">
        <v>6685094</v>
      </c>
      <c r="CU42" s="160">
        <v>6703479</v>
      </c>
      <c r="CV42" s="160">
        <v>6721322</v>
      </c>
      <c r="CW42" s="160">
        <v>6739157</v>
      </c>
      <c r="CX42" s="160">
        <v>6756913</v>
      </c>
      <c r="CY42" s="160">
        <v>6774671</v>
      </c>
      <c r="CZ42" s="160">
        <v>6792392</v>
      </c>
      <c r="DA42" s="160">
        <v>6810108</v>
      </c>
    </row>
    <row r="43" spans="1:119" ht="12" customHeight="1">
      <c r="A43" s="141" t="s">
        <v>29</v>
      </c>
      <c r="B43" s="14">
        <v>2475000</v>
      </c>
      <c r="C43" s="14">
        <v>2482000</v>
      </c>
      <c r="D43" s="14">
        <v>2489000</v>
      </c>
      <c r="E43" s="14">
        <v>2495000</v>
      </c>
      <c r="F43" s="14">
        <v>2510000</v>
      </c>
      <c r="G43" s="14">
        <v>2524000</v>
      </c>
      <c r="H43" s="14">
        <v>2509000</v>
      </c>
      <c r="I43" s="14">
        <v>2498000</v>
      </c>
      <c r="J43" s="14">
        <v>2494000</v>
      </c>
      <c r="K43" s="14">
        <v>2520000</v>
      </c>
      <c r="L43" s="14">
        <v>2537000</v>
      </c>
      <c r="M43" s="14">
        <v>2491000</v>
      </c>
      <c r="N43" s="14">
        <v>2439000</v>
      </c>
      <c r="O43" s="14">
        <v>2334000</v>
      </c>
      <c r="P43" s="14">
        <v>2301000</v>
      </c>
      <c r="Q43" s="14">
        <v>2308000</v>
      </c>
      <c r="R43" s="14">
        <v>2467000</v>
      </c>
      <c r="S43" s="14">
        <v>2509000</v>
      </c>
      <c r="T43" s="14">
        <v>2543000</v>
      </c>
      <c r="U43" s="14">
        <v>2578000</v>
      </c>
      <c r="V43" s="14">
        <v>2625000</v>
      </c>
      <c r="W43" s="14">
        <v>2617000</v>
      </c>
      <c r="X43" s="14">
        <v>2626000</v>
      </c>
      <c r="Y43" s="14">
        <v>2629000</v>
      </c>
      <c r="Z43" s="14">
        <v>2626000</v>
      </c>
      <c r="AA43" s="14">
        <v>2679000</v>
      </c>
      <c r="AB43" s="14">
        <v>2703000</v>
      </c>
      <c r="AC43" s="14">
        <v>2716000</v>
      </c>
      <c r="AD43" s="14">
        <v>2708000</v>
      </c>
      <c r="AE43" s="14">
        <v>2729000</v>
      </c>
      <c r="AF43" s="14">
        <v>2756000</v>
      </c>
      <c r="AG43" s="14">
        <v>2756000</v>
      </c>
      <c r="AH43" s="14">
        <v>2750000</v>
      </c>
      <c r="AI43" s="14">
        <v>2747000</v>
      </c>
      <c r="AJ43" s="14">
        <v>2746000</v>
      </c>
      <c r="AK43" s="14">
        <v>2742000</v>
      </c>
      <c r="AL43" s="14">
        <v>2762000</v>
      </c>
      <c r="AM43" s="14">
        <v>2793000</v>
      </c>
      <c r="AN43" s="14">
        <v>2803000</v>
      </c>
      <c r="AO43" s="14">
        <v>2805000</v>
      </c>
      <c r="AP43" s="16">
        <f t="shared" si="40"/>
        <v>2828352.5</v>
      </c>
      <c r="AQ43" s="22">
        <v>2851705</v>
      </c>
      <c r="AR43" s="14">
        <v>2860287</v>
      </c>
      <c r="AS43" s="14">
        <v>2863715</v>
      </c>
      <c r="AT43" s="14">
        <v>2867530</v>
      </c>
      <c r="AU43" s="14">
        <v>2880847</v>
      </c>
      <c r="AV43" s="14">
        <v>2903082</v>
      </c>
      <c r="AW43" s="14">
        <v>2913573</v>
      </c>
      <c r="AX43" s="14">
        <v>2918069</v>
      </c>
      <c r="AY43" s="14">
        <v>2915739</v>
      </c>
      <c r="AZ43" s="20">
        <f t="shared" si="41"/>
        <v>2911861</v>
      </c>
      <c r="BA43" s="14">
        <v>2907983</v>
      </c>
      <c r="BB43" s="14">
        <v>2888189</v>
      </c>
      <c r="BC43" s="14">
        <v>2870543</v>
      </c>
      <c r="BD43" s="14">
        <v>2858618</v>
      </c>
      <c r="BE43" s="14">
        <v>2829684</v>
      </c>
      <c r="BF43" s="14">
        <v>2791970</v>
      </c>
      <c r="BG43" s="14">
        <v>2767011</v>
      </c>
      <c r="BH43" s="14">
        <v>2768388</v>
      </c>
      <c r="BI43" s="14">
        <v>2770592</v>
      </c>
      <c r="BJ43" s="14">
        <v>2779769</v>
      </c>
      <c r="BK43" s="14">
        <v>2791227</v>
      </c>
      <c r="BL43" s="14">
        <v>2806923</v>
      </c>
      <c r="BM43" s="14">
        <v>2820525</v>
      </c>
      <c r="BN43" s="14">
        <v>2829422</v>
      </c>
      <c r="BO43" s="14">
        <v>2840860</v>
      </c>
      <c r="BP43" s="14">
        <v>2848473</v>
      </c>
      <c r="BQ43" s="14">
        <v>2854396</v>
      </c>
      <c r="BR43" s="14">
        <v>2861025</v>
      </c>
      <c r="BS43" s="15">
        <v>2869413</v>
      </c>
      <c r="BT43" s="34">
        <v>2929067</v>
      </c>
      <c r="BU43" s="34">
        <v>2931997</v>
      </c>
      <c r="BV43" s="34">
        <v>2934234</v>
      </c>
      <c r="BW43" s="34">
        <v>2941999</v>
      </c>
      <c r="BX43" s="34">
        <v>2953635</v>
      </c>
      <c r="BY43" s="34">
        <v>2964454</v>
      </c>
      <c r="BZ43" s="34">
        <v>2982644</v>
      </c>
      <c r="CA43" s="34">
        <v>2999212</v>
      </c>
      <c r="CB43" s="34">
        <v>3016734</v>
      </c>
      <c r="CC43" s="34">
        <v>3032870</v>
      </c>
      <c r="CD43" s="34">
        <v>3050321</v>
      </c>
      <c r="CE43" s="34">
        <v>3064097</v>
      </c>
      <c r="CF43" s="34">
        <v>3074186</v>
      </c>
      <c r="CG43" s="171">
        <v>3092341</v>
      </c>
      <c r="CH43" s="178">
        <v>3107126</v>
      </c>
      <c r="CI43" s="178">
        <v>3123899</v>
      </c>
      <c r="CJ43" s="160">
        <v>3022322</v>
      </c>
      <c r="CK43" s="160">
        <v>3024770</v>
      </c>
      <c r="CL43" s="160">
        <v>3026380</v>
      </c>
      <c r="CM43" s="160">
        <v>3027058</v>
      </c>
      <c r="CN43" s="160">
        <v>3026831</v>
      </c>
      <c r="CO43" s="160">
        <v>3025631</v>
      </c>
      <c r="CP43" s="160">
        <v>3023507</v>
      </c>
      <c r="CQ43" s="160">
        <v>3020496</v>
      </c>
      <c r="CR43" s="160">
        <v>3016578</v>
      </c>
      <c r="CS43" s="160">
        <v>3011877</v>
      </c>
      <c r="CT43" s="160">
        <v>3006420</v>
      </c>
      <c r="CU43" s="160">
        <v>3000209</v>
      </c>
      <c r="CV43" s="160">
        <v>2993222</v>
      </c>
      <c r="CW43" s="160">
        <v>2986028</v>
      </c>
      <c r="CX43" s="160">
        <v>2978613</v>
      </c>
      <c r="CY43" s="160">
        <v>2970959</v>
      </c>
      <c r="CZ43" s="160">
        <v>2963192</v>
      </c>
      <c r="DA43" s="160">
        <v>2955172</v>
      </c>
    </row>
    <row r="44" spans="1:119" ht="12" customHeight="1">
      <c r="A44" s="141" t="s">
        <v>30</v>
      </c>
      <c r="B44" s="14">
        <v>1883000</v>
      </c>
      <c r="C44" s="14">
        <v>1881000</v>
      </c>
      <c r="D44" s="14">
        <v>1883000</v>
      </c>
      <c r="E44" s="14">
        <v>1877000</v>
      </c>
      <c r="F44" s="14">
        <v>1868000</v>
      </c>
      <c r="G44" s="14">
        <v>1872000</v>
      </c>
      <c r="H44" s="14">
        <v>1869000</v>
      </c>
      <c r="I44" s="14">
        <v>1856000</v>
      </c>
      <c r="J44" s="14">
        <v>1842000</v>
      </c>
      <c r="K44" s="14">
        <v>1824000</v>
      </c>
      <c r="L44" s="14">
        <v>1788000</v>
      </c>
      <c r="M44" s="14">
        <v>1765000</v>
      </c>
      <c r="N44" s="14">
        <v>1760000</v>
      </c>
      <c r="O44" s="14">
        <v>1796000</v>
      </c>
      <c r="P44" s="14">
        <v>1779000</v>
      </c>
      <c r="Q44" s="14">
        <v>1731000</v>
      </c>
      <c r="R44" s="14">
        <v>1805000</v>
      </c>
      <c r="S44" s="14">
        <v>1853000</v>
      </c>
      <c r="T44" s="14">
        <v>1892000</v>
      </c>
      <c r="U44" s="14">
        <v>1925000</v>
      </c>
      <c r="V44" s="14">
        <v>1916000</v>
      </c>
      <c r="W44" s="14">
        <v>1950000</v>
      </c>
      <c r="X44" s="14">
        <v>1977000</v>
      </c>
      <c r="Y44" s="14">
        <v>1994000</v>
      </c>
      <c r="Z44" s="14">
        <v>2042000</v>
      </c>
      <c r="AA44" s="14">
        <v>2093000</v>
      </c>
      <c r="AB44" s="14">
        <v>2119000</v>
      </c>
      <c r="AC44" s="14">
        <v>2128000</v>
      </c>
      <c r="AD44" s="14">
        <v>2142000</v>
      </c>
      <c r="AE44" s="14">
        <v>2160000</v>
      </c>
      <c r="AF44" s="14">
        <v>2183000</v>
      </c>
      <c r="AG44" s="14">
        <v>2215000</v>
      </c>
      <c r="AH44" s="14">
        <v>2231000</v>
      </c>
      <c r="AI44" s="14">
        <v>2217000</v>
      </c>
      <c r="AJ44" s="14">
        <v>2209000</v>
      </c>
      <c r="AK44" s="14">
        <v>2206000</v>
      </c>
      <c r="AL44" s="14">
        <v>2200000</v>
      </c>
      <c r="AM44" s="14">
        <v>2197000</v>
      </c>
      <c r="AN44" s="14">
        <v>2216000</v>
      </c>
      <c r="AO44" s="14">
        <v>2236000</v>
      </c>
      <c r="AP44" s="16">
        <f t="shared" si="40"/>
        <v>2241300</v>
      </c>
      <c r="AQ44" s="22">
        <v>2246600</v>
      </c>
      <c r="AR44" s="14">
        <v>2256375</v>
      </c>
      <c r="AS44" s="14">
        <v>2265603</v>
      </c>
      <c r="AT44" s="14">
        <v>2269499</v>
      </c>
      <c r="AU44" s="14">
        <v>2280578</v>
      </c>
      <c r="AV44" s="14">
        <v>2301001</v>
      </c>
      <c r="AW44" s="14">
        <v>2320647</v>
      </c>
      <c r="AX44" s="14">
        <v>2335657</v>
      </c>
      <c r="AY44" s="14">
        <v>2350906</v>
      </c>
      <c r="AZ44" s="20">
        <f t="shared" si="41"/>
        <v>2367877.5</v>
      </c>
      <c r="BA44" s="14">
        <v>2384849</v>
      </c>
      <c r="BB44" s="14">
        <v>2401202</v>
      </c>
      <c r="BC44" s="14">
        <v>2415531</v>
      </c>
      <c r="BD44" s="14">
        <v>2424086</v>
      </c>
      <c r="BE44" s="14">
        <v>2427405</v>
      </c>
      <c r="BF44" s="14">
        <v>2432619</v>
      </c>
      <c r="BG44" s="14">
        <v>2445367</v>
      </c>
      <c r="BH44" s="14">
        <v>2461996</v>
      </c>
      <c r="BI44" s="14">
        <v>2472849</v>
      </c>
      <c r="BJ44" s="14">
        <v>2480683</v>
      </c>
      <c r="BK44" s="14">
        <v>2495209</v>
      </c>
      <c r="BL44" s="14">
        <v>2526042</v>
      </c>
      <c r="BM44" s="14">
        <v>2547605</v>
      </c>
      <c r="BN44" s="14">
        <v>2569118</v>
      </c>
      <c r="BO44" s="14">
        <v>2586942</v>
      </c>
      <c r="BP44" s="14">
        <v>2598266</v>
      </c>
      <c r="BQ44" s="14">
        <v>2616339</v>
      </c>
      <c r="BR44" s="14">
        <v>2638667</v>
      </c>
      <c r="BS44" s="15">
        <v>2654052</v>
      </c>
      <c r="BT44" s="34">
        <v>2693681</v>
      </c>
      <c r="BU44" s="34">
        <v>2702162</v>
      </c>
      <c r="BV44" s="34">
        <v>2713535</v>
      </c>
      <c r="BW44" s="34">
        <v>2723004</v>
      </c>
      <c r="BX44" s="34">
        <v>2734373</v>
      </c>
      <c r="BY44" s="34">
        <v>2745299</v>
      </c>
      <c r="BZ44" s="34">
        <v>2762931</v>
      </c>
      <c r="CA44" s="34">
        <v>2783785</v>
      </c>
      <c r="CB44" s="34">
        <v>2808076</v>
      </c>
      <c r="CC44" s="34">
        <v>2832704</v>
      </c>
      <c r="CD44" s="34">
        <v>2858837</v>
      </c>
      <c r="CE44" s="34">
        <v>2870386</v>
      </c>
      <c r="CF44" s="34">
        <v>2885905</v>
      </c>
      <c r="CG44" s="171">
        <v>2895801</v>
      </c>
      <c r="CH44" s="178">
        <v>2904021</v>
      </c>
      <c r="CI44" s="178">
        <v>2911641</v>
      </c>
      <c r="CJ44" s="160">
        <v>2834644</v>
      </c>
      <c r="CK44" s="160">
        <v>2843856</v>
      </c>
      <c r="CL44" s="160">
        <v>2852690</v>
      </c>
      <c r="CM44" s="160">
        <v>2861120</v>
      </c>
      <c r="CN44" s="160">
        <v>2869179</v>
      </c>
      <c r="CO44" s="160">
        <v>2876728</v>
      </c>
      <c r="CP44" s="160">
        <v>2883852</v>
      </c>
      <c r="CQ44" s="160">
        <v>2890566</v>
      </c>
      <c r="CR44" s="160">
        <v>2896901</v>
      </c>
      <c r="CS44" s="160">
        <v>2902887</v>
      </c>
      <c r="CT44" s="160">
        <v>2908587</v>
      </c>
      <c r="CU44" s="160">
        <v>2913953</v>
      </c>
      <c r="CV44" s="160">
        <v>2919002</v>
      </c>
      <c r="CW44" s="160">
        <v>2923777</v>
      </c>
      <c r="CX44" s="160">
        <v>2928236</v>
      </c>
      <c r="CY44" s="160">
        <v>2932414</v>
      </c>
      <c r="CZ44" s="160">
        <v>2936389</v>
      </c>
      <c r="DA44" s="160">
        <v>2940084</v>
      </c>
    </row>
    <row r="45" spans="1:119" ht="12" customHeight="1">
      <c r="A45" s="141" t="s">
        <v>33</v>
      </c>
      <c r="B45" s="21">
        <v>4834000</v>
      </c>
      <c r="C45" s="21">
        <v>4798000</v>
      </c>
      <c r="D45" s="21">
        <v>4780000</v>
      </c>
      <c r="E45" s="21">
        <v>4780000</v>
      </c>
      <c r="F45" s="21">
        <v>4798000</v>
      </c>
      <c r="G45" s="21">
        <v>4838000</v>
      </c>
      <c r="H45" s="21">
        <v>4889000</v>
      </c>
      <c r="I45" s="21">
        <v>4968000</v>
      </c>
      <c r="J45" s="21">
        <v>5056000</v>
      </c>
      <c r="K45" s="21">
        <v>5156000</v>
      </c>
      <c r="L45" s="21">
        <v>5315000</v>
      </c>
      <c r="M45" s="21">
        <v>5472000</v>
      </c>
      <c r="N45" s="21">
        <v>5549000</v>
      </c>
      <c r="O45" s="21">
        <v>5405000</v>
      </c>
      <c r="P45" s="21">
        <v>5467000</v>
      </c>
      <c r="Q45" s="21">
        <v>5475000</v>
      </c>
      <c r="R45" s="21">
        <v>5874000</v>
      </c>
      <c r="S45" s="21">
        <v>6076000</v>
      </c>
      <c r="T45" s="21">
        <v>6213000</v>
      </c>
      <c r="U45" s="21">
        <v>6332000</v>
      </c>
      <c r="V45" s="21">
        <v>6407000</v>
      </c>
      <c r="W45" s="21">
        <v>6497000</v>
      </c>
      <c r="X45" s="21">
        <v>6650000</v>
      </c>
      <c r="Y45" s="21">
        <v>6822000</v>
      </c>
      <c r="Z45" s="21">
        <v>7066000</v>
      </c>
      <c r="AA45" s="21">
        <v>7285000</v>
      </c>
      <c r="AB45" s="21">
        <v>7467000</v>
      </c>
      <c r="AC45" s="21">
        <v>7569000</v>
      </c>
      <c r="AD45" s="21">
        <v>7667000</v>
      </c>
      <c r="AE45" s="21">
        <v>7767000</v>
      </c>
      <c r="AF45" s="21">
        <v>7834000</v>
      </c>
      <c r="AG45" s="21">
        <v>7893000</v>
      </c>
      <c r="AH45" s="21">
        <v>7933000</v>
      </c>
      <c r="AI45" s="21">
        <v>8058000</v>
      </c>
      <c r="AJ45" s="21">
        <v>8187000</v>
      </c>
      <c r="AK45" s="21">
        <v>8357000</v>
      </c>
      <c r="AL45" s="21">
        <v>8512000</v>
      </c>
      <c r="AM45" s="21">
        <v>8630000</v>
      </c>
      <c r="AN45" s="21">
        <v>8696000</v>
      </c>
      <c r="AO45" s="21">
        <v>8781000</v>
      </c>
      <c r="AP45" s="16">
        <f t="shared" si="40"/>
        <v>8877593</v>
      </c>
      <c r="AQ45" s="28">
        <v>8974186</v>
      </c>
      <c r="AR45" s="21">
        <v>9028944</v>
      </c>
      <c r="AS45" s="21">
        <v>9077956</v>
      </c>
      <c r="AT45" s="21">
        <v>9117507</v>
      </c>
      <c r="AU45" s="21">
        <v>9117668</v>
      </c>
      <c r="AV45" s="21">
        <v>9129205</v>
      </c>
      <c r="AW45" s="21">
        <v>9171110</v>
      </c>
      <c r="AX45" s="21">
        <v>9217761</v>
      </c>
      <c r="AY45" s="21">
        <v>9266268</v>
      </c>
      <c r="AZ45" s="20">
        <f t="shared" si="41"/>
        <v>9237777.5</v>
      </c>
      <c r="BA45" s="21">
        <v>9209287</v>
      </c>
      <c r="BB45" s="21">
        <v>9115198</v>
      </c>
      <c r="BC45" s="21">
        <v>9047754</v>
      </c>
      <c r="BD45" s="21">
        <v>9049452</v>
      </c>
      <c r="BE45" s="21">
        <v>9076293</v>
      </c>
      <c r="BF45" s="21">
        <v>9127775</v>
      </c>
      <c r="BG45" s="21">
        <v>9187481</v>
      </c>
      <c r="BH45" s="21">
        <v>9217998</v>
      </c>
      <c r="BI45" s="21">
        <v>9253295</v>
      </c>
      <c r="BJ45" s="21">
        <v>9310462</v>
      </c>
      <c r="BK45" s="21">
        <v>9395022</v>
      </c>
      <c r="BL45" s="21">
        <v>9470323</v>
      </c>
      <c r="BM45" s="21">
        <v>9529240</v>
      </c>
      <c r="BN45" s="21">
        <v>9584481</v>
      </c>
      <c r="BO45" s="21">
        <v>9659871</v>
      </c>
      <c r="BP45" s="21">
        <v>9739184</v>
      </c>
      <c r="BQ45" s="21">
        <v>9785450</v>
      </c>
      <c r="BR45" s="21">
        <v>9820231</v>
      </c>
      <c r="BS45" s="43">
        <v>9863775</v>
      </c>
      <c r="BT45" s="34">
        <v>9952450</v>
      </c>
      <c r="BU45" s="34">
        <v>9991120</v>
      </c>
      <c r="BV45" s="34">
        <v>10015710</v>
      </c>
      <c r="BW45" s="34">
        <v>10041152</v>
      </c>
      <c r="BX45" s="34">
        <v>10055315</v>
      </c>
      <c r="BY45" s="34">
        <v>10051137</v>
      </c>
      <c r="BZ45" s="34">
        <v>10036081</v>
      </c>
      <c r="CA45" s="34">
        <v>10001284</v>
      </c>
      <c r="CB45" s="34">
        <v>9946889</v>
      </c>
      <c r="CC45" s="34">
        <v>9901591</v>
      </c>
      <c r="CD45" s="34">
        <v>9877670</v>
      </c>
      <c r="CE45" s="34">
        <v>9876801</v>
      </c>
      <c r="CF45" s="34">
        <v>9883360</v>
      </c>
      <c r="CG45" s="171">
        <v>9898193</v>
      </c>
      <c r="CH45" s="178">
        <v>9909877</v>
      </c>
      <c r="CI45" s="178">
        <v>9922576</v>
      </c>
      <c r="CJ45" s="160">
        <v>10538487</v>
      </c>
      <c r="CK45" s="160">
        <v>10570208</v>
      </c>
      <c r="CL45" s="160">
        <v>10599122</v>
      </c>
      <c r="CM45" s="160">
        <v>10625075</v>
      </c>
      <c r="CN45" s="160">
        <v>10647852</v>
      </c>
      <c r="CO45" s="160">
        <v>10667356</v>
      </c>
      <c r="CP45" s="160">
        <v>10683432</v>
      </c>
      <c r="CQ45" s="160">
        <v>10695993</v>
      </c>
      <c r="CR45" s="160">
        <v>10705348</v>
      </c>
      <c r="CS45" s="160">
        <v>10711744</v>
      </c>
      <c r="CT45" s="160">
        <v>10715229</v>
      </c>
      <c r="CU45" s="160">
        <v>10715859</v>
      </c>
      <c r="CV45" s="160">
        <v>10713730</v>
      </c>
      <c r="CW45" s="160">
        <v>10710956</v>
      </c>
      <c r="CX45" s="160">
        <v>10707608</v>
      </c>
      <c r="CY45" s="160">
        <v>10703630</v>
      </c>
      <c r="CZ45" s="160">
        <v>10699075</v>
      </c>
      <c r="DA45" s="160">
        <v>10694172</v>
      </c>
    </row>
    <row r="46" spans="1:119" ht="12" customHeight="1">
      <c r="A46" s="141" t="s">
        <v>34</v>
      </c>
      <c r="B46" s="21">
        <v>2576000</v>
      </c>
      <c r="C46" s="21">
        <v>2614000</v>
      </c>
      <c r="D46" s="21">
        <v>2646000</v>
      </c>
      <c r="E46" s="21">
        <v>2673000</v>
      </c>
      <c r="F46" s="21">
        <v>2695000</v>
      </c>
      <c r="G46" s="21">
        <v>2717000</v>
      </c>
      <c r="H46" s="21">
        <v>2734000</v>
      </c>
      <c r="I46" s="21">
        <v>2746000</v>
      </c>
      <c r="J46" s="21">
        <v>2753000</v>
      </c>
      <c r="K46" s="21">
        <v>2771000</v>
      </c>
      <c r="L46" s="21">
        <v>2790000</v>
      </c>
      <c r="M46" s="21">
        <v>2718000</v>
      </c>
      <c r="N46" s="21">
        <v>2662000</v>
      </c>
      <c r="O46" s="21">
        <v>2577000</v>
      </c>
      <c r="P46" s="21">
        <v>2526000</v>
      </c>
      <c r="Q46" s="21">
        <v>2537000</v>
      </c>
      <c r="R46" s="21">
        <v>2734000</v>
      </c>
      <c r="S46" s="21">
        <v>2796000</v>
      </c>
      <c r="T46" s="21">
        <v>2868000</v>
      </c>
      <c r="U46" s="21">
        <v>2935000</v>
      </c>
      <c r="V46" s="21">
        <v>2997000</v>
      </c>
      <c r="W46" s="21">
        <v>3010000</v>
      </c>
      <c r="X46" s="21">
        <v>3030000</v>
      </c>
      <c r="Y46" s="21">
        <v>3050000</v>
      </c>
      <c r="Z46" s="21">
        <v>3113000</v>
      </c>
      <c r="AA46" s="21">
        <v>3172000</v>
      </c>
      <c r="AB46" s="21">
        <v>3240000</v>
      </c>
      <c r="AC46" s="21">
        <v>3274000</v>
      </c>
      <c r="AD46" s="21">
        <v>3313000</v>
      </c>
      <c r="AE46" s="21">
        <v>3366000</v>
      </c>
      <c r="AF46" s="21">
        <v>3425000</v>
      </c>
      <c r="AG46" s="21">
        <v>3470000</v>
      </c>
      <c r="AH46" s="21">
        <v>3513000</v>
      </c>
      <c r="AI46" s="21">
        <v>3531000</v>
      </c>
      <c r="AJ46" s="21">
        <v>3558000</v>
      </c>
      <c r="AK46" s="21">
        <v>3592000</v>
      </c>
      <c r="AL46" s="21">
        <v>3617000</v>
      </c>
      <c r="AM46" s="21">
        <v>3659000</v>
      </c>
      <c r="AN46" s="21">
        <v>3703000</v>
      </c>
      <c r="AO46" s="21">
        <v>3758000</v>
      </c>
      <c r="AP46" s="16">
        <f t="shared" si="40"/>
        <v>3805743</v>
      </c>
      <c r="AQ46" s="28">
        <v>3853486</v>
      </c>
      <c r="AR46" s="21">
        <v>3869747</v>
      </c>
      <c r="AS46" s="21">
        <v>3889332</v>
      </c>
      <c r="AT46" s="21">
        <v>3903925</v>
      </c>
      <c r="AU46" s="21">
        <v>3932515</v>
      </c>
      <c r="AV46" s="21">
        <v>3964680</v>
      </c>
      <c r="AW46" s="21">
        <v>3989364</v>
      </c>
      <c r="AX46" s="21">
        <v>4015341</v>
      </c>
      <c r="AY46" s="21">
        <v>4050316</v>
      </c>
      <c r="AZ46" s="20">
        <f t="shared" si="41"/>
        <v>4081022</v>
      </c>
      <c r="BA46" s="21">
        <v>4111728</v>
      </c>
      <c r="BB46" s="21">
        <v>4131450</v>
      </c>
      <c r="BC46" s="21">
        <v>4141456</v>
      </c>
      <c r="BD46" s="21">
        <v>4157706</v>
      </c>
      <c r="BE46" s="21">
        <v>4184302</v>
      </c>
      <c r="BF46" s="21">
        <v>4205212</v>
      </c>
      <c r="BG46" s="21">
        <v>4235136</v>
      </c>
      <c r="BH46" s="21">
        <v>4296166</v>
      </c>
      <c r="BI46" s="21">
        <v>4338057</v>
      </c>
      <c r="BJ46" s="21">
        <v>4387283</v>
      </c>
      <c r="BK46" s="21">
        <v>4427429</v>
      </c>
      <c r="BL46" s="21">
        <v>4471503</v>
      </c>
      <c r="BM46" s="21">
        <v>4521709</v>
      </c>
      <c r="BN46" s="21">
        <v>4566028</v>
      </c>
      <c r="BO46" s="21">
        <v>4605445</v>
      </c>
      <c r="BP46" s="21">
        <v>4647723</v>
      </c>
      <c r="BQ46" s="21">
        <v>4687726</v>
      </c>
      <c r="BR46" s="21">
        <v>4726411</v>
      </c>
      <c r="BS46" s="43">
        <v>4775508</v>
      </c>
      <c r="BT46" s="34">
        <v>4933692</v>
      </c>
      <c r="BU46" s="34">
        <v>4982796</v>
      </c>
      <c r="BV46" s="34">
        <v>5018935</v>
      </c>
      <c r="BW46" s="34">
        <v>5053572</v>
      </c>
      <c r="BX46" s="34">
        <v>5087713</v>
      </c>
      <c r="BY46" s="34">
        <v>5119598</v>
      </c>
      <c r="BZ46" s="34">
        <v>5163555</v>
      </c>
      <c r="CA46" s="34">
        <v>5207203</v>
      </c>
      <c r="CB46" s="34">
        <v>5247018</v>
      </c>
      <c r="CC46" s="34">
        <v>5281203</v>
      </c>
      <c r="CD46" s="34">
        <v>5310737</v>
      </c>
      <c r="CE46" s="34">
        <v>5347299</v>
      </c>
      <c r="CF46" s="34">
        <v>5379139</v>
      </c>
      <c r="CG46" s="171">
        <v>5422060</v>
      </c>
      <c r="CH46" s="178">
        <v>5457173</v>
      </c>
      <c r="CI46" s="178">
        <v>5489594</v>
      </c>
      <c r="CJ46" s="160">
        <v>5569829</v>
      </c>
      <c r="CK46" s="160">
        <v>5619270</v>
      </c>
      <c r="CL46" s="160">
        <v>5668211</v>
      </c>
      <c r="CM46" s="160">
        <v>5716580</v>
      </c>
      <c r="CN46" s="160">
        <v>5764136</v>
      </c>
      <c r="CO46" s="160">
        <v>5810811</v>
      </c>
      <c r="CP46" s="160">
        <v>5856391</v>
      </c>
      <c r="CQ46" s="160">
        <v>5900769</v>
      </c>
      <c r="CR46" s="160">
        <v>5944197</v>
      </c>
      <c r="CS46" s="160">
        <v>5986721</v>
      </c>
      <c r="CT46" s="160">
        <v>6028284</v>
      </c>
      <c r="CU46" s="160">
        <v>6068940</v>
      </c>
      <c r="CV46" s="160">
        <v>6108787</v>
      </c>
      <c r="CW46" s="160">
        <v>6148425</v>
      </c>
      <c r="CX46" s="160">
        <v>6187877</v>
      </c>
      <c r="CY46" s="160">
        <v>6227224</v>
      </c>
      <c r="CZ46" s="160">
        <v>6266653</v>
      </c>
      <c r="DA46" s="160">
        <v>6306130</v>
      </c>
    </row>
    <row r="47" spans="1:119" ht="12" customHeight="1">
      <c r="A47" s="141" t="s">
        <v>35</v>
      </c>
      <c r="B47" s="21">
        <v>3646000</v>
      </c>
      <c r="C47" s="21">
        <v>3711000</v>
      </c>
      <c r="D47" s="21">
        <v>3746000</v>
      </c>
      <c r="E47" s="21">
        <v>3773000</v>
      </c>
      <c r="F47" s="21">
        <v>3784000</v>
      </c>
      <c r="G47" s="21">
        <v>3798000</v>
      </c>
      <c r="H47" s="21">
        <v>3801000</v>
      </c>
      <c r="I47" s="21">
        <v>3794000</v>
      </c>
      <c r="J47" s="21">
        <v>3781000</v>
      </c>
      <c r="K47" s="21">
        <v>3783000</v>
      </c>
      <c r="L47" s="21">
        <v>3786000</v>
      </c>
      <c r="M47" s="21">
        <v>3811000</v>
      </c>
      <c r="N47" s="21">
        <v>3829000</v>
      </c>
      <c r="O47" s="21">
        <v>3705000</v>
      </c>
      <c r="P47" s="21">
        <v>3560000</v>
      </c>
      <c r="Q47" s="21">
        <v>3516000</v>
      </c>
      <c r="R47" s="21">
        <v>3746000</v>
      </c>
      <c r="S47" s="21">
        <v>3845000</v>
      </c>
      <c r="T47" s="21">
        <v>3844000</v>
      </c>
      <c r="U47" s="21">
        <v>3882000</v>
      </c>
      <c r="V47" s="21">
        <v>3964000</v>
      </c>
      <c r="W47" s="21">
        <v>4015000</v>
      </c>
      <c r="X47" s="21">
        <v>3972000</v>
      </c>
      <c r="Y47" s="21">
        <v>4020000</v>
      </c>
      <c r="Z47" s="21">
        <v>4066000</v>
      </c>
      <c r="AA47" s="21">
        <v>4134000</v>
      </c>
      <c r="AB47" s="21">
        <v>4163000</v>
      </c>
      <c r="AC47" s="21">
        <v>4189000</v>
      </c>
      <c r="AD47" s="21">
        <v>4186000</v>
      </c>
      <c r="AE47" s="21">
        <v>4258000</v>
      </c>
      <c r="AF47" s="21">
        <v>4326000</v>
      </c>
      <c r="AG47" s="21">
        <v>4349000</v>
      </c>
      <c r="AH47" s="21">
        <v>4357000</v>
      </c>
      <c r="AI47" s="21">
        <v>4392000</v>
      </c>
      <c r="AJ47" s="21">
        <v>4442000</v>
      </c>
      <c r="AK47" s="21">
        <v>4467000</v>
      </c>
      <c r="AL47" s="21">
        <v>4523000</v>
      </c>
      <c r="AM47" s="21">
        <v>4539000</v>
      </c>
      <c r="AN47" s="21">
        <v>4568000</v>
      </c>
      <c r="AO47" s="21">
        <v>4640000</v>
      </c>
      <c r="AP47" s="16">
        <f t="shared" si="40"/>
        <v>4682882</v>
      </c>
      <c r="AQ47" s="28">
        <v>4725764</v>
      </c>
      <c r="AR47" s="21">
        <v>4758780</v>
      </c>
      <c r="AS47" s="21">
        <v>4782645</v>
      </c>
      <c r="AT47" s="21">
        <v>4795930</v>
      </c>
      <c r="AU47" s="21">
        <v>4808308</v>
      </c>
      <c r="AV47" s="21">
        <v>4839029</v>
      </c>
      <c r="AW47" s="21">
        <v>4863173</v>
      </c>
      <c r="AX47" s="21">
        <v>4889399</v>
      </c>
      <c r="AY47" s="21">
        <v>4912430</v>
      </c>
      <c r="AZ47" s="20">
        <f t="shared" si="41"/>
        <v>4922247</v>
      </c>
      <c r="BA47" s="21">
        <v>4932064</v>
      </c>
      <c r="BB47" s="21">
        <v>4929451</v>
      </c>
      <c r="BC47" s="21">
        <v>4943733</v>
      </c>
      <c r="BD47" s="21">
        <v>4975278</v>
      </c>
      <c r="BE47" s="21">
        <v>5000268</v>
      </c>
      <c r="BF47" s="21">
        <v>5023068</v>
      </c>
      <c r="BG47" s="21">
        <v>5056696</v>
      </c>
      <c r="BH47" s="21">
        <v>5081736</v>
      </c>
      <c r="BI47" s="21">
        <v>5095830</v>
      </c>
      <c r="BJ47" s="21">
        <v>5126370</v>
      </c>
      <c r="BK47" s="21">
        <v>5157770</v>
      </c>
      <c r="BL47" s="21">
        <v>5193686</v>
      </c>
      <c r="BM47" s="21">
        <v>5237757</v>
      </c>
      <c r="BN47" s="21">
        <v>5281206</v>
      </c>
      <c r="BO47" s="21">
        <v>5324610</v>
      </c>
      <c r="BP47" s="21">
        <v>5367888</v>
      </c>
      <c r="BQ47" s="21">
        <v>5407113</v>
      </c>
      <c r="BR47" s="21">
        <v>5437562</v>
      </c>
      <c r="BS47" s="43">
        <v>5468338</v>
      </c>
      <c r="BT47" s="34">
        <v>5607285</v>
      </c>
      <c r="BU47" s="34">
        <v>5641142</v>
      </c>
      <c r="BV47" s="34">
        <v>5674825</v>
      </c>
      <c r="BW47" s="34">
        <v>5709403</v>
      </c>
      <c r="BX47" s="34">
        <v>5747741</v>
      </c>
      <c r="BY47" s="34">
        <v>5790300</v>
      </c>
      <c r="BZ47" s="34">
        <v>5842704</v>
      </c>
      <c r="CA47" s="34">
        <v>5887612</v>
      </c>
      <c r="CB47" s="34">
        <v>5923916</v>
      </c>
      <c r="CC47" s="34">
        <v>5961088</v>
      </c>
      <c r="CD47" s="34">
        <v>5996092</v>
      </c>
      <c r="CE47" s="34">
        <v>6008984</v>
      </c>
      <c r="CF47" s="34">
        <v>6021988</v>
      </c>
      <c r="CG47" s="171">
        <v>6044917</v>
      </c>
      <c r="CH47" s="178">
        <v>6063589</v>
      </c>
      <c r="CI47" s="178">
        <v>6083672</v>
      </c>
      <c r="CJ47" s="160">
        <v>6012096</v>
      </c>
      <c r="CK47" s="160">
        <v>6041117</v>
      </c>
      <c r="CL47" s="160">
        <v>6069556</v>
      </c>
      <c r="CM47" s="160">
        <v>6097239</v>
      </c>
      <c r="CN47" s="160">
        <v>6124161</v>
      </c>
      <c r="CO47" s="160">
        <v>6150240</v>
      </c>
      <c r="CP47" s="160">
        <v>6175464</v>
      </c>
      <c r="CQ47" s="160">
        <v>6199882</v>
      </c>
      <c r="CR47" s="160">
        <v>6223645</v>
      </c>
      <c r="CS47" s="160">
        <v>6247117</v>
      </c>
      <c r="CT47" s="160">
        <v>6270151</v>
      </c>
      <c r="CU47" s="160">
        <v>6292890</v>
      </c>
      <c r="CV47" s="160">
        <v>6315366</v>
      </c>
      <c r="CW47" s="160">
        <v>6337968</v>
      </c>
      <c r="CX47" s="160">
        <v>6360641</v>
      </c>
      <c r="CY47" s="160">
        <v>6383548</v>
      </c>
      <c r="CZ47" s="160">
        <v>6406706</v>
      </c>
      <c r="DA47" s="160">
        <v>6430173</v>
      </c>
    </row>
    <row r="48" spans="1:119" ht="12" customHeight="1">
      <c r="A48" s="141" t="s">
        <v>37</v>
      </c>
      <c r="B48" s="21">
        <v>1380000</v>
      </c>
      <c r="C48" s="21">
        <v>1384000</v>
      </c>
      <c r="D48" s="21">
        <v>1386000</v>
      </c>
      <c r="E48" s="21">
        <v>1385000</v>
      </c>
      <c r="F48" s="21">
        <v>1382000</v>
      </c>
      <c r="G48" s="21">
        <v>1375000</v>
      </c>
      <c r="H48" s="21">
        <v>1358000</v>
      </c>
      <c r="I48" s="21">
        <v>1339000</v>
      </c>
      <c r="J48" s="21">
        <v>1326000</v>
      </c>
      <c r="K48" s="21">
        <v>1318000</v>
      </c>
      <c r="L48" s="21">
        <v>1316000</v>
      </c>
      <c r="M48" s="21">
        <v>1272000</v>
      </c>
      <c r="N48" s="21">
        <v>1239000</v>
      </c>
      <c r="O48" s="21">
        <v>1241000</v>
      </c>
      <c r="P48" s="21">
        <v>1216000</v>
      </c>
      <c r="Q48" s="21">
        <v>1211000</v>
      </c>
      <c r="R48" s="21">
        <v>1256000</v>
      </c>
      <c r="S48" s="21">
        <v>1265000</v>
      </c>
      <c r="T48" s="21">
        <v>1265000</v>
      </c>
      <c r="U48" s="21">
        <v>1302000</v>
      </c>
      <c r="V48" s="21">
        <v>1327000</v>
      </c>
      <c r="W48" s="21">
        <v>1316000</v>
      </c>
      <c r="X48" s="21">
        <v>1311000</v>
      </c>
      <c r="Y48" s="21">
        <v>1318000</v>
      </c>
      <c r="Z48" s="21">
        <v>1340000</v>
      </c>
      <c r="AA48" s="21">
        <v>1374000</v>
      </c>
      <c r="AB48" s="21">
        <v>1397000</v>
      </c>
      <c r="AC48" s="21">
        <v>1394000</v>
      </c>
      <c r="AD48" s="21">
        <v>1383000</v>
      </c>
      <c r="AE48" s="21">
        <v>1397000</v>
      </c>
      <c r="AF48" s="21">
        <v>1417000</v>
      </c>
      <c r="AG48" s="21">
        <v>1446000</v>
      </c>
      <c r="AH48" s="21">
        <v>1464000</v>
      </c>
      <c r="AI48" s="21">
        <v>1476000</v>
      </c>
      <c r="AJ48" s="21">
        <v>1482000</v>
      </c>
      <c r="AK48" s="21">
        <v>1471000</v>
      </c>
      <c r="AL48" s="21">
        <v>1456000</v>
      </c>
      <c r="AM48" s="21">
        <v>1457000</v>
      </c>
      <c r="AN48" s="21">
        <v>1467000</v>
      </c>
      <c r="AO48" s="21">
        <v>1474000</v>
      </c>
      <c r="AP48" s="16">
        <f t="shared" si="40"/>
        <v>1489302</v>
      </c>
      <c r="AQ48" s="28">
        <v>1504604</v>
      </c>
      <c r="AR48" s="21">
        <v>1519013</v>
      </c>
      <c r="AS48" s="21">
        <v>1529567</v>
      </c>
      <c r="AT48" s="21">
        <v>1539191</v>
      </c>
      <c r="AU48" s="21">
        <v>1543117</v>
      </c>
      <c r="AV48" s="21">
        <v>1550911</v>
      </c>
      <c r="AW48" s="21">
        <v>1556842</v>
      </c>
      <c r="AX48" s="21">
        <v>1563884</v>
      </c>
      <c r="AY48" s="21">
        <v>1567344</v>
      </c>
      <c r="AZ48" s="20">
        <f t="shared" si="41"/>
        <v>1572929.5</v>
      </c>
      <c r="BA48" s="21">
        <v>1578515</v>
      </c>
      <c r="BB48" s="21">
        <v>1581780</v>
      </c>
      <c r="BC48" s="21">
        <v>1584293</v>
      </c>
      <c r="BD48" s="21">
        <v>1588639</v>
      </c>
      <c r="BE48" s="21">
        <v>1584664</v>
      </c>
      <c r="BF48" s="21">
        <v>1574333</v>
      </c>
      <c r="BG48" s="21">
        <v>1566547</v>
      </c>
      <c r="BH48" s="21">
        <v>1571477</v>
      </c>
      <c r="BI48" s="21">
        <v>1574864</v>
      </c>
      <c r="BJ48" s="21">
        <v>1580664</v>
      </c>
      <c r="BK48" s="21">
        <v>1590805</v>
      </c>
      <c r="BL48" s="21">
        <v>1602406</v>
      </c>
      <c r="BM48" s="21">
        <v>1612149</v>
      </c>
      <c r="BN48" s="21">
        <v>1621551</v>
      </c>
      <c r="BO48" s="21">
        <v>1635142</v>
      </c>
      <c r="BP48" s="21">
        <v>1647657</v>
      </c>
      <c r="BQ48" s="21">
        <v>1656042</v>
      </c>
      <c r="BR48" s="21">
        <v>1660772</v>
      </c>
      <c r="BS48" s="43">
        <v>1666028</v>
      </c>
      <c r="BT48" s="34">
        <v>1713820</v>
      </c>
      <c r="BU48" s="34">
        <v>1719836</v>
      </c>
      <c r="BV48" s="34">
        <v>1728292</v>
      </c>
      <c r="BW48" s="34">
        <v>1738643</v>
      </c>
      <c r="BX48" s="34">
        <v>1749370</v>
      </c>
      <c r="BY48" s="34">
        <v>1761497</v>
      </c>
      <c r="BZ48" s="34">
        <v>1772693</v>
      </c>
      <c r="CA48" s="34">
        <v>1783440</v>
      </c>
      <c r="CB48" s="34">
        <v>1796378</v>
      </c>
      <c r="CC48" s="34">
        <v>1812683</v>
      </c>
      <c r="CD48" s="34">
        <v>1829696</v>
      </c>
      <c r="CE48" s="34">
        <v>1842234</v>
      </c>
      <c r="CF48" s="34">
        <v>1855525</v>
      </c>
      <c r="CG48" s="171">
        <v>1868969</v>
      </c>
      <c r="CH48" s="178">
        <v>1881503</v>
      </c>
      <c r="CI48" s="178">
        <v>1896190</v>
      </c>
      <c r="CJ48" s="160">
        <v>1781282</v>
      </c>
      <c r="CK48" s="160">
        <v>1785004</v>
      </c>
      <c r="CL48" s="160">
        <v>1788508</v>
      </c>
      <c r="CM48" s="160">
        <v>1791808</v>
      </c>
      <c r="CN48" s="160">
        <v>1794867</v>
      </c>
      <c r="CO48" s="160">
        <v>1797687</v>
      </c>
      <c r="CP48" s="160">
        <v>1800270</v>
      </c>
      <c r="CQ48" s="160">
        <v>1802678</v>
      </c>
      <c r="CR48" s="160">
        <v>1804909</v>
      </c>
      <c r="CS48" s="160">
        <v>1807022</v>
      </c>
      <c r="CT48" s="160">
        <v>1809017</v>
      </c>
      <c r="CU48" s="160">
        <v>1810951</v>
      </c>
      <c r="CV48" s="160">
        <v>1812787</v>
      </c>
      <c r="CW48" s="160">
        <v>1814576</v>
      </c>
      <c r="CX48" s="160">
        <v>1816187</v>
      </c>
      <c r="CY48" s="160">
        <v>1817664</v>
      </c>
      <c r="CZ48" s="160">
        <v>1819031</v>
      </c>
      <c r="DA48" s="160">
        <v>1820247</v>
      </c>
    </row>
    <row r="49" spans="1:119" ht="12" customHeight="1">
      <c r="A49" s="141" t="s">
        <v>43</v>
      </c>
      <c r="B49" s="21">
        <v>682000</v>
      </c>
      <c r="C49" s="21">
        <v>680000</v>
      </c>
      <c r="D49" s="21">
        <v>676000</v>
      </c>
      <c r="E49" s="21">
        <v>674000</v>
      </c>
      <c r="F49" s="21">
        <v>672000</v>
      </c>
      <c r="G49" s="21">
        <v>670000</v>
      </c>
      <c r="H49" s="21">
        <v>664000</v>
      </c>
      <c r="I49" s="21">
        <v>655000</v>
      </c>
      <c r="J49" s="21">
        <v>647000</v>
      </c>
      <c r="K49" s="21">
        <v>644000</v>
      </c>
      <c r="L49" s="21">
        <v>640000</v>
      </c>
      <c r="M49" s="21">
        <v>615000</v>
      </c>
      <c r="N49" s="21">
        <v>583000</v>
      </c>
      <c r="O49" s="21">
        <v>546000</v>
      </c>
      <c r="P49" s="21">
        <v>534000</v>
      </c>
      <c r="Q49" s="21">
        <v>546000</v>
      </c>
      <c r="R49" s="21">
        <v>570000</v>
      </c>
      <c r="S49" s="21">
        <v>578000</v>
      </c>
      <c r="T49" s="21">
        <v>580000</v>
      </c>
      <c r="U49" s="21">
        <v>597000</v>
      </c>
      <c r="V49" s="21">
        <v>619000</v>
      </c>
      <c r="W49" s="21">
        <v>604000</v>
      </c>
      <c r="X49" s="21">
        <v>608000</v>
      </c>
      <c r="Y49" s="21">
        <v>609000</v>
      </c>
      <c r="Z49" s="21">
        <v>611000</v>
      </c>
      <c r="AA49" s="21">
        <v>615000</v>
      </c>
      <c r="AB49" s="21">
        <v>613000</v>
      </c>
      <c r="AC49" s="21">
        <v>612000</v>
      </c>
      <c r="AD49" s="21">
        <v>606000</v>
      </c>
      <c r="AE49" s="21">
        <v>618000</v>
      </c>
      <c r="AF49" s="21">
        <v>634000</v>
      </c>
      <c r="AG49" s="21">
        <v>641000</v>
      </c>
      <c r="AH49" s="21">
        <v>637000</v>
      </c>
      <c r="AI49" s="21">
        <v>644000</v>
      </c>
      <c r="AJ49" s="21">
        <v>649000</v>
      </c>
      <c r="AK49" s="21">
        <v>649000</v>
      </c>
      <c r="AL49" s="21">
        <v>647000</v>
      </c>
      <c r="AM49" s="21">
        <v>626000</v>
      </c>
      <c r="AN49" s="21">
        <v>621000</v>
      </c>
      <c r="AO49" s="21">
        <v>621000</v>
      </c>
      <c r="AP49" s="16">
        <f t="shared" si="40"/>
        <v>623880</v>
      </c>
      <c r="AQ49" s="28">
        <v>626760</v>
      </c>
      <c r="AR49" s="21">
        <v>631119</v>
      </c>
      <c r="AS49" s="21">
        <v>632675</v>
      </c>
      <c r="AT49" s="21">
        <v>634559</v>
      </c>
      <c r="AU49" s="21">
        <v>638886</v>
      </c>
      <c r="AV49" s="21">
        <v>645797</v>
      </c>
      <c r="AW49" s="21">
        <v>649769</v>
      </c>
      <c r="AX49" s="21">
        <v>651301</v>
      </c>
      <c r="AY49" s="21">
        <v>652896</v>
      </c>
      <c r="AZ49" s="20">
        <f t="shared" si="41"/>
        <v>656200.5</v>
      </c>
      <c r="BA49" s="21">
        <v>659505</v>
      </c>
      <c r="BB49" s="21">
        <v>668972</v>
      </c>
      <c r="BC49" s="21">
        <v>676688</v>
      </c>
      <c r="BD49" s="21">
        <v>680497</v>
      </c>
      <c r="BE49" s="21">
        <v>676980</v>
      </c>
      <c r="BF49" s="21">
        <v>669512</v>
      </c>
      <c r="BG49" s="21">
        <v>661136</v>
      </c>
      <c r="BH49" s="21">
        <v>655331</v>
      </c>
      <c r="BI49" s="21">
        <v>646351</v>
      </c>
      <c r="BJ49" s="21">
        <v>637364</v>
      </c>
      <c r="BK49" s="21">
        <v>634199</v>
      </c>
      <c r="BL49" s="21">
        <v>635427</v>
      </c>
      <c r="BM49" s="21">
        <v>637229</v>
      </c>
      <c r="BN49" s="21">
        <v>639762</v>
      </c>
      <c r="BO49" s="21">
        <v>641548</v>
      </c>
      <c r="BP49" s="21">
        <v>642858</v>
      </c>
      <c r="BQ49" s="21">
        <v>640945</v>
      </c>
      <c r="BR49" s="21">
        <v>637808</v>
      </c>
      <c r="BS49" s="43">
        <v>633666</v>
      </c>
      <c r="BT49" s="34">
        <v>642023</v>
      </c>
      <c r="BU49" s="34">
        <v>639062</v>
      </c>
      <c r="BV49" s="34">
        <v>638168</v>
      </c>
      <c r="BW49" s="34">
        <v>638817</v>
      </c>
      <c r="BX49" s="34">
        <v>644705</v>
      </c>
      <c r="BY49" s="34">
        <v>646089</v>
      </c>
      <c r="BZ49" s="34">
        <v>649422</v>
      </c>
      <c r="CA49" s="34">
        <v>652822</v>
      </c>
      <c r="CB49" s="34">
        <v>657569</v>
      </c>
      <c r="CC49" s="34">
        <v>664968</v>
      </c>
      <c r="CD49" s="34">
        <v>674363</v>
      </c>
      <c r="CE49" s="34">
        <v>684740</v>
      </c>
      <c r="CF49" s="34">
        <v>699628</v>
      </c>
      <c r="CG49" s="171">
        <v>723857</v>
      </c>
      <c r="CH49" s="178">
        <v>739482</v>
      </c>
      <c r="CI49" s="178">
        <v>756927</v>
      </c>
      <c r="CJ49" s="160">
        <v>636086</v>
      </c>
      <c r="CK49" s="160">
        <v>635659</v>
      </c>
      <c r="CL49" s="160">
        <v>635133</v>
      </c>
      <c r="CM49" s="160">
        <v>634463</v>
      </c>
      <c r="CN49" s="160">
        <v>633633</v>
      </c>
      <c r="CO49" s="160">
        <v>632627</v>
      </c>
      <c r="CP49" s="160">
        <v>631470</v>
      </c>
      <c r="CQ49" s="160">
        <v>630112</v>
      </c>
      <c r="CR49" s="160">
        <v>628561</v>
      </c>
      <c r="CS49" s="160">
        <v>626860</v>
      </c>
      <c r="CT49" s="160">
        <v>624978</v>
      </c>
      <c r="CU49" s="160">
        <v>622970</v>
      </c>
      <c r="CV49" s="160">
        <v>620777</v>
      </c>
      <c r="CW49" s="160">
        <v>618387</v>
      </c>
      <c r="CX49" s="160">
        <v>615741</v>
      </c>
      <c r="CY49" s="160">
        <v>612879</v>
      </c>
      <c r="CZ49" s="160">
        <v>609838</v>
      </c>
      <c r="DA49" s="160">
        <v>606566</v>
      </c>
    </row>
    <row r="50" spans="1:119" ht="12" customHeight="1">
      <c r="A50" s="141" t="s">
        <v>44</v>
      </c>
      <c r="B50" s="21">
        <v>6662000</v>
      </c>
      <c r="C50" s="21">
        <v>6694000</v>
      </c>
      <c r="D50" s="21">
        <v>6717000</v>
      </c>
      <c r="E50" s="21">
        <v>6740000</v>
      </c>
      <c r="F50" s="21">
        <v>6751000</v>
      </c>
      <c r="G50" s="21">
        <v>6787000</v>
      </c>
      <c r="H50" s="21">
        <v>6801000</v>
      </c>
      <c r="I50" s="21">
        <v>6809000</v>
      </c>
      <c r="J50" s="21">
        <v>6837000</v>
      </c>
      <c r="K50" s="21">
        <v>6886000</v>
      </c>
      <c r="L50" s="21">
        <v>6929000</v>
      </c>
      <c r="M50" s="21">
        <v>6958000</v>
      </c>
      <c r="N50" s="21">
        <v>6969000</v>
      </c>
      <c r="O50" s="21">
        <v>6868000</v>
      </c>
      <c r="P50" s="21">
        <v>6918000</v>
      </c>
      <c r="Q50" s="21">
        <v>6916000</v>
      </c>
      <c r="R50" s="21">
        <v>7512000</v>
      </c>
      <c r="S50" s="21">
        <v>7705000</v>
      </c>
      <c r="T50" s="21">
        <v>7876000</v>
      </c>
      <c r="U50" s="21">
        <v>7973000</v>
      </c>
      <c r="V50" s="21">
        <v>7980000</v>
      </c>
      <c r="W50" s="21">
        <v>8061000</v>
      </c>
      <c r="X50" s="21">
        <v>8275000</v>
      </c>
      <c r="Y50" s="21">
        <v>8591000</v>
      </c>
      <c r="Z50" s="21">
        <v>8873000</v>
      </c>
      <c r="AA50" s="21">
        <v>9017000</v>
      </c>
      <c r="AB50" s="21">
        <v>9207000</v>
      </c>
      <c r="AC50" s="21">
        <v>9410000</v>
      </c>
      <c r="AD50" s="21">
        <v>9599000</v>
      </c>
      <c r="AE50" s="21">
        <v>9671000</v>
      </c>
      <c r="AF50" s="21">
        <v>9734000</v>
      </c>
      <c r="AG50" s="21">
        <v>9854000</v>
      </c>
      <c r="AH50" s="21">
        <v>9929000</v>
      </c>
      <c r="AI50" s="21">
        <v>9986000</v>
      </c>
      <c r="AJ50" s="21">
        <v>10080000</v>
      </c>
      <c r="AK50" s="21">
        <v>10201000</v>
      </c>
      <c r="AL50" s="21">
        <v>10330000</v>
      </c>
      <c r="AM50" s="21">
        <v>10414000</v>
      </c>
      <c r="AN50" s="21">
        <v>10516000</v>
      </c>
      <c r="AO50" s="21">
        <v>10563000</v>
      </c>
      <c r="AP50" s="16">
        <f t="shared" si="40"/>
        <v>10648909</v>
      </c>
      <c r="AQ50" s="28">
        <v>10734818</v>
      </c>
      <c r="AR50" s="21">
        <v>10746993</v>
      </c>
      <c r="AS50" s="21">
        <v>10767314</v>
      </c>
      <c r="AT50" s="21">
        <v>10765759</v>
      </c>
      <c r="AU50" s="21">
        <v>10770425</v>
      </c>
      <c r="AV50" s="21">
        <v>10752662</v>
      </c>
      <c r="AW50" s="21">
        <v>10771394</v>
      </c>
      <c r="AX50" s="21">
        <v>10795581</v>
      </c>
      <c r="AY50" s="21">
        <v>10798298</v>
      </c>
      <c r="AZ50" s="20">
        <f t="shared" si="41"/>
        <v>10793314</v>
      </c>
      <c r="BA50" s="21">
        <v>10788330</v>
      </c>
      <c r="BB50" s="21">
        <v>10757087</v>
      </c>
      <c r="BC50" s="21">
        <v>10737632</v>
      </c>
      <c r="BD50" s="21">
        <v>10737746</v>
      </c>
      <c r="BE50" s="21">
        <v>10734926</v>
      </c>
      <c r="BF50" s="21">
        <v>10730268</v>
      </c>
      <c r="BG50" s="21">
        <v>10760090</v>
      </c>
      <c r="BH50" s="21">
        <v>10798552</v>
      </c>
      <c r="BI50" s="21">
        <v>10829217</v>
      </c>
      <c r="BJ50" s="21">
        <v>10861837</v>
      </c>
      <c r="BK50" s="21">
        <v>10933683</v>
      </c>
      <c r="BL50" s="21">
        <v>11007609</v>
      </c>
      <c r="BM50" s="21">
        <v>11070385</v>
      </c>
      <c r="BN50" s="21">
        <v>11111451</v>
      </c>
      <c r="BO50" s="21">
        <v>11155493</v>
      </c>
      <c r="BP50" s="21">
        <v>11187032</v>
      </c>
      <c r="BQ50" s="21">
        <v>11212498</v>
      </c>
      <c r="BR50" s="21">
        <v>11237752</v>
      </c>
      <c r="BS50" s="43">
        <v>11256654</v>
      </c>
      <c r="BT50" s="34">
        <v>11363543</v>
      </c>
      <c r="BU50" s="34">
        <v>11387404</v>
      </c>
      <c r="BV50" s="34">
        <v>11407889</v>
      </c>
      <c r="BW50" s="34">
        <v>11434788</v>
      </c>
      <c r="BX50" s="34">
        <v>11452251</v>
      </c>
      <c r="BY50" s="34">
        <v>11463320</v>
      </c>
      <c r="BZ50" s="34">
        <v>11481213</v>
      </c>
      <c r="CA50" s="34">
        <v>11500468</v>
      </c>
      <c r="CB50" s="34">
        <v>11515391</v>
      </c>
      <c r="CC50" s="34">
        <v>11528896</v>
      </c>
      <c r="CD50" s="34">
        <v>11538290</v>
      </c>
      <c r="CE50" s="34">
        <v>11541007</v>
      </c>
      <c r="CF50" s="34">
        <v>11544225</v>
      </c>
      <c r="CG50" s="171">
        <v>11572005</v>
      </c>
      <c r="CH50" s="178">
        <v>11594163</v>
      </c>
      <c r="CI50" s="178">
        <v>11613423</v>
      </c>
      <c r="CJ50" s="160">
        <v>11617119</v>
      </c>
      <c r="CK50" s="160">
        <v>11627284</v>
      </c>
      <c r="CL50" s="160">
        <v>11635446</v>
      </c>
      <c r="CM50" s="160">
        <v>11641535</v>
      </c>
      <c r="CN50" s="160">
        <v>11645448</v>
      </c>
      <c r="CO50" s="160">
        <v>11647203</v>
      </c>
      <c r="CP50" s="160">
        <v>11646712</v>
      </c>
      <c r="CQ50" s="160">
        <v>11644058</v>
      </c>
      <c r="CR50" s="160">
        <v>11639414</v>
      </c>
      <c r="CS50" s="160">
        <v>11633173</v>
      </c>
      <c r="CT50" s="160">
        <v>11625398</v>
      </c>
      <c r="CU50" s="160">
        <v>11616242</v>
      </c>
      <c r="CV50" s="160">
        <v>11605738</v>
      </c>
      <c r="CW50" s="160">
        <v>11594980</v>
      </c>
      <c r="CX50" s="160">
        <v>11583954</v>
      </c>
      <c r="CY50" s="160">
        <v>11572775</v>
      </c>
      <c r="CZ50" s="160">
        <v>11561526</v>
      </c>
      <c r="DA50" s="160">
        <v>11550528</v>
      </c>
    </row>
    <row r="51" spans="1:119" ht="12" customHeight="1">
      <c r="A51" s="141" t="s">
        <v>48</v>
      </c>
      <c r="B51" s="21">
        <v>693000</v>
      </c>
      <c r="C51" s="21">
        <v>694000</v>
      </c>
      <c r="D51" s="21">
        <v>692000</v>
      </c>
      <c r="E51" s="21">
        <v>690000</v>
      </c>
      <c r="F51" s="21">
        <v>682000</v>
      </c>
      <c r="G51" s="21">
        <v>674000</v>
      </c>
      <c r="H51" s="21">
        <v>666000</v>
      </c>
      <c r="I51" s="21">
        <v>656000</v>
      </c>
      <c r="J51" s="21">
        <v>649000</v>
      </c>
      <c r="K51" s="21">
        <v>645000</v>
      </c>
      <c r="L51" s="21">
        <v>641000</v>
      </c>
      <c r="M51" s="21">
        <v>613000</v>
      </c>
      <c r="N51" s="21">
        <v>589000</v>
      </c>
      <c r="O51" s="21">
        <v>587000</v>
      </c>
      <c r="P51" s="21">
        <v>565000</v>
      </c>
      <c r="Q51" s="21">
        <v>579000</v>
      </c>
      <c r="R51" s="21">
        <v>588000</v>
      </c>
      <c r="S51" s="21">
        <v>601000</v>
      </c>
      <c r="T51" s="21">
        <v>612000</v>
      </c>
      <c r="U51" s="21">
        <v>631000</v>
      </c>
      <c r="V51" s="21">
        <v>655000</v>
      </c>
      <c r="W51" s="21">
        <v>655000</v>
      </c>
      <c r="X51" s="21">
        <v>651000</v>
      </c>
      <c r="Y51" s="21">
        <v>648000</v>
      </c>
      <c r="Z51" s="21">
        <v>655000</v>
      </c>
      <c r="AA51" s="21">
        <v>663000</v>
      </c>
      <c r="AB51" s="21">
        <v>670000</v>
      </c>
      <c r="AC51" s="21">
        <v>666000</v>
      </c>
      <c r="AD51" s="21">
        <v>656000</v>
      </c>
      <c r="AE51" s="21">
        <v>667000</v>
      </c>
      <c r="AF51" s="21">
        <v>683000</v>
      </c>
      <c r="AG51" s="21">
        <v>693000</v>
      </c>
      <c r="AH51" s="21">
        <v>705000</v>
      </c>
      <c r="AI51" s="21">
        <v>708000</v>
      </c>
      <c r="AJ51" s="21">
        <v>701000</v>
      </c>
      <c r="AK51" s="21">
        <v>692000</v>
      </c>
      <c r="AL51" s="21">
        <v>683000</v>
      </c>
      <c r="AM51" s="21">
        <v>671000</v>
      </c>
      <c r="AN51" s="21">
        <v>669000</v>
      </c>
      <c r="AO51" s="21">
        <v>668000</v>
      </c>
      <c r="AP51" s="16">
        <f t="shared" si="40"/>
        <v>669648.5</v>
      </c>
      <c r="AQ51" s="28">
        <v>671297</v>
      </c>
      <c r="AR51" s="21">
        <v>677234</v>
      </c>
      <c r="AS51" s="21">
        <v>678715</v>
      </c>
      <c r="AT51" s="21">
        <v>679585</v>
      </c>
      <c r="AU51" s="21">
        <v>681042</v>
      </c>
      <c r="AV51" s="21">
        <v>686390</v>
      </c>
      <c r="AW51" s="21">
        <v>688480</v>
      </c>
      <c r="AX51" s="21">
        <v>688580</v>
      </c>
      <c r="AY51" s="21">
        <v>688335</v>
      </c>
      <c r="AZ51" s="20">
        <f t="shared" si="41"/>
        <v>688959.5</v>
      </c>
      <c r="BA51" s="21">
        <v>689584</v>
      </c>
      <c r="BB51" s="21">
        <v>690597</v>
      </c>
      <c r="BC51" s="21">
        <v>693008</v>
      </c>
      <c r="BD51" s="21">
        <v>697249</v>
      </c>
      <c r="BE51" s="21">
        <v>698402</v>
      </c>
      <c r="BF51" s="21">
        <v>696034</v>
      </c>
      <c r="BG51" s="21">
        <v>696036</v>
      </c>
      <c r="BH51" s="21">
        <v>698165</v>
      </c>
      <c r="BI51" s="21">
        <v>696701</v>
      </c>
      <c r="BJ51" s="21">
        <v>696667</v>
      </c>
      <c r="BK51" s="21">
        <v>701445</v>
      </c>
      <c r="BL51" s="21">
        <v>708698</v>
      </c>
      <c r="BM51" s="21">
        <v>716258</v>
      </c>
      <c r="BN51" s="21">
        <v>723038</v>
      </c>
      <c r="BO51" s="21">
        <v>728251</v>
      </c>
      <c r="BP51" s="21">
        <v>730699</v>
      </c>
      <c r="BQ51" s="21">
        <v>730855</v>
      </c>
      <c r="BR51" s="21">
        <v>730789</v>
      </c>
      <c r="BS51" s="43">
        <v>733133</v>
      </c>
      <c r="BT51" s="34">
        <v>755844</v>
      </c>
      <c r="BU51" s="34">
        <v>757972</v>
      </c>
      <c r="BV51" s="34">
        <v>760020</v>
      </c>
      <c r="BW51" s="34">
        <v>763729</v>
      </c>
      <c r="BX51" s="34">
        <v>770396</v>
      </c>
      <c r="BY51" s="34">
        <v>775493</v>
      </c>
      <c r="BZ51" s="34">
        <v>783033</v>
      </c>
      <c r="CA51" s="34">
        <v>791623</v>
      </c>
      <c r="CB51" s="34">
        <v>799124</v>
      </c>
      <c r="CC51" s="34">
        <v>807067</v>
      </c>
      <c r="CD51" s="34">
        <v>816223</v>
      </c>
      <c r="CE51" s="34">
        <v>823593</v>
      </c>
      <c r="CF51" s="34">
        <v>833354</v>
      </c>
      <c r="CG51" s="171">
        <v>845510</v>
      </c>
      <c r="CH51" s="178">
        <v>853175</v>
      </c>
      <c r="CI51" s="178">
        <v>858469</v>
      </c>
      <c r="CJ51" s="160">
        <v>793331</v>
      </c>
      <c r="CK51" s="160">
        <v>795274</v>
      </c>
      <c r="CL51" s="160">
        <v>796954</v>
      </c>
      <c r="CM51" s="160">
        <v>798415</v>
      </c>
      <c r="CN51" s="160">
        <v>799611</v>
      </c>
      <c r="CO51" s="160">
        <v>800606</v>
      </c>
      <c r="CP51" s="160">
        <v>801393</v>
      </c>
      <c r="CQ51" s="160">
        <v>801939</v>
      </c>
      <c r="CR51" s="160">
        <v>802269</v>
      </c>
      <c r="CS51" s="160">
        <v>802396</v>
      </c>
      <c r="CT51" s="160">
        <v>802350</v>
      </c>
      <c r="CU51" s="160">
        <v>802157</v>
      </c>
      <c r="CV51" s="160">
        <v>801845</v>
      </c>
      <c r="CW51" s="160">
        <v>801544</v>
      </c>
      <c r="CX51" s="160">
        <v>801255</v>
      </c>
      <c r="CY51" s="160">
        <v>800961</v>
      </c>
      <c r="CZ51" s="160">
        <v>800710</v>
      </c>
      <c r="DA51" s="160">
        <v>800462</v>
      </c>
    </row>
    <row r="52" spans="1:119" ht="12" customHeight="1">
      <c r="A52" s="54" t="s">
        <v>52</v>
      </c>
      <c r="B52" s="27">
        <v>2950000</v>
      </c>
      <c r="C52" s="27">
        <v>2990000</v>
      </c>
      <c r="D52" s="27">
        <v>3021000</v>
      </c>
      <c r="E52" s="27">
        <v>3040000</v>
      </c>
      <c r="F52" s="27">
        <v>3054000</v>
      </c>
      <c r="G52" s="27">
        <v>3070000</v>
      </c>
      <c r="H52" s="27">
        <v>3082000</v>
      </c>
      <c r="I52" s="27">
        <v>3088000</v>
      </c>
      <c r="J52" s="27">
        <v>3098000</v>
      </c>
      <c r="K52" s="27">
        <v>3121000</v>
      </c>
      <c r="L52" s="27">
        <v>3143000</v>
      </c>
      <c r="M52" s="27">
        <v>3140000</v>
      </c>
      <c r="N52" s="27">
        <v>3053000</v>
      </c>
      <c r="O52" s="27">
        <v>3014000</v>
      </c>
      <c r="P52" s="27">
        <v>2980000</v>
      </c>
      <c r="Q52" s="27">
        <v>2961000</v>
      </c>
      <c r="R52" s="27">
        <v>3167000</v>
      </c>
      <c r="S52" s="27">
        <v>3250000</v>
      </c>
      <c r="T52" s="27">
        <v>3314000</v>
      </c>
      <c r="U52" s="27">
        <v>3391000</v>
      </c>
      <c r="V52" s="27">
        <v>3438000</v>
      </c>
      <c r="W52" s="27">
        <v>3439000</v>
      </c>
      <c r="X52" s="27">
        <v>3469000</v>
      </c>
      <c r="Y52" s="27">
        <v>3506000</v>
      </c>
      <c r="Z52" s="27">
        <v>3608000</v>
      </c>
      <c r="AA52" s="27">
        <v>3679000</v>
      </c>
      <c r="AB52" s="27">
        <v>3742000</v>
      </c>
      <c r="AC52" s="27">
        <v>3791000</v>
      </c>
      <c r="AD52" s="27">
        <v>3843000</v>
      </c>
      <c r="AE52" s="27">
        <v>3891000</v>
      </c>
      <c r="AF52" s="27">
        <v>3962000</v>
      </c>
      <c r="AG52" s="27">
        <v>4009000</v>
      </c>
      <c r="AH52" s="27">
        <v>4049000</v>
      </c>
      <c r="AI52" s="27">
        <v>4112000</v>
      </c>
      <c r="AJ52" s="27">
        <v>4165000</v>
      </c>
      <c r="AK52" s="27">
        <v>4232000</v>
      </c>
      <c r="AL52" s="27">
        <v>4274000</v>
      </c>
      <c r="AM52" s="27">
        <v>4303000</v>
      </c>
      <c r="AN52" s="27">
        <v>4345000</v>
      </c>
      <c r="AO52" s="27">
        <v>4378000</v>
      </c>
      <c r="AP52" s="33">
        <f t="shared" si="40"/>
        <v>4420077.5</v>
      </c>
      <c r="AQ52" s="131">
        <v>4462155</v>
      </c>
      <c r="AR52" s="27">
        <v>4502412</v>
      </c>
      <c r="AS52" s="27">
        <v>4524244</v>
      </c>
      <c r="AT52" s="27">
        <v>4545782</v>
      </c>
      <c r="AU52" s="27">
        <v>4578986</v>
      </c>
      <c r="AV52" s="27">
        <v>4595904</v>
      </c>
      <c r="AW52" s="27">
        <v>4626514</v>
      </c>
      <c r="AX52" s="27">
        <v>4646108</v>
      </c>
      <c r="AY52" s="27">
        <v>4682811</v>
      </c>
      <c r="AZ52" s="33">
        <f t="shared" si="41"/>
        <v>4704577</v>
      </c>
      <c r="BA52" s="27">
        <v>4726343</v>
      </c>
      <c r="BB52" s="27">
        <v>4728870</v>
      </c>
      <c r="BC52" s="27">
        <v>4721438</v>
      </c>
      <c r="BD52" s="27">
        <v>4735563</v>
      </c>
      <c r="BE52" s="27">
        <v>4747767</v>
      </c>
      <c r="BF52" s="27">
        <v>4755618</v>
      </c>
      <c r="BG52" s="27">
        <v>4777919</v>
      </c>
      <c r="BH52" s="27">
        <v>4822388</v>
      </c>
      <c r="BI52" s="27">
        <v>4856574</v>
      </c>
      <c r="BJ52" s="27">
        <v>4902265</v>
      </c>
      <c r="BK52" s="27">
        <v>4952675</v>
      </c>
      <c r="BL52" s="27">
        <v>5004636</v>
      </c>
      <c r="BM52" s="27">
        <v>5055318</v>
      </c>
      <c r="BN52" s="27">
        <v>5095504</v>
      </c>
      <c r="BO52" s="27">
        <v>5137004</v>
      </c>
      <c r="BP52" s="27">
        <v>5173828</v>
      </c>
      <c r="BQ52" s="27">
        <v>5200235</v>
      </c>
      <c r="BR52" s="27">
        <v>5222124</v>
      </c>
      <c r="BS52" s="27">
        <v>5250446</v>
      </c>
      <c r="BT52" s="35">
        <v>5373999</v>
      </c>
      <c r="BU52" s="35">
        <v>5406835</v>
      </c>
      <c r="BV52" s="35">
        <v>5445162</v>
      </c>
      <c r="BW52" s="35">
        <v>5479203</v>
      </c>
      <c r="BX52" s="35">
        <v>5514026</v>
      </c>
      <c r="BY52" s="35">
        <v>5546166</v>
      </c>
      <c r="BZ52" s="35">
        <v>5577655</v>
      </c>
      <c r="CA52" s="35">
        <v>5610775</v>
      </c>
      <c r="CB52" s="35">
        <v>5640996</v>
      </c>
      <c r="CC52" s="35">
        <v>5669264</v>
      </c>
      <c r="CD52" s="35">
        <v>5689591</v>
      </c>
      <c r="CE52" s="35">
        <v>5709843</v>
      </c>
      <c r="CF52" s="35">
        <v>5726398</v>
      </c>
      <c r="CG52" s="173">
        <v>5742953</v>
      </c>
      <c r="CH52" s="179">
        <v>5757564</v>
      </c>
      <c r="CI52" s="179">
        <v>5771337</v>
      </c>
      <c r="CJ52" s="161">
        <v>5823732</v>
      </c>
      <c r="CK52" s="161">
        <v>5853861</v>
      </c>
      <c r="CL52" s="161">
        <v>5882760</v>
      </c>
      <c r="CM52" s="161">
        <v>5910327</v>
      </c>
      <c r="CN52" s="161">
        <v>5936429</v>
      </c>
      <c r="CO52" s="161">
        <v>5960925</v>
      </c>
      <c r="CP52" s="161">
        <v>5983775</v>
      </c>
      <c r="CQ52" s="161">
        <v>6004954</v>
      </c>
      <c r="CR52" s="161">
        <v>6024516</v>
      </c>
      <c r="CS52" s="161">
        <v>6042617</v>
      </c>
      <c r="CT52" s="161">
        <v>6059281</v>
      </c>
      <c r="CU52" s="161">
        <v>6074537</v>
      </c>
      <c r="CV52" s="161">
        <v>6088374</v>
      </c>
      <c r="CW52" s="161">
        <v>6101787</v>
      </c>
      <c r="CX52" s="161">
        <v>6114630</v>
      </c>
      <c r="CY52" s="161">
        <v>6127024</v>
      </c>
      <c r="CZ52" s="161">
        <v>6139027</v>
      </c>
      <c r="DA52" s="161">
        <v>6150764</v>
      </c>
    </row>
    <row r="53" spans="1:119">
      <c r="CG53" s="172"/>
      <c r="CH53" s="40"/>
      <c r="CI53" s="40"/>
      <c r="CJ53" s="153"/>
      <c r="CK53" s="153"/>
      <c r="CL53" s="153"/>
      <c r="CM53" s="153"/>
      <c r="CN53" s="153"/>
      <c r="CO53" s="153"/>
      <c r="CP53" s="153"/>
      <c r="CQ53" s="153"/>
      <c r="CR53" s="153"/>
      <c r="CS53" s="153"/>
      <c r="CT53" s="153"/>
      <c r="CU53" s="153"/>
      <c r="CV53" s="153"/>
      <c r="CW53" s="153"/>
      <c r="CX53" s="153"/>
      <c r="CY53" s="153"/>
      <c r="CZ53" s="153"/>
      <c r="DA53" s="153"/>
    </row>
    <row r="54" spans="1:119" ht="12" customHeight="1">
      <c r="A54" s="141" t="s">
        <v>24</v>
      </c>
      <c r="B54" s="14">
        <v>1613000</v>
      </c>
      <c r="C54" s="14">
        <v>1628000</v>
      </c>
      <c r="D54" s="14">
        <v>1637000</v>
      </c>
      <c r="E54" s="14">
        <v>1642000</v>
      </c>
      <c r="F54" s="14">
        <v>1650000</v>
      </c>
      <c r="G54" s="14">
        <v>1666000</v>
      </c>
      <c r="H54" s="14">
        <v>1672000</v>
      </c>
      <c r="I54" s="14">
        <v>1678000</v>
      </c>
      <c r="J54" s="14">
        <v>1684000</v>
      </c>
      <c r="K54" s="14">
        <v>1696000</v>
      </c>
      <c r="L54" s="14">
        <v>1708000</v>
      </c>
      <c r="M54" s="14">
        <v>1746000</v>
      </c>
      <c r="N54" s="14">
        <v>1792000</v>
      </c>
      <c r="O54" s="14">
        <v>1792000</v>
      </c>
      <c r="P54" s="14">
        <v>1778000</v>
      </c>
      <c r="Q54" s="14">
        <v>1769000</v>
      </c>
      <c r="R54" s="14">
        <v>1906000</v>
      </c>
      <c r="S54" s="14">
        <v>1967000</v>
      </c>
      <c r="T54" s="14">
        <v>2014000</v>
      </c>
      <c r="U54" s="14">
        <v>2032000</v>
      </c>
      <c r="V54" s="14">
        <v>2016000</v>
      </c>
      <c r="W54" s="14">
        <v>2028000</v>
      </c>
      <c r="X54" s="14">
        <v>2081000</v>
      </c>
      <c r="Y54" s="14">
        <v>2168000</v>
      </c>
      <c r="Z54" s="14">
        <v>2249000</v>
      </c>
      <c r="AA54" s="14">
        <v>2300000</v>
      </c>
      <c r="AB54" s="14">
        <v>2316000</v>
      </c>
      <c r="AC54" s="14">
        <v>2359000</v>
      </c>
      <c r="AD54" s="14">
        <v>2446000</v>
      </c>
      <c r="AE54" s="14">
        <v>2523000</v>
      </c>
      <c r="AF54" s="14">
        <v>2544000</v>
      </c>
      <c r="AG54" s="14">
        <v>2586000</v>
      </c>
      <c r="AH54" s="14">
        <v>2647000</v>
      </c>
      <c r="AI54" s="14">
        <v>2727000</v>
      </c>
      <c r="AJ54" s="14">
        <v>2798000</v>
      </c>
      <c r="AK54" s="14">
        <v>2857000</v>
      </c>
      <c r="AL54" s="14">
        <v>2903000</v>
      </c>
      <c r="AM54" s="14">
        <v>2935000</v>
      </c>
      <c r="AN54" s="14">
        <v>2964000</v>
      </c>
      <c r="AO54" s="14">
        <v>3000000</v>
      </c>
      <c r="AP54" s="16">
        <f t="shared" ref="AP54:AP62" si="42">(((AQ54-AO54)/2)+AO54)</f>
        <v>3030469</v>
      </c>
      <c r="AQ54" s="22">
        <v>3060938</v>
      </c>
      <c r="AR54" s="14">
        <v>3068699</v>
      </c>
      <c r="AS54" s="14">
        <v>3067814</v>
      </c>
      <c r="AT54" s="14">
        <v>3074047</v>
      </c>
      <c r="AU54" s="14">
        <v>3082500</v>
      </c>
      <c r="AV54" s="14">
        <v>3083335</v>
      </c>
      <c r="AW54" s="14">
        <v>3085722</v>
      </c>
      <c r="AX54" s="14">
        <v>3091627</v>
      </c>
      <c r="AY54" s="14">
        <v>3095917</v>
      </c>
      <c r="AZ54" s="20">
        <f t="shared" ref="AZ54:AZ62" si="43">((BA54-AY54)/2)+AY54</f>
        <v>3112376.5</v>
      </c>
      <c r="BA54" s="14">
        <v>3128836</v>
      </c>
      <c r="BB54" s="14">
        <v>3139013</v>
      </c>
      <c r="BC54" s="14">
        <v>3162354</v>
      </c>
      <c r="BD54" s="14">
        <v>3180014</v>
      </c>
      <c r="BE54" s="14">
        <v>3201131</v>
      </c>
      <c r="BF54" s="14">
        <v>3223740</v>
      </c>
      <c r="BG54" s="14">
        <v>3247291</v>
      </c>
      <c r="BH54" s="14">
        <v>3271953</v>
      </c>
      <c r="BI54" s="14">
        <v>3283403</v>
      </c>
      <c r="BJ54" s="14">
        <v>3289056</v>
      </c>
      <c r="BK54" s="14">
        <v>3288640</v>
      </c>
      <c r="BL54" s="14">
        <v>3274997</v>
      </c>
      <c r="BM54" s="14">
        <v>3272325</v>
      </c>
      <c r="BN54" s="14">
        <v>3268346</v>
      </c>
      <c r="BO54" s="14">
        <v>3265293</v>
      </c>
      <c r="BP54" s="14">
        <v>3267030</v>
      </c>
      <c r="BQ54" s="14">
        <v>3268514</v>
      </c>
      <c r="BR54" s="14">
        <v>3272563</v>
      </c>
      <c r="BS54" s="15">
        <v>3282031</v>
      </c>
      <c r="BT54" s="34">
        <v>3411777</v>
      </c>
      <c r="BU54" s="34">
        <v>3432835</v>
      </c>
      <c r="BV54" s="34">
        <v>3458749</v>
      </c>
      <c r="BW54" s="34">
        <v>3484336</v>
      </c>
      <c r="BX54" s="34">
        <v>3496094</v>
      </c>
      <c r="BY54" s="34">
        <v>3506956</v>
      </c>
      <c r="BZ54" s="34">
        <v>3517460</v>
      </c>
      <c r="CA54" s="34">
        <v>3527270</v>
      </c>
      <c r="CB54" s="34">
        <v>3545579</v>
      </c>
      <c r="CC54" s="34">
        <v>3561807</v>
      </c>
      <c r="CD54" s="34">
        <v>3576616</v>
      </c>
      <c r="CE54" s="34">
        <v>3586717</v>
      </c>
      <c r="CF54" s="34">
        <v>3590347</v>
      </c>
      <c r="CG54" s="171">
        <v>3599341</v>
      </c>
      <c r="CH54" s="178">
        <v>3596677</v>
      </c>
      <c r="CI54" s="178">
        <v>3590886</v>
      </c>
      <c r="CJ54" s="160">
        <v>3613835</v>
      </c>
      <c r="CK54" s="160">
        <v>3624896</v>
      </c>
      <c r="CL54" s="160">
        <v>3635414</v>
      </c>
      <c r="CM54" s="160">
        <v>3645212</v>
      </c>
      <c r="CN54" s="160">
        <v>3654173</v>
      </c>
      <c r="CO54" s="160">
        <v>3662364</v>
      </c>
      <c r="CP54" s="160">
        <v>3669544</v>
      </c>
      <c r="CQ54" s="160">
        <v>3675650</v>
      </c>
      <c r="CR54" s="160">
        <v>3680713</v>
      </c>
      <c r="CS54" s="160">
        <v>3684845</v>
      </c>
      <c r="CT54" s="160">
        <v>3688001</v>
      </c>
      <c r="CU54" s="160">
        <v>3690067</v>
      </c>
      <c r="CV54" s="160">
        <v>3691016</v>
      </c>
      <c r="CW54" s="160">
        <v>3691567</v>
      </c>
      <c r="CX54" s="160">
        <v>3691611</v>
      </c>
      <c r="CY54" s="160">
        <v>3691198</v>
      </c>
      <c r="CZ54" s="160">
        <v>3690174</v>
      </c>
      <c r="DA54" s="160">
        <v>3688630</v>
      </c>
    </row>
    <row r="55" spans="1:119" ht="12" customHeight="1">
      <c r="A55" s="141" t="s">
        <v>31</v>
      </c>
      <c r="B55" s="14">
        <v>800000</v>
      </c>
      <c r="C55" s="14">
        <v>807000</v>
      </c>
      <c r="D55" s="14">
        <v>815000</v>
      </c>
      <c r="E55" s="14">
        <v>821000</v>
      </c>
      <c r="F55" s="14">
        <v>829000</v>
      </c>
      <c r="G55" s="14">
        <v>836000</v>
      </c>
      <c r="H55" s="14">
        <v>840000</v>
      </c>
      <c r="I55" s="14">
        <v>842000</v>
      </c>
      <c r="J55" s="14">
        <v>843000</v>
      </c>
      <c r="K55" s="14">
        <v>846000</v>
      </c>
      <c r="L55" s="14">
        <v>849000</v>
      </c>
      <c r="M55" s="14">
        <v>852000</v>
      </c>
      <c r="N55" s="14">
        <v>839000</v>
      </c>
      <c r="O55" s="14">
        <v>806000</v>
      </c>
      <c r="P55" s="14">
        <v>801000</v>
      </c>
      <c r="Q55" s="14">
        <v>800000</v>
      </c>
      <c r="R55" s="14">
        <v>832000</v>
      </c>
      <c r="S55" s="14">
        <v>854000</v>
      </c>
      <c r="T55" s="14">
        <v>878000</v>
      </c>
      <c r="U55" s="14">
        <v>903000</v>
      </c>
      <c r="V55" s="14">
        <v>917000</v>
      </c>
      <c r="W55" s="14">
        <v>916000</v>
      </c>
      <c r="X55" s="14">
        <v>915000</v>
      </c>
      <c r="Y55" s="14">
        <v>913000</v>
      </c>
      <c r="Z55" s="14">
        <v>927000</v>
      </c>
      <c r="AA55" s="14">
        <v>934000</v>
      </c>
      <c r="AB55" s="14">
        <v>938000</v>
      </c>
      <c r="AC55" s="14">
        <v>943000</v>
      </c>
      <c r="AD55" s="14">
        <v>944000</v>
      </c>
      <c r="AE55" s="14">
        <v>957000</v>
      </c>
      <c r="AF55" s="14">
        <v>975000</v>
      </c>
      <c r="AG55" s="14">
        <v>995000</v>
      </c>
      <c r="AH55" s="14">
        <v>994000</v>
      </c>
      <c r="AI55" s="14">
        <v>993000</v>
      </c>
      <c r="AJ55" s="14">
        <v>993000</v>
      </c>
      <c r="AK55" s="14">
        <v>997000</v>
      </c>
      <c r="AL55" s="14">
        <v>999000</v>
      </c>
      <c r="AM55" s="14">
        <v>1004000</v>
      </c>
      <c r="AN55" s="14">
        <v>994000</v>
      </c>
      <c r="AO55" s="14">
        <v>992000</v>
      </c>
      <c r="AP55" s="16">
        <f t="shared" si="42"/>
        <v>1003695</v>
      </c>
      <c r="AQ55" s="22">
        <v>1015390</v>
      </c>
      <c r="AR55" s="14">
        <v>1034292</v>
      </c>
      <c r="AS55" s="14">
        <v>1045655</v>
      </c>
      <c r="AT55" s="14">
        <v>1059040</v>
      </c>
      <c r="AU55" s="14">
        <v>1071995</v>
      </c>
      <c r="AV55" s="14">
        <v>1088412</v>
      </c>
      <c r="AW55" s="14">
        <v>1103578</v>
      </c>
      <c r="AX55" s="14">
        <v>1113566</v>
      </c>
      <c r="AY55" s="14">
        <v>1122563</v>
      </c>
      <c r="AZ55" s="20">
        <f t="shared" si="43"/>
        <v>1127798</v>
      </c>
      <c r="BA55" s="14">
        <v>1133033</v>
      </c>
      <c r="BB55" s="14">
        <v>1136684</v>
      </c>
      <c r="BC55" s="14">
        <v>1144772</v>
      </c>
      <c r="BD55" s="14">
        <v>1155635</v>
      </c>
      <c r="BE55" s="14">
        <v>1162936</v>
      </c>
      <c r="BF55" s="14">
        <v>1170126</v>
      </c>
      <c r="BG55" s="14">
        <v>1184574</v>
      </c>
      <c r="BH55" s="14">
        <v>1203840</v>
      </c>
      <c r="BI55" s="14">
        <v>1219961</v>
      </c>
      <c r="BJ55" s="14">
        <v>1231296</v>
      </c>
      <c r="BK55" s="14">
        <v>1235439</v>
      </c>
      <c r="BL55" s="14">
        <v>1235748</v>
      </c>
      <c r="BM55" s="14">
        <v>1238256</v>
      </c>
      <c r="BN55" s="14">
        <v>1237687</v>
      </c>
      <c r="BO55" s="14">
        <v>1237438</v>
      </c>
      <c r="BP55" s="14">
        <v>1241436</v>
      </c>
      <c r="BQ55" s="14">
        <v>1245215</v>
      </c>
      <c r="BR55" s="14">
        <v>1247554</v>
      </c>
      <c r="BS55" s="15">
        <v>1253040</v>
      </c>
      <c r="BT55" s="34">
        <v>1277072</v>
      </c>
      <c r="BU55" s="34">
        <v>1285692</v>
      </c>
      <c r="BV55" s="34">
        <v>1295960</v>
      </c>
      <c r="BW55" s="34">
        <v>1306513</v>
      </c>
      <c r="BX55" s="34">
        <v>1313688</v>
      </c>
      <c r="BY55" s="34">
        <v>1318787</v>
      </c>
      <c r="BZ55" s="34">
        <v>1323619</v>
      </c>
      <c r="CA55" s="34">
        <v>1327040</v>
      </c>
      <c r="CB55" s="34">
        <v>1330509</v>
      </c>
      <c r="CC55" s="34">
        <v>1329590</v>
      </c>
      <c r="CD55" s="34">
        <v>1327585</v>
      </c>
      <c r="CE55" s="34">
        <v>1328544</v>
      </c>
      <c r="CF55" s="34">
        <v>1329192</v>
      </c>
      <c r="CG55" s="171">
        <v>1328702</v>
      </c>
      <c r="CH55" s="178">
        <v>1330089</v>
      </c>
      <c r="CI55" s="178">
        <v>1329328</v>
      </c>
      <c r="CJ55" s="160">
        <v>1377388</v>
      </c>
      <c r="CK55" s="160">
        <v>1383367</v>
      </c>
      <c r="CL55" s="160">
        <v>1388878</v>
      </c>
      <c r="CM55" s="160">
        <v>1393949</v>
      </c>
      <c r="CN55" s="160">
        <v>1398490</v>
      </c>
      <c r="CO55" s="160">
        <v>1402465</v>
      </c>
      <c r="CP55" s="160">
        <v>1405839</v>
      </c>
      <c r="CQ55" s="160">
        <v>1408665</v>
      </c>
      <c r="CR55" s="160">
        <v>1410938</v>
      </c>
      <c r="CS55" s="160">
        <v>1412605</v>
      </c>
      <c r="CT55" s="160">
        <v>1413737</v>
      </c>
      <c r="CU55" s="160">
        <v>1414345</v>
      </c>
      <c r="CV55" s="160">
        <v>1414402</v>
      </c>
      <c r="CW55" s="160">
        <v>1414195</v>
      </c>
      <c r="CX55" s="160">
        <v>1413762</v>
      </c>
      <c r="CY55" s="160">
        <v>1413071</v>
      </c>
      <c r="CZ55" s="160">
        <v>1412214</v>
      </c>
      <c r="DA55" s="160">
        <v>1411097</v>
      </c>
    </row>
    <row r="56" spans="1:119" ht="12" customHeight="1">
      <c r="A56" s="141" t="s">
        <v>32</v>
      </c>
      <c r="B56" s="14">
        <v>4250000</v>
      </c>
      <c r="C56" s="14">
        <v>4248000</v>
      </c>
      <c r="D56" s="14">
        <v>4259000</v>
      </c>
      <c r="E56" s="14">
        <v>4282000</v>
      </c>
      <c r="F56" s="14">
        <v>4305000</v>
      </c>
      <c r="G56" s="14">
        <v>4343000</v>
      </c>
      <c r="H56" s="14">
        <v>4355000</v>
      </c>
      <c r="I56" s="14">
        <v>4358000</v>
      </c>
      <c r="J56" s="14">
        <v>4365000</v>
      </c>
      <c r="K56" s="14">
        <v>4347000</v>
      </c>
      <c r="L56" s="14">
        <v>4318000</v>
      </c>
      <c r="M56" s="14">
        <v>4389000</v>
      </c>
      <c r="N56" s="14">
        <v>4370000</v>
      </c>
      <c r="O56" s="14">
        <v>4257000</v>
      </c>
      <c r="P56" s="14">
        <v>4192000</v>
      </c>
      <c r="Q56" s="14">
        <v>4201000</v>
      </c>
      <c r="R56" s="14">
        <v>4494000</v>
      </c>
      <c r="S56" s="14">
        <v>4580000</v>
      </c>
      <c r="T56" s="14">
        <v>4674000</v>
      </c>
      <c r="U56" s="14">
        <v>4741000</v>
      </c>
      <c r="V56" s="14">
        <v>4686000</v>
      </c>
      <c r="W56" s="14">
        <v>4654000</v>
      </c>
      <c r="X56" s="14">
        <v>4650000</v>
      </c>
      <c r="Y56" s="14">
        <v>4806000</v>
      </c>
      <c r="Z56" s="14">
        <v>4910000</v>
      </c>
      <c r="AA56" s="14">
        <v>4882000</v>
      </c>
      <c r="AB56" s="14">
        <v>4891000</v>
      </c>
      <c r="AC56" s="14">
        <v>4929000</v>
      </c>
      <c r="AD56" s="14">
        <v>5010000</v>
      </c>
      <c r="AE56" s="14">
        <v>5117000</v>
      </c>
      <c r="AF56" s="14">
        <v>5160000</v>
      </c>
      <c r="AG56" s="14">
        <v>5219000</v>
      </c>
      <c r="AH56" s="14">
        <v>5263000</v>
      </c>
      <c r="AI56" s="14">
        <v>5344000</v>
      </c>
      <c r="AJ56" s="14">
        <v>5448000</v>
      </c>
      <c r="AK56" s="14">
        <v>5502000</v>
      </c>
      <c r="AL56" s="14">
        <v>5535000</v>
      </c>
      <c r="AM56" s="14">
        <v>5594000</v>
      </c>
      <c r="AN56" s="14">
        <v>5618000</v>
      </c>
      <c r="AO56" s="14">
        <v>5650000</v>
      </c>
      <c r="AP56" s="16">
        <f t="shared" si="42"/>
        <v>5693790</v>
      </c>
      <c r="AQ56" s="22">
        <v>5737580</v>
      </c>
      <c r="AR56" s="14">
        <v>5760302</v>
      </c>
      <c r="AS56" s="14">
        <v>5781172</v>
      </c>
      <c r="AT56" s="14">
        <v>5773548</v>
      </c>
      <c r="AU56" s="14">
        <v>5757756</v>
      </c>
      <c r="AV56" s="14">
        <v>5743672</v>
      </c>
      <c r="AW56" s="14">
        <v>5738199</v>
      </c>
      <c r="AX56" s="14">
        <v>5736469</v>
      </c>
      <c r="AY56" s="14">
        <v>5738404</v>
      </c>
      <c r="AZ56" s="20">
        <f t="shared" si="43"/>
        <v>5753544.5</v>
      </c>
      <c r="BA56" s="14">
        <v>5768685</v>
      </c>
      <c r="BB56" s="14">
        <v>5771222</v>
      </c>
      <c r="BC56" s="14">
        <v>5799407</v>
      </c>
      <c r="BD56" s="14">
        <v>5840773</v>
      </c>
      <c r="BE56" s="14">
        <v>5880733</v>
      </c>
      <c r="BF56" s="14">
        <v>5902678</v>
      </c>
      <c r="BG56" s="14">
        <v>5935204</v>
      </c>
      <c r="BH56" s="14">
        <v>5979982</v>
      </c>
      <c r="BI56" s="14">
        <v>6015478</v>
      </c>
      <c r="BJ56" s="14">
        <v>6018664</v>
      </c>
      <c r="BK56" s="14">
        <v>5998652</v>
      </c>
      <c r="BL56" s="14">
        <v>5993474</v>
      </c>
      <c r="BM56" s="14">
        <v>6010884</v>
      </c>
      <c r="BN56" s="14">
        <v>6031352</v>
      </c>
      <c r="BO56" s="14">
        <v>6062335</v>
      </c>
      <c r="BP56" s="14">
        <v>6085393</v>
      </c>
      <c r="BQ56" s="14">
        <v>6115476</v>
      </c>
      <c r="BR56" s="14">
        <v>6144407</v>
      </c>
      <c r="BS56" s="15">
        <v>6175169</v>
      </c>
      <c r="BT56" s="34">
        <v>6361104</v>
      </c>
      <c r="BU56" s="34">
        <v>6397634</v>
      </c>
      <c r="BV56" s="34">
        <v>6417206</v>
      </c>
      <c r="BW56" s="34">
        <v>6422565</v>
      </c>
      <c r="BX56" s="34">
        <v>6412281</v>
      </c>
      <c r="BY56" s="34">
        <v>6403290</v>
      </c>
      <c r="BZ56" s="34">
        <v>6410084</v>
      </c>
      <c r="CA56" s="34">
        <v>6431559</v>
      </c>
      <c r="CB56" s="34">
        <v>6468967</v>
      </c>
      <c r="CC56" s="34">
        <v>6517613</v>
      </c>
      <c r="CD56" s="34">
        <v>6563259</v>
      </c>
      <c r="CE56" s="34">
        <v>6607003</v>
      </c>
      <c r="CF56" s="34">
        <v>6646144</v>
      </c>
      <c r="CG56" s="171">
        <v>6708874</v>
      </c>
      <c r="CH56" s="180">
        <v>6745408</v>
      </c>
      <c r="CI56" s="180">
        <v>6794422</v>
      </c>
      <c r="CJ56" s="160">
        <v>6716305</v>
      </c>
      <c r="CK56" s="160">
        <v>6737663</v>
      </c>
      <c r="CL56" s="160">
        <v>6758580</v>
      </c>
      <c r="CM56" s="160">
        <v>6779024</v>
      </c>
      <c r="CN56" s="160">
        <v>6799016</v>
      </c>
      <c r="CO56" s="160">
        <v>6818537</v>
      </c>
      <c r="CP56" s="160">
        <v>6837397</v>
      </c>
      <c r="CQ56" s="160">
        <v>6855546</v>
      </c>
      <c r="CR56" s="160">
        <v>6873128</v>
      </c>
      <c r="CS56" s="160">
        <v>6890339</v>
      </c>
      <c r="CT56" s="160">
        <v>6907115</v>
      </c>
      <c r="CU56" s="160">
        <v>6923257</v>
      </c>
      <c r="CV56" s="160">
        <v>6938636</v>
      </c>
      <c r="CW56" s="160">
        <v>6953819</v>
      </c>
      <c r="CX56" s="160">
        <v>6968792</v>
      </c>
      <c r="CY56" s="160">
        <v>6983551</v>
      </c>
      <c r="CZ56" s="160">
        <v>6997904</v>
      </c>
      <c r="DA56" s="160">
        <v>7012009</v>
      </c>
    </row>
    <row r="57" spans="1:119" ht="12" customHeight="1">
      <c r="A57" s="141" t="s">
        <v>39</v>
      </c>
      <c r="B57" s="21">
        <v>466000</v>
      </c>
      <c r="C57" s="21">
        <v>470000</v>
      </c>
      <c r="D57" s="21">
        <v>474000</v>
      </c>
      <c r="E57" s="21">
        <v>477000</v>
      </c>
      <c r="F57" s="21">
        <v>480000</v>
      </c>
      <c r="G57" s="21">
        <v>481000</v>
      </c>
      <c r="H57" s="21">
        <v>481000</v>
      </c>
      <c r="I57" s="21">
        <v>481000</v>
      </c>
      <c r="J57" s="21">
        <v>485000</v>
      </c>
      <c r="K57" s="21">
        <v>490000</v>
      </c>
      <c r="L57" s="21">
        <v>492000</v>
      </c>
      <c r="M57" s="21">
        <v>490000</v>
      </c>
      <c r="N57" s="21">
        <v>481000</v>
      </c>
      <c r="O57" s="21">
        <v>462000</v>
      </c>
      <c r="P57" s="21">
        <v>456000</v>
      </c>
      <c r="Q57" s="21">
        <v>459000</v>
      </c>
      <c r="R57" s="21">
        <v>494000</v>
      </c>
      <c r="S57" s="21">
        <v>507000</v>
      </c>
      <c r="T57" s="21">
        <v>520000</v>
      </c>
      <c r="U57" s="21">
        <v>533000</v>
      </c>
      <c r="V57" s="21">
        <v>532000</v>
      </c>
      <c r="W57" s="21">
        <v>529000</v>
      </c>
      <c r="X57" s="21">
        <v>535000</v>
      </c>
      <c r="Y57" s="21">
        <v>547000</v>
      </c>
      <c r="Z57" s="21">
        <v>554000</v>
      </c>
      <c r="AA57" s="21">
        <v>557000</v>
      </c>
      <c r="AB57" s="21">
        <v>566000</v>
      </c>
      <c r="AC57" s="21">
        <v>572000</v>
      </c>
      <c r="AD57" s="21">
        <v>581000</v>
      </c>
      <c r="AE57" s="21">
        <v>596000</v>
      </c>
      <c r="AF57" s="21">
        <v>609000</v>
      </c>
      <c r="AG57" s="21">
        <v>618000</v>
      </c>
      <c r="AH57" s="21">
        <v>632000</v>
      </c>
      <c r="AI57" s="21">
        <v>649000</v>
      </c>
      <c r="AJ57" s="21">
        <v>663000</v>
      </c>
      <c r="AK57" s="21">
        <v>676000</v>
      </c>
      <c r="AL57" s="21">
        <v>681000</v>
      </c>
      <c r="AM57" s="21">
        <v>697000</v>
      </c>
      <c r="AN57" s="21">
        <v>709000</v>
      </c>
      <c r="AO57" s="21">
        <v>724000</v>
      </c>
      <c r="AP57" s="16">
        <f t="shared" si="42"/>
        <v>742925.5</v>
      </c>
      <c r="AQ57" s="28">
        <v>761851</v>
      </c>
      <c r="AR57" s="21">
        <v>781107</v>
      </c>
      <c r="AS57" s="21">
        <v>800951</v>
      </c>
      <c r="AT57" s="21">
        <v>815914</v>
      </c>
      <c r="AU57" s="21">
        <v>828555</v>
      </c>
      <c r="AV57" s="21">
        <v>845248</v>
      </c>
      <c r="AW57" s="21">
        <v>869763</v>
      </c>
      <c r="AX57" s="21">
        <v>891520</v>
      </c>
      <c r="AY57" s="21">
        <v>909074</v>
      </c>
      <c r="AZ57" s="20">
        <f t="shared" si="43"/>
        <v>922847.5</v>
      </c>
      <c r="BA57" s="21">
        <v>936621</v>
      </c>
      <c r="BB57" s="21">
        <v>947719</v>
      </c>
      <c r="BC57" s="21">
        <v>958134</v>
      </c>
      <c r="BD57" s="21">
        <v>976864</v>
      </c>
      <c r="BE57" s="21">
        <v>996753</v>
      </c>
      <c r="BF57" s="21">
        <v>1025053</v>
      </c>
      <c r="BG57" s="21">
        <v>1054289</v>
      </c>
      <c r="BH57" s="21">
        <v>1082577</v>
      </c>
      <c r="BI57" s="21">
        <v>1104522</v>
      </c>
      <c r="BJ57" s="21">
        <v>1111831</v>
      </c>
      <c r="BK57" s="21">
        <v>1107055</v>
      </c>
      <c r="BL57" s="21">
        <v>1112766</v>
      </c>
      <c r="BM57" s="21">
        <v>1122191</v>
      </c>
      <c r="BN57" s="21">
        <v>1133054</v>
      </c>
      <c r="BO57" s="21">
        <v>1145604</v>
      </c>
      <c r="BP57" s="21">
        <v>1160768</v>
      </c>
      <c r="BQ57" s="21">
        <v>1173239</v>
      </c>
      <c r="BR57" s="21">
        <v>1185823</v>
      </c>
      <c r="BS57" s="43">
        <v>1201134</v>
      </c>
      <c r="BT57" s="34">
        <v>1239882</v>
      </c>
      <c r="BU57" s="34">
        <v>1255517</v>
      </c>
      <c r="BV57" s="34">
        <v>1269089</v>
      </c>
      <c r="BW57" s="34">
        <v>1279840</v>
      </c>
      <c r="BX57" s="34">
        <v>1290121</v>
      </c>
      <c r="BY57" s="34">
        <v>1298492</v>
      </c>
      <c r="BZ57" s="34">
        <v>1308389</v>
      </c>
      <c r="CA57" s="34">
        <v>1312540</v>
      </c>
      <c r="CB57" s="34">
        <v>1315906</v>
      </c>
      <c r="CC57" s="34">
        <v>1316102</v>
      </c>
      <c r="CD57" s="34">
        <v>1316843</v>
      </c>
      <c r="CE57" s="34">
        <v>1317807</v>
      </c>
      <c r="CF57" s="34">
        <v>1320718</v>
      </c>
      <c r="CG57" s="171">
        <v>1322616</v>
      </c>
      <c r="CH57" s="178">
        <v>1326813</v>
      </c>
      <c r="CI57" s="178">
        <v>1330608</v>
      </c>
      <c r="CJ57" s="160">
        <v>1428369</v>
      </c>
      <c r="CK57" s="160">
        <v>1442550</v>
      </c>
      <c r="CL57" s="160">
        <v>1456679</v>
      </c>
      <c r="CM57" s="160">
        <v>1470734</v>
      </c>
      <c r="CN57" s="160">
        <v>1484598</v>
      </c>
      <c r="CO57" s="160">
        <v>1498286</v>
      </c>
      <c r="CP57" s="160">
        <v>1511668</v>
      </c>
      <c r="CQ57" s="160">
        <v>1524751</v>
      </c>
      <c r="CR57" s="160">
        <v>1537602</v>
      </c>
      <c r="CS57" s="160">
        <v>1550181</v>
      </c>
      <c r="CT57" s="160">
        <v>1562470</v>
      </c>
      <c r="CU57" s="160">
        <v>1574541</v>
      </c>
      <c r="CV57" s="160">
        <v>1586348</v>
      </c>
      <c r="CW57" s="160">
        <v>1598205</v>
      </c>
      <c r="CX57" s="160">
        <v>1610091</v>
      </c>
      <c r="CY57" s="160">
        <v>1622086</v>
      </c>
      <c r="CZ57" s="160">
        <v>1634190</v>
      </c>
      <c r="DA57" s="160">
        <v>1646471</v>
      </c>
    </row>
    <row r="58" spans="1:119" ht="12" customHeight="1">
      <c r="A58" s="141" t="s">
        <v>40</v>
      </c>
      <c r="B58" s="21">
        <v>4068000</v>
      </c>
      <c r="C58" s="21">
        <v>4120000</v>
      </c>
      <c r="D58" s="21">
        <v>4120000</v>
      </c>
      <c r="E58" s="21">
        <v>4107000</v>
      </c>
      <c r="F58" s="21">
        <v>4089000</v>
      </c>
      <c r="G58" s="21">
        <v>4085000</v>
      </c>
      <c r="H58" s="21">
        <v>4084000</v>
      </c>
      <c r="I58" s="21">
        <v>4088000</v>
      </c>
      <c r="J58" s="21">
        <v>4100000</v>
      </c>
      <c r="K58" s="21">
        <v>4129000</v>
      </c>
      <c r="L58" s="21">
        <v>4175000</v>
      </c>
      <c r="M58" s="21">
        <v>4254000</v>
      </c>
      <c r="N58" s="21">
        <v>4297000</v>
      </c>
      <c r="O58" s="21">
        <v>4226000</v>
      </c>
      <c r="P58" s="21">
        <v>4158000</v>
      </c>
      <c r="Q58" s="21">
        <v>4108000</v>
      </c>
      <c r="R58" s="21">
        <v>4492000</v>
      </c>
      <c r="S58" s="21">
        <v>4618000</v>
      </c>
      <c r="T58" s="21">
        <v>4774000</v>
      </c>
      <c r="U58" s="21">
        <v>4889000</v>
      </c>
      <c r="V58" s="21">
        <v>4872000</v>
      </c>
      <c r="W58" s="21">
        <v>5006000</v>
      </c>
      <c r="X58" s="21">
        <v>5125000</v>
      </c>
      <c r="Y58" s="21">
        <v>5229000</v>
      </c>
      <c r="Z58" s="21">
        <v>5360000</v>
      </c>
      <c r="AA58" s="21">
        <v>5502000</v>
      </c>
      <c r="AB58" s="21">
        <v>5615000</v>
      </c>
      <c r="AC58" s="21">
        <v>5737000</v>
      </c>
      <c r="AD58" s="21">
        <v>5890000</v>
      </c>
      <c r="AE58" s="21">
        <v>6015000</v>
      </c>
      <c r="AF58" s="21">
        <v>6103000</v>
      </c>
      <c r="AG58" s="21">
        <v>6265000</v>
      </c>
      <c r="AH58" s="21">
        <v>6376000</v>
      </c>
      <c r="AI58" s="21">
        <v>6531000</v>
      </c>
      <c r="AJ58" s="21">
        <v>6660000</v>
      </c>
      <c r="AK58" s="21">
        <v>6767000</v>
      </c>
      <c r="AL58" s="21">
        <v>6851000</v>
      </c>
      <c r="AM58" s="21">
        <v>6928000</v>
      </c>
      <c r="AN58" s="21">
        <v>7005000</v>
      </c>
      <c r="AO58" s="21">
        <v>7095000</v>
      </c>
      <c r="AP58" s="16">
        <f t="shared" si="42"/>
        <v>7188053.5</v>
      </c>
      <c r="AQ58" s="28">
        <v>7281107</v>
      </c>
      <c r="AR58" s="21">
        <v>7335042</v>
      </c>
      <c r="AS58" s="21">
        <v>7333083</v>
      </c>
      <c r="AT58" s="21">
        <v>7332411</v>
      </c>
      <c r="AU58" s="21">
        <v>7337765</v>
      </c>
      <c r="AV58" s="21">
        <v>7339745</v>
      </c>
      <c r="AW58" s="21">
        <v>7337169</v>
      </c>
      <c r="AX58" s="21">
        <v>7350804</v>
      </c>
      <c r="AY58" s="21">
        <v>7366512</v>
      </c>
      <c r="AZ58" s="20">
        <f t="shared" si="43"/>
        <v>7386992</v>
      </c>
      <c r="BA58" s="21">
        <v>7407472</v>
      </c>
      <c r="BB58" s="21">
        <v>7430968</v>
      </c>
      <c r="BC58" s="21">
        <v>7467785</v>
      </c>
      <c r="BD58" s="21">
        <v>7515473</v>
      </c>
      <c r="BE58" s="21">
        <v>7565528</v>
      </c>
      <c r="BF58" s="21">
        <v>7622159</v>
      </c>
      <c r="BG58" s="21">
        <v>7670742</v>
      </c>
      <c r="BH58" s="21">
        <v>7712333</v>
      </c>
      <c r="BI58" s="21">
        <v>7726089</v>
      </c>
      <c r="BJ58" s="21">
        <v>7757158</v>
      </c>
      <c r="BK58" s="21">
        <v>7784269</v>
      </c>
      <c r="BL58" s="21">
        <v>7827770</v>
      </c>
      <c r="BM58" s="21">
        <v>7874891</v>
      </c>
      <c r="BN58" s="21">
        <v>7918796</v>
      </c>
      <c r="BO58" s="21">
        <v>7965523</v>
      </c>
      <c r="BP58" s="21">
        <v>8009624</v>
      </c>
      <c r="BQ58" s="21">
        <v>8054178</v>
      </c>
      <c r="BR58" s="21">
        <v>8095542</v>
      </c>
      <c r="BS58" s="43">
        <v>8143412</v>
      </c>
      <c r="BT58" s="34">
        <v>8430621</v>
      </c>
      <c r="BU58" s="34">
        <v>8492671</v>
      </c>
      <c r="BV58" s="34">
        <v>8552643</v>
      </c>
      <c r="BW58" s="34">
        <v>8601402</v>
      </c>
      <c r="BX58" s="34">
        <v>8634561</v>
      </c>
      <c r="BY58" s="34">
        <v>8651974</v>
      </c>
      <c r="BZ58" s="34">
        <v>8661679</v>
      </c>
      <c r="CA58" s="34">
        <v>8677885</v>
      </c>
      <c r="CB58" s="34">
        <v>8711090</v>
      </c>
      <c r="CC58" s="34">
        <v>8755602</v>
      </c>
      <c r="CD58" s="34">
        <v>8803388</v>
      </c>
      <c r="CE58" s="34">
        <v>8834773</v>
      </c>
      <c r="CF58" s="34">
        <v>8864590</v>
      </c>
      <c r="CG58" s="171">
        <v>8911502</v>
      </c>
      <c r="CH58" s="178">
        <v>8938175</v>
      </c>
      <c r="CI58" s="178">
        <v>8958013</v>
      </c>
      <c r="CJ58" s="160">
        <v>9163478</v>
      </c>
      <c r="CK58" s="160">
        <v>9210179</v>
      </c>
      <c r="CL58" s="160">
        <v>9255769</v>
      </c>
      <c r="CM58" s="160">
        <v>9300045</v>
      </c>
      <c r="CN58" s="160">
        <v>9342938</v>
      </c>
      <c r="CO58" s="160">
        <v>9384233</v>
      </c>
      <c r="CP58" s="160">
        <v>9423792</v>
      </c>
      <c r="CQ58" s="160">
        <v>9461635</v>
      </c>
      <c r="CR58" s="160">
        <v>9498228</v>
      </c>
      <c r="CS58" s="160">
        <v>9534128</v>
      </c>
      <c r="CT58" s="160">
        <v>9569120</v>
      </c>
      <c r="CU58" s="160">
        <v>9603371</v>
      </c>
      <c r="CV58" s="160">
        <v>9636644</v>
      </c>
      <c r="CW58" s="160">
        <v>9669916</v>
      </c>
      <c r="CX58" s="160">
        <v>9703157</v>
      </c>
      <c r="CY58" s="160">
        <v>9736318</v>
      </c>
      <c r="CZ58" s="160">
        <v>9769337</v>
      </c>
      <c r="DA58" s="160">
        <v>9802440</v>
      </c>
    </row>
    <row r="59" spans="1:119" ht="12" customHeight="1">
      <c r="A59" s="141" t="s">
        <v>42</v>
      </c>
      <c r="B59" s="21">
        <v>12647000</v>
      </c>
      <c r="C59" s="21">
        <v>12848000</v>
      </c>
      <c r="D59" s="21">
        <v>13001000</v>
      </c>
      <c r="E59" s="21">
        <v>13126000</v>
      </c>
      <c r="F59" s="21">
        <v>13253000</v>
      </c>
      <c r="G59" s="21">
        <v>13375000</v>
      </c>
      <c r="H59" s="21">
        <v>13481000</v>
      </c>
      <c r="I59" s="21">
        <v>13511000</v>
      </c>
      <c r="J59" s="21">
        <v>13512000</v>
      </c>
      <c r="K59" s="21">
        <v>13523000</v>
      </c>
      <c r="L59" s="21">
        <v>13456000</v>
      </c>
      <c r="M59" s="21">
        <v>13267000</v>
      </c>
      <c r="N59" s="21">
        <v>13002000</v>
      </c>
      <c r="O59" s="21">
        <v>12807000</v>
      </c>
      <c r="P59" s="21">
        <v>12628000</v>
      </c>
      <c r="Q59" s="21">
        <v>12495000</v>
      </c>
      <c r="R59" s="21">
        <v>13398000</v>
      </c>
      <c r="S59" s="21">
        <v>13982000</v>
      </c>
      <c r="T59" s="21">
        <v>14497000</v>
      </c>
      <c r="U59" s="21">
        <v>14892000</v>
      </c>
      <c r="V59" s="21">
        <v>14865000</v>
      </c>
      <c r="W59" s="21">
        <v>14890000</v>
      </c>
      <c r="X59" s="21">
        <v>15192000</v>
      </c>
      <c r="Y59" s="21">
        <v>15527000</v>
      </c>
      <c r="Z59" s="21">
        <v>15814000</v>
      </c>
      <c r="AA59" s="21">
        <v>15966000</v>
      </c>
      <c r="AB59" s="21">
        <v>16112000</v>
      </c>
      <c r="AC59" s="21">
        <v>16374000</v>
      </c>
      <c r="AD59" s="21">
        <v>16601000</v>
      </c>
      <c r="AE59" s="21">
        <v>16685000</v>
      </c>
      <c r="AF59" s="21">
        <v>16838000</v>
      </c>
      <c r="AG59" s="21">
        <v>17061000</v>
      </c>
      <c r="AH59" s="21">
        <v>17301000</v>
      </c>
      <c r="AI59" s="21">
        <v>17461000</v>
      </c>
      <c r="AJ59" s="21">
        <v>17589000</v>
      </c>
      <c r="AK59" s="21">
        <v>17734000</v>
      </c>
      <c r="AL59" s="21">
        <v>17843000</v>
      </c>
      <c r="AM59" s="21">
        <v>17935000</v>
      </c>
      <c r="AN59" s="21">
        <v>18051000</v>
      </c>
      <c r="AO59" s="21">
        <v>18105000</v>
      </c>
      <c r="AP59" s="16">
        <f t="shared" si="42"/>
        <v>18231491</v>
      </c>
      <c r="AQ59" s="28">
        <v>18357982</v>
      </c>
      <c r="AR59" s="21">
        <v>18339400</v>
      </c>
      <c r="AS59" s="21">
        <v>18177063</v>
      </c>
      <c r="AT59" s="21">
        <v>18049775</v>
      </c>
      <c r="AU59" s="21">
        <v>18003485</v>
      </c>
      <c r="AV59" s="21">
        <v>17940541</v>
      </c>
      <c r="AW59" s="21">
        <v>17812602</v>
      </c>
      <c r="AX59" s="21">
        <v>17680589</v>
      </c>
      <c r="AY59" s="21">
        <v>17583838</v>
      </c>
      <c r="AZ59" s="20">
        <f t="shared" si="43"/>
        <v>17575786</v>
      </c>
      <c r="BA59" s="21">
        <v>17567734</v>
      </c>
      <c r="BB59" s="21">
        <v>17589738</v>
      </c>
      <c r="BC59" s="21">
        <v>17686905</v>
      </c>
      <c r="BD59" s="21">
        <v>17745684</v>
      </c>
      <c r="BE59" s="21">
        <v>17791672</v>
      </c>
      <c r="BF59" s="21">
        <v>17833419</v>
      </c>
      <c r="BG59" s="21">
        <v>17868848</v>
      </c>
      <c r="BH59" s="21">
        <v>17941309</v>
      </c>
      <c r="BI59" s="21">
        <v>17983086</v>
      </c>
      <c r="BJ59" s="21">
        <v>18002855</v>
      </c>
      <c r="BK59" s="21">
        <v>18029532</v>
      </c>
      <c r="BL59" s="21">
        <v>18082032</v>
      </c>
      <c r="BM59" s="21">
        <v>18140894</v>
      </c>
      <c r="BN59" s="21">
        <v>18156652</v>
      </c>
      <c r="BO59" s="21">
        <v>18150928</v>
      </c>
      <c r="BP59" s="21">
        <v>18143805</v>
      </c>
      <c r="BQ59" s="21">
        <v>18143184</v>
      </c>
      <c r="BR59" s="21">
        <v>18159175</v>
      </c>
      <c r="BS59" s="43">
        <v>18196601</v>
      </c>
      <c r="BT59" s="34">
        <v>19001780</v>
      </c>
      <c r="BU59" s="34">
        <v>19082838</v>
      </c>
      <c r="BV59" s="34">
        <v>19137800</v>
      </c>
      <c r="BW59" s="34">
        <v>19175939</v>
      </c>
      <c r="BX59" s="34">
        <v>19171567</v>
      </c>
      <c r="BY59" s="34">
        <v>19132610</v>
      </c>
      <c r="BZ59" s="34">
        <v>19104631</v>
      </c>
      <c r="CA59" s="34">
        <v>19132335</v>
      </c>
      <c r="CB59" s="34">
        <v>19212436</v>
      </c>
      <c r="CC59" s="34">
        <v>19307066</v>
      </c>
      <c r="CD59" s="34">
        <v>19399242</v>
      </c>
      <c r="CE59" s="34">
        <v>19501616</v>
      </c>
      <c r="CF59" s="34">
        <v>19570261</v>
      </c>
      <c r="CG59" s="171">
        <v>19695680</v>
      </c>
      <c r="CH59" s="178">
        <v>19746227</v>
      </c>
      <c r="CI59" s="178">
        <v>19795791</v>
      </c>
      <c r="CJ59" s="160">
        <v>19512725</v>
      </c>
      <c r="CK59" s="160">
        <v>19531098</v>
      </c>
      <c r="CL59" s="160">
        <v>19546699</v>
      </c>
      <c r="CM59" s="160">
        <v>19559319</v>
      </c>
      <c r="CN59" s="160">
        <v>19568748</v>
      </c>
      <c r="CO59" s="160">
        <v>19574977</v>
      </c>
      <c r="CP59" s="160">
        <v>19577760</v>
      </c>
      <c r="CQ59" s="160">
        <v>19576920</v>
      </c>
      <c r="CR59" s="160">
        <v>19573419</v>
      </c>
      <c r="CS59" s="160">
        <v>19568231</v>
      </c>
      <c r="CT59" s="160">
        <v>19561066</v>
      </c>
      <c r="CU59" s="160">
        <v>19551765</v>
      </c>
      <c r="CV59" s="160">
        <v>19540179</v>
      </c>
      <c r="CW59" s="160">
        <v>19528089</v>
      </c>
      <c r="CX59" s="160">
        <v>19515752</v>
      </c>
      <c r="CY59" s="160">
        <v>19503201</v>
      </c>
      <c r="CZ59" s="160">
        <v>19490203</v>
      </c>
      <c r="DA59" s="160">
        <v>19477429</v>
      </c>
    </row>
    <row r="60" spans="1:119" s="9" customFormat="1" ht="12" customHeight="1">
      <c r="A60" s="141" t="s">
        <v>46</v>
      </c>
      <c r="B60" s="21">
        <v>9649000</v>
      </c>
      <c r="C60" s="21">
        <v>9707000</v>
      </c>
      <c r="D60" s="21">
        <v>9764000</v>
      </c>
      <c r="E60" s="21">
        <v>9784000</v>
      </c>
      <c r="F60" s="21">
        <v>9795000</v>
      </c>
      <c r="G60" s="21">
        <v>9774000</v>
      </c>
      <c r="H60" s="21">
        <v>9767000</v>
      </c>
      <c r="I60" s="21">
        <v>9790000</v>
      </c>
      <c r="J60" s="21">
        <v>9952000</v>
      </c>
      <c r="K60" s="21">
        <v>9901000</v>
      </c>
      <c r="L60" s="21">
        <v>9896000</v>
      </c>
      <c r="M60" s="21">
        <v>9911000</v>
      </c>
      <c r="N60" s="21">
        <v>9704000</v>
      </c>
      <c r="O60" s="21">
        <v>9444000</v>
      </c>
      <c r="P60" s="21">
        <v>9214000</v>
      </c>
      <c r="Q60" s="21">
        <v>9143000</v>
      </c>
      <c r="R60" s="21">
        <v>9866000</v>
      </c>
      <c r="S60" s="21">
        <v>10196000</v>
      </c>
      <c r="T60" s="21">
        <v>10287000</v>
      </c>
      <c r="U60" s="21">
        <v>10390000</v>
      </c>
      <c r="V60" s="21">
        <v>10507000</v>
      </c>
      <c r="W60" s="21">
        <v>10461000</v>
      </c>
      <c r="X60" s="21">
        <v>10503000</v>
      </c>
      <c r="Y60" s="21">
        <v>10662000</v>
      </c>
      <c r="Z60" s="21">
        <v>10817000</v>
      </c>
      <c r="AA60" s="21">
        <v>10939000</v>
      </c>
      <c r="AB60" s="21">
        <v>10972000</v>
      </c>
      <c r="AC60" s="21">
        <v>10954000</v>
      </c>
      <c r="AD60" s="21">
        <v>11058000</v>
      </c>
      <c r="AE60" s="21">
        <v>11234000</v>
      </c>
      <c r="AF60" s="21">
        <v>11329000</v>
      </c>
      <c r="AG60" s="21">
        <v>11392000</v>
      </c>
      <c r="AH60" s="21">
        <v>11355000</v>
      </c>
      <c r="AI60" s="21">
        <v>11424000</v>
      </c>
      <c r="AJ60" s="21">
        <v>11519000</v>
      </c>
      <c r="AK60" s="21">
        <v>11620000</v>
      </c>
      <c r="AL60" s="21">
        <v>11664000</v>
      </c>
      <c r="AM60" s="21">
        <v>11681000</v>
      </c>
      <c r="AN60" s="21">
        <v>11741000</v>
      </c>
      <c r="AO60" s="21">
        <v>11741000</v>
      </c>
      <c r="AP60" s="16">
        <f t="shared" si="42"/>
        <v>11813700</v>
      </c>
      <c r="AQ60" s="28">
        <v>11886400</v>
      </c>
      <c r="AR60" s="21">
        <v>11908233</v>
      </c>
      <c r="AS60" s="21">
        <v>11890527</v>
      </c>
      <c r="AT60" s="21">
        <v>11870884</v>
      </c>
      <c r="AU60" s="21">
        <v>11906095</v>
      </c>
      <c r="AV60" s="21">
        <v>11897378</v>
      </c>
      <c r="AW60" s="21">
        <v>11893591</v>
      </c>
      <c r="AX60" s="21">
        <v>11879396</v>
      </c>
      <c r="AY60" s="21">
        <v>11887975</v>
      </c>
      <c r="AZ60" s="20">
        <f t="shared" si="43"/>
        <v>11873271</v>
      </c>
      <c r="BA60" s="21">
        <v>11858567</v>
      </c>
      <c r="BB60" s="21">
        <v>11845146</v>
      </c>
      <c r="BC60" s="21">
        <v>11837723</v>
      </c>
      <c r="BD60" s="21">
        <v>11815172</v>
      </c>
      <c r="BE60" s="21">
        <v>11770862</v>
      </c>
      <c r="BF60" s="21">
        <v>11782752</v>
      </c>
      <c r="BG60" s="21">
        <v>11810866</v>
      </c>
      <c r="BH60" s="21">
        <v>11845752</v>
      </c>
      <c r="BI60" s="21">
        <v>11865996</v>
      </c>
      <c r="BJ60" s="21">
        <v>11895604</v>
      </c>
      <c r="BK60" s="21">
        <v>11943160</v>
      </c>
      <c r="BL60" s="21">
        <v>11980819</v>
      </c>
      <c r="BM60" s="21">
        <v>12022128</v>
      </c>
      <c r="BN60" s="21">
        <v>12042545</v>
      </c>
      <c r="BO60" s="21">
        <v>12044780</v>
      </c>
      <c r="BP60" s="21">
        <v>12038008</v>
      </c>
      <c r="BQ60" s="21">
        <v>12015888</v>
      </c>
      <c r="BR60" s="21">
        <v>12002329</v>
      </c>
      <c r="BS60" s="43">
        <v>11994016</v>
      </c>
      <c r="BT60" s="34">
        <v>12284173</v>
      </c>
      <c r="BU60" s="34">
        <v>12298970</v>
      </c>
      <c r="BV60" s="34">
        <v>12331031</v>
      </c>
      <c r="BW60" s="34">
        <v>12374658</v>
      </c>
      <c r="BX60" s="34">
        <v>12410722</v>
      </c>
      <c r="BY60" s="34">
        <v>12449990</v>
      </c>
      <c r="BZ60" s="34">
        <v>12510809</v>
      </c>
      <c r="CA60" s="34">
        <v>12563937</v>
      </c>
      <c r="CB60" s="34">
        <v>12612285</v>
      </c>
      <c r="CC60" s="34">
        <v>12666858</v>
      </c>
      <c r="CD60" s="34">
        <v>12711308</v>
      </c>
      <c r="CE60" s="34">
        <v>12743948</v>
      </c>
      <c r="CF60" s="34">
        <v>12763536</v>
      </c>
      <c r="CG60" s="171">
        <v>12781296</v>
      </c>
      <c r="CH60" s="178">
        <v>12787209</v>
      </c>
      <c r="CI60" s="178">
        <v>12802503</v>
      </c>
      <c r="CJ60" s="160">
        <v>12664761</v>
      </c>
      <c r="CK60" s="160">
        <v>12688737</v>
      </c>
      <c r="CL60" s="160">
        <v>12710938</v>
      </c>
      <c r="CM60" s="160">
        <v>12731118</v>
      </c>
      <c r="CN60" s="160">
        <v>12748977</v>
      </c>
      <c r="CO60" s="160">
        <v>12764432</v>
      </c>
      <c r="CP60" s="160">
        <v>12777274</v>
      </c>
      <c r="CQ60" s="160">
        <v>12787354</v>
      </c>
      <c r="CR60" s="160">
        <v>12794939</v>
      </c>
      <c r="CS60" s="160">
        <v>12800217</v>
      </c>
      <c r="CT60" s="160">
        <v>12803142</v>
      </c>
      <c r="CU60" s="160">
        <v>12803729</v>
      </c>
      <c r="CV60" s="160">
        <v>12801945</v>
      </c>
      <c r="CW60" s="160">
        <v>12798532</v>
      </c>
      <c r="CX60" s="160">
        <v>12793437</v>
      </c>
      <c r="CY60" s="160">
        <v>12786628</v>
      </c>
      <c r="CZ60" s="160">
        <v>12778134</v>
      </c>
      <c r="DA60" s="160">
        <v>12768184</v>
      </c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</row>
    <row r="61" spans="1:119" ht="12" customHeight="1">
      <c r="A61" s="141" t="s">
        <v>47</v>
      </c>
      <c r="B61" s="21">
        <v>686000</v>
      </c>
      <c r="C61" s="21">
        <v>681000</v>
      </c>
      <c r="D61" s="21">
        <v>677000</v>
      </c>
      <c r="E61" s="21">
        <v>675000</v>
      </c>
      <c r="F61" s="21">
        <v>675000</v>
      </c>
      <c r="G61" s="21">
        <v>678000</v>
      </c>
      <c r="H61" s="21">
        <v>686000</v>
      </c>
      <c r="I61" s="21">
        <v>694000</v>
      </c>
      <c r="J61" s="21">
        <v>694000</v>
      </c>
      <c r="K61" s="21">
        <v>701000</v>
      </c>
      <c r="L61" s="21">
        <v>719000</v>
      </c>
      <c r="M61" s="21">
        <v>731000</v>
      </c>
      <c r="N61" s="21">
        <v>748000</v>
      </c>
      <c r="O61" s="21">
        <v>760000</v>
      </c>
      <c r="P61" s="21">
        <v>795000</v>
      </c>
      <c r="Q61" s="21">
        <v>776000</v>
      </c>
      <c r="R61" s="21">
        <v>770000</v>
      </c>
      <c r="S61" s="21">
        <v>776000</v>
      </c>
      <c r="T61" s="21">
        <v>787000</v>
      </c>
      <c r="U61" s="21">
        <v>801000</v>
      </c>
      <c r="V61" s="21">
        <v>786000</v>
      </c>
      <c r="W61" s="21">
        <v>784000</v>
      </c>
      <c r="X61" s="21">
        <v>802000</v>
      </c>
      <c r="Y61" s="21">
        <v>815000</v>
      </c>
      <c r="Z61" s="21">
        <v>816000</v>
      </c>
      <c r="AA61" s="21">
        <v>823000</v>
      </c>
      <c r="AB61" s="21">
        <v>840000</v>
      </c>
      <c r="AC61" s="21">
        <v>851000</v>
      </c>
      <c r="AD61" s="21">
        <v>858000</v>
      </c>
      <c r="AE61" s="21">
        <v>857000</v>
      </c>
      <c r="AF61" s="21">
        <v>855000</v>
      </c>
      <c r="AG61" s="21">
        <v>858000</v>
      </c>
      <c r="AH61" s="21">
        <v>871000</v>
      </c>
      <c r="AI61" s="21">
        <v>876000</v>
      </c>
      <c r="AJ61" s="21">
        <v>885000</v>
      </c>
      <c r="AK61" s="21">
        <v>893000</v>
      </c>
      <c r="AL61" s="21">
        <v>899000</v>
      </c>
      <c r="AM61" s="21">
        <v>909000</v>
      </c>
      <c r="AN61" s="21">
        <v>922000</v>
      </c>
      <c r="AO61" s="21">
        <v>932000</v>
      </c>
      <c r="AP61" s="16">
        <f t="shared" si="42"/>
        <v>947553.5</v>
      </c>
      <c r="AQ61" s="28">
        <v>963107</v>
      </c>
      <c r="AR61" s="21">
        <v>974790</v>
      </c>
      <c r="AS61" s="21">
        <v>975738</v>
      </c>
      <c r="AT61" s="21">
        <v>950615</v>
      </c>
      <c r="AU61" s="21">
        <v>942788</v>
      </c>
      <c r="AV61" s="21">
        <v>946089</v>
      </c>
      <c r="AW61" s="21">
        <v>950230</v>
      </c>
      <c r="AX61" s="21">
        <v>951816</v>
      </c>
      <c r="AY61" s="21">
        <v>950382</v>
      </c>
      <c r="AZ61" s="20">
        <f t="shared" si="43"/>
        <v>951697.5</v>
      </c>
      <c r="BA61" s="21">
        <v>953013</v>
      </c>
      <c r="BB61" s="21">
        <v>954170</v>
      </c>
      <c r="BC61" s="21">
        <v>956382</v>
      </c>
      <c r="BD61" s="21">
        <v>961894</v>
      </c>
      <c r="BE61" s="21">
        <v>968955</v>
      </c>
      <c r="BF61" s="21">
        <v>977341</v>
      </c>
      <c r="BG61" s="21">
        <v>989604</v>
      </c>
      <c r="BH61" s="21">
        <v>996408</v>
      </c>
      <c r="BI61" s="21">
        <v>1000666</v>
      </c>
      <c r="BJ61" s="21">
        <v>1004649</v>
      </c>
      <c r="BK61" s="21">
        <v>1003990</v>
      </c>
      <c r="BL61" s="21">
        <v>1000571</v>
      </c>
      <c r="BM61" s="21">
        <v>997852</v>
      </c>
      <c r="BN61" s="21">
        <v>993412</v>
      </c>
      <c r="BO61" s="21">
        <v>989203</v>
      </c>
      <c r="BP61" s="21">
        <v>987858</v>
      </c>
      <c r="BQ61" s="21">
        <v>986966</v>
      </c>
      <c r="BR61" s="21">
        <v>987704</v>
      </c>
      <c r="BS61" s="43">
        <v>990819</v>
      </c>
      <c r="BT61" s="34">
        <v>1050268</v>
      </c>
      <c r="BU61" s="34">
        <v>1057142</v>
      </c>
      <c r="BV61" s="34">
        <v>1065995</v>
      </c>
      <c r="BW61" s="34">
        <v>1071342</v>
      </c>
      <c r="BX61" s="34">
        <v>1074579</v>
      </c>
      <c r="BY61" s="34">
        <v>1067916</v>
      </c>
      <c r="BZ61" s="34">
        <v>1063096</v>
      </c>
      <c r="CA61" s="34">
        <v>1057315</v>
      </c>
      <c r="CB61" s="34">
        <v>1055003</v>
      </c>
      <c r="CC61" s="34">
        <v>1053646</v>
      </c>
      <c r="CD61" s="34">
        <v>1052769</v>
      </c>
      <c r="CE61" s="34">
        <v>1050646</v>
      </c>
      <c r="CF61" s="34">
        <v>1050292</v>
      </c>
      <c r="CG61" s="171">
        <v>1053354</v>
      </c>
      <c r="CH61" s="178">
        <v>1055173</v>
      </c>
      <c r="CI61" s="178">
        <v>1056298</v>
      </c>
      <c r="CJ61" s="160">
        <v>1131213</v>
      </c>
      <c r="CK61" s="160">
        <v>1135531</v>
      </c>
      <c r="CL61" s="160">
        <v>1139543</v>
      </c>
      <c r="CM61" s="160">
        <v>1143240</v>
      </c>
      <c r="CN61" s="160">
        <v>1146594</v>
      </c>
      <c r="CO61" s="160">
        <v>1149555</v>
      </c>
      <c r="CP61" s="160">
        <v>1152141</v>
      </c>
      <c r="CQ61" s="160">
        <v>1154230</v>
      </c>
      <c r="CR61" s="160">
        <v>1155920</v>
      </c>
      <c r="CS61" s="160">
        <v>1157175</v>
      </c>
      <c r="CT61" s="160">
        <v>1157929</v>
      </c>
      <c r="CU61" s="160">
        <v>1158169</v>
      </c>
      <c r="CV61" s="160">
        <v>1157855</v>
      </c>
      <c r="CW61" s="160">
        <v>1157355</v>
      </c>
      <c r="CX61" s="160">
        <v>1156640</v>
      </c>
      <c r="CY61" s="160">
        <v>1155672</v>
      </c>
      <c r="CZ61" s="160">
        <v>1154426</v>
      </c>
      <c r="DA61" s="160">
        <v>1152941</v>
      </c>
    </row>
    <row r="62" spans="1:119" s="9" customFormat="1" ht="12" customHeight="1">
      <c r="A62" s="54" t="s">
        <v>50</v>
      </c>
      <c r="B62" s="27">
        <v>360000</v>
      </c>
      <c r="C62" s="27">
        <v>359000</v>
      </c>
      <c r="D62" s="27">
        <v>358000</v>
      </c>
      <c r="E62" s="27">
        <v>357000</v>
      </c>
      <c r="F62" s="27">
        <v>357000</v>
      </c>
      <c r="G62" s="27">
        <v>357000</v>
      </c>
      <c r="H62" s="27">
        <v>357000</v>
      </c>
      <c r="I62" s="27">
        <v>356000</v>
      </c>
      <c r="J62" s="27">
        <v>356000</v>
      </c>
      <c r="K62" s="27">
        <v>358000</v>
      </c>
      <c r="L62" s="27">
        <v>363000</v>
      </c>
      <c r="M62" s="27">
        <v>348000</v>
      </c>
      <c r="N62" s="27">
        <v>343000</v>
      </c>
      <c r="O62" s="27">
        <v>327000</v>
      </c>
      <c r="P62" s="27">
        <v>314000</v>
      </c>
      <c r="Q62" s="27">
        <v>315000</v>
      </c>
      <c r="R62" s="27">
        <v>342000</v>
      </c>
      <c r="S62" s="27">
        <v>354000</v>
      </c>
      <c r="T62" s="27">
        <v>359000</v>
      </c>
      <c r="U62" s="27">
        <v>369000</v>
      </c>
      <c r="V62" s="27">
        <v>379000</v>
      </c>
      <c r="W62" s="27">
        <v>378000</v>
      </c>
      <c r="X62" s="27">
        <v>375000</v>
      </c>
      <c r="Y62" s="27">
        <v>379000</v>
      </c>
      <c r="Z62" s="27">
        <v>377000</v>
      </c>
      <c r="AA62" s="27">
        <v>375000</v>
      </c>
      <c r="AB62" s="27">
        <v>377000</v>
      </c>
      <c r="AC62" s="27">
        <v>376000</v>
      </c>
      <c r="AD62" s="27">
        <v>380000</v>
      </c>
      <c r="AE62" s="27">
        <v>387000</v>
      </c>
      <c r="AF62" s="27">
        <v>389000</v>
      </c>
      <c r="AG62" s="27">
        <v>390000</v>
      </c>
      <c r="AH62" s="27">
        <v>393000</v>
      </c>
      <c r="AI62" s="27">
        <v>397000</v>
      </c>
      <c r="AJ62" s="27">
        <v>399000</v>
      </c>
      <c r="AK62" s="27">
        <v>404000</v>
      </c>
      <c r="AL62" s="27">
        <v>413000</v>
      </c>
      <c r="AM62" s="27">
        <v>423000</v>
      </c>
      <c r="AN62" s="27">
        <v>430000</v>
      </c>
      <c r="AO62" s="27">
        <v>437000</v>
      </c>
      <c r="AP62" s="30">
        <f t="shared" si="42"/>
        <v>445659</v>
      </c>
      <c r="AQ62" s="131">
        <v>454318</v>
      </c>
      <c r="AR62" s="27">
        <v>463143</v>
      </c>
      <c r="AS62" s="27">
        <v>468430</v>
      </c>
      <c r="AT62" s="27">
        <v>473002</v>
      </c>
      <c r="AU62" s="27">
        <v>479713</v>
      </c>
      <c r="AV62" s="27">
        <v>484928</v>
      </c>
      <c r="AW62" s="27">
        <v>491931</v>
      </c>
      <c r="AX62" s="27">
        <v>498109</v>
      </c>
      <c r="AY62" s="27">
        <v>505372</v>
      </c>
      <c r="AZ62" s="33">
        <f t="shared" si="43"/>
        <v>510483</v>
      </c>
      <c r="BA62" s="27">
        <v>515594</v>
      </c>
      <c r="BB62" s="27">
        <v>519109</v>
      </c>
      <c r="BC62" s="27">
        <v>523302</v>
      </c>
      <c r="BD62" s="27">
        <v>526660</v>
      </c>
      <c r="BE62" s="27">
        <v>530035</v>
      </c>
      <c r="BF62" s="27">
        <v>534066</v>
      </c>
      <c r="BG62" s="27">
        <v>540267</v>
      </c>
      <c r="BH62" s="27">
        <v>549763</v>
      </c>
      <c r="BI62" s="27">
        <v>557707</v>
      </c>
      <c r="BJ62" s="27">
        <v>564526</v>
      </c>
      <c r="BK62" s="27">
        <v>567141</v>
      </c>
      <c r="BL62" s="27">
        <v>570115</v>
      </c>
      <c r="BM62" s="27">
        <v>574004</v>
      </c>
      <c r="BN62" s="27">
        <v>578900</v>
      </c>
      <c r="BO62" s="27">
        <v>582827</v>
      </c>
      <c r="BP62" s="27">
        <v>586352</v>
      </c>
      <c r="BQ62" s="27">
        <v>588665</v>
      </c>
      <c r="BR62" s="27">
        <v>590579</v>
      </c>
      <c r="BS62" s="27">
        <v>593740</v>
      </c>
      <c r="BT62" s="35">
        <v>609618</v>
      </c>
      <c r="BU62" s="35">
        <v>612223</v>
      </c>
      <c r="BV62" s="35">
        <v>615442</v>
      </c>
      <c r="BW62" s="35">
        <v>617858</v>
      </c>
      <c r="BX62" s="35">
        <v>619920</v>
      </c>
      <c r="BY62" s="35">
        <v>621215</v>
      </c>
      <c r="BZ62" s="35">
        <v>622892</v>
      </c>
      <c r="CA62" s="35">
        <v>623481</v>
      </c>
      <c r="CB62" s="35">
        <v>624151</v>
      </c>
      <c r="CC62" s="35">
        <v>624817</v>
      </c>
      <c r="CD62" s="35">
        <v>625916</v>
      </c>
      <c r="CE62" s="35">
        <v>626592</v>
      </c>
      <c r="CF62" s="35">
        <v>626011</v>
      </c>
      <c r="CG62" s="173">
        <v>626855</v>
      </c>
      <c r="CH62" s="179">
        <v>626562</v>
      </c>
      <c r="CI62" s="179">
        <v>626042</v>
      </c>
      <c r="CJ62" s="161">
        <v>665113</v>
      </c>
      <c r="CK62" s="161">
        <v>669205</v>
      </c>
      <c r="CL62" s="161">
        <v>673169</v>
      </c>
      <c r="CM62" s="161">
        <v>677025</v>
      </c>
      <c r="CN62" s="161">
        <v>680729</v>
      </c>
      <c r="CO62" s="161">
        <v>684222</v>
      </c>
      <c r="CP62" s="161">
        <v>687552</v>
      </c>
      <c r="CQ62" s="161">
        <v>690686</v>
      </c>
      <c r="CR62" s="161">
        <v>693589</v>
      </c>
      <c r="CS62" s="161">
        <v>696319</v>
      </c>
      <c r="CT62" s="161">
        <v>698858</v>
      </c>
      <c r="CU62" s="161">
        <v>701169</v>
      </c>
      <c r="CV62" s="161">
        <v>703288</v>
      </c>
      <c r="CW62" s="161">
        <v>705256</v>
      </c>
      <c r="CX62" s="161">
        <v>707042</v>
      </c>
      <c r="CY62" s="161">
        <v>708746</v>
      </c>
      <c r="CZ62" s="161">
        <v>710327</v>
      </c>
      <c r="DA62" s="161">
        <v>711867</v>
      </c>
    </row>
    <row r="63" spans="1:119" ht="12.75" customHeight="1">
      <c r="A63" s="54" t="s">
        <v>72</v>
      </c>
      <c r="B63" s="29">
        <v>488000</v>
      </c>
      <c r="C63" s="29">
        <v>504000</v>
      </c>
      <c r="D63" s="29">
        <v>513000</v>
      </c>
      <c r="E63" s="29">
        <v>529000</v>
      </c>
      <c r="F63" s="29">
        <v>568000</v>
      </c>
      <c r="G63" s="29">
        <v>608000</v>
      </c>
      <c r="H63" s="29">
        <v>629000</v>
      </c>
      <c r="I63" s="29">
        <v>616000</v>
      </c>
      <c r="J63" s="29">
        <v>638000</v>
      </c>
      <c r="K63" s="29">
        <v>658000</v>
      </c>
      <c r="L63" s="29">
        <v>690000</v>
      </c>
      <c r="M63" s="29">
        <v>764000</v>
      </c>
      <c r="N63" s="29">
        <v>851000</v>
      </c>
      <c r="O63" s="29">
        <v>900000</v>
      </c>
      <c r="P63" s="29">
        <v>881000</v>
      </c>
      <c r="Q63" s="29">
        <v>876000</v>
      </c>
      <c r="R63" s="29">
        <v>899000</v>
      </c>
      <c r="S63" s="29">
        <v>888000</v>
      </c>
      <c r="T63" s="29">
        <v>840000</v>
      </c>
      <c r="U63" s="29">
        <v>807000</v>
      </c>
      <c r="V63" s="29">
        <v>806000</v>
      </c>
      <c r="W63" s="29">
        <v>808000</v>
      </c>
      <c r="X63" s="29">
        <v>805000</v>
      </c>
      <c r="Y63" s="29">
        <v>810000</v>
      </c>
      <c r="Z63" s="29">
        <v>791000</v>
      </c>
      <c r="AA63" s="29">
        <v>785000</v>
      </c>
      <c r="AB63" s="29">
        <v>759000</v>
      </c>
      <c r="AC63" s="29">
        <v>763000</v>
      </c>
      <c r="AD63" s="29">
        <v>757000</v>
      </c>
      <c r="AE63" s="29">
        <v>761000</v>
      </c>
      <c r="AF63" s="29">
        <v>765000</v>
      </c>
      <c r="AG63" s="29">
        <v>778000</v>
      </c>
      <c r="AH63" s="29">
        <v>788000</v>
      </c>
      <c r="AI63" s="29">
        <v>798000</v>
      </c>
      <c r="AJ63" s="29">
        <v>798000</v>
      </c>
      <c r="AK63" s="29">
        <v>797000</v>
      </c>
      <c r="AL63" s="29">
        <v>791000</v>
      </c>
      <c r="AM63" s="29">
        <v>791000</v>
      </c>
      <c r="AN63" s="29">
        <v>778000</v>
      </c>
      <c r="AO63" s="29">
        <v>762000</v>
      </c>
      <c r="AP63" s="33">
        <f>(((AQ63-AO63)/2)+AO63)</f>
        <v>755890.5</v>
      </c>
      <c r="AQ63" s="31">
        <v>749781</v>
      </c>
      <c r="AR63" s="29">
        <v>742241</v>
      </c>
      <c r="AS63" s="29">
        <v>731488</v>
      </c>
      <c r="AT63" s="29">
        <v>717947</v>
      </c>
      <c r="AU63" s="29">
        <v>706871</v>
      </c>
      <c r="AV63" s="29">
        <v>692295</v>
      </c>
      <c r="AW63" s="29">
        <v>677228</v>
      </c>
      <c r="AX63" s="29">
        <v>665052</v>
      </c>
      <c r="AY63" s="29">
        <v>650016</v>
      </c>
      <c r="AZ63" s="33">
        <f>((BA63-AY63)/2)+AY63</f>
        <v>643454.5</v>
      </c>
      <c r="BA63" s="29">
        <v>636893</v>
      </c>
      <c r="BB63" s="29">
        <v>634174</v>
      </c>
      <c r="BC63" s="29">
        <v>632433</v>
      </c>
      <c r="BD63" s="29">
        <v>633382</v>
      </c>
      <c r="BE63" s="29">
        <v>634549</v>
      </c>
      <c r="BF63" s="29">
        <v>638269</v>
      </c>
      <c r="BG63" s="29">
        <v>636930</v>
      </c>
      <c r="BH63" s="29">
        <v>630432</v>
      </c>
      <c r="BI63" s="29">
        <v>624168</v>
      </c>
      <c r="BJ63" s="29">
        <v>603814</v>
      </c>
      <c r="BK63" s="29">
        <v>593239</v>
      </c>
      <c r="BL63" s="29">
        <v>584183</v>
      </c>
      <c r="BM63" s="29">
        <v>576358</v>
      </c>
      <c r="BN63" s="29">
        <v>564982</v>
      </c>
      <c r="BO63" s="29">
        <v>551273</v>
      </c>
      <c r="BP63" s="29">
        <v>538273</v>
      </c>
      <c r="BQ63" s="29">
        <v>528752</v>
      </c>
      <c r="BR63" s="29">
        <v>521426</v>
      </c>
      <c r="BS63" s="29">
        <v>519000</v>
      </c>
      <c r="BT63" s="35">
        <v>572046</v>
      </c>
      <c r="BU63" s="35">
        <v>574504</v>
      </c>
      <c r="BV63" s="35">
        <v>573158</v>
      </c>
      <c r="BW63" s="35">
        <v>568502</v>
      </c>
      <c r="BX63" s="35">
        <v>567754</v>
      </c>
      <c r="BY63" s="35">
        <v>567136</v>
      </c>
      <c r="BZ63" s="35">
        <v>570681</v>
      </c>
      <c r="CA63" s="35">
        <v>574404</v>
      </c>
      <c r="CB63" s="35">
        <v>580236</v>
      </c>
      <c r="CC63" s="35">
        <v>592228</v>
      </c>
      <c r="CD63" s="35">
        <v>604989</v>
      </c>
      <c r="CE63" s="35">
        <v>619020</v>
      </c>
      <c r="CF63" s="35">
        <v>632323</v>
      </c>
      <c r="CG63" s="173">
        <v>649111</v>
      </c>
      <c r="CH63" s="179">
        <v>658893</v>
      </c>
      <c r="CI63" s="179">
        <v>672228</v>
      </c>
      <c r="CJ63" s="161">
        <v>516005</v>
      </c>
      <c r="CK63" s="161">
        <v>511233</v>
      </c>
      <c r="CL63" s="161">
        <v>506323</v>
      </c>
      <c r="CM63" s="161">
        <v>501333</v>
      </c>
      <c r="CN63" s="161">
        <v>496175</v>
      </c>
      <c r="CO63" s="161">
        <v>491009</v>
      </c>
      <c r="CP63" s="161">
        <v>485768</v>
      </c>
      <c r="CQ63" s="161">
        <v>480540</v>
      </c>
      <c r="CR63" s="161">
        <v>475313</v>
      </c>
      <c r="CS63" s="161">
        <v>470147</v>
      </c>
      <c r="CT63" s="161">
        <v>465050</v>
      </c>
      <c r="CU63" s="161">
        <v>460046</v>
      </c>
      <c r="CV63" s="161">
        <v>455108</v>
      </c>
      <c r="CW63" s="161">
        <v>450365</v>
      </c>
      <c r="CX63" s="161">
        <v>445794</v>
      </c>
      <c r="CY63" s="161">
        <v>441489</v>
      </c>
      <c r="CZ63" s="161">
        <v>437383</v>
      </c>
      <c r="DA63" s="161">
        <v>433414</v>
      </c>
    </row>
    <row r="64" spans="1:119" s="36" customFormat="1" ht="280.5">
      <c r="A64" s="55"/>
      <c r="B64" s="44" t="s">
        <v>70</v>
      </c>
      <c r="L64" s="44" t="s">
        <v>69</v>
      </c>
      <c r="V64" s="44" t="s">
        <v>68</v>
      </c>
      <c r="AF64" s="44" t="s">
        <v>67</v>
      </c>
      <c r="AP64" s="37"/>
      <c r="AQ64" s="44" t="s">
        <v>66</v>
      </c>
      <c r="AZ64" s="37"/>
      <c r="BA64" s="44" t="s">
        <v>61</v>
      </c>
      <c r="BJ64" s="44" t="s">
        <v>62</v>
      </c>
      <c r="BR64" s="38"/>
      <c r="BS64" s="38"/>
      <c r="BT64" s="38" t="s">
        <v>65</v>
      </c>
      <c r="BU64" s="38" t="s">
        <v>89</v>
      </c>
      <c r="BV64" s="38"/>
      <c r="BW64" s="38"/>
      <c r="BX64" s="38"/>
      <c r="BY64" s="144"/>
      <c r="BZ64" s="144"/>
      <c r="CA64" s="144"/>
      <c r="CB64" s="144"/>
      <c r="CC64" s="144"/>
      <c r="CD64" s="144" t="s">
        <v>93</v>
      </c>
      <c r="CE64" s="146"/>
      <c r="CF64" s="146"/>
      <c r="CG64" s="144" t="s">
        <v>94</v>
      </c>
      <c r="CH64" s="144" t="s">
        <v>95</v>
      </c>
      <c r="CI64" s="144" t="s">
        <v>96</v>
      </c>
      <c r="CJ64" s="146" t="s">
        <v>64</v>
      </c>
    </row>
  </sheetData>
  <phoneticPr fontId="0" type="noConversion"/>
  <pageMargins left="0.5" right="0.5" top="0.5" bottom="0.5" header="0.5" footer="0.5"/>
  <pageSetup orientation="portrait" verticalDpi="300" r:id="rId1"/>
  <headerFooter alignWithMargins="0">
    <oddFooter>&amp;LSREB Fact Book 1996/1997&amp;CDraft&amp;R&amp;D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0080"/>
  </sheetPr>
  <dimension ref="A1:M70"/>
  <sheetViews>
    <sheetView workbookViewId="0">
      <pane xSplit="1" ySplit="2" topLeftCell="I3" activePane="bottomRight" state="frozen"/>
      <selection pane="topRight" activeCell="B1" sqref="B1"/>
      <selection pane="bottomLeft" activeCell="A3" sqref="A3"/>
      <selection pane="bottomRight" activeCell="M27" sqref="M27"/>
    </sheetView>
  </sheetViews>
  <sheetFormatPr defaultRowHeight="12.75"/>
  <cols>
    <col min="1" max="1" width="22.5703125" style="5" customWidth="1"/>
    <col min="2" max="2" width="14.42578125" style="10" bestFit="1" customWidth="1"/>
    <col min="3" max="9" width="13.42578125" style="10" bestFit="1" customWidth="1"/>
    <col min="10" max="12" width="13.42578125" style="40" bestFit="1" customWidth="1"/>
    <col min="13" max="16384" width="9.140625" style="40"/>
  </cols>
  <sheetData>
    <row r="1" spans="1:13" customFormat="1">
      <c r="A1" s="3"/>
      <c r="B1" s="11" t="s">
        <v>1</v>
      </c>
      <c r="C1" s="41" t="s">
        <v>1</v>
      </c>
      <c r="D1" s="12" t="s">
        <v>1</v>
      </c>
      <c r="E1" s="13" t="s">
        <v>1</v>
      </c>
      <c r="F1" s="13" t="s">
        <v>1</v>
      </c>
      <c r="G1" s="13" t="s">
        <v>1</v>
      </c>
      <c r="H1" s="13" t="s">
        <v>1</v>
      </c>
      <c r="I1" s="11" t="s">
        <v>1</v>
      </c>
      <c r="J1" s="11" t="s">
        <v>1</v>
      </c>
      <c r="K1" s="11" t="s">
        <v>1</v>
      </c>
      <c r="L1" s="11" t="s">
        <v>1</v>
      </c>
    </row>
    <row r="2" spans="1:13" customFormat="1">
      <c r="A2" s="53"/>
      <c r="B2" s="63">
        <v>1910</v>
      </c>
      <c r="C2" s="63">
        <v>1920</v>
      </c>
      <c r="D2" s="63">
        <v>1930</v>
      </c>
      <c r="E2" s="63">
        <v>1940</v>
      </c>
      <c r="F2" s="63">
        <v>1950</v>
      </c>
      <c r="G2" s="63">
        <v>1960</v>
      </c>
      <c r="H2" s="63">
        <v>1970</v>
      </c>
      <c r="I2" s="63">
        <v>1980</v>
      </c>
      <c r="J2" s="63">
        <v>1990</v>
      </c>
      <c r="K2" s="63">
        <v>2000</v>
      </c>
      <c r="L2" s="63">
        <v>2010</v>
      </c>
    </row>
    <row r="3" spans="1:13" customFormat="1">
      <c r="A3" s="58" t="s">
        <v>77</v>
      </c>
      <c r="B3" s="65">
        <f>SUM(B11:B68)</f>
        <v>92228531</v>
      </c>
      <c r="C3" s="65">
        <f t="shared" ref="C3:L3" si="0">SUM(C11:C68)</f>
        <v>106021568</v>
      </c>
      <c r="D3" s="65">
        <f t="shared" si="0"/>
        <v>123202660</v>
      </c>
      <c r="E3" s="65">
        <f t="shared" si="0"/>
        <v>132165129</v>
      </c>
      <c r="F3" s="65">
        <f t="shared" si="0"/>
        <v>151325798</v>
      </c>
      <c r="G3" s="65">
        <f t="shared" si="0"/>
        <v>179323175</v>
      </c>
      <c r="H3" s="65">
        <f t="shared" si="0"/>
        <v>203211926</v>
      </c>
      <c r="I3" s="65">
        <f t="shared" si="0"/>
        <v>226545805</v>
      </c>
      <c r="J3" s="65">
        <f t="shared" si="0"/>
        <v>248709873</v>
      </c>
      <c r="K3" s="65">
        <f t="shared" si="0"/>
        <v>281421906</v>
      </c>
      <c r="L3" s="65">
        <f t="shared" si="0"/>
        <v>308745538</v>
      </c>
    </row>
    <row r="4" spans="1:13" customFormat="1">
      <c r="A4" s="59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</row>
    <row r="5" spans="1:13" customFormat="1">
      <c r="A5" s="58" t="s">
        <v>19</v>
      </c>
      <c r="B5" s="65">
        <f>SUM(B11:B26)</f>
        <v>29058261</v>
      </c>
      <c r="C5" s="65">
        <f t="shared" ref="C5:L5" si="1">SUM(C11:C26)</f>
        <v>32688232</v>
      </c>
      <c r="D5" s="65">
        <f t="shared" si="1"/>
        <v>37370764</v>
      </c>
      <c r="E5" s="65">
        <f t="shared" si="1"/>
        <v>41002810</v>
      </c>
      <c r="F5" s="65">
        <f t="shared" si="1"/>
        <v>46394910</v>
      </c>
      <c r="G5" s="65">
        <f t="shared" si="1"/>
        <v>54209157</v>
      </c>
      <c r="H5" s="65">
        <f t="shared" si="1"/>
        <v>62038857</v>
      </c>
      <c r="I5" s="65">
        <f t="shared" si="1"/>
        <v>74734029</v>
      </c>
      <c r="J5" s="65">
        <f t="shared" si="1"/>
        <v>84839030</v>
      </c>
      <c r="K5" s="65">
        <f t="shared" si="1"/>
        <v>99664761</v>
      </c>
      <c r="L5" s="65">
        <f t="shared" si="1"/>
        <v>113954021</v>
      </c>
      <c r="M5" s="132"/>
    </row>
    <row r="6" spans="1:13" customFormat="1">
      <c r="A6" s="58" t="s">
        <v>73</v>
      </c>
      <c r="B6" s="65">
        <f>SUM(B29:B41)</f>
        <v>7082086</v>
      </c>
      <c r="C6" s="65">
        <f t="shared" ref="C6:L6" si="2">SUM(C29:C41)</f>
        <v>9213920</v>
      </c>
      <c r="D6" s="65">
        <f t="shared" si="2"/>
        <v>12323836</v>
      </c>
      <c r="E6" s="65">
        <f t="shared" si="2"/>
        <v>14379119</v>
      </c>
      <c r="F6" s="65">
        <f t="shared" si="2"/>
        <v>20189962</v>
      </c>
      <c r="G6" s="65">
        <f t="shared" si="2"/>
        <v>28053104</v>
      </c>
      <c r="H6" s="65">
        <f t="shared" si="2"/>
        <v>34804193</v>
      </c>
      <c r="I6" s="65">
        <f t="shared" si="2"/>
        <v>43172490</v>
      </c>
      <c r="J6" s="65">
        <f t="shared" si="2"/>
        <v>52786082</v>
      </c>
      <c r="K6" s="65">
        <f t="shared" si="2"/>
        <v>63197932</v>
      </c>
      <c r="L6" s="65">
        <f t="shared" si="2"/>
        <v>71945553</v>
      </c>
    </row>
    <row r="7" spans="1:13" customFormat="1">
      <c r="A7" s="58" t="s">
        <v>74</v>
      </c>
      <c r="B7" s="65">
        <f>SUM(B44:B55)</f>
        <v>29888542</v>
      </c>
      <c r="C7" s="65">
        <f t="shared" ref="C7:L7" si="3">SUM(C44:C55)</f>
        <v>34019792</v>
      </c>
      <c r="D7" s="65">
        <f t="shared" si="3"/>
        <v>38594100</v>
      </c>
      <c r="E7" s="65">
        <f t="shared" si="3"/>
        <v>40143332</v>
      </c>
      <c r="F7" s="65">
        <f t="shared" si="3"/>
        <v>44460762</v>
      </c>
      <c r="G7" s="65">
        <f t="shared" si="3"/>
        <v>51619139</v>
      </c>
      <c r="H7" s="65">
        <f t="shared" si="3"/>
        <v>56571663</v>
      </c>
      <c r="I7" s="65">
        <f t="shared" si="3"/>
        <v>58865670</v>
      </c>
      <c r="J7" s="65">
        <f t="shared" si="3"/>
        <v>59668632</v>
      </c>
      <c r="K7" s="65">
        <f t="shared" si="3"/>
        <v>64392776</v>
      </c>
      <c r="L7" s="65">
        <f t="shared" si="3"/>
        <v>66927001</v>
      </c>
    </row>
    <row r="8" spans="1:13" customFormat="1">
      <c r="A8" s="58" t="s">
        <v>75</v>
      </c>
      <c r="B8" s="65">
        <f>SUM(B58:B66)</f>
        <v>25868573</v>
      </c>
      <c r="C8" s="65">
        <f t="shared" ref="C8:L8" si="4">SUM(C58:C66)</f>
        <v>29662053</v>
      </c>
      <c r="D8" s="65">
        <f t="shared" si="4"/>
        <v>34427091</v>
      </c>
      <c r="E8" s="65">
        <f t="shared" si="4"/>
        <v>35976777</v>
      </c>
      <c r="F8" s="65">
        <f t="shared" si="4"/>
        <v>39477986</v>
      </c>
      <c r="G8" s="65">
        <f t="shared" si="4"/>
        <v>44677819</v>
      </c>
      <c r="H8" s="65">
        <f t="shared" si="4"/>
        <v>49040703</v>
      </c>
      <c r="I8" s="65">
        <f t="shared" si="4"/>
        <v>49135283</v>
      </c>
      <c r="J8" s="65">
        <f t="shared" si="4"/>
        <v>50809229</v>
      </c>
      <c r="K8" s="65">
        <f t="shared" si="4"/>
        <v>53594378</v>
      </c>
      <c r="L8" s="65">
        <f t="shared" si="4"/>
        <v>55317240</v>
      </c>
    </row>
    <row r="9" spans="1:13" customFormat="1">
      <c r="A9" s="58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</row>
    <row r="10" spans="1:13" customFormat="1">
      <c r="A10" s="59" t="s">
        <v>19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</row>
    <row r="11" spans="1:13" customFormat="1">
      <c r="A11" s="48" t="s">
        <v>2</v>
      </c>
      <c r="B11" s="57">
        <v>2138093</v>
      </c>
      <c r="C11" s="57">
        <v>2348174</v>
      </c>
      <c r="D11" s="57">
        <v>2646248</v>
      </c>
      <c r="E11" s="57">
        <v>2832961</v>
      </c>
      <c r="F11" s="57">
        <v>3061743</v>
      </c>
      <c r="G11" s="57">
        <v>3266740</v>
      </c>
      <c r="H11" s="57">
        <v>3444165</v>
      </c>
      <c r="I11" s="57">
        <v>3893888</v>
      </c>
      <c r="J11" s="57">
        <v>4040587</v>
      </c>
      <c r="K11" s="57">
        <v>4447100</v>
      </c>
      <c r="L11" s="57">
        <v>4779736</v>
      </c>
    </row>
    <row r="12" spans="1:13" customFormat="1">
      <c r="A12" s="48" t="s">
        <v>3</v>
      </c>
      <c r="B12" s="57">
        <v>1574449</v>
      </c>
      <c r="C12" s="57">
        <v>1752204</v>
      </c>
      <c r="D12" s="57">
        <v>1854482</v>
      </c>
      <c r="E12" s="57">
        <v>1949387</v>
      </c>
      <c r="F12" s="57">
        <v>1909511</v>
      </c>
      <c r="G12" s="57">
        <v>1786272</v>
      </c>
      <c r="H12" s="57">
        <v>1923295</v>
      </c>
      <c r="I12" s="57">
        <v>2286435</v>
      </c>
      <c r="J12" s="57">
        <v>2350725</v>
      </c>
      <c r="K12" s="57">
        <v>2673400</v>
      </c>
      <c r="L12" s="57">
        <v>2915918</v>
      </c>
    </row>
    <row r="13" spans="1:13" customFormat="1">
      <c r="A13" s="48" t="s">
        <v>17</v>
      </c>
      <c r="B13" s="57">
        <v>202322</v>
      </c>
      <c r="C13" s="57">
        <v>223003</v>
      </c>
      <c r="D13" s="57">
        <v>238380</v>
      </c>
      <c r="E13" s="57">
        <v>266505</v>
      </c>
      <c r="F13" s="57">
        <v>318085</v>
      </c>
      <c r="G13" s="57">
        <v>446292</v>
      </c>
      <c r="H13" s="57">
        <v>548104</v>
      </c>
      <c r="I13" s="57">
        <v>594338</v>
      </c>
      <c r="J13" s="57">
        <v>666168</v>
      </c>
      <c r="K13" s="57">
        <v>783600</v>
      </c>
      <c r="L13" s="57">
        <v>897934</v>
      </c>
    </row>
    <row r="14" spans="1:13" customFormat="1">
      <c r="A14" s="48" t="s">
        <v>4</v>
      </c>
      <c r="B14" s="57">
        <v>752619</v>
      </c>
      <c r="C14" s="57">
        <v>968470</v>
      </c>
      <c r="D14" s="57">
        <v>1468211</v>
      </c>
      <c r="E14" s="57">
        <v>1897414</v>
      </c>
      <c r="F14" s="57">
        <v>2771305</v>
      </c>
      <c r="G14" s="57">
        <v>4951560</v>
      </c>
      <c r="H14" s="57">
        <v>6789443</v>
      </c>
      <c r="I14" s="57">
        <v>9746324</v>
      </c>
      <c r="J14" s="57">
        <v>12937926</v>
      </c>
      <c r="K14" s="57">
        <v>15982378</v>
      </c>
      <c r="L14" s="57">
        <v>18801310</v>
      </c>
    </row>
    <row r="15" spans="1:13" customFormat="1">
      <c r="A15" s="48" t="s">
        <v>5</v>
      </c>
      <c r="B15" s="57">
        <v>2609121</v>
      </c>
      <c r="C15" s="57">
        <v>2895832</v>
      </c>
      <c r="D15" s="57">
        <v>2908506</v>
      </c>
      <c r="E15" s="57">
        <v>3123723</v>
      </c>
      <c r="F15" s="57">
        <v>3444578</v>
      </c>
      <c r="G15" s="57">
        <v>3943116</v>
      </c>
      <c r="H15" s="57">
        <v>4589575</v>
      </c>
      <c r="I15" s="57">
        <v>5463105</v>
      </c>
      <c r="J15" s="57">
        <v>6478216</v>
      </c>
      <c r="K15" s="57">
        <v>8186453</v>
      </c>
      <c r="L15" s="57">
        <v>9687653</v>
      </c>
    </row>
    <row r="16" spans="1:13" customFormat="1">
      <c r="A16" s="48" t="s">
        <v>6</v>
      </c>
      <c r="B16" s="57">
        <v>2289905</v>
      </c>
      <c r="C16" s="57">
        <v>2416630</v>
      </c>
      <c r="D16" s="57">
        <v>2614589</v>
      </c>
      <c r="E16" s="57">
        <v>2845627</v>
      </c>
      <c r="F16" s="57">
        <v>2944806</v>
      </c>
      <c r="G16" s="57">
        <v>3038156</v>
      </c>
      <c r="H16" s="57">
        <v>3218706</v>
      </c>
      <c r="I16" s="57">
        <v>3660777</v>
      </c>
      <c r="J16" s="57">
        <v>3685296</v>
      </c>
      <c r="K16" s="57">
        <v>4041769</v>
      </c>
      <c r="L16" s="57">
        <v>4339367</v>
      </c>
    </row>
    <row r="17" spans="1:12" customFormat="1">
      <c r="A17" s="48" t="s">
        <v>7</v>
      </c>
      <c r="B17" s="57">
        <v>1656388</v>
      </c>
      <c r="C17" s="57">
        <v>1798509</v>
      </c>
      <c r="D17" s="57">
        <v>2101593</v>
      </c>
      <c r="E17" s="57">
        <v>2363880</v>
      </c>
      <c r="F17" s="57">
        <v>2683516</v>
      </c>
      <c r="G17" s="57">
        <v>3257022</v>
      </c>
      <c r="H17" s="57">
        <v>3641306</v>
      </c>
      <c r="I17" s="57">
        <v>4205900</v>
      </c>
      <c r="J17" s="57">
        <v>4219973</v>
      </c>
      <c r="K17" s="57">
        <v>4468976</v>
      </c>
      <c r="L17" s="57">
        <v>4533372</v>
      </c>
    </row>
    <row r="18" spans="1:12" customFormat="1">
      <c r="A18" s="48" t="s">
        <v>8</v>
      </c>
      <c r="B18" s="57">
        <v>1295346</v>
      </c>
      <c r="C18" s="57">
        <v>1449661</v>
      </c>
      <c r="D18" s="57">
        <v>1631526</v>
      </c>
      <c r="E18" s="57">
        <v>1821244</v>
      </c>
      <c r="F18" s="57">
        <v>2343001</v>
      </c>
      <c r="G18" s="57">
        <v>3100689</v>
      </c>
      <c r="H18" s="57">
        <v>3922399</v>
      </c>
      <c r="I18" s="57">
        <v>4216975</v>
      </c>
      <c r="J18" s="57">
        <v>4781468</v>
      </c>
      <c r="K18" s="57">
        <v>5296486</v>
      </c>
      <c r="L18" s="57">
        <v>5773552</v>
      </c>
    </row>
    <row r="19" spans="1:12" customFormat="1">
      <c r="A19" s="48" t="s">
        <v>9</v>
      </c>
      <c r="B19" s="57">
        <v>1797114</v>
      </c>
      <c r="C19" s="57">
        <v>1790618</v>
      </c>
      <c r="D19" s="57">
        <v>2009821</v>
      </c>
      <c r="E19" s="57">
        <v>2183796</v>
      </c>
      <c r="F19" s="57">
        <v>2178914</v>
      </c>
      <c r="G19" s="57">
        <v>2178141</v>
      </c>
      <c r="H19" s="57">
        <v>2216912</v>
      </c>
      <c r="I19" s="57">
        <v>2520638</v>
      </c>
      <c r="J19" s="57">
        <v>2573216</v>
      </c>
      <c r="K19" s="57">
        <v>2844658</v>
      </c>
      <c r="L19" s="57">
        <v>2967297</v>
      </c>
    </row>
    <row r="20" spans="1:12" customFormat="1">
      <c r="A20" s="48" t="s">
        <v>10</v>
      </c>
      <c r="B20" s="57">
        <v>2206287</v>
      </c>
      <c r="C20" s="57">
        <v>2559123</v>
      </c>
      <c r="D20" s="57">
        <v>3170276</v>
      </c>
      <c r="E20" s="57">
        <v>3571623</v>
      </c>
      <c r="F20" s="57">
        <v>4061929</v>
      </c>
      <c r="G20" s="57">
        <v>4556155</v>
      </c>
      <c r="H20" s="57">
        <v>5082059</v>
      </c>
      <c r="I20" s="57">
        <v>5881766</v>
      </c>
      <c r="J20" s="57">
        <v>6628637</v>
      </c>
      <c r="K20" s="57">
        <v>8049313</v>
      </c>
      <c r="L20" s="57">
        <v>9535483</v>
      </c>
    </row>
    <row r="21" spans="1:12" customFormat="1">
      <c r="A21" s="48" t="s">
        <v>11</v>
      </c>
      <c r="B21" s="57">
        <v>1657155</v>
      </c>
      <c r="C21" s="57">
        <v>2028283</v>
      </c>
      <c r="D21" s="57">
        <v>2396040</v>
      </c>
      <c r="E21" s="57">
        <v>2336434</v>
      </c>
      <c r="F21" s="57">
        <v>2233351</v>
      </c>
      <c r="G21" s="57">
        <v>2328284</v>
      </c>
      <c r="H21" s="57">
        <v>2559229</v>
      </c>
      <c r="I21" s="57">
        <v>3025290</v>
      </c>
      <c r="J21" s="57">
        <v>3145585</v>
      </c>
      <c r="K21" s="57">
        <v>3450654</v>
      </c>
      <c r="L21" s="57">
        <v>3751351</v>
      </c>
    </row>
    <row r="22" spans="1:12" customFormat="1">
      <c r="A22" s="48" t="s">
        <v>12</v>
      </c>
      <c r="B22" s="57">
        <v>1515400</v>
      </c>
      <c r="C22" s="57">
        <v>1683724</v>
      </c>
      <c r="D22" s="57">
        <v>1738765</v>
      </c>
      <c r="E22" s="57">
        <v>1899804</v>
      </c>
      <c r="F22" s="57">
        <v>2117027</v>
      </c>
      <c r="G22" s="57">
        <v>2382594</v>
      </c>
      <c r="H22" s="57">
        <v>2590516</v>
      </c>
      <c r="I22" s="57">
        <v>3121820</v>
      </c>
      <c r="J22" s="57">
        <v>3486703</v>
      </c>
      <c r="K22" s="57">
        <v>4012012</v>
      </c>
      <c r="L22" s="57">
        <v>4625364</v>
      </c>
    </row>
    <row r="23" spans="1:12" customFormat="1">
      <c r="A23" s="48" t="s">
        <v>13</v>
      </c>
      <c r="B23" s="57">
        <v>2184789</v>
      </c>
      <c r="C23" s="57">
        <v>2337885</v>
      </c>
      <c r="D23" s="57">
        <v>2616556</v>
      </c>
      <c r="E23" s="57">
        <v>2915841</v>
      </c>
      <c r="F23" s="57">
        <v>3291718</v>
      </c>
      <c r="G23" s="57">
        <v>3567089</v>
      </c>
      <c r="H23" s="57">
        <v>3923687</v>
      </c>
      <c r="I23" s="57">
        <v>4591120</v>
      </c>
      <c r="J23" s="57">
        <v>4877185</v>
      </c>
      <c r="K23" s="57">
        <v>5689283</v>
      </c>
      <c r="L23" s="57">
        <v>6346105</v>
      </c>
    </row>
    <row r="24" spans="1:12" customFormat="1">
      <c r="A24" s="48" t="s">
        <v>14</v>
      </c>
      <c r="B24" s="57">
        <v>3896542</v>
      </c>
      <c r="C24" s="57">
        <v>4663228</v>
      </c>
      <c r="D24" s="57">
        <v>5824715</v>
      </c>
      <c r="E24" s="57">
        <v>6414824</v>
      </c>
      <c r="F24" s="57">
        <v>7711194</v>
      </c>
      <c r="G24" s="57">
        <v>9579677</v>
      </c>
      <c r="H24" s="57">
        <v>11196730</v>
      </c>
      <c r="I24" s="57">
        <v>14229191</v>
      </c>
      <c r="J24" s="57">
        <v>16986510</v>
      </c>
      <c r="K24" s="57">
        <v>20851820</v>
      </c>
      <c r="L24" s="57">
        <v>25145561</v>
      </c>
    </row>
    <row r="25" spans="1:12" customFormat="1">
      <c r="A25" s="48" t="s">
        <v>15</v>
      </c>
      <c r="B25" s="57">
        <v>2061612</v>
      </c>
      <c r="C25" s="57">
        <v>2309187</v>
      </c>
      <c r="D25" s="57">
        <v>2421851</v>
      </c>
      <c r="E25" s="57">
        <v>2677773</v>
      </c>
      <c r="F25" s="57">
        <v>3318680</v>
      </c>
      <c r="G25" s="57">
        <v>3966949</v>
      </c>
      <c r="H25" s="57">
        <v>4648494</v>
      </c>
      <c r="I25" s="57">
        <v>5346818</v>
      </c>
      <c r="J25" s="57">
        <v>6187358</v>
      </c>
      <c r="K25" s="57">
        <v>7078515</v>
      </c>
      <c r="L25" s="57">
        <v>8001024</v>
      </c>
    </row>
    <row r="26" spans="1:12" customFormat="1">
      <c r="A26" s="48" t="s">
        <v>16</v>
      </c>
      <c r="B26" s="57">
        <v>1221119</v>
      </c>
      <c r="C26" s="57">
        <v>1463701</v>
      </c>
      <c r="D26" s="57">
        <v>1729205</v>
      </c>
      <c r="E26" s="57">
        <v>1901974</v>
      </c>
      <c r="F26" s="57">
        <v>2005552</v>
      </c>
      <c r="G26" s="57">
        <v>1860421</v>
      </c>
      <c r="H26" s="57">
        <v>1744237</v>
      </c>
      <c r="I26" s="57">
        <v>1949644</v>
      </c>
      <c r="J26" s="57">
        <v>1793477</v>
      </c>
      <c r="K26" s="57">
        <v>1808344</v>
      </c>
      <c r="L26" s="57">
        <v>1852994</v>
      </c>
    </row>
    <row r="27" spans="1:12" customFormat="1">
      <c r="A27" s="48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</row>
    <row r="28" spans="1:12" customFormat="1">
      <c r="A28" s="60" t="s">
        <v>73</v>
      </c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</row>
    <row r="29" spans="1:12" customFormat="1">
      <c r="A29" s="61" t="s">
        <v>20</v>
      </c>
      <c r="B29" s="57">
        <v>64356</v>
      </c>
      <c r="C29" s="57">
        <v>55036</v>
      </c>
      <c r="D29" s="57">
        <v>59278</v>
      </c>
      <c r="E29" s="57">
        <v>72524</v>
      </c>
      <c r="F29" s="57">
        <v>128643</v>
      </c>
      <c r="G29" s="57">
        <v>226167</v>
      </c>
      <c r="H29" s="57">
        <v>300382</v>
      </c>
      <c r="I29" s="57">
        <v>401851</v>
      </c>
      <c r="J29" s="57">
        <v>550043</v>
      </c>
      <c r="K29" s="57">
        <v>626932</v>
      </c>
      <c r="L29" s="57">
        <v>710231</v>
      </c>
    </row>
    <row r="30" spans="1:12" customFormat="1">
      <c r="A30" s="61" t="s">
        <v>21</v>
      </c>
      <c r="B30" s="57">
        <v>204354</v>
      </c>
      <c r="C30" s="57">
        <v>334162</v>
      </c>
      <c r="D30" s="57">
        <v>435573</v>
      </c>
      <c r="E30" s="57">
        <v>499261</v>
      </c>
      <c r="F30" s="57">
        <v>749587</v>
      </c>
      <c r="G30" s="57">
        <v>1302161</v>
      </c>
      <c r="H30" s="57">
        <v>1770900</v>
      </c>
      <c r="I30" s="57">
        <v>2718215</v>
      </c>
      <c r="J30" s="57">
        <v>3665228</v>
      </c>
      <c r="K30" s="57">
        <v>5130632</v>
      </c>
      <c r="L30" s="57">
        <v>6392017</v>
      </c>
    </row>
    <row r="31" spans="1:12" customFormat="1">
      <c r="A31" s="61" t="s">
        <v>22</v>
      </c>
      <c r="B31" s="57">
        <v>2377549</v>
      </c>
      <c r="C31" s="57">
        <v>3426861</v>
      </c>
      <c r="D31" s="57">
        <v>5677251</v>
      </c>
      <c r="E31" s="57">
        <v>6907387</v>
      </c>
      <c r="F31" s="57">
        <v>10586223</v>
      </c>
      <c r="G31" s="57">
        <v>15717204</v>
      </c>
      <c r="H31" s="57">
        <v>19953134</v>
      </c>
      <c r="I31" s="57">
        <v>23667902</v>
      </c>
      <c r="J31" s="57">
        <v>29760021</v>
      </c>
      <c r="K31" s="57">
        <v>33871648</v>
      </c>
      <c r="L31" s="57">
        <v>37253956</v>
      </c>
    </row>
    <row r="32" spans="1:12" customFormat="1">
      <c r="A32" s="61" t="s">
        <v>23</v>
      </c>
      <c r="B32" s="57">
        <v>799024</v>
      </c>
      <c r="C32" s="57">
        <v>939629</v>
      </c>
      <c r="D32" s="57">
        <v>1035791</v>
      </c>
      <c r="E32" s="57">
        <v>1123296</v>
      </c>
      <c r="F32" s="57">
        <v>1325089</v>
      </c>
      <c r="G32" s="57">
        <v>1753947</v>
      </c>
      <c r="H32" s="57">
        <v>2207259</v>
      </c>
      <c r="I32" s="57">
        <v>2889964</v>
      </c>
      <c r="J32" s="57">
        <v>3294394</v>
      </c>
      <c r="K32" s="57">
        <v>4301261</v>
      </c>
      <c r="L32" s="57">
        <v>5029196</v>
      </c>
    </row>
    <row r="33" spans="1:12" customFormat="1">
      <c r="A33" s="61" t="s">
        <v>25</v>
      </c>
      <c r="B33" s="57">
        <v>191909</v>
      </c>
      <c r="C33" s="57">
        <v>255912</v>
      </c>
      <c r="D33" s="57">
        <v>368336</v>
      </c>
      <c r="E33" s="57">
        <v>423330</v>
      </c>
      <c r="F33" s="57">
        <v>499794</v>
      </c>
      <c r="G33" s="57">
        <v>632772</v>
      </c>
      <c r="H33" s="57">
        <v>768561</v>
      </c>
      <c r="I33" s="57">
        <v>964691</v>
      </c>
      <c r="J33" s="57">
        <v>1108229</v>
      </c>
      <c r="K33" s="57">
        <v>1211537</v>
      </c>
      <c r="L33" s="57">
        <v>1360301</v>
      </c>
    </row>
    <row r="34" spans="1:12" customFormat="1">
      <c r="A34" s="61" t="s">
        <v>26</v>
      </c>
      <c r="B34" s="57">
        <v>325594</v>
      </c>
      <c r="C34" s="57">
        <v>431866</v>
      </c>
      <c r="D34" s="57">
        <v>445032</v>
      </c>
      <c r="E34" s="57">
        <v>524873</v>
      </c>
      <c r="F34" s="57">
        <v>588637</v>
      </c>
      <c r="G34" s="57">
        <v>667191</v>
      </c>
      <c r="H34" s="57">
        <v>712567</v>
      </c>
      <c r="I34" s="57">
        <v>943935</v>
      </c>
      <c r="J34" s="57">
        <v>1006749</v>
      </c>
      <c r="K34" s="57">
        <v>1293953</v>
      </c>
      <c r="L34" s="57">
        <v>1567582</v>
      </c>
    </row>
    <row r="35" spans="1:12" customFormat="1">
      <c r="A35" s="61" t="s">
        <v>36</v>
      </c>
      <c r="B35" s="57">
        <v>376053</v>
      </c>
      <c r="C35" s="57">
        <v>548889</v>
      </c>
      <c r="D35" s="57">
        <v>537606</v>
      </c>
      <c r="E35" s="57">
        <v>559456</v>
      </c>
      <c r="F35" s="57">
        <v>591024</v>
      </c>
      <c r="G35" s="57">
        <v>674767</v>
      </c>
      <c r="H35" s="57">
        <v>694409</v>
      </c>
      <c r="I35" s="57">
        <v>786690</v>
      </c>
      <c r="J35" s="57">
        <v>799065</v>
      </c>
      <c r="K35" s="57">
        <v>902195</v>
      </c>
      <c r="L35" s="57">
        <v>989415</v>
      </c>
    </row>
    <row r="36" spans="1:12" customFormat="1">
      <c r="A36" s="61" t="s">
        <v>38</v>
      </c>
      <c r="B36" s="57">
        <v>81875</v>
      </c>
      <c r="C36" s="57">
        <v>77407</v>
      </c>
      <c r="D36" s="57">
        <v>91058</v>
      </c>
      <c r="E36" s="57">
        <v>110247</v>
      </c>
      <c r="F36" s="57">
        <v>160083</v>
      </c>
      <c r="G36" s="57">
        <v>285278</v>
      </c>
      <c r="H36" s="57">
        <v>488738</v>
      </c>
      <c r="I36" s="57">
        <v>800493</v>
      </c>
      <c r="J36" s="57">
        <v>1201833</v>
      </c>
      <c r="K36" s="57">
        <v>1998257</v>
      </c>
      <c r="L36" s="57">
        <v>2700551</v>
      </c>
    </row>
    <row r="37" spans="1:12" customFormat="1">
      <c r="A37" s="61" t="s">
        <v>41</v>
      </c>
      <c r="B37" s="57">
        <v>327301</v>
      </c>
      <c r="C37" s="57">
        <v>360350</v>
      </c>
      <c r="D37" s="57">
        <v>423317</v>
      </c>
      <c r="E37" s="57">
        <v>531818</v>
      </c>
      <c r="F37" s="57">
        <v>681187</v>
      </c>
      <c r="G37" s="57">
        <v>951023</v>
      </c>
      <c r="H37" s="57">
        <v>1016000</v>
      </c>
      <c r="I37" s="57">
        <v>1302894</v>
      </c>
      <c r="J37" s="57">
        <v>1515069</v>
      </c>
      <c r="K37" s="57">
        <v>1819046</v>
      </c>
      <c r="L37" s="57">
        <v>2059179</v>
      </c>
    </row>
    <row r="38" spans="1:12" customFormat="1">
      <c r="A38" s="61" t="s">
        <v>45</v>
      </c>
      <c r="B38" s="57">
        <v>672765</v>
      </c>
      <c r="C38" s="57">
        <v>783389</v>
      </c>
      <c r="D38" s="57">
        <v>953786</v>
      </c>
      <c r="E38" s="57">
        <v>1089684</v>
      </c>
      <c r="F38" s="57">
        <v>1521341</v>
      </c>
      <c r="G38" s="57">
        <v>1768687</v>
      </c>
      <c r="H38" s="57">
        <v>2091385</v>
      </c>
      <c r="I38" s="57">
        <v>2633105</v>
      </c>
      <c r="J38" s="57">
        <v>2842321</v>
      </c>
      <c r="K38" s="57">
        <v>3421399</v>
      </c>
      <c r="L38" s="57">
        <v>3831074</v>
      </c>
    </row>
    <row r="39" spans="1:12" customFormat="1">
      <c r="A39" s="61" t="s">
        <v>49</v>
      </c>
      <c r="B39" s="57">
        <v>373351</v>
      </c>
      <c r="C39" s="57">
        <v>449396</v>
      </c>
      <c r="D39" s="57">
        <v>507847</v>
      </c>
      <c r="E39" s="57">
        <v>550310</v>
      </c>
      <c r="F39" s="57">
        <v>688862</v>
      </c>
      <c r="G39" s="57">
        <v>890627</v>
      </c>
      <c r="H39" s="57">
        <v>1059273</v>
      </c>
      <c r="I39" s="57">
        <v>1461037</v>
      </c>
      <c r="J39" s="57">
        <v>1722850</v>
      </c>
      <c r="K39" s="57">
        <v>2233169</v>
      </c>
      <c r="L39" s="57">
        <v>2763885</v>
      </c>
    </row>
    <row r="40" spans="1:12" customFormat="1">
      <c r="A40" s="61" t="s">
        <v>51</v>
      </c>
      <c r="B40" s="57">
        <v>1141990</v>
      </c>
      <c r="C40" s="57">
        <v>1356621</v>
      </c>
      <c r="D40" s="57">
        <v>1563396</v>
      </c>
      <c r="E40" s="57">
        <v>1736191</v>
      </c>
      <c r="F40" s="57">
        <v>2378963</v>
      </c>
      <c r="G40" s="57">
        <v>2853214</v>
      </c>
      <c r="H40" s="57">
        <v>3409169</v>
      </c>
      <c r="I40" s="57">
        <v>4132156</v>
      </c>
      <c r="J40" s="57">
        <v>4866692</v>
      </c>
      <c r="K40" s="57">
        <v>5894121</v>
      </c>
      <c r="L40" s="57">
        <v>6724540</v>
      </c>
    </row>
    <row r="41" spans="1:12" customFormat="1">
      <c r="A41" s="61" t="s">
        <v>53</v>
      </c>
      <c r="B41" s="57">
        <v>145965</v>
      </c>
      <c r="C41" s="57">
        <v>194402</v>
      </c>
      <c r="D41" s="57">
        <v>225565</v>
      </c>
      <c r="E41" s="57">
        <v>250742</v>
      </c>
      <c r="F41" s="57">
        <v>290529</v>
      </c>
      <c r="G41" s="57">
        <v>330066</v>
      </c>
      <c r="H41" s="57">
        <v>332416</v>
      </c>
      <c r="I41" s="57">
        <v>469557</v>
      </c>
      <c r="J41" s="57">
        <v>453588</v>
      </c>
      <c r="K41" s="57">
        <v>493782</v>
      </c>
      <c r="L41" s="57">
        <v>563626</v>
      </c>
    </row>
    <row r="42" spans="1:12" customFormat="1">
      <c r="A42" s="61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</row>
    <row r="43" spans="1:12" customFormat="1">
      <c r="A43" s="60" t="s">
        <v>74</v>
      </c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</row>
    <row r="44" spans="1:12" customFormat="1">
      <c r="A44" s="48" t="s">
        <v>27</v>
      </c>
      <c r="B44" s="57">
        <v>5638591</v>
      </c>
      <c r="C44" s="57">
        <v>6485280</v>
      </c>
      <c r="D44" s="57">
        <v>7630654</v>
      </c>
      <c r="E44" s="57">
        <v>7897241</v>
      </c>
      <c r="F44" s="57">
        <v>8712176</v>
      </c>
      <c r="G44" s="57">
        <v>10081158</v>
      </c>
      <c r="H44" s="57">
        <v>11113976</v>
      </c>
      <c r="I44" s="57">
        <v>11426518</v>
      </c>
      <c r="J44" s="57">
        <v>11430602</v>
      </c>
      <c r="K44" s="57">
        <v>12419293</v>
      </c>
      <c r="L44" s="57">
        <v>12830632</v>
      </c>
    </row>
    <row r="45" spans="1:12" customFormat="1">
      <c r="A45" s="48" t="s">
        <v>28</v>
      </c>
      <c r="B45" s="57">
        <v>2700876</v>
      </c>
      <c r="C45" s="57">
        <v>2930390</v>
      </c>
      <c r="D45" s="57">
        <v>3238503</v>
      </c>
      <c r="E45" s="57">
        <v>3427796</v>
      </c>
      <c r="F45" s="57">
        <v>3934224</v>
      </c>
      <c r="G45" s="57">
        <v>4662498</v>
      </c>
      <c r="H45" s="57">
        <v>5193669</v>
      </c>
      <c r="I45" s="57">
        <v>5490224</v>
      </c>
      <c r="J45" s="57">
        <v>5544159</v>
      </c>
      <c r="K45" s="57">
        <v>6080485</v>
      </c>
      <c r="L45" s="57">
        <v>6483802</v>
      </c>
    </row>
    <row r="46" spans="1:12" customFormat="1">
      <c r="A46" s="48" t="s">
        <v>29</v>
      </c>
      <c r="B46" s="57">
        <v>2224771</v>
      </c>
      <c r="C46" s="57">
        <v>2404021</v>
      </c>
      <c r="D46" s="57">
        <v>2470939</v>
      </c>
      <c r="E46" s="57">
        <v>2538268</v>
      </c>
      <c r="F46" s="57">
        <v>2621073</v>
      </c>
      <c r="G46" s="57">
        <v>2757537</v>
      </c>
      <c r="H46" s="57">
        <v>2824376</v>
      </c>
      <c r="I46" s="57">
        <v>2913808</v>
      </c>
      <c r="J46" s="57">
        <v>2776755</v>
      </c>
      <c r="K46" s="57">
        <v>2926324</v>
      </c>
      <c r="L46" s="57">
        <v>3046355</v>
      </c>
    </row>
    <row r="47" spans="1:12" customFormat="1">
      <c r="A47" s="48" t="s">
        <v>30</v>
      </c>
      <c r="B47" s="57">
        <v>1690949</v>
      </c>
      <c r="C47" s="57">
        <v>1769257</v>
      </c>
      <c r="D47" s="57">
        <v>1880999</v>
      </c>
      <c r="E47" s="57">
        <v>1801028</v>
      </c>
      <c r="F47" s="57">
        <v>1905299</v>
      </c>
      <c r="G47" s="57">
        <v>2178611</v>
      </c>
      <c r="H47" s="57">
        <v>2246578</v>
      </c>
      <c r="I47" s="57">
        <v>2363679</v>
      </c>
      <c r="J47" s="57">
        <v>2477574</v>
      </c>
      <c r="K47" s="57">
        <v>2688418</v>
      </c>
      <c r="L47" s="57">
        <v>2853118</v>
      </c>
    </row>
    <row r="48" spans="1:12" customFormat="1">
      <c r="A48" s="48" t="s">
        <v>33</v>
      </c>
      <c r="B48" s="57">
        <v>2810173</v>
      </c>
      <c r="C48" s="57">
        <v>3668412</v>
      </c>
      <c r="D48" s="57">
        <v>4842325</v>
      </c>
      <c r="E48" s="57">
        <v>5256106</v>
      </c>
      <c r="F48" s="57">
        <v>6371766</v>
      </c>
      <c r="G48" s="57">
        <v>7823194</v>
      </c>
      <c r="H48" s="57">
        <v>8875083</v>
      </c>
      <c r="I48" s="57">
        <v>9262078</v>
      </c>
      <c r="J48" s="57">
        <v>9295297</v>
      </c>
      <c r="K48" s="57">
        <v>9938444</v>
      </c>
      <c r="L48" s="57">
        <v>9883640</v>
      </c>
    </row>
    <row r="49" spans="1:12" customFormat="1">
      <c r="A49" s="48" t="s">
        <v>34</v>
      </c>
      <c r="B49" s="57">
        <v>2075708</v>
      </c>
      <c r="C49" s="57">
        <v>2387125</v>
      </c>
      <c r="D49" s="57">
        <v>2563953</v>
      </c>
      <c r="E49" s="57">
        <v>2792300</v>
      </c>
      <c r="F49" s="57">
        <v>2982483</v>
      </c>
      <c r="G49" s="57">
        <v>3413864</v>
      </c>
      <c r="H49" s="57">
        <v>3804971</v>
      </c>
      <c r="I49" s="57">
        <v>4075970</v>
      </c>
      <c r="J49" s="57">
        <v>4375099</v>
      </c>
      <c r="K49" s="57">
        <v>4919479</v>
      </c>
      <c r="L49" s="57">
        <v>5303925</v>
      </c>
    </row>
    <row r="50" spans="1:12" customFormat="1">
      <c r="A50" s="48" t="s">
        <v>35</v>
      </c>
      <c r="B50" s="57">
        <v>3293335</v>
      </c>
      <c r="C50" s="57">
        <v>3404055</v>
      </c>
      <c r="D50" s="57">
        <v>3629367</v>
      </c>
      <c r="E50" s="57">
        <v>3784664</v>
      </c>
      <c r="F50" s="57">
        <v>3954653</v>
      </c>
      <c r="G50" s="57">
        <v>4319813</v>
      </c>
      <c r="H50" s="57">
        <v>4676501</v>
      </c>
      <c r="I50" s="57">
        <v>4916686</v>
      </c>
      <c r="J50" s="57">
        <v>5117073</v>
      </c>
      <c r="K50" s="57">
        <v>5595211</v>
      </c>
      <c r="L50" s="57">
        <v>5988927</v>
      </c>
    </row>
    <row r="51" spans="1:12" customFormat="1">
      <c r="A51" s="48" t="s">
        <v>37</v>
      </c>
      <c r="B51" s="57">
        <v>1192214</v>
      </c>
      <c r="C51" s="57">
        <v>1296372</v>
      </c>
      <c r="D51" s="57">
        <v>1377963</v>
      </c>
      <c r="E51" s="57">
        <v>1315834</v>
      </c>
      <c r="F51" s="57">
        <v>1325510</v>
      </c>
      <c r="G51" s="57">
        <v>1411330</v>
      </c>
      <c r="H51" s="57">
        <v>1483493</v>
      </c>
      <c r="I51" s="57">
        <v>1569825</v>
      </c>
      <c r="J51" s="57">
        <v>1578385</v>
      </c>
      <c r="K51" s="57">
        <v>1711263</v>
      </c>
      <c r="L51" s="57">
        <v>1826341</v>
      </c>
    </row>
    <row r="52" spans="1:12" customFormat="1">
      <c r="A52" s="48" t="s">
        <v>43</v>
      </c>
      <c r="B52" s="57">
        <v>577056</v>
      </c>
      <c r="C52" s="57">
        <v>646872</v>
      </c>
      <c r="D52" s="57">
        <v>680845</v>
      </c>
      <c r="E52" s="57">
        <v>641935</v>
      </c>
      <c r="F52" s="57">
        <v>619636</v>
      </c>
      <c r="G52" s="57">
        <v>632446</v>
      </c>
      <c r="H52" s="57">
        <v>617761</v>
      </c>
      <c r="I52" s="57">
        <v>652717</v>
      </c>
      <c r="J52" s="57">
        <v>638800</v>
      </c>
      <c r="K52" s="57">
        <v>642200</v>
      </c>
      <c r="L52" s="57">
        <v>672591</v>
      </c>
    </row>
    <row r="53" spans="1:12" customFormat="1">
      <c r="A53" s="48" t="s">
        <v>44</v>
      </c>
      <c r="B53" s="57">
        <v>4767121</v>
      </c>
      <c r="C53" s="57">
        <v>5759394</v>
      </c>
      <c r="D53" s="57">
        <v>6646697</v>
      </c>
      <c r="E53" s="57">
        <v>6907612</v>
      </c>
      <c r="F53" s="57">
        <v>7946627</v>
      </c>
      <c r="G53" s="57">
        <v>9706397</v>
      </c>
      <c r="H53" s="57">
        <v>10652017</v>
      </c>
      <c r="I53" s="57">
        <v>10797630</v>
      </c>
      <c r="J53" s="57">
        <v>10847115</v>
      </c>
      <c r="K53" s="57">
        <v>11353140</v>
      </c>
      <c r="L53" s="57">
        <v>11536504</v>
      </c>
    </row>
    <row r="54" spans="1:12" customFormat="1">
      <c r="A54" s="48" t="s">
        <v>48</v>
      </c>
      <c r="B54" s="57">
        <v>583888</v>
      </c>
      <c r="C54" s="57">
        <v>636547</v>
      </c>
      <c r="D54" s="57">
        <v>692849</v>
      </c>
      <c r="E54" s="57">
        <v>642961</v>
      </c>
      <c r="F54" s="57">
        <v>652740</v>
      </c>
      <c r="G54" s="57">
        <v>680514</v>
      </c>
      <c r="H54" s="57">
        <v>665507</v>
      </c>
      <c r="I54" s="57">
        <v>690768</v>
      </c>
      <c r="J54" s="57">
        <v>696004</v>
      </c>
      <c r="K54" s="57">
        <v>754844</v>
      </c>
      <c r="L54" s="57">
        <v>814180</v>
      </c>
    </row>
    <row r="55" spans="1:12" customFormat="1">
      <c r="A55" s="48" t="s">
        <v>52</v>
      </c>
      <c r="B55" s="57">
        <v>2333860</v>
      </c>
      <c r="C55" s="57">
        <v>2632067</v>
      </c>
      <c r="D55" s="57">
        <v>2939006</v>
      </c>
      <c r="E55" s="57">
        <v>3137587</v>
      </c>
      <c r="F55" s="57">
        <v>3434575</v>
      </c>
      <c r="G55" s="57">
        <v>3951777</v>
      </c>
      <c r="H55" s="57">
        <v>4417731</v>
      </c>
      <c r="I55" s="57">
        <v>4705767</v>
      </c>
      <c r="J55" s="57">
        <v>4891769</v>
      </c>
      <c r="K55" s="57">
        <v>5363675</v>
      </c>
      <c r="L55" s="57">
        <v>5686986</v>
      </c>
    </row>
    <row r="56" spans="1:12" customFormat="1">
      <c r="A56" s="48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</row>
    <row r="57" spans="1:12" customFormat="1">
      <c r="A57" s="60" t="s">
        <v>75</v>
      </c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</row>
    <row r="58" spans="1:12" customFormat="1">
      <c r="A58" s="48" t="s">
        <v>24</v>
      </c>
      <c r="B58" s="57">
        <v>1114756</v>
      </c>
      <c r="C58" s="57">
        <v>1380631</v>
      </c>
      <c r="D58" s="57">
        <v>1606903</v>
      </c>
      <c r="E58" s="57">
        <v>1709242</v>
      </c>
      <c r="F58" s="57">
        <v>2007280</v>
      </c>
      <c r="G58" s="57">
        <v>2535234</v>
      </c>
      <c r="H58" s="57">
        <v>3031709</v>
      </c>
      <c r="I58" s="57">
        <v>3107576</v>
      </c>
      <c r="J58" s="57">
        <v>3287116</v>
      </c>
      <c r="K58" s="57">
        <v>3405565</v>
      </c>
      <c r="L58" s="57">
        <v>3574097</v>
      </c>
    </row>
    <row r="59" spans="1:12" customFormat="1">
      <c r="A59" s="48" t="s">
        <v>31</v>
      </c>
      <c r="B59" s="57">
        <v>742371</v>
      </c>
      <c r="C59" s="57">
        <v>768014</v>
      </c>
      <c r="D59" s="57">
        <v>797423</v>
      </c>
      <c r="E59" s="57">
        <v>847226</v>
      </c>
      <c r="F59" s="57">
        <v>913774</v>
      </c>
      <c r="G59" s="57">
        <v>969265</v>
      </c>
      <c r="H59" s="57">
        <v>992048</v>
      </c>
      <c r="I59" s="57">
        <v>1124660</v>
      </c>
      <c r="J59" s="57">
        <v>1227928</v>
      </c>
      <c r="K59" s="57">
        <v>1274923</v>
      </c>
      <c r="L59" s="57">
        <v>1328361</v>
      </c>
    </row>
    <row r="60" spans="1:12" customFormat="1">
      <c r="A60" s="48" t="s">
        <v>32</v>
      </c>
      <c r="B60" s="57">
        <v>3366416</v>
      </c>
      <c r="C60" s="57">
        <v>3852356</v>
      </c>
      <c r="D60" s="57">
        <v>4249614</v>
      </c>
      <c r="E60" s="57">
        <v>4316721</v>
      </c>
      <c r="F60" s="57">
        <v>4690514</v>
      </c>
      <c r="G60" s="57">
        <v>5148578</v>
      </c>
      <c r="H60" s="57">
        <v>5689170</v>
      </c>
      <c r="I60" s="57">
        <v>5737037</v>
      </c>
      <c r="J60" s="57">
        <v>6016425</v>
      </c>
      <c r="K60" s="57">
        <v>6349097</v>
      </c>
      <c r="L60" s="57">
        <v>6547629</v>
      </c>
    </row>
    <row r="61" spans="1:12" customFormat="1">
      <c r="A61" s="48" t="s">
        <v>39</v>
      </c>
      <c r="B61" s="57">
        <v>430572</v>
      </c>
      <c r="C61" s="57">
        <v>443083</v>
      </c>
      <c r="D61" s="57">
        <v>465293</v>
      </c>
      <c r="E61" s="57">
        <v>491524</v>
      </c>
      <c r="F61" s="57">
        <v>533242</v>
      </c>
      <c r="G61" s="57">
        <v>606921</v>
      </c>
      <c r="H61" s="57">
        <v>737681</v>
      </c>
      <c r="I61" s="57">
        <v>920610</v>
      </c>
      <c r="J61" s="57">
        <v>1109252</v>
      </c>
      <c r="K61" s="57">
        <v>1235786</v>
      </c>
      <c r="L61" s="57">
        <v>1316470</v>
      </c>
    </row>
    <row r="62" spans="1:12" customFormat="1">
      <c r="A62" s="48" t="s">
        <v>40</v>
      </c>
      <c r="B62" s="57">
        <v>2537167</v>
      </c>
      <c r="C62" s="57">
        <v>3155900</v>
      </c>
      <c r="D62" s="57">
        <v>4041334</v>
      </c>
      <c r="E62" s="57">
        <v>4160165</v>
      </c>
      <c r="F62" s="57">
        <v>4835329</v>
      </c>
      <c r="G62" s="57">
        <v>6066782</v>
      </c>
      <c r="H62" s="57">
        <v>7168164</v>
      </c>
      <c r="I62" s="57">
        <v>7364823</v>
      </c>
      <c r="J62" s="57">
        <v>7730188</v>
      </c>
      <c r="K62" s="57">
        <v>8414350</v>
      </c>
      <c r="L62" s="57">
        <v>8791894</v>
      </c>
    </row>
    <row r="63" spans="1:12" customFormat="1">
      <c r="A63" s="48" t="s">
        <v>42</v>
      </c>
      <c r="B63" s="57">
        <v>9113614</v>
      </c>
      <c r="C63" s="57">
        <v>10385227</v>
      </c>
      <c r="D63" s="57">
        <v>12588066</v>
      </c>
      <c r="E63" s="57">
        <v>13479142</v>
      </c>
      <c r="F63" s="57">
        <v>14830192</v>
      </c>
      <c r="G63" s="57">
        <v>16782304</v>
      </c>
      <c r="H63" s="57">
        <v>18236967</v>
      </c>
      <c r="I63" s="57">
        <v>17558072</v>
      </c>
      <c r="J63" s="57">
        <v>17990455</v>
      </c>
      <c r="K63" s="57">
        <v>18976457</v>
      </c>
      <c r="L63" s="57">
        <v>19378102</v>
      </c>
    </row>
    <row r="64" spans="1:12" customFormat="1">
      <c r="A64" s="48" t="s">
        <v>46</v>
      </c>
      <c r="B64" s="57">
        <v>7665111</v>
      </c>
      <c r="C64" s="57">
        <v>8720017</v>
      </c>
      <c r="D64" s="57">
        <v>9631350</v>
      </c>
      <c r="E64" s="57">
        <v>9900180</v>
      </c>
      <c r="F64" s="57">
        <v>10498012</v>
      </c>
      <c r="G64" s="57">
        <v>11319366</v>
      </c>
      <c r="H64" s="57">
        <v>11793909</v>
      </c>
      <c r="I64" s="57">
        <v>11863895</v>
      </c>
      <c r="J64" s="57">
        <v>11881643</v>
      </c>
      <c r="K64" s="57">
        <v>12281054</v>
      </c>
      <c r="L64" s="57">
        <v>12702379</v>
      </c>
    </row>
    <row r="65" spans="1:12" customFormat="1">
      <c r="A65" s="48" t="s">
        <v>47</v>
      </c>
      <c r="B65" s="57">
        <v>542610</v>
      </c>
      <c r="C65" s="57">
        <v>604397</v>
      </c>
      <c r="D65" s="57">
        <v>687497</v>
      </c>
      <c r="E65" s="57">
        <v>713346</v>
      </c>
      <c r="F65" s="57">
        <v>791896</v>
      </c>
      <c r="G65" s="57">
        <v>859488</v>
      </c>
      <c r="H65" s="57">
        <v>946725</v>
      </c>
      <c r="I65" s="57">
        <v>947154</v>
      </c>
      <c r="J65" s="57">
        <v>1003464</v>
      </c>
      <c r="K65" s="57">
        <v>1048319</v>
      </c>
      <c r="L65" s="57">
        <v>1052567</v>
      </c>
    </row>
    <row r="66" spans="1:12" customFormat="1">
      <c r="A66" s="48" t="s">
        <v>50</v>
      </c>
      <c r="B66" s="57">
        <v>355956</v>
      </c>
      <c r="C66" s="57">
        <v>352428</v>
      </c>
      <c r="D66" s="57">
        <v>359611</v>
      </c>
      <c r="E66" s="57">
        <v>359231</v>
      </c>
      <c r="F66" s="57">
        <v>377747</v>
      </c>
      <c r="G66" s="57">
        <v>389881</v>
      </c>
      <c r="H66" s="57">
        <v>444330</v>
      </c>
      <c r="I66" s="57">
        <v>511456</v>
      </c>
      <c r="J66" s="57">
        <v>562758</v>
      </c>
      <c r="K66" s="57">
        <v>608827</v>
      </c>
      <c r="L66" s="57">
        <v>625741</v>
      </c>
    </row>
    <row r="67" spans="1:12" customFormat="1">
      <c r="A67" s="48"/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</row>
    <row r="68" spans="1:12" customFormat="1">
      <c r="A68" s="62" t="s">
        <v>72</v>
      </c>
      <c r="B68" s="64">
        <v>331069</v>
      </c>
      <c r="C68" s="64">
        <v>437571</v>
      </c>
      <c r="D68" s="64">
        <v>486869</v>
      </c>
      <c r="E68" s="64">
        <v>663091</v>
      </c>
      <c r="F68" s="64">
        <v>802178</v>
      </c>
      <c r="G68" s="64">
        <v>763956</v>
      </c>
      <c r="H68" s="64">
        <v>756510</v>
      </c>
      <c r="I68" s="64">
        <v>638333</v>
      </c>
      <c r="J68" s="64">
        <v>606900</v>
      </c>
      <c r="K68" s="64">
        <v>572059</v>
      </c>
      <c r="L68" s="64">
        <v>601723</v>
      </c>
    </row>
    <row r="70" spans="1:12" ht="60">
      <c r="B70" s="42" t="s">
        <v>83</v>
      </c>
    </row>
  </sheetData>
  <phoneticPr fontId="4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80"/>
  </sheetPr>
  <dimension ref="A1:M67"/>
  <sheetViews>
    <sheetView topLeftCell="B1" workbookViewId="0">
      <selection activeCell="R24" sqref="R24"/>
    </sheetView>
  </sheetViews>
  <sheetFormatPr defaultRowHeight="12.75"/>
  <cols>
    <col min="1" max="1" width="23.140625" bestFit="1" customWidth="1"/>
  </cols>
  <sheetData>
    <row r="1" spans="1:13">
      <c r="A1" s="48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13">
      <c r="A2" s="53"/>
      <c r="B2" s="63">
        <v>1910</v>
      </c>
      <c r="C2" s="63">
        <v>1920</v>
      </c>
      <c r="D2" s="63">
        <v>1930</v>
      </c>
      <c r="E2" s="63">
        <v>1940</v>
      </c>
      <c r="F2" s="63">
        <v>1950</v>
      </c>
      <c r="G2" s="63">
        <v>1960</v>
      </c>
      <c r="H2" s="63">
        <v>1970</v>
      </c>
      <c r="I2" s="63">
        <v>1980</v>
      </c>
      <c r="J2" s="63">
        <v>1990</v>
      </c>
      <c r="K2" s="63">
        <v>2000</v>
      </c>
      <c r="L2" s="63">
        <v>2010</v>
      </c>
      <c r="M2" s="69" t="s">
        <v>84</v>
      </c>
    </row>
    <row r="3" spans="1:13">
      <c r="A3" s="58" t="s">
        <v>77</v>
      </c>
      <c r="B3" s="66">
        <f>+B5+B24+B40+B55</f>
        <v>433</v>
      </c>
      <c r="C3" s="66">
        <f t="shared" ref="C3:L3" si="0">+C5+C24+C40+C55</f>
        <v>433</v>
      </c>
      <c r="D3" s="66">
        <f t="shared" si="0"/>
        <v>435</v>
      </c>
      <c r="E3" s="66">
        <f t="shared" si="0"/>
        <v>435</v>
      </c>
      <c r="F3" s="66">
        <f t="shared" si="0"/>
        <v>435</v>
      </c>
      <c r="G3" s="66">
        <f t="shared" si="0"/>
        <v>435</v>
      </c>
      <c r="H3" s="66">
        <f t="shared" si="0"/>
        <v>435</v>
      </c>
      <c r="I3" s="66">
        <f t="shared" si="0"/>
        <v>435</v>
      </c>
      <c r="J3" s="66">
        <f t="shared" si="0"/>
        <v>435</v>
      </c>
      <c r="K3" s="66">
        <f t="shared" si="0"/>
        <v>435</v>
      </c>
      <c r="L3" s="66">
        <f t="shared" si="0"/>
        <v>435</v>
      </c>
      <c r="M3" s="66"/>
    </row>
    <row r="4" spans="1:13">
      <c r="A4" s="59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</row>
    <row r="5" spans="1:13">
      <c r="A5" s="59" t="s">
        <v>19</v>
      </c>
      <c r="B5" s="66">
        <f>SUM(B7:B22)</f>
        <v>136</v>
      </c>
      <c r="C5" s="66">
        <f t="shared" ref="C5:L5" si="1">SUM(C7:C22)</f>
        <v>136</v>
      </c>
      <c r="D5" s="66">
        <f t="shared" si="1"/>
        <v>133</v>
      </c>
      <c r="E5" s="66">
        <f t="shared" si="1"/>
        <v>135</v>
      </c>
      <c r="F5" s="66">
        <f t="shared" si="1"/>
        <v>134</v>
      </c>
      <c r="G5" s="66">
        <f t="shared" si="1"/>
        <v>133</v>
      </c>
      <c r="H5" s="66">
        <f t="shared" si="1"/>
        <v>134</v>
      </c>
      <c r="I5" s="66">
        <f t="shared" si="1"/>
        <v>142</v>
      </c>
      <c r="J5" s="66">
        <f t="shared" si="1"/>
        <v>149</v>
      </c>
      <c r="K5" s="66">
        <f t="shared" si="1"/>
        <v>154</v>
      </c>
      <c r="L5" s="66">
        <f t="shared" si="1"/>
        <v>161</v>
      </c>
      <c r="M5" s="66">
        <f>+L5-K5</f>
        <v>7</v>
      </c>
    </row>
    <row r="6" spans="1:13">
      <c r="A6" s="60" t="s">
        <v>79</v>
      </c>
      <c r="B6" s="67">
        <f>+B5/B3</f>
        <v>0.31408775981524251</v>
      </c>
      <c r="C6" s="67">
        <f t="shared" ref="C6:L6" si="2">+C5/C3</f>
        <v>0.31408775981524251</v>
      </c>
      <c r="D6" s="67">
        <f t="shared" si="2"/>
        <v>0.30574712643678159</v>
      </c>
      <c r="E6" s="67">
        <f t="shared" si="2"/>
        <v>0.31034482758620691</v>
      </c>
      <c r="F6" s="67">
        <f t="shared" si="2"/>
        <v>0.30804597701149428</v>
      </c>
      <c r="G6" s="67">
        <f t="shared" si="2"/>
        <v>0.30574712643678159</v>
      </c>
      <c r="H6" s="67">
        <f t="shared" si="2"/>
        <v>0.30804597701149428</v>
      </c>
      <c r="I6" s="67">
        <f t="shared" si="2"/>
        <v>0.32643678160919543</v>
      </c>
      <c r="J6" s="67">
        <f t="shared" si="2"/>
        <v>0.34252873563218389</v>
      </c>
      <c r="K6" s="67">
        <f t="shared" si="2"/>
        <v>0.35402298850574715</v>
      </c>
      <c r="L6" s="67">
        <f t="shared" si="2"/>
        <v>0.37011494252873561</v>
      </c>
      <c r="M6" s="56"/>
    </row>
    <row r="7" spans="1:13">
      <c r="A7" s="48" t="s">
        <v>2</v>
      </c>
      <c r="B7" s="56">
        <v>10</v>
      </c>
      <c r="C7" s="56">
        <v>10</v>
      </c>
      <c r="D7" s="56">
        <v>9</v>
      </c>
      <c r="E7" s="56">
        <v>9</v>
      </c>
      <c r="F7" s="56">
        <v>9</v>
      </c>
      <c r="G7" s="56">
        <v>8</v>
      </c>
      <c r="H7" s="56">
        <v>7</v>
      </c>
      <c r="I7" s="56">
        <v>7</v>
      </c>
      <c r="J7" s="56">
        <v>7</v>
      </c>
      <c r="K7" s="56">
        <v>7</v>
      </c>
      <c r="L7" s="56">
        <v>7</v>
      </c>
      <c r="M7" s="66">
        <f t="shared" ref="M7:M22" si="3">+L7-K7</f>
        <v>0</v>
      </c>
    </row>
    <row r="8" spans="1:13">
      <c r="A8" s="48" t="s">
        <v>3</v>
      </c>
      <c r="B8" s="56">
        <v>7</v>
      </c>
      <c r="C8" s="56">
        <v>7</v>
      </c>
      <c r="D8" s="56">
        <v>7</v>
      </c>
      <c r="E8" s="56">
        <v>7</v>
      </c>
      <c r="F8" s="56">
        <v>6</v>
      </c>
      <c r="G8" s="56">
        <v>4</v>
      </c>
      <c r="H8" s="56">
        <v>4</v>
      </c>
      <c r="I8" s="56">
        <v>4</v>
      </c>
      <c r="J8" s="56">
        <v>4</v>
      </c>
      <c r="K8" s="56">
        <v>4</v>
      </c>
      <c r="L8" s="56">
        <v>4</v>
      </c>
      <c r="M8" s="66">
        <f t="shared" si="3"/>
        <v>0</v>
      </c>
    </row>
    <row r="9" spans="1:13">
      <c r="A9" s="48" t="s">
        <v>17</v>
      </c>
      <c r="B9" s="56">
        <v>1</v>
      </c>
      <c r="C9" s="56">
        <v>1</v>
      </c>
      <c r="D9" s="56">
        <v>1</v>
      </c>
      <c r="E9" s="56">
        <v>1</v>
      </c>
      <c r="F9" s="56">
        <v>1</v>
      </c>
      <c r="G9" s="56">
        <v>1</v>
      </c>
      <c r="H9" s="56">
        <v>1</v>
      </c>
      <c r="I9" s="56">
        <v>1</v>
      </c>
      <c r="J9" s="56">
        <v>1</v>
      </c>
      <c r="K9" s="56">
        <v>1</v>
      </c>
      <c r="L9" s="56">
        <v>1</v>
      </c>
      <c r="M9" s="66">
        <f t="shared" si="3"/>
        <v>0</v>
      </c>
    </row>
    <row r="10" spans="1:13">
      <c r="A10" s="48" t="s">
        <v>4</v>
      </c>
      <c r="B10" s="56">
        <v>4</v>
      </c>
      <c r="C10" s="56">
        <v>4</v>
      </c>
      <c r="D10" s="56">
        <v>5</v>
      </c>
      <c r="E10" s="56">
        <v>6</v>
      </c>
      <c r="F10" s="56">
        <v>8</v>
      </c>
      <c r="G10" s="56">
        <v>12</v>
      </c>
      <c r="H10" s="56">
        <v>15</v>
      </c>
      <c r="I10" s="56">
        <v>19</v>
      </c>
      <c r="J10" s="56">
        <v>23</v>
      </c>
      <c r="K10" s="56">
        <v>25</v>
      </c>
      <c r="L10" s="56">
        <v>27</v>
      </c>
      <c r="M10" s="66">
        <f t="shared" si="3"/>
        <v>2</v>
      </c>
    </row>
    <row r="11" spans="1:13">
      <c r="A11" s="48" t="s">
        <v>5</v>
      </c>
      <c r="B11" s="56">
        <v>12</v>
      </c>
      <c r="C11" s="56">
        <v>12</v>
      </c>
      <c r="D11" s="56">
        <v>10</v>
      </c>
      <c r="E11" s="56">
        <v>10</v>
      </c>
      <c r="F11" s="56">
        <v>10</v>
      </c>
      <c r="G11" s="56">
        <v>10</v>
      </c>
      <c r="H11" s="56">
        <v>10</v>
      </c>
      <c r="I11" s="56">
        <v>10</v>
      </c>
      <c r="J11" s="56">
        <v>11</v>
      </c>
      <c r="K11" s="56">
        <v>13</v>
      </c>
      <c r="L11" s="56">
        <v>14</v>
      </c>
      <c r="M11" s="66">
        <f t="shared" si="3"/>
        <v>1</v>
      </c>
    </row>
    <row r="12" spans="1:13">
      <c r="A12" s="48" t="s">
        <v>6</v>
      </c>
      <c r="B12" s="56">
        <v>11</v>
      </c>
      <c r="C12" s="56">
        <v>11</v>
      </c>
      <c r="D12" s="56">
        <v>9</v>
      </c>
      <c r="E12" s="56">
        <v>9</v>
      </c>
      <c r="F12" s="56">
        <v>8</v>
      </c>
      <c r="G12" s="56">
        <v>7</v>
      </c>
      <c r="H12" s="56">
        <v>7</v>
      </c>
      <c r="I12" s="56">
        <v>7</v>
      </c>
      <c r="J12" s="56">
        <v>6</v>
      </c>
      <c r="K12" s="56">
        <v>6</v>
      </c>
      <c r="L12" s="56">
        <v>6</v>
      </c>
      <c r="M12" s="66">
        <f t="shared" si="3"/>
        <v>0</v>
      </c>
    </row>
    <row r="13" spans="1:13">
      <c r="A13" s="48" t="s">
        <v>7</v>
      </c>
      <c r="B13" s="56">
        <v>8</v>
      </c>
      <c r="C13" s="56">
        <v>8</v>
      </c>
      <c r="D13" s="56">
        <v>8</v>
      </c>
      <c r="E13" s="56">
        <v>8</v>
      </c>
      <c r="F13" s="56">
        <v>8</v>
      </c>
      <c r="G13" s="56">
        <v>8</v>
      </c>
      <c r="H13" s="56">
        <v>8</v>
      </c>
      <c r="I13" s="56">
        <v>8</v>
      </c>
      <c r="J13" s="56">
        <v>7</v>
      </c>
      <c r="K13" s="56">
        <v>7</v>
      </c>
      <c r="L13" s="56">
        <v>6</v>
      </c>
      <c r="M13" s="66">
        <f t="shared" si="3"/>
        <v>-1</v>
      </c>
    </row>
    <row r="14" spans="1:13">
      <c r="A14" s="48" t="s">
        <v>8</v>
      </c>
      <c r="B14" s="56">
        <v>6</v>
      </c>
      <c r="C14" s="56">
        <v>6</v>
      </c>
      <c r="D14" s="56">
        <v>6</v>
      </c>
      <c r="E14" s="56">
        <v>6</v>
      </c>
      <c r="F14" s="56">
        <v>7</v>
      </c>
      <c r="G14" s="56">
        <v>8</v>
      </c>
      <c r="H14" s="56">
        <v>8</v>
      </c>
      <c r="I14" s="56">
        <v>8</v>
      </c>
      <c r="J14" s="56">
        <v>8</v>
      </c>
      <c r="K14" s="56">
        <v>8</v>
      </c>
      <c r="L14" s="56">
        <v>8</v>
      </c>
      <c r="M14" s="66">
        <f t="shared" si="3"/>
        <v>0</v>
      </c>
    </row>
    <row r="15" spans="1:13">
      <c r="A15" s="48" t="s">
        <v>9</v>
      </c>
      <c r="B15" s="56">
        <v>8</v>
      </c>
      <c r="C15" s="56">
        <v>8</v>
      </c>
      <c r="D15" s="56">
        <v>7</v>
      </c>
      <c r="E15" s="56">
        <v>7</v>
      </c>
      <c r="F15" s="56">
        <v>6</v>
      </c>
      <c r="G15" s="56">
        <v>5</v>
      </c>
      <c r="H15" s="56">
        <v>5</v>
      </c>
      <c r="I15" s="56">
        <v>5</v>
      </c>
      <c r="J15" s="56">
        <v>5</v>
      </c>
      <c r="K15" s="56">
        <v>4</v>
      </c>
      <c r="L15" s="56">
        <v>4</v>
      </c>
      <c r="M15" s="66">
        <f t="shared" si="3"/>
        <v>0</v>
      </c>
    </row>
    <row r="16" spans="1:13">
      <c r="A16" s="48" t="s">
        <v>10</v>
      </c>
      <c r="B16" s="56">
        <v>10</v>
      </c>
      <c r="C16" s="56">
        <v>10</v>
      </c>
      <c r="D16" s="56">
        <v>11</v>
      </c>
      <c r="E16" s="56">
        <v>12</v>
      </c>
      <c r="F16" s="56">
        <v>12</v>
      </c>
      <c r="G16" s="56">
        <v>11</v>
      </c>
      <c r="H16" s="56">
        <v>11</v>
      </c>
      <c r="I16" s="56">
        <v>11</v>
      </c>
      <c r="J16" s="56">
        <v>12</v>
      </c>
      <c r="K16" s="56">
        <v>13</v>
      </c>
      <c r="L16" s="56">
        <v>13</v>
      </c>
      <c r="M16" s="66">
        <f t="shared" si="3"/>
        <v>0</v>
      </c>
    </row>
    <row r="17" spans="1:13">
      <c r="A17" s="48" t="s">
        <v>11</v>
      </c>
      <c r="B17" s="56">
        <v>8</v>
      </c>
      <c r="C17" s="56">
        <v>8</v>
      </c>
      <c r="D17" s="56">
        <v>9</v>
      </c>
      <c r="E17" s="56">
        <v>8</v>
      </c>
      <c r="F17" s="56">
        <v>6</v>
      </c>
      <c r="G17" s="56">
        <v>6</v>
      </c>
      <c r="H17" s="56">
        <v>6</v>
      </c>
      <c r="I17" s="56">
        <v>6</v>
      </c>
      <c r="J17" s="56">
        <v>6</v>
      </c>
      <c r="K17" s="56">
        <v>5</v>
      </c>
      <c r="L17" s="56">
        <v>5</v>
      </c>
      <c r="M17" s="66">
        <f t="shared" si="3"/>
        <v>0</v>
      </c>
    </row>
    <row r="18" spans="1:13">
      <c r="A18" s="48" t="s">
        <v>12</v>
      </c>
      <c r="B18" s="56">
        <v>7</v>
      </c>
      <c r="C18" s="56">
        <v>7</v>
      </c>
      <c r="D18" s="56">
        <v>6</v>
      </c>
      <c r="E18" s="56">
        <v>6</v>
      </c>
      <c r="F18" s="56">
        <v>6</v>
      </c>
      <c r="G18" s="56">
        <v>6</v>
      </c>
      <c r="H18" s="56">
        <v>6</v>
      </c>
      <c r="I18" s="56">
        <v>6</v>
      </c>
      <c r="J18" s="56">
        <v>6</v>
      </c>
      <c r="K18" s="56">
        <v>6</v>
      </c>
      <c r="L18" s="56">
        <v>7</v>
      </c>
      <c r="M18" s="66">
        <f t="shared" si="3"/>
        <v>1</v>
      </c>
    </row>
    <row r="19" spans="1:13">
      <c r="A19" s="48" t="s">
        <v>13</v>
      </c>
      <c r="B19" s="56">
        <v>10</v>
      </c>
      <c r="C19" s="56">
        <v>10</v>
      </c>
      <c r="D19" s="56">
        <v>9</v>
      </c>
      <c r="E19" s="56">
        <v>10</v>
      </c>
      <c r="F19" s="56">
        <v>9</v>
      </c>
      <c r="G19" s="56">
        <v>9</v>
      </c>
      <c r="H19" s="56">
        <v>8</v>
      </c>
      <c r="I19" s="56">
        <v>9</v>
      </c>
      <c r="J19" s="56">
        <v>9</v>
      </c>
      <c r="K19" s="56">
        <v>9</v>
      </c>
      <c r="L19" s="56">
        <v>9</v>
      </c>
      <c r="M19" s="66">
        <f t="shared" si="3"/>
        <v>0</v>
      </c>
    </row>
    <row r="20" spans="1:13">
      <c r="A20" s="48" t="s">
        <v>14</v>
      </c>
      <c r="B20" s="56">
        <v>18</v>
      </c>
      <c r="C20" s="56">
        <v>18</v>
      </c>
      <c r="D20" s="56">
        <v>21</v>
      </c>
      <c r="E20" s="56">
        <v>21</v>
      </c>
      <c r="F20" s="56">
        <v>22</v>
      </c>
      <c r="G20" s="56">
        <v>23</v>
      </c>
      <c r="H20" s="56">
        <v>24</v>
      </c>
      <c r="I20" s="56">
        <v>27</v>
      </c>
      <c r="J20" s="56">
        <v>30</v>
      </c>
      <c r="K20" s="56">
        <v>32</v>
      </c>
      <c r="L20" s="56">
        <v>36</v>
      </c>
      <c r="M20" s="66">
        <f t="shared" si="3"/>
        <v>4</v>
      </c>
    </row>
    <row r="21" spans="1:13">
      <c r="A21" s="48" t="s">
        <v>15</v>
      </c>
      <c r="B21" s="56">
        <v>10</v>
      </c>
      <c r="C21" s="56">
        <v>10</v>
      </c>
      <c r="D21" s="56">
        <v>9</v>
      </c>
      <c r="E21" s="56">
        <v>9</v>
      </c>
      <c r="F21" s="56">
        <v>10</v>
      </c>
      <c r="G21" s="56">
        <v>10</v>
      </c>
      <c r="H21" s="56">
        <v>10</v>
      </c>
      <c r="I21" s="56">
        <v>10</v>
      </c>
      <c r="J21" s="56">
        <v>11</v>
      </c>
      <c r="K21" s="56">
        <v>11</v>
      </c>
      <c r="L21" s="56">
        <v>11</v>
      </c>
      <c r="M21" s="66">
        <f t="shared" si="3"/>
        <v>0</v>
      </c>
    </row>
    <row r="22" spans="1:13">
      <c r="A22" s="48" t="s">
        <v>16</v>
      </c>
      <c r="B22" s="56">
        <v>6</v>
      </c>
      <c r="C22" s="56">
        <v>6</v>
      </c>
      <c r="D22" s="56">
        <v>6</v>
      </c>
      <c r="E22" s="56">
        <v>6</v>
      </c>
      <c r="F22" s="56">
        <v>6</v>
      </c>
      <c r="G22" s="56">
        <v>5</v>
      </c>
      <c r="H22" s="56">
        <v>4</v>
      </c>
      <c r="I22" s="56">
        <v>4</v>
      </c>
      <c r="J22" s="56">
        <v>3</v>
      </c>
      <c r="K22" s="56">
        <v>3</v>
      </c>
      <c r="L22" s="56">
        <v>3</v>
      </c>
      <c r="M22" s="66">
        <f t="shared" si="3"/>
        <v>0</v>
      </c>
    </row>
    <row r="23" spans="1:13">
      <c r="A23" s="48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</row>
    <row r="24" spans="1:13">
      <c r="A24" s="60" t="s">
        <v>73</v>
      </c>
      <c r="B24" s="66">
        <f>SUM(B26:B38)</f>
        <v>31</v>
      </c>
      <c r="C24" s="66">
        <f t="shared" ref="C24:L24" si="4">SUM(C26:C38)</f>
        <v>31</v>
      </c>
      <c r="D24" s="66">
        <f t="shared" si="4"/>
        <v>43</v>
      </c>
      <c r="E24" s="66">
        <f t="shared" si="4"/>
        <v>49</v>
      </c>
      <c r="F24" s="66">
        <f t="shared" si="4"/>
        <v>57</v>
      </c>
      <c r="G24" s="66">
        <f t="shared" si="4"/>
        <v>69</v>
      </c>
      <c r="H24" s="66">
        <f t="shared" si="4"/>
        <v>76</v>
      </c>
      <c r="I24" s="66">
        <f t="shared" si="4"/>
        <v>85</v>
      </c>
      <c r="J24" s="66">
        <f t="shared" si="4"/>
        <v>93</v>
      </c>
      <c r="K24" s="66">
        <f t="shared" si="4"/>
        <v>98</v>
      </c>
      <c r="L24" s="66">
        <f t="shared" si="4"/>
        <v>102</v>
      </c>
      <c r="M24" s="66">
        <f>+L24-K24</f>
        <v>4</v>
      </c>
    </row>
    <row r="25" spans="1:13">
      <c r="A25" s="60" t="s">
        <v>80</v>
      </c>
      <c r="B25" s="67">
        <f>+B24/B3</f>
        <v>7.1593533487297925E-2</v>
      </c>
      <c r="C25" s="67">
        <f t="shared" ref="C25:L25" si="5">+C24/C3</f>
        <v>7.1593533487297925E-2</v>
      </c>
      <c r="D25" s="67">
        <f t="shared" si="5"/>
        <v>9.8850574712643677E-2</v>
      </c>
      <c r="E25" s="67">
        <f t="shared" si="5"/>
        <v>0.11264367816091954</v>
      </c>
      <c r="F25" s="67">
        <f t="shared" si="5"/>
        <v>0.1310344827586207</v>
      </c>
      <c r="G25" s="67">
        <f t="shared" si="5"/>
        <v>0.15862068965517243</v>
      </c>
      <c r="H25" s="67">
        <f t="shared" si="5"/>
        <v>0.17471264367816092</v>
      </c>
      <c r="I25" s="67">
        <f t="shared" si="5"/>
        <v>0.19540229885057472</v>
      </c>
      <c r="J25" s="67">
        <f t="shared" si="5"/>
        <v>0.21379310344827587</v>
      </c>
      <c r="K25" s="67">
        <f t="shared" si="5"/>
        <v>0.22528735632183908</v>
      </c>
      <c r="L25" s="67">
        <f t="shared" si="5"/>
        <v>0.23448275862068965</v>
      </c>
      <c r="M25" s="56"/>
    </row>
    <row r="26" spans="1:13">
      <c r="A26" s="61" t="s">
        <v>20</v>
      </c>
      <c r="B26" s="56"/>
      <c r="C26" s="56"/>
      <c r="D26" s="56"/>
      <c r="E26" s="56"/>
      <c r="F26" s="56"/>
      <c r="G26" s="56">
        <v>1</v>
      </c>
      <c r="H26" s="56">
        <v>1</v>
      </c>
      <c r="I26" s="56">
        <v>1</v>
      </c>
      <c r="J26" s="56">
        <v>1</v>
      </c>
      <c r="K26" s="56">
        <v>1</v>
      </c>
      <c r="L26" s="56">
        <v>1</v>
      </c>
      <c r="M26" s="66">
        <f t="shared" ref="M26:M38" si="6">+L26-K26</f>
        <v>0</v>
      </c>
    </row>
    <row r="27" spans="1:13">
      <c r="A27" s="61" t="s">
        <v>21</v>
      </c>
      <c r="B27" s="56"/>
      <c r="C27" s="56"/>
      <c r="D27" s="56">
        <v>1</v>
      </c>
      <c r="E27" s="56">
        <v>2</v>
      </c>
      <c r="F27" s="56">
        <v>2</v>
      </c>
      <c r="G27" s="56">
        <v>3</v>
      </c>
      <c r="H27" s="56">
        <v>4</v>
      </c>
      <c r="I27" s="56">
        <v>5</v>
      </c>
      <c r="J27" s="56">
        <v>6</v>
      </c>
      <c r="K27" s="56">
        <v>8</v>
      </c>
      <c r="L27" s="56">
        <v>9</v>
      </c>
      <c r="M27" s="66">
        <f t="shared" si="6"/>
        <v>1</v>
      </c>
    </row>
    <row r="28" spans="1:13">
      <c r="A28" s="61" t="s">
        <v>22</v>
      </c>
      <c r="B28" s="56">
        <v>11</v>
      </c>
      <c r="C28" s="56">
        <v>11</v>
      </c>
      <c r="D28" s="56">
        <v>20</v>
      </c>
      <c r="E28" s="56">
        <v>23</v>
      </c>
      <c r="F28" s="56">
        <v>30</v>
      </c>
      <c r="G28" s="56">
        <v>38</v>
      </c>
      <c r="H28" s="56">
        <v>43</v>
      </c>
      <c r="I28" s="56">
        <v>45</v>
      </c>
      <c r="J28" s="56">
        <v>52</v>
      </c>
      <c r="K28" s="56">
        <v>53</v>
      </c>
      <c r="L28" s="56">
        <v>53</v>
      </c>
      <c r="M28" s="66">
        <f t="shared" si="6"/>
        <v>0</v>
      </c>
    </row>
    <row r="29" spans="1:13">
      <c r="A29" s="61" t="s">
        <v>23</v>
      </c>
      <c r="B29" s="56">
        <v>4</v>
      </c>
      <c r="C29" s="56">
        <v>4</v>
      </c>
      <c r="D29" s="56">
        <v>4</v>
      </c>
      <c r="E29" s="56">
        <v>4</v>
      </c>
      <c r="F29" s="56">
        <v>4</v>
      </c>
      <c r="G29" s="56">
        <v>4</v>
      </c>
      <c r="H29" s="56">
        <v>5</v>
      </c>
      <c r="I29" s="56">
        <v>6</v>
      </c>
      <c r="J29" s="56">
        <v>6</v>
      </c>
      <c r="K29" s="56">
        <v>7</v>
      </c>
      <c r="L29" s="56">
        <v>7</v>
      </c>
      <c r="M29" s="66">
        <f t="shared" si="6"/>
        <v>0</v>
      </c>
    </row>
    <row r="30" spans="1:13">
      <c r="A30" s="61" t="s">
        <v>25</v>
      </c>
      <c r="B30" s="56"/>
      <c r="C30" s="56"/>
      <c r="D30" s="56"/>
      <c r="E30" s="56"/>
      <c r="F30" s="56"/>
      <c r="G30" s="56">
        <v>2</v>
      </c>
      <c r="H30" s="56">
        <v>2</v>
      </c>
      <c r="I30" s="56">
        <v>2</v>
      </c>
      <c r="J30" s="56">
        <v>2</v>
      </c>
      <c r="K30" s="56">
        <v>2</v>
      </c>
      <c r="L30" s="56">
        <v>2</v>
      </c>
      <c r="M30" s="66">
        <f t="shared" si="6"/>
        <v>0</v>
      </c>
    </row>
    <row r="31" spans="1:13">
      <c r="A31" s="61" t="s">
        <v>26</v>
      </c>
      <c r="B31" s="56">
        <v>2</v>
      </c>
      <c r="C31" s="56">
        <v>2</v>
      </c>
      <c r="D31" s="56">
        <v>2</v>
      </c>
      <c r="E31" s="56">
        <v>2</v>
      </c>
      <c r="F31" s="56">
        <v>2</v>
      </c>
      <c r="G31" s="56">
        <v>2</v>
      </c>
      <c r="H31" s="56">
        <v>2</v>
      </c>
      <c r="I31" s="56">
        <v>2</v>
      </c>
      <c r="J31" s="56">
        <v>2</v>
      </c>
      <c r="K31" s="56">
        <v>2</v>
      </c>
      <c r="L31" s="56">
        <v>2</v>
      </c>
      <c r="M31" s="66">
        <f t="shared" si="6"/>
        <v>0</v>
      </c>
    </row>
    <row r="32" spans="1:13">
      <c r="A32" s="61" t="s">
        <v>36</v>
      </c>
      <c r="B32" s="56">
        <v>2</v>
      </c>
      <c r="C32" s="56">
        <v>2</v>
      </c>
      <c r="D32" s="56">
        <v>2</v>
      </c>
      <c r="E32" s="56">
        <v>2</v>
      </c>
      <c r="F32" s="56">
        <v>2</v>
      </c>
      <c r="G32" s="56">
        <v>2</v>
      </c>
      <c r="H32" s="56">
        <v>2</v>
      </c>
      <c r="I32" s="56">
        <v>2</v>
      </c>
      <c r="J32" s="56">
        <v>1</v>
      </c>
      <c r="K32" s="56">
        <v>1</v>
      </c>
      <c r="L32" s="56">
        <v>1</v>
      </c>
      <c r="M32" s="66">
        <f t="shared" si="6"/>
        <v>0</v>
      </c>
    </row>
    <row r="33" spans="1:13">
      <c r="A33" s="61" t="s">
        <v>38</v>
      </c>
      <c r="B33" s="56">
        <v>1</v>
      </c>
      <c r="C33" s="56">
        <v>1</v>
      </c>
      <c r="D33" s="56">
        <v>1</v>
      </c>
      <c r="E33" s="56">
        <v>1</v>
      </c>
      <c r="F33" s="56">
        <v>1</v>
      </c>
      <c r="G33" s="56">
        <v>1</v>
      </c>
      <c r="H33" s="56">
        <v>1</v>
      </c>
      <c r="I33" s="56">
        <v>2</v>
      </c>
      <c r="J33" s="56">
        <v>2</v>
      </c>
      <c r="K33" s="56">
        <v>3</v>
      </c>
      <c r="L33" s="56">
        <v>4</v>
      </c>
      <c r="M33" s="66">
        <f t="shared" si="6"/>
        <v>1</v>
      </c>
    </row>
    <row r="34" spans="1:13">
      <c r="A34" s="61" t="s">
        <v>41</v>
      </c>
      <c r="B34" s="56"/>
      <c r="C34" s="56"/>
      <c r="D34" s="56">
        <v>1</v>
      </c>
      <c r="E34" s="56">
        <v>2</v>
      </c>
      <c r="F34" s="56">
        <v>2</v>
      </c>
      <c r="G34" s="56">
        <v>2</v>
      </c>
      <c r="H34" s="56">
        <v>2</v>
      </c>
      <c r="I34" s="56">
        <v>3</v>
      </c>
      <c r="J34" s="56">
        <v>3</v>
      </c>
      <c r="K34" s="56">
        <v>3</v>
      </c>
      <c r="L34" s="56">
        <v>3</v>
      </c>
      <c r="M34" s="66">
        <f t="shared" si="6"/>
        <v>0</v>
      </c>
    </row>
    <row r="35" spans="1:13">
      <c r="A35" s="61" t="s">
        <v>45</v>
      </c>
      <c r="B35" s="56">
        <v>3</v>
      </c>
      <c r="C35" s="56">
        <v>3</v>
      </c>
      <c r="D35" s="56">
        <v>3</v>
      </c>
      <c r="E35" s="56">
        <v>4</v>
      </c>
      <c r="F35" s="56">
        <v>4</v>
      </c>
      <c r="G35" s="56">
        <v>4</v>
      </c>
      <c r="H35" s="56">
        <v>4</v>
      </c>
      <c r="I35" s="56">
        <v>5</v>
      </c>
      <c r="J35" s="56">
        <v>5</v>
      </c>
      <c r="K35" s="56">
        <v>5</v>
      </c>
      <c r="L35" s="56">
        <v>5</v>
      </c>
      <c r="M35" s="66">
        <f t="shared" si="6"/>
        <v>0</v>
      </c>
    </row>
    <row r="36" spans="1:13">
      <c r="A36" s="61" t="s">
        <v>49</v>
      </c>
      <c r="B36" s="56">
        <v>2</v>
      </c>
      <c r="C36" s="56">
        <v>2</v>
      </c>
      <c r="D36" s="56">
        <v>2</v>
      </c>
      <c r="E36" s="56">
        <v>2</v>
      </c>
      <c r="F36" s="56">
        <v>2</v>
      </c>
      <c r="G36" s="56">
        <v>2</v>
      </c>
      <c r="H36" s="56">
        <v>2</v>
      </c>
      <c r="I36" s="56">
        <v>3</v>
      </c>
      <c r="J36" s="56">
        <v>3</v>
      </c>
      <c r="K36" s="56">
        <v>3</v>
      </c>
      <c r="L36" s="56">
        <v>4</v>
      </c>
      <c r="M36" s="66">
        <f t="shared" si="6"/>
        <v>1</v>
      </c>
    </row>
    <row r="37" spans="1:13">
      <c r="A37" s="61" t="s">
        <v>51</v>
      </c>
      <c r="B37" s="56">
        <v>5</v>
      </c>
      <c r="C37" s="56">
        <v>5</v>
      </c>
      <c r="D37" s="56">
        <v>6</v>
      </c>
      <c r="E37" s="56">
        <v>6</v>
      </c>
      <c r="F37" s="56">
        <v>7</v>
      </c>
      <c r="G37" s="56">
        <v>7</v>
      </c>
      <c r="H37" s="56">
        <v>7</v>
      </c>
      <c r="I37" s="56">
        <v>8</v>
      </c>
      <c r="J37" s="56">
        <v>9</v>
      </c>
      <c r="K37" s="56">
        <v>9</v>
      </c>
      <c r="L37" s="56">
        <v>10</v>
      </c>
      <c r="M37" s="66">
        <f t="shared" si="6"/>
        <v>1</v>
      </c>
    </row>
    <row r="38" spans="1:13">
      <c r="A38" s="61" t="s">
        <v>53</v>
      </c>
      <c r="B38" s="56">
        <v>1</v>
      </c>
      <c r="C38" s="56">
        <v>1</v>
      </c>
      <c r="D38" s="56">
        <v>1</v>
      </c>
      <c r="E38" s="56">
        <v>1</v>
      </c>
      <c r="F38" s="56">
        <v>1</v>
      </c>
      <c r="G38" s="56">
        <v>1</v>
      </c>
      <c r="H38" s="56">
        <v>1</v>
      </c>
      <c r="I38" s="56">
        <v>1</v>
      </c>
      <c r="J38" s="56">
        <v>1</v>
      </c>
      <c r="K38" s="56">
        <v>1</v>
      </c>
      <c r="L38" s="56">
        <v>1</v>
      </c>
      <c r="M38" s="66">
        <f t="shared" si="6"/>
        <v>0</v>
      </c>
    </row>
    <row r="39" spans="1:13">
      <c r="A39" s="61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</row>
    <row r="40" spans="1:13">
      <c r="A40" s="60" t="s">
        <v>74</v>
      </c>
      <c r="B40" s="66">
        <f>SUM(B42:B53)</f>
        <v>143</v>
      </c>
      <c r="C40" s="66">
        <f t="shared" ref="C40:L40" si="7">SUM(C42:C53)</f>
        <v>143</v>
      </c>
      <c r="D40" s="66">
        <f t="shared" si="7"/>
        <v>137</v>
      </c>
      <c r="E40" s="66">
        <f t="shared" si="7"/>
        <v>131</v>
      </c>
      <c r="F40" s="66">
        <f t="shared" si="7"/>
        <v>129</v>
      </c>
      <c r="G40" s="66">
        <f t="shared" si="7"/>
        <v>125</v>
      </c>
      <c r="H40" s="66">
        <f t="shared" si="7"/>
        <v>121</v>
      </c>
      <c r="I40" s="66">
        <f t="shared" si="7"/>
        <v>113</v>
      </c>
      <c r="J40" s="66">
        <f t="shared" si="7"/>
        <v>105</v>
      </c>
      <c r="K40" s="66">
        <f t="shared" si="7"/>
        <v>100</v>
      </c>
      <c r="L40" s="66">
        <f t="shared" si="7"/>
        <v>94</v>
      </c>
      <c r="M40" s="66">
        <f>+L40-K40</f>
        <v>-6</v>
      </c>
    </row>
    <row r="41" spans="1:13">
      <c r="A41" s="60" t="s">
        <v>81</v>
      </c>
      <c r="B41" s="67">
        <f>+B40/B3</f>
        <v>0.33025404157043881</v>
      </c>
      <c r="C41" s="67">
        <f t="shared" ref="C41:L41" si="8">+C40/C3</f>
        <v>0.33025404157043881</v>
      </c>
      <c r="D41" s="67">
        <f t="shared" si="8"/>
        <v>0.31494252873563217</v>
      </c>
      <c r="E41" s="67">
        <f t="shared" si="8"/>
        <v>0.30114942528735633</v>
      </c>
      <c r="F41" s="67">
        <f t="shared" si="8"/>
        <v>0.29655172413793102</v>
      </c>
      <c r="G41" s="67">
        <f t="shared" si="8"/>
        <v>0.28735632183908044</v>
      </c>
      <c r="H41" s="67">
        <f t="shared" si="8"/>
        <v>0.27816091954022987</v>
      </c>
      <c r="I41" s="67">
        <f t="shared" si="8"/>
        <v>0.25977011494252872</v>
      </c>
      <c r="J41" s="67">
        <f t="shared" si="8"/>
        <v>0.2413793103448276</v>
      </c>
      <c r="K41" s="67">
        <f t="shared" si="8"/>
        <v>0.22988505747126436</v>
      </c>
      <c r="L41" s="67">
        <f t="shared" si="8"/>
        <v>0.2160919540229885</v>
      </c>
      <c r="M41" s="56"/>
    </row>
    <row r="42" spans="1:13">
      <c r="A42" s="48" t="s">
        <v>27</v>
      </c>
      <c r="B42" s="56">
        <v>27</v>
      </c>
      <c r="C42" s="56">
        <v>27</v>
      </c>
      <c r="D42" s="56">
        <v>27</v>
      </c>
      <c r="E42" s="56">
        <v>26</v>
      </c>
      <c r="F42" s="56">
        <v>25</v>
      </c>
      <c r="G42" s="56">
        <v>24</v>
      </c>
      <c r="H42" s="56">
        <v>24</v>
      </c>
      <c r="I42" s="56">
        <v>22</v>
      </c>
      <c r="J42" s="56">
        <v>20</v>
      </c>
      <c r="K42" s="56">
        <v>19</v>
      </c>
      <c r="L42" s="56">
        <v>18</v>
      </c>
      <c r="M42" s="66">
        <f t="shared" ref="M42:M53" si="9">+L42-K42</f>
        <v>-1</v>
      </c>
    </row>
    <row r="43" spans="1:13">
      <c r="A43" s="48" t="s">
        <v>28</v>
      </c>
      <c r="B43" s="56">
        <v>13</v>
      </c>
      <c r="C43" s="56">
        <v>13</v>
      </c>
      <c r="D43" s="56">
        <v>12</v>
      </c>
      <c r="E43" s="56">
        <v>11</v>
      </c>
      <c r="F43" s="56">
        <v>11</v>
      </c>
      <c r="G43" s="56">
        <v>11</v>
      </c>
      <c r="H43" s="56">
        <v>11</v>
      </c>
      <c r="I43" s="56">
        <v>10</v>
      </c>
      <c r="J43" s="56">
        <v>10</v>
      </c>
      <c r="K43" s="56">
        <v>9</v>
      </c>
      <c r="L43" s="56">
        <v>9</v>
      </c>
      <c r="M43" s="66">
        <f t="shared" si="9"/>
        <v>0</v>
      </c>
    </row>
    <row r="44" spans="1:13">
      <c r="A44" s="48" t="s">
        <v>29</v>
      </c>
      <c r="B44" s="56">
        <v>11</v>
      </c>
      <c r="C44" s="56">
        <v>11</v>
      </c>
      <c r="D44" s="56">
        <v>9</v>
      </c>
      <c r="E44" s="56">
        <v>8</v>
      </c>
      <c r="F44" s="56">
        <v>8</v>
      </c>
      <c r="G44" s="56">
        <v>7</v>
      </c>
      <c r="H44" s="56">
        <v>6</v>
      </c>
      <c r="I44" s="56">
        <v>6</v>
      </c>
      <c r="J44" s="56">
        <v>5</v>
      </c>
      <c r="K44" s="56">
        <v>5</v>
      </c>
      <c r="L44" s="56">
        <v>4</v>
      </c>
      <c r="M44" s="66">
        <f t="shared" si="9"/>
        <v>-1</v>
      </c>
    </row>
    <row r="45" spans="1:13">
      <c r="A45" s="48" t="s">
        <v>30</v>
      </c>
      <c r="B45" s="56">
        <v>8</v>
      </c>
      <c r="C45" s="56">
        <v>8</v>
      </c>
      <c r="D45" s="56">
        <v>7</v>
      </c>
      <c r="E45" s="56">
        <v>6</v>
      </c>
      <c r="F45" s="56">
        <v>6</v>
      </c>
      <c r="G45" s="56">
        <v>5</v>
      </c>
      <c r="H45" s="56">
        <v>5</v>
      </c>
      <c r="I45" s="56">
        <v>5</v>
      </c>
      <c r="J45" s="56">
        <v>4</v>
      </c>
      <c r="K45" s="56">
        <v>4</v>
      </c>
      <c r="L45" s="56">
        <v>4</v>
      </c>
      <c r="M45" s="66">
        <f t="shared" si="9"/>
        <v>0</v>
      </c>
    </row>
    <row r="46" spans="1:13">
      <c r="A46" s="48" t="s">
        <v>33</v>
      </c>
      <c r="B46" s="56">
        <v>13</v>
      </c>
      <c r="C46" s="56">
        <v>13</v>
      </c>
      <c r="D46" s="56">
        <v>17</v>
      </c>
      <c r="E46" s="56">
        <v>17</v>
      </c>
      <c r="F46" s="56">
        <v>18</v>
      </c>
      <c r="G46" s="56">
        <v>19</v>
      </c>
      <c r="H46" s="56">
        <v>19</v>
      </c>
      <c r="I46" s="56">
        <v>18</v>
      </c>
      <c r="J46" s="56">
        <v>16</v>
      </c>
      <c r="K46" s="56">
        <v>15</v>
      </c>
      <c r="L46" s="56">
        <v>14</v>
      </c>
      <c r="M46" s="66">
        <f t="shared" si="9"/>
        <v>-1</v>
      </c>
    </row>
    <row r="47" spans="1:13">
      <c r="A47" s="48" t="s">
        <v>34</v>
      </c>
      <c r="B47" s="56">
        <v>10</v>
      </c>
      <c r="C47" s="56">
        <v>10</v>
      </c>
      <c r="D47" s="56">
        <v>9</v>
      </c>
      <c r="E47" s="56">
        <v>9</v>
      </c>
      <c r="F47" s="56">
        <v>9</v>
      </c>
      <c r="G47" s="56">
        <v>8</v>
      </c>
      <c r="H47" s="56">
        <v>8</v>
      </c>
      <c r="I47" s="56">
        <v>8</v>
      </c>
      <c r="J47" s="56">
        <v>8</v>
      </c>
      <c r="K47" s="56">
        <v>8</v>
      </c>
      <c r="L47" s="56">
        <v>8</v>
      </c>
      <c r="M47" s="66">
        <f t="shared" si="9"/>
        <v>0</v>
      </c>
    </row>
    <row r="48" spans="1:13">
      <c r="A48" s="48" t="s">
        <v>35</v>
      </c>
      <c r="B48" s="56">
        <v>16</v>
      </c>
      <c r="C48" s="56">
        <v>16</v>
      </c>
      <c r="D48" s="56">
        <v>13</v>
      </c>
      <c r="E48" s="56">
        <v>13</v>
      </c>
      <c r="F48" s="56">
        <v>11</v>
      </c>
      <c r="G48" s="56">
        <v>10</v>
      </c>
      <c r="H48" s="56">
        <v>10</v>
      </c>
      <c r="I48" s="56">
        <v>9</v>
      </c>
      <c r="J48" s="56">
        <v>9</v>
      </c>
      <c r="K48" s="56">
        <v>9</v>
      </c>
      <c r="L48" s="56">
        <v>8</v>
      </c>
      <c r="M48" s="66">
        <f t="shared" si="9"/>
        <v>-1</v>
      </c>
    </row>
    <row r="49" spans="1:13">
      <c r="A49" s="48" t="s">
        <v>37</v>
      </c>
      <c r="B49" s="56">
        <v>6</v>
      </c>
      <c r="C49" s="56">
        <v>6</v>
      </c>
      <c r="D49" s="56">
        <v>5</v>
      </c>
      <c r="E49" s="56">
        <v>4</v>
      </c>
      <c r="F49" s="56">
        <v>4</v>
      </c>
      <c r="G49" s="56">
        <v>3</v>
      </c>
      <c r="H49" s="56">
        <v>3</v>
      </c>
      <c r="I49" s="56">
        <v>3</v>
      </c>
      <c r="J49" s="56">
        <v>3</v>
      </c>
      <c r="K49" s="56">
        <v>3</v>
      </c>
      <c r="L49" s="56">
        <v>3</v>
      </c>
      <c r="M49" s="66">
        <f t="shared" si="9"/>
        <v>0</v>
      </c>
    </row>
    <row r="50" spans="1:13">
      <c r="A50" s="48" t="s">
        <v>43</v>
      </c>
      <c r="B50" s="56">
        <v>3</v>
      </c>
      <c r="C50" s="56">
        <v>3</v>
      </c>
      <c r="D50" s="56">
        <v>2</v>
      </c>
      <c r="E50" s="56">
        <v>2</v>
      </c>
      <c r="F50" s="56">
        <v>2</v>
      </c>
      <c r="G50" s="56">
        <v>2</v>
      </c>
      <c r="H50" s="56">
        <v>1</v>
      </c>
      <c r="I50" s="56">
        <v>1</v>
      </c>
      <c r="J50" s="56">
        <v>1</v>
      </c>
      <c r="K50" s="56">
        <v>1</v>
      </c>
      <c r="L50" s="56">
        <v>1</v>
      </c>
      <c r="M50" s="66">
        <f t="shared" si="9"/>
        <v>0</v>
      </c>
    </row>
    <row r="51" spans="1:13">
      <c r="A51" s="48" t="s">
        <v>44</v>
      </c>
      <c r="B51" s="56">
        <v>22</v>
      </c>
      <c r="C51" s="56">
        <v>22</v>
      </c>
      <c r="D51" s="56">
        <v>24</v>
      </c>
      <c r="E51" s="56">
        <v>23</v>
      </c>
      <c r="F51" s="56">
        <v>23</v>
      </c>
      <c r="G51" s="56">
        <v>24</v>
      </c>
      <c r="H51" s="56">
        <v>23</v>
      </c>
      <c r="I51" s="56">
        <v>21</v>
      </c>
      <c r="J51" s="56">
        <v>19</v>
      </c>
      <c r="K51" s="56">
        <v>18</v>
      </c>
      <c r="L51" s="56">
        <v>16</v>
      </c>
      <c r="M51" s="66">
        <f t="shared" si="9"/>
        <v>-2</v>
      </c>
    </row>
    <row r="52" spans="1:13">
      <c r="A52" s="48" t="s">
        <v>48</v>
      </c>
      <c r="B52" s="56">
        <v>3</v>
      </c>
      <c r="C52" s="56">
        <v>3</v>
      </c>
      <c r="D52" s="56">
        <v>2</v>
      </c>
      <c r="E52" s="56">
        <v>2</v>
      </c>
      <c r="F52" s="56">
        <v>2</v>
      </c>
      <c r="G52" s="56">
        <v>2</v>
      </c>
      <c r="H52" s="56">
        <v>2</v>
      </c>
      <c r="I52" s="56">
        <v>1</v>
      </c>
      <c r="J52" s="56">
        <v>1</v>
      </c>
      <c r="K52" s="56">
        <v>1</v>
      </c>
      <c r="L52" s="56">
        <v>1</v>
      </c>
      <c r="M52" s="66">
        <f t="shared" si="9"/>
        <v>0</v>
      </c>
    </row>
    <row r="53" spans="1:13">
      <c r="A53" s="48" t="s">
        <v>52</v>
      </c>
      <c r="B53" s="56">
        <v>11</v>
      </c>
      <c r="C53" s="56">
        <v>11</v>
      </c>
      <c r="D53" s="56">
        <v>10</v>
      </c>
      <c r="E53" s="56">
        <v>10</v>
      </c>
      <c r="F53" s="56">
        <v>10</v>
      </c>
      <c r="G53" s="56">
        <v>10</v>
      </c>
      <c r="H53" s="56">
        <v>9</v>
      </c>
      <c r="I53" s="56">
        <v>9</v>
      </c>
      <c r="J53" s="56">
        <v>9</v>
      </c>
      <c r="K53" s="56">
        <v>8</v>
      </c>
      <c r="L53" s="56">
        <v>8</v>
      </c>
      <c r="M53" s="66">
        <f t="shared" si="9"/>
        <v>0</v>
      </c>
    </row>
    <row r="54" spans="1:13">
      <c r="A54" s="48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</row>
    <row r="55" spans="1:13">
      <c r="A55" s="60" t="s">
        <v>75</v>
      </c>
      <c r="B55" s="66">
        <f>SUM(B57:B65)</f>
        <v>123</v>
      </c>
      <c r="C55" s="66">
        <f t="shared" ref="C55:L55" si="10">SUM(C57:C65)</f>
        <v>123</v>
      </c>
      <c r="D55" s="66">
        <f t="shared" si="10"/>
        <v>122</v>
      </c>
      <c r="E55" s="66">
        <f t="shared" si="10"/>
        <v>120</v>
      </c>
      <c r="F55" s="66">
        <f t="shared" si="10"/>
        <v>115</v>
      </c>
      <c r="G55" s="66">
        <f t="shared" si="10"/>
        <v>108</v>
      </c>
      <c r="H55" s="66">
        <f t="shared" si="10"/>
        <v>104</v>
      </c>
      <c r="I55" s="66">
        <f t="shared" si="10"/>
        <v>95</v>
      </c>
      <c r="J55" s="66">
        <f t="shared" si="10"/>
        <v>88</v>
      </c>
      <c r="K55" s="66">
        <f t="shared" si="10"/>
        <v>83</v>
      </c>
      <c r="L55" s="66">
        <f t="shared" si="10"/>
        <v>78</v>
      </c>
      <c r="M55" s="66">
        <f>+L55-K55</f>
        <v>-5</v>
      </c>
    </row>
    <row r="56" spans="1:13">
      <c r="A56" s="60" t="s">
        <v>82</v>
      </c>
      <c r="B56" s="67">
        <f>+B55/B3</f>
        <v>0.28406466512702078</v>
      </c>
      <c r="C56" s="67">
        <f t="shared" ref="C56:L56" si="11">+C55/C3</f>
        <v>0.28406466512702078</v>
      </c>
      <c r="D56" s="67">
        <f t="shared" si="11"/>
        <v>0.28045977011494255</v>
      </c>
      <c r="E56" s="67">
        <f t="shared" si="11"/>
        <v>0.27586206896551724</v>
      </c>
      <c r="F56" s="67">
        <f t="shared" si="11"/>
        <v>0.26436781609195403</v>
      </c>
      <c r="G56" s="67">
        <f t="shared" si="11"/>
        <v>0.24827586206896551</v>
      </c>
      <c r="H56" s="67">
        <f t="shared" si="11"/>
        <v>0.23908045977011494</v>
      </c>
      <c r="I56" s="67">
        <f t="shared" si="11"/>
        <v>0.21839080459770116</v>
      </c>
      <c r="J56" s="67">
        <f t="shared" si="11"/>
        <v>0.20229885057471264</v>
      </c>
      <c r="K56" s="67">
        <f t="shared" si="11"/>
        <v>0.19080459770114944</v>
      </c>
      <c r="L56" s="67">
        <f t="shared" si="11"/>
        <v>0.1793103448275862</v>
      </c>
      <c r="M56" s="56"/>
    </row>
    <row r="57" spans="1:13">
      <c r="A57" s="48" t="s">
        <v>24</v>
      </c>
      <c r="B57" s="56">
        <v>5</v>
      </c>
      <c r="C57" s="56">
        <v>5</v>
      </c>
      <c r="D57" s="56">
        <v>6</v>
      </c>
      <c r="E57" s="56">
        <v>6</v>
      </c>
      <c r="F57" s="56">
        <v>6</v>
      </c>
      <c r="G57" s="56">
        <v>6</v>
      </c>
      <c r="H57" s="56">
        <v>6</v>
      </c>
      <c r="I57" s="56">
        <v>6</v>
      </c>
      <c r="J57" s="56">
        <v>6</v>
      </c>
      <c r="K57" s="56">
        <v>5</v>
      </c>
      <c r="L57" s="56">
        <v>5</v>
      </c>
      <c r="M57" s="70">
        <f t="shared" ref="M57:M65" si="12">+L57-K57</f>
        <v>0</v>
      </c>
    </row>
    <row r="58" spans="1:13">
      <c r="A58" s="48" t="s">
        <v>31</v>
      </c>
      <c r="B58" s="56">
        <v>4</v>
      </c>
      <c r="C58" s="56">
        <v>4</v>
      </c>
      <c r="D58" s="56">
        <v>3</v>
      </c>
      <c r="E58" s="56">
        <v>3</v>
      </c>
      <c r="F58" s="56">
        <v>3</v>
      </c>
      <c r="G58" s="56">
        <v>2</v>
      </c>
      <c r="H58" s="56">
        <v>2</v>
      </c>
      <c r="I58" s="56">
        <v>2</v>
      </c>
      <c r="J58" s="56">
        <v>2</v>
      </c>
      <c r="K58" s="56">
        <v>2</v>
      </c>
      <c r="L58" s="56">
        <v>2</v>
      </c>
      <c r="M58" s="70">
        <f t="shared" si="12"/>
        <v>0</v>
      </c>
    </row>
    <row r="59" spans="1:13">
      <c r="A59" s="48" t="s">
        <v>32</v>
      </c>
      <c r="B59" s="56">
        <v>16</v>
      </c>
      <c r="C59" s="56">
        <v>16</v>
      </c>
      <c r="D59" s="56">
        <v>15</v>
      </c>
      <c r="E59" s="56">
        <v>14</v>
      </c>
      <c r="F59" s="56">
        <v>14</v>
      </c>
      <c r="G59" s="56">
        <v>12</v>
      </c>
      <c r="H59" s="56">
        <v>12</v>
      </c>
      <c r="I59" s="56">
        <v>11</v>
      </c>
      <c r="J59" s="56">
        <v>10</v>
      </c>
      <c r="K59" s="56">
        <v>10</v>
      </c>
      <c r="L59" s="56">
        <v>9</v>
      </c>
      <c r="M59" s="70">
        <f t="shared" si="12"/>
        <v>-1</v>
      </c>
    </row>
    <row r="60" spans="1:13">
      <c r="A60" s="48" t="s">
        <v>39</v>
      </c>
      <c r="B60" s="56">
        <v>2</v>
      </c>
      <c r="C60" s="56">
        <v>2</v>
      </c>
      <c r="D60" s="56">
        <v>2</v>
      </c>
      <c r="E60" s="56">
        <v>2</v>
      </c>
      <c r="F60" s="56">
        <v>2</v>
      </c>
      <c r="G60" s="56">
        <v>2</v>
      </c>
      <c r="H60" s="56">
        <v>2</v>
      </c>
      <c r="I60" s="56">
        <v>2</v>
      </c>
      <c r="J60" s="56">
        <v>2</v>
      </c>
      <c r="K60" s="56">
        <v>2</v>
      </c>
      <c r="L60" s="56">
        <v>2</v>
      </c>
      <c r="M60" s="70">
        <f t="shared" si="12"/>
        <v>0</v>
      </c>
    </row>
    <row r="61" spans="1:13">
      <c r="A61" s="48" t="s">
        <v>40</v>
      </c>
      <c r="B61" s="56">
        <v>12</v>
      </c>
      <c r="C61" s="56">
        <v>12</v>
      </c>
      <c r="D61" s="56">
        <v>14</v>
      </c>
      <c r="E61" s="56">
        <v>14</v>
      </c>
      <c r="F61" s="56">
        <v>14</v>
      </c>
      <c r="G61" s="56">
        <v>15</v>
      </c>
      <c r="H61" s="56">
        <v>15</v>
      </c>
      <c r="I61" s="56">
        <v>14</v>
      </c>
      <c r="J61" s="56">
        <v>13</v>
      </c>
      <c r="K61" s="56">
        <v>13</v>
      </c>
      <c r="L61" s="56">
        <v>12</v>
      </c>
      <c r="M61" s="70">
        <f t="shared" si="12"/>
        <v>-1</v>
      </c>
    </row>
    <row r="62" spans="1:13">
      <c r="A62" s="48" t="s">
        <v>42</v>
      </c>
      <c r="B62" s="56">
        <v>43</v>
      </c>
      <c r="C62" s="56">
        <v>43</v>
      </c>
      <c r="D62" s="56">
        <v>45</v>
      </c>
      <c r="E62" s="56">
        <v>45</v>
      </c>
      <c r="F62" s="56">
        <v>43</v>
      </c>
      <c r="G62" s="56">
        <v>41</v>
      </c>
      <c r="H62" s="56">
        <v>39</v>
      </c>
      <c r="I62" s="56">
        <v>34</v>
      </c>
      <c r="J62" s="56">
        <v>31</v>
      </c>
      <c r="K62" s="56">
        <v>29</v>
      </c>
      <c r="L62" s="56">
        <v>27</v>
      </c>
      <c r="M62" s="70">
        <f t="shared" si="12"/>
        <v>-2</v>
      </c>
    </row>
    <row r="63" spans="1:13">
      <c r="A63" s="48" t="s">
        <v>46</v>
      </c>
      <c r="B63" s="56">
        <v>36</v>
      </c>
      <c r="C63" s="56">
        <v>36</v>
      </c>
      <c r="D63" s="56">
        <v>34</v>
      </c>
      <c r="E63" s="56">
        <v>33</v>
      </c>
      <c r="F63" s="56">
        <v>30</v>
      </c>
      <c r="G63" s="56">
        <v>27</v>
      </c>
      <c r="H63" s="56">
        <v>25</v>
      </c>
      <c r="I63" s="56">
        <v>23</v>
      </c>
      <c r="J63" s="56">
        <v>21</v>
      </c>
      <c r="K63" s="56">
        <v>19</v>
      </c>
      <c r="L63" s="56">
        <v>18</v>
      </c>
      <c r="M63" s="70">
        <f t="shared" si="12"/>
        <v>-1</v>
      </c>
    </row>
    <row r="64" spans="1:13">
      <c r="A64" s="48" t="s">
        <v>47</v>
      </c>
      <c r="B64" s="68">
        <v>3</v>
      </c>
      <c r="C64" s="68">
        <v>3</v>
      </c>
      <c r="D64" s="68">
        <v>2</v>
      </c>
      <c r="E64" s="68">
        <v>2</v>
      </c>
      <c r="F64" s="68">
        <v>2</v>
      </c>
      <c r="G64" s="68">
        <v>2</v>
      </c>
      <c r="H64" s="68">
        <v>2</v>
      </c>
      <c r="I64" s="68">
        <v>2</v>
      </c>
      <c r="J64" s="68">
        <v>2</v>
      </c>
      <c r="K64" s="68">
        <v>2</v>
      </c>
      <c r="L64" s="68">
        <v>2</v>
      </c>
      <c r="M64" s="70">
        <f t="shared" si="12"/>
        <v>0</v>
      </c>
    </row>
    <row r="65" spans="1:13">
      <c r="A65" s="53" t="s">
        <v>50</v>
      </c>
      <c r="B65" s="63">
        <v>2</v>
      </c>
      <c r="C65" s="63">
        <v>2</v>
      </c>
      <c r="D65" s="63">
        <v>1</v>
      </c>
      <c r="E65" s="63">
        <v>1</v>
      </c>
      <c r="F65" s="63">
        <v>1</v>
      </c>
      <c r="G65" s="63">
        <v>1</v>
      </c>
      <c r="H65" s="63">
        <v>1</v>
      </c>
      <c r="I65" s="63">
        <v>1</v>
      </c>
      <c r="J65" s="63">
        <v>1</v>
      </c>
      <c r="K65" s="63">
        <v>1</v>
      </c>
      <c r="L65" s="63">
        <v>1</v>
      </c>
      <c r="M65" s="71">
        <f t="shared" si="12"/>
        <v>0</v>
      </c>
    </row>
    <row r="66" spans="1:13">
      <c r="A66" s="48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</row>
    <row r="67" spans="1:13" ht="108">
      <c r="B67" s="4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Table 1</vt:lpstr>
      <vt:lpstr>Jul-1 ResPop-both sexes</vt:lpstr>
      <vt:lpstr>Apr-1 ResPop-both sexes</vt:lpstr>
      <vt:lpstr>Representatives-Apportionment</vt:lpstr>
      <vt:lpstr>'Table 1'!Print_Area</vt:lpstr>
    </vt:vector>
  </TitlesOfParts>
  <Company>SREB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jmarks</dc:creator>
  <cp:lastModifiedBy>Susan Lounsbury</cp:lastModifiedBy>
  <cp:lastPrinted>2013-04-17T14:15:07Z</cp:lastPrinted>
  <dcterms:created xsi:type="dcterms:W3CDTF">1999-01-22T17:04:44Z</dcterms:created>
  <dcterms:modified xsi:type="dcterms:W3CDTF">2016-10-07T20:42:58Z</dcterms:modified>
</cp:coreProperties>
</file>