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4295" yWindow="45" windowWidth="14295" windowHeight="12855"/>
  </bookViews>
  <sheets>
    <sheet name="TABLE 5" sheetId="2" r:id="rId1"/>
    <sheet name="Percent Distributions" sheetId="6" r:id="rId2"/>
    <sheet name="Non Double Counted #'s" sheetId="5" r:id="rId3"/>
    <sheet name="Double Counted #s" sheetId="1" r:id="rId4"/>
  </sheets>
  <definedNames>
    <definedName name="__123Graph_A" hidden="1">'Double Counted #s'!#REF!</definedName>
    <definedName name="__123Graph_ASREB80" hidden="1">'Double Counted #s'!#REF!</definedName>
    <definedName name="__123Graph_ASREB85" hidden="1">'Double Counted #s'!#REF!</definedName>
    <definedName name="__123Graph_AUS80" hidden="1">'Double Counted #s'!#REF!</definedName>
    <definedName name="__123Graph_AUS85" hidden="1">'Double Counted #s'!#REF!</definedName>
    <definedName name="__123Graph_B" hidden="1">'Double Counted #s'!#REF!</definedName>
    <definedName name="__123Graph_BSREB80" hidden="1">'Double Counted #s'!#REF!</definedName>
    <definedName name="__123Graph_BSREB85" hidden="1">'Double Counted #s'!#REF!</definedName>
    <definedName name="__123Graph_BUS80" hidden="1">'Double Counted #s'!#REF!</definedName>
    <definedName name="__123Graph_BUS85" hidden="1">'Double Counted #s'!#REF!</definedName>
    <definedName name="__123Graph_C" hidden="1">'Double Counted #s'!#REF!</definedName>
    <definedName name="__123Graph_D" hidden="1">'Double Counted #s'!#REF!</definedName>
    <definedName name="__123Graph_XSREB80" hidden="1">'Double Counted #s'!#REF!</definedName>
    <definedName name="__123Graph_XSREB85" hidden="1">'Double Counted #s'!#REF!</definedName>
    <definedName name="__123Graph_XUS80" hidden="1">'Double Counted #s'!#REF!</definedName>
    <definedName name="__123Graph_XUS85" hidden="1">'Double Counted #s'!#REF!</definedName>
    <definedName name="_xlnm.Print_Area" localSheetId="0">'TABLE 5'!$A$1:$X$70</definedName>
  </definedNames>
  <calcPr calcId="171027"/>
</workbook>
</file>

<file path=xl/calcChain.xml><?xml version="1.0" encoding="utf-8"?>
<calcChain xmlns="http://schemas.openxmlformats.org/spreadsheetml/2006/main">
  <c r="W66" i="2" l="1"/>
  <c r="W65" i="2"/>
  <c r="W64" i="2"/>
  <c r="W63" i="2"/>
  <c r="W62" i="2"/>
  <c r="W61" i="2"/>
  <c r="W60" i="2"/>
  <c r="W59" i="2"/>
  <c r="W58" i="2"/>
  <c r="W57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8" i="2"/>
  <c r="W7" i="2"/>
  <c r="V66" i="2"/>
  <c r="V65" i="2"/>
  <c r="V64" i="2"/>
  <c r="V63" i="2"/>
  <c r="V62" i="2"/>
  <c r="V61" i="2"/>
  <c r="V60" i="2"/>
  <c r="V59" i="2"/>
  <c r="V58" i="2"/>
  <c r="V57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8" i="2"/>
  <c r="V7" i="2"/>
  <c r="U66" i="2"/>
  <c r="U65" i="2"/>
  <c r="U64" i="2"/>
  <c r="U63" i="2"/>
  <c r="U62" i="2"/>
  <c r="U61" i="2"/>
  <c r="U60" i="2"/>
  <c r="U59" i="2"/>
  <c r="U58" i="2"/>
  <c r="U57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8" i="2"/>
  <c r="U7" i="2"/>
  <c r="T66" i="2"/>
  <c r="T65" i="2"/>
  <c r="T64" i="2"/>
  <c r="T63" i="2"/>
  <c r="T62" i="2"/>
  <c r="T61" i="2"/>
  <c r="T60" i="2"/>
  <c r="T59" i="2"/>
  <c r="T58" i="2"/>
  <c r="T57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8" i="2"/>
  <c r="T7" i="2"/>
  <c r="S66" i="2"/>
  <c r="S65" i="2"/>
  <c r="S64" i="2"/>
  <c r="S63" i="2"/>
  <c r="S62" i="2"/>
  <c r="S61" i="2"/>
  <c r="S60" i="2"/>
  <c r="S59" i="2"/>
  <c r="S58" i="2"/>
  <c r="S57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8" i="2"/>
  <c r="S7" i="2"/>
  <c r="R66" i="2"/>
  <c r="R65" i="2"/>
  <c r="R64" i="2"/>
  <c r="R63" i="2"/>
  <c r="R62" i="2"/>
  <c r="R61" i="2"/>
  <c r="R60" i="2"/>
  <c r="R59" i="2"/>
  <c r="R58" i="2"/>
  <c r="R57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8" i="2"/>
  <c r="R7" i="2"/>
  <c r="Q66" i="2"/>
  <c r="Q65" i="2"/>
  <c r="Q64" i="2"/>
  <c r="Q63" i="2"/>
  <c r="Q62" i="2"/>
  <c r="Q61" i="2"/>
  <c r="Q60" i="2"/>
  <c r="Q59" i="2"/>
  <c r="Q58" i="2"/>
  <c r="Q57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8" i="2"/>
  <c r="Q7" i="2"/>
  <c r="P66" i="2"/>
  <c r="P65" i="2"/>
  <c r="P64" i="2"/>
  <c r="P63" i="2"/>
  <c r="P62" i="2"/>
  <c r="P61" i="2"/>
  <c r="P60" i="2"/>
  <c r="P59" i="2"/>
  <c r="P58" i="2"/>
  <c r="P57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7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8" i="2"/>
  <c r="O7" i="2"/>
  <c r="N66" i="2"/>
  <c r="N65" i="2"/>
  <c r="N64" i="2"/>
  <c r="N63" i="2"/>
  <c r="N62" i="2"/>
  <c r="N61" i="2"/>
  <c r="N60" i="2"/>
  <c r="N59" i="2"/>
  <c r="N58" i="2"/>
  <c r="N57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8" i="2"/>
  <c r="N7" i="2"/>
  <c r="BW6" i="6"/>
  <c r="BX6" i="6"/>
  <c r="BW8" i="6"/>
  <c r="BX8" i="6"/>
  <c r="BW9" i="6"/>
  <c r="BX9" i="6"/>
  <c r="BW10" i="6"/>
  <c r="BX10" i="6"/>
  <c r="BW11" i="6"/>
  <c r="BX11" i="6"/>
  <c r="BW12" i="6"/>
  <c r="BX12" i="6"/>
  <c r="BW13" i="6"/>
  <c r="BX13" i="6"/>
  <c r="BW14" i="6"/>
  <c r="BX14" i="6"/>
  <c r="BW15" i="6"/>
  <c r="BX15" i="6"/>
  <c r="BW16" i="6"/>
  <c r="BX16" i="6"/>
  <c r="BW17" i="6"/>
  <c r="BX17" i="6"/>
  <c r="BW18" i="6"/>
  <c r="BX18" i="6"/>
  <c r="BW19" i="6"/>
  <c r="BX19" i="6"/>
  <c r="BW20" i="6"/>
  <c r="BX20" i="6"/>
  <c r="BW21" i="6"/>
  <c r="BX21" i="6"/>
  <c r="BW22" i="6"/>
  <c r="BX22" i="6"/>
  <c r="BW23" i="6"/>
  <c r="BX23" i="6"/>
  <c r="BW24" i="6"/>
  <c r="BX24" i="6"/>
  <c r="BW26" i="6"/>
  <c r="BX26" i="6"/>
  <c r="BW27" i="6"/>
  <c r="BX27" i="6"/>
  <c r="BW28" i="6"/>
  <c r="BX28" i="6"/>
  <c r="BW29" i="6"/>
  <c r="BX29" i="6"/>
  <c r="BW30" i="6"/>
  <c r="BX30" i="6"/>
  <c r="BW31" i="6"/>
  <c r="BX31" i="6"/>
  <c r="BW32" i="6"/>
  <c r="BX32" i="6"/>
  <c r="BW33" i="6"/>
  <c r="BX33" i="6"/>
  <c r="BW34" i="6"/>
  <c r="BX34" i="6"/>
  <c r="BW35" i="6"/>
  <c r="BX35" i="6"/>
  <c r="BW36" i="6"/>
  <c r="BX36" i="6"/>
  <c r="BW37" i="6"/>
  <c r="BX37" i="6"/>
  <c r="BW38" i="6"/>
  <c r="BX38" i="6"/>
  <c r="BW39" i="6"/>
  <c r="BX39" i="6"/>
  <c r="BW41" i="6"/>
  <c r="BX41" i="6"/>
  <c r="BW42" i="6"/>
  <c r="BX42" i="6"/>
  <c r="BW43" i="6"/>
  <c r="BX43" i="6"/>
  <c r="BW44" i="6"/>
  <c r="BX44" i="6"/>
  <c r="BW45" i="6"/>
  <c r="BX45" i="6"/>
  <c r="BW46" i="6"/>
  <c r="BX46" i="6"/>
  <c r="BW47" i="6"/>
  <c r="BX47" i="6"/>
  <c r="BW48" i="6"/>
  <c r="BX48" i="6"/>
  <c r="BW49" i="6"/>
  <c r="BX49" i="6"/>
  <c r="BW50" i="6"/>
  <c r="BX50" i="6"/>
  <c r="BW51" i="6"/>
  <c r="BX51" i="6"/>
  <c r="BW52" i="6"/>
  <c r="BX52" i="6"/>
  <c r="BW53" i="6"/>
  <c r="BX53" i="6"/>
  <c r="BW55" i="6"/>
  <c r="BX55" i="6"/>
  <c r="BW56" i="6"/>
  <c r="BX56" i="6"/>
  <c r="BW57" i="6"/>
  <c r="BX57" i="6"/>
  <c r="BW58" i="6"/>
  <c r="BX58" i="6"/>
  <c r="BW59" i="6"/>
  <c r="BX59" i="6"/>
  <c r="BW60" i="6"/>
  <c r="BX60" i="6"/>
  <c r="BW61" i="6"/>
  <c r="BX61" i="6"/>
  <c r="BW62" i="6"/>
  <c r="BX62" i="6"/>
  <c r="BW63" i="6"/>
  <c r="BX63" i="6"/>
  <c r="BW64" i="6"/>
  <c r="BX64" i="6"/>
  <c r="BX5" i="6"/>
  <c r="BW5" i="6"/>
  <c r="BQ6" i="6"/>
  <c r="BR6" i="6"/>
  <c r="BS6" i="6"/>
  <c r="BT6" i="6"/>
  <c r="BU6" i="6"/>
  <c r="BQ8" i="6"/>
  <c r="BR8" i="6"/>
  <c r="BS8" i="6"/>
  <c r="BT8" i="6"/>
  <c r="BU8" i="6"/>
  <c r="BQ9" i="6"/>
  <c r="BR9" i="6"/>
  <c r="BS9" i="6"/>
  <c r="BT9" i="6"/>
  <c r="BU9" i="6"/>
  <c r="BQ10" i="6"/>
  <c r="BR10" i="6"/>
  <c r="BS10" i="6"/>
  <c r="BT10" i="6"/>
  <c r="BU10" i="6"/>
  <c r="BQ11" i="6"/>
  <c r="BR11" i="6"/>
  <c r="BS11" i="6"/>
  <c r="BT11" i="6"/>
  <c r="BU11" i="6"/>
  <c r="BQ12" i="6"/>
  <c r="BR12" i="6"/>
  <c r="BS12" i="6"/>
  <c r="BT12" i="6"/>
  <c r="BU12" i="6"/>
  <c r="BQ13" i="6"/>
  <c r="BR13" i="6"/>
  <c r="BS13" i="6"/>
  <c r="BT13" i="6"/>
  <c r="BU13" i="6"/>
  <c r="BQ14" i="6"/>
  <c r="BR14" i="6"/>
  <c r="BS14" i="6"/>
  <c r="BT14" i="6"/>
  <c r="BU14" i="6"/>
  <c r="BQ15" i="6"/>
  <c r="BR15" i="6"/>
  <c r="BS15" i="6"/>
  <c r="BT15" i="6"/>
  <c r="BU15" i="6"/>
  <c r="BQ16" i="6"/>
  <c r="BR16" i="6"/>
  <c r="BS16" i="6"/>
  <c r="BT16" i="6"/>
  <c r="BU16" i="6"/>
  <c r="BQ17" i="6"/>
  <c r="BR17" i="6"/>
  <c r="BS17" i="6"/>
  <c r="BT17" i="6"/>
  <c r="BU17" i="6"/>
  <c r="BQ18" i="6"/>
  <c r="BR18" i="6"/>
  <c r="BS18" i="6"/>
  <c r="BT18" i="6"/>
  <c r="BU18" i="6"/>
  <c r="BQ19" i="6"/>
  <c r="BR19" i="6"/>
  <c r="BS19" i="6"/>
  <c r="BT19" i="6"/>
  <c r="BU19" i="6"/>
  <c r="BQ20" i="6"/>
  <c r="BR20" i="6"/>
  <c r="BS20" i="6"/>
  <c r="BT20" i="6"/>
  <c r="BU20" i="6"/>
  <c r="BQ21" i="6"/>
  <c r="BR21" i="6"/>
  <c r="BS21" i="6"/>
  <c r="BT21" i="6"/>
  <c r="BU21" i="6"/>
  <c r="BQ22" i="6"/>
  <c r="BR22" i="6"/>
  <c r="BS22" i="6"/>
  <c r="BT22" i="6"/>
  <c r="BU22" i="6"/>
  <c r="BQ23" i="6"/>
  <c r="BR23" i="6"/>
  <c r="BS23" i="6"/>
  <c r="BT23" i="6"/>
  <c r="BU23" i="6"/>
  <c r="BQ24" i="6"/>
  <c r="BR24" i="6"/>
  <c r="BS24" i="6"/>
  <c r="BT24" i="6"/>
  <c r="BU24" i="6"/>
  <c r="BQ26" i="6"/>
  <c r="BR26" i="6"/>
  <c r="BS26" i="6"/>
  <c r="BT26" i="6"/>
  <c r="BU26" i="6"/>
  <c r="BQ27" i="6"/>
  <c r="BR27" i="6"/>
  <c r="BS27" i="6"/>
  <c r="BT27" i="6"/>
  <c r="BU27" i="6"/>
  <c r="BQ28" i="6"/>
  <c r="BR28" i="6"/>
  <c r="BS28" i="6"/>
  <c r="BT28" i="6"/>
  <c r="BU28" i="6"/>
  <c r="BQ29" i="6"/>
  <c r="BR29" i="6"/>
  <c r="BS29" i="6"/>
  <c r="BT29" i="6"/>
  <c r="BU29" i="6"/>
  <c r="BQ30" i="6"/>
  <c r="BR30" i="6"/>
  <c r="BS30" i="6"/>
  <c r="BT30" i="6"/>
  <c r="BU30" i="6"/>
  <c r="BQ31" i="6"/>
  <c r="BR31" i="6"/>
  <c r="BS31" i="6"/>
  <c r="BT31" i="6"/>
  <c r="BU31" i="6"/>
  <c r="BQ32" i="6"/>
  <c r="BR32" i="6"/>
  <c r="BS32" i="6"/>
  <c r="BT32" i="6"/>
  <c r="BU32" i="6"/>
  <c r="BQ33" i="6"/>
  <c r="BR33" i="6"/>
  <c r="BS33" i="6"/>
  <c r="BT33" i="6"/>
  <c r="BU33" i="6"/>
  <c r="BQ34" i="6"/>
  <c r="BR34" i="6"/>
  <c r="BS34" i="6"/>
  <c r="BT34" i="6"/>
  <c r="BU34" i="6"/>
  <c r="BQ35" i="6"/>
  <c r="BR35" i="6"/>
  <c r="BS35" i="6"/>
  <c r="BT35" i="6"/>
  <c r="BU35" i="6"/>
  <c r="BQ36" i="6"/>
  <c r="BR36" i="6"/>
  <c r="BS36" i="6"/>
  <c r="BT36" i="6"/>
  <c r="BU36" i="6"/>
  <c r="BQ37" i="6"/>
  <c r="BR37" i="6"/>
  <c r="BS37" i="6"/>
  <c r="BT37" i="6"/>
  <c r="BU37" i="6"/>
  <c r="BQ38" i="6"/>
  <c r="BR38" i="6"/>
  <c r="BS38" i="6"/>
  <c r="BT38" i="6"/>
  <c r="BU38" i="6"/>
  <c r="BQ39" i="6"/>
  <c r="BR39" i="6"/>
  <c r="BS39" i="6"/>
  <c r="BT39" i="6"/>
  <c r="BU39" i="6"/>
  <c r="BQ41" i="6"/>
  <c r="BR41" i="6"/>
  <c r="BS41" i="6"/>
  <c r="BT41" i="6"/>
  <c r="BU41" i="6"/>
  <c r="BQ42" i="6"/>
  <c r="BR42" i="6"/>
  <c r="BS42" i="6"/>
  <c r="BT42" i="6"/>
  <c r="BU42" i="6"/>
  <c r="BQ43" i="6"/>
  <c r="BR43" i="6"/>
  <c r="BS43" i="6"/>
  <c r="BT43" i="6"/>
  <c r="BU43" i="6"/>
  <c r="BQ44" i="6"/>
  <c r="BR44" i="6"/>
  <c r="BS44" i="6"/>
  <c r="BT44" i="6"/>
  <c r="BU44" i="6"/>
  <c r="BQ45" i="6"/>
  <c r="BR45" i="6"/>
  <c r="BS45" i="6"/>
  <c r="BT45" i="6"/>
  <c r="BU45" i="6"/>
  <c r="BQ46" i="6"/>
  <c r="BR46" i="6"/>
  <c r="BS46" i="6"/>
  <c r="BT46" i="6"/>
  <c r="BU46" i="6"/>
  <c r="BQ47" i="6"/>
  <c r="BR47" i="6"/>
  <c r="BS47" i="6"/>
  <c r="BT47" i="6"/>
  <c r="BU47" i="6"/>
  <c r="BQ48" i="6"/>
  <c r="BR48" i="6"/>
  <c r="BS48" i="6"/>
  <c r="BT48" i="6"/>
  <c r="BU48" i="6"/>
  <c r="BQ49" i="6"/>
  <c r="BR49" i="6"/>
  <c r="BS49" i="6"/>
  <c r="BT49" i="6"/>
  <c r="BU49" i="6"/>
  <c r="BQ50" i="6"/>
  <c r="BR50" i="6"/>
  <c r="BS50" i="6"/>
  <c r="BT50" i="6"/>
  <c r="BU50" i="6"/>
  <c r="BQ51" i="6"/>
  <c r="BR51" i="6"/>
  <c r="BS51" i="6"/>
  <c r="BT51" i="6"/>
  <c r="BU51" i="6"/>
  <c r="BQ52" i="6"/>
  <c r="BR52" i="6"/>
  <c r="BS52" i="6"/>
  <c r="BT52" i="6"/>
  <c r="BU52" i="6"/>
  <c r="BQ53" i="6"/>
  <c r="BR53" i="6"/>
  <c r="BS53" i="6"/>
  <c r="BT53" i="6"/>
  <c r="BU53" i="6"/>
  <c r="BQ55" i="6"/>
  <c r="BR55" i="6"/>
  <c r="BS55" i="6"/>
  <c r="BT55" i="6"/>
  <c r="BU55" i="6"/>
  <c r="BQ56" i="6"/>
  <c r="BR56" i="6"/>
  <c r="BS56" i="6"/>
  <c r="BT56" i="6"/>
  <c r="BU56" i="6"/>
  <c r="BQ57" i="6"/>
  <c r="BR57" i="6"/>
  <c r="BS57" i="6"/>
  <c r="BT57" i="6"/>
  <c r="BU57" i="6"/>
  <c r="BQ58" i="6"/>
  <c r="BR58" i="6"/>
  <c r="BS58" i="6"/>
  <c r="BT58" i="6"/>
  <c r="BU58" i="6"/>
  <c r="BQ59" i="6"/>
  <c r="BR59" i="6"/>
  <c r="BS59" i="6"/>
  <c r="BT59" i="6"/>
  <c r="BU59" i="6"/>
  <c r="BQ60" i="6"/>
  <c r="BR60" i="6"/>
  <c r="BS60" i="6"/>
  <c r="BT60" i="6"/>
  <c r="BU60" i="6"/>
  <c r="BQ61" i="6"/>
  <c r="BR61" i="6"/>
  <c r="BS61" i="6"/>
  <c r="BT61" i="6"/>
  <c r="BU61" i="6"/>
  <c r="BQ62" i="6"/>
  <c r="BR62" i="6"/>
  <c r="BS62" i="6"/>
  <c r="BT62" i="6"/>
  <c r="BU62" i="6"/>
  <c r="BQ63" i="6"/>
  <c r="BR63" i="6"/>
  <c r="BS63" i="6"/>
  <c r="BT63" i="6"/>
  <c r="BU63" i="6"/>
  <c r="BQ64" i="6"/>
  <c r="BR64" i="6"/>
  <c r="BS64" i="6"/>
  <c r="BT64" i="6"/>
  <c r="BU64" i="6"/>
  <c r="BM6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5" i="6"/>
  <c r="BM56" i="6"/>
  <c r="BM57" i="6"/>
  <c r="BM58" i="6"/>
  <c r="BM59" i="6"/>
  <c r="BM60" i="6"/>
  <c r="BM61" i="6"/>
  <c r="BM62" i="6"/>
  <c r="BM63" i="6"/>
  <c r="BM64" i="6"/>
  <c r="BM5" i="6"/>
  <c r="BL6" i="6"/>
  <c r="BN6" i="6"/>
  <c r="BO6" i="6"/>
  <c r="BP6" i="6"/>
  <c r="BL8" i="6"/>
  <c r="BN8" i="6"/>
  <c r="BO8" i="6"/>
  <c r="BP8" i="6"/>
  <c r="BL9" i="6"/>
  <c r="BN9" i="6"/>
  <c r="BO9" i="6"/>
  <c r="BP9" i="6"/>
  <c r="BL10" i="6"/>
  <c r="BN10" i="6"/>
  <c r="BO10" i="6"/>
  <c r="BP10" i="6"/>
  <c r="BL11" i="6"/>
  <c r="BN11" i="6"/>
  <c r="BO11" i="6"/>
  <c r="BP11" i="6"/>
  <c r="BL12" i="6"/>
  <c r="BN12" i="6"/>
  <c r="BO12" i="6"/>
  <c r="BP12" i="6"/>
  <c r="BL13" i="6"/>
  <c r="BN13" i="6"/>
  <c r="BO13" i="6"/>
  <c r="BP13" i="6"/>
  <c r="BL14" i="6"/>
  <c r="BN14" i="6"/>
  <c r="BO14" i="6"/>
  <c r="BP14" i="6"/>
  <c r="BL15" i="6"/>
  <c r="BN15" i="6"/>
  <c r="BO15" i="6"/>
  <c r="BP15" i="6"/>
  <c r="BL16" i="6"/>
  <c r="BN16" i="6"/>
  <c r="BO16" i="6"/>
  <c r="BP16" i="6"/>
  <c r="BL17" i="6"/>
  <c r="BN17" i="6"/>
  <c r="BO17" i="6"/>
  <c r="BP17" i="6"/>
  <c r="BL18" i="6"/>
  <c r="BN18" i="6"/>
  <c r="BO18" i="6"/>
  <c r="BP18" i="6"/>
  <c r="BL19" i="6"/>
  <c r="BN19" i="6"/>
  <c r="BO19" i="6"/>
  <c r="BP19" i="6"/>
  <c r="BL20" i="6"/>
  <c r="BN20" i="6"/>
  <c r="BO20" i="6"/>
  <c r="BP20" i="6"/>
  <c r="BL21" i="6"/>
  <c r="BN21" i="6"/>
  <c r="BO21" i="6"/>
  <c r="BP21" i="6"/>
  <c r="BL22" i="6"/>
  <c r="BN22" i="6"/>
  <c r="BO22" i="6"/>
  <c r="BP22" i="6"/>
  <c r="BL23" i="6"/>
  <c r="BN23" i="6"/>
  <c r="BO23" i="6"/>
  <c r="BP23" i="6"/>
  <c r="BL24" i="6"/>
  <c r="BN24" i="6"/>
  <c r="BO24" i="6"/>
  <c r="BP24" i="6"/>
  <c r="BL26" i="6"/>
  <c r="BN26" i="6"/>
  <c r="BO26" i="6"/>
  <c r="BP26" i="6"/>
  <c r="BL27" i="6"/>
  <c r="BN27" i="6"/>
  <c r="BO27" i="6"/>
  <c r="BP27" i="6"/>
  <c r="BL28" i="6"/>
  <c r="BN28" i="6"/>
  <c r="BO28" i="6"/>
  <c r="BP28" i="6"/>
  <c r="BL29" i="6"/>
  <c r="BN29" i="6"/>
  <c r="BO29" i="6"/>
  <c r="BP29" i="6"/>
  <c r="BL30" i="6"/>
  <c r="BN30" i="6"/>
  <c r="BO30" i="6"/>
  <c r="BP30" i="6"/>
  <c r="BL31" i="6"/>
  <c r="BN31" i="6"/>
  <c r="BO31" i="6"/>
  <c r="BP31" i="6"/>
  <c r="BL32" i="6"/>
  <c r="BN32" i="6"/>
  <c r="BO32" i="6"/>
  <c r="BP32" i="6"/>
  <c r="BL33" i="6"/>
  <c r="BN33" i="6"/>
  <c r="BO33" i="6"/>
  <c r="BP33" i="6"/>
  <c r="BL34" i="6"/>
  <c r="BN34" i="6"/>
  <c r="BO34" i="6"/>
  <c r="BP34" i="6"/>
  <c r="BL35" i="6"/>
  <c r="BN35" i="6"/>
  <c r="BO35" i="6"/>
  <c r="BP35" i="6"/>
  <c r="BL36" i="6"/>
  <c r="BN36" i="6"/>
  <c r="BO36" i="6"/>
  <c r="BP36" i="6"/>
  <c r="BL37" i="6"/>
  <c r="BN37" i="6"/>
  <c r="BO37" i="6"/>
  <c r="BP37" i="6"/>
  <c r="BL38" i="6"/>
  <c r="BN38" i="6"/>
  <c r="BO38" i="6"/>
  <c r="BP38" i="6"/>
  <c r="BL39" i="6"/>
  <c r="BN39" i="6"/>
  <c r="BO39" i="6"/>
  <c r="BP39" i="6"/>
  <c r="BL41" i="6"/>
  <c r="BN41" i="6"/>
  <c r="BO41" i="6"/>
  <c r="BP41" i="6"/>
  <c r="BL42" i="6"/>
  <c r="BN42" i="6"/>
  <c r="BO42" i="6"/>
  <c r="BP42" i="6"/>
  <c r="BL43" i="6"/>
  <c r="BN43" i="6"/>
  <c r="BO43" i="6"/>
  <c r="BP43" i="6"/>
  <c r="BL44" i="6"/>
  <c r="BN44" i="6"/>
  <c r="BO44" i="6"/>
  <c r="BP44" i="6"/>
  <c r="BL45" i="6"/>
  <c r="BN45" i="6"/>
  <c r="BO45" i="6"/>
  <c r="BP45" i="6"/>
  <c r="BL46" i="6"/>
  <c r="BN46" i="6"/>
  <c r="BO46" i="6"/>
  <c r="BP46" i="6"/>
  <c r="BL47" i="6"/>
  <c r="BN47" i="6"/>
  <c r="BO47" i="6"/>
  <c r="BP47" i="6"/>
  <c r="BL48" i="6"/>
  <c r="BN48" i="6"/>
  <c r="BO48" i="6"/>
  <c r="BP48" i="6"/>
  <c r="BL49" i="6"/>
  <c r="BN49" i="6"/>
  <c r="BO49" i="6"/>
  <c r="BP49" i="6"/>
  <c r="BL50" i="6"/>
  <c r="BN50" i="6"/>
  <c r="BO50" i="6"/>
  <c r="BP50" i="6"/>
  <c r="BL51" i="6"/>
  <c r="BN51" i="6"/>
  <c r="BO51" i="6"/>
  <c r="BP51" i="6"/>
  <c r="BL52" i="6"/>
  <c r="BN52" i="6"/>
  <c r="BO52" i="6"/>
  <c r="BP52" i="6"/>
  <c r="BL53" i="6"/>
  <c r="BN53" i="6"/>
  <c r="BO53" i="6"/>
  <c r="BP53" i="6"/>
  <c r="BL55" i="6"/>
  <c r="BN55" i="6"/>
  <c r="BO55" i="6"/>
  <c r="BP55" i="6"/>
  <c r="BL56" i="6"/>
  <c r="BN56" i="6"/>
  <c r="BO56" i="6"/>
  <c r="BP56" i="6"/>
  <c r="BL57" i="6"/>
  <c r="BN57" i="6"/>
  <c r="BO57" i="6"/>
  <c r="BP57" i="6"/>
  <c r="BL58" i="6"/>
  <c r="BN58" i="6"/>
  <c r="BO58" i="6"/>
  <c r="BP58" i="6"/>
  <c r="BL59" i="6"/>
  <c r="BN59" i="6"/>
  <c r="BO59" i="6"/>
  <c r="BP59" i="6"/>
  <c r="BL60" i="6"/>
  <c r="BN60" i="6"/>
  <c r="BO60" i="6"/>
  <c r="BP60" i="6"/>
  <c r="BL61" i="6"/>
  <c r="BN61" i="6"/>
  <c r="BO61" i="6"/>
  <c r="BP61" i="6"/>
  <c r="BL62" i="6"/>
  <c r="BN62" i="6"/>
  <c r="BO62" i="6"/>
  <c r="BP62" i="6"/>
  <c r="BL63" i="6"/>
  <c r="BN63" i="6"/>
  <c r="BO63" i="6"/>
  <c r="BP63" i="6"/>
  <c r="BL64" i="6"/>
  <c r="BN64" i="6"/>
  <c r="BO64" i="6"/>
  <c r="BP64" i="6"/>
  <c r="BP5" i="6"/>
  <c r="BO5" i="6"/>
  <c r="BN5" i="6"/>
  <c r="BL5" i="6"/>
  <c r="BK6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5" i="6"/>
  <c r="BK56" i="6"/>
  <c r="BK57" i="6"/>
  <c r="BK58" i="6"/>
  <c r="BK59" i="6"/>
  <c r="BK60" i="6"/>
  <c r="BK61" i="6"/>
  <c r="BK62" i="6"/>
  <c r="BK63" i="6"/>
  <c r="BK64" i="6"/>
  <c r="BK5" i="6"/>
  <c r="BJ6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5" i="6"/>
  <c r="BJ56" i="6"/>
  <c r="BJ57" i="6"/>
  <c r="BJ58" i="6"/>
  <c r="BJ59" i="6"/>
  <c r="BJ60" i="6"/>
  <c r="BJ61" i="6"/>
  <c r="BJ62" i="6"/>
  <c r="BJ63" i="6"/>
  <c r="BJ64" i="6"/>
  <c r="BJ5" i="6"/>
  <c r="BI6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5" i="6"/>
  <c r="BI56" i="6"/>
  <c r="BI57" i="6"/>
  <c r="BI58" i="6"/>
  <c r="BI59" i="6"/>
  <c r="BI60" i="6"/>
  <c r="BI61" i="6"/>
  <c r="BI62" i="6"/>
  <c r="BI63" i="6"/>
  <c r="BI64" i="6"/>
  <c r="BI5" i="6"/>
  <c r="BH6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5" i="6"/>
  <c r="BH56" i="6"/>
  <c r="BH57" i="6"/>
  <c r="BH58" i="6"/>
  <c r="BH59" i="6"/>
  <c r="BH60" i="6"/>
  <c r="BH61" i="6"/>
  <c r="BH62" i="6"/>
  <c r="BH63" i="6"/>
  <c r="BH64" i="6"/>
  <c r="BH5" i="6"/>
  <c r="BG6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5" i="6"/>
  <c r="BG56" i="6"/>
  <c r="BG57" i="6"/>
  <c r="BG58" i="6"/>
  <c r="BG59" i="6"/>
  <c r="BG60" i="6"/>
  <c r="BG61" i="6"/>
  <c r="BG62" i="6"/>
  <c r="BG63" i="6"/>
  <c r="BG64" i="6"/>
  <c r="BG5" i="6"/>
  <c r="BQ5" i="6" s="1"/>
  <c r="BU5" i="6"/>
  <c r="BT5" i="6"/>
  <c r="BR5" i="6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7" i="2"/>
  <c r="L8" i="2"/>
  <c r="K66" i="2"/>
  <c r="K65" i="2"/>
  <c r="K64" i="2"/>
  <c r="K63" i="2"/>
  <c r="K62" i="2"/>
  <c r="K61" i="2"/>
  <c r="K60" i="2"/>
  <c r="K59" i="2"/>
  <c r="K58" i="2"/>
  <c r="K57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7" i="2"/>
  <c r="K8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7" i="2"/>
  <c r="J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7" i="2"/>
  <c r="I8" i="2"/>
  <c r="H58" i="2"/>
  <c r="H59" i="2"/>
  <c r="H60" i="2"/>
  <c r="H61" i="2"/>
  <c r="H62" i="2"/>
  <c r="H63" i="2"/>
  <c r="H64" i="2"/>
  <c r="H65" i="2"/>
  <c r="H66" i="2"/>
  <c r="H57" i="2"/>
  <c r="H55" i="2"/>
  <c r="H44" i="2"/>
  <c r="H45" i="2"/>
  <c r="H46" i="2"/>
  <c r="H47" i="2"/>
  <c r="H48" i="2"/>
  <c r="H49" i="2"/>
  <c r="H50" i="2"/>
  <c r="H51" i="2"/>
  <c r="H52" i="2"/>
  <c r="H53" i="2"/>
  <c r="H54" i="2"/>
  <c r="H43" i="2"/>
  <c r="H41" i="2"/>
  <c r="H29" i="2"/>
  <c r="H30" i="2"/>
  <c r="H31" i="2"/>
  <c r="H32" i="2"/>
  <c r="H33" i="2"/>
  <c r="H34" i="2"/>
  <c r="H35" i="2"/>
  <c r="H36" i="2"/>
  <c r="H37" i="2"/>
  <c r="H38" i="2"/>
  <c r="H39" i="2"/>
  <c r="H40" i="2"/>
  <c r="H28" i="2"/>
  <c r="H2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0" i="2"/>
  <c r="H8" i="2"/>
  <c r="H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G7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E66" i="2"/>
  <c r="E65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D66" i="2"/>
  <c r="D58" i="2"/>
  <c r="D59" i="2"/>
  <c r="D60" i="2"/>
  <c r="D61" i="2"/>
  <c r="D62" i="2"/>
  <c r="D63" i="2"/>
  <c r="D64" i="2"/>
  <c r="D65" i="2"/>
  <c r="D57" i="2"/>
  <c r="D55" i="2"/>
  <c r="D44" i="2"/>
  <c r="D45" i="2"/>
  <c r="D46" i="2"/>
  <c r="D47" i="2"/>
  <c r="D48" i="2"/>
  <c r="D49" i="2"/>
  <c r="D50" i="2"/>
  <c r="D51" i="2"/>
  <c r="D52" i="2"/>
  <c r="D53" i="2"/>
  <c r="D54" i="2"/>
  <c r="D43" i="2"/>
  <c r="D41" i="2"/>
  <c r="D29" i="2"/>
  <c r="D30" i="2"/>
  <c r="D31" i="2"/>
  <c r="D32" i="2"/>
  <c r="D33" i="2"/>
  <c r="D34" i="2"/>
  <c r="D35" i="2"/>
  <c r="D36" i="2"/>
  <c r="D37" i="2"/>
  <c r="D38" i="2"/>
  <c r="D39" i="2"/>
  <c r="D40" i="2"/>
  <c r="D28" i="2"/>
  <c r="D26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0" i="2"/>
  <c r="D8" i="2"/>
  <c r="D7" i="2"/>
  <c r="C66" i="2"/>
  <c r="C58" i="2"/>
  <c r="C59" i="2"/>
  <c r="C60" i="2"/>
  <c r="C61" i="2"/>
  <c r="C62" i="2"/>
  <c r="C63" i="2"/>
  <c r="C64" i="2"/>
  <c r="C65" i="2"/>
  <c r="C57" i="2"/>
  <c r="C55" i="2"/>
  <c r="C44" i="2"/>
  <c r="C45" i="2"/>
  <c r="C46" i="2"/>
  <c r="C47" i="2"/>
  <c r="C48" i="2"/>
  <c r="C49" i="2"/>
  <c r="C50" i="2"/>
  <c r="C51" i="2"/>
  <c r="C52" i="2"/>
  <c r="C53" i="2"/>
  <c r="C54" i="2"/>
  <c r="C43" i="2"/>
  <c r="C41" i="2"/>
  <c r="C29" i="2"/>
  <c r="C30" i="2"/>
  <c r="C31" i="2"/>
  <c r="C32" i="2"/>
  <c r="C33" i="2"/>
  <c r="C34" i="2"/>
  <c r="C35" i="2"/>
  <c r="C36" i="2"/>
  <c r="C37" i="2"/>
  <c r="C38" i="2"/>
  <c r="C39" i="2"/>
  <c r="C40" i="2"/>
  <c r="C28" i="2"/>
  <c r="C26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0" i="2"/>
  <c r="C8" i="2"/>
  <c r="C7" i="2"/>
  <c r="BS5" i="6" l="1"/>
  <c r="CT56" i="5"/>
  <c r="CT57" i="5"/>
  <c r="CT58" i="5"/>
  <c r="CT59" i="5"/>
  <c r="CT60" i="5"/>
  <c r="CT61" i="5"/>
  <c r="CT62" i="5"/>
  <c r="CT63" i="5"/>
  <c r="CT64" i="5"/>
  <c r="CT55" i="5"/>
  <c r="CT53" i="5" s="1"/>
  <c r="CT52" i="5"/>
  <c r="CT51" i="5"/>
  <c r="CT50" i="5"/>
  <c r="CT49" i="5"/>
  <c r="CT48" i="5"/>
  <c r="CT39" i="5" s="1"/>
  <c r="CT47" i="5"/>
  <c r="CT46" i="5"/>
  <c r="CT45" i="5"/>
  <c r="CT44" i="5"/>
  <c r="CT43" i="5"/>
  <c r="CT42" i="5"/>
  <c r="CT41" i="5"/>
  <c r="CT27" i="5"/>
  <c r="CT24" i="5" s="1"/>
  <c r="CT28" i="5"/>
  <c r="CT29" i="5"/>
  <c r="CT30" i="5"/>
  <c r="CT31" i="5"/>
  <c r="CT32" i="5"/>
  <c r="CT33" i="5"/>
  <c r="CT34" i="5"/>
  <c r="CT35" i="5"/>
  <c r="CT36" i="5"/>
  <c r="CT37" i="5"/>
  <c r="CT38" i="5"/>
  <c r="CT26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8" i="5"/>
  <c r="CT6" i="5" s="1"/>
  <c r="CT5" i="5" s="1"/>
  <c r="CU53" i="5" l="1"/>
  <c r="CV53" i="5"/>
  <c r="CW53" i="5"/>
  <c r="CX53" i="5"/>
  <c r="CY53" i="5"/>
  <c r="CU39" i="5"/>
  <c r="CV39" i="5"/>
  <c r="CW39" i="5"/>
  <c r="CX39" i="5"/>
  <c r="CY39" i="5"/>
  <c r="CU24" i="5"/>
  <c r="CV24" i="5"/>
  <c r="CW24" i="5"/>
  <c r="CX24" i="5"/>
  <c r="CY24" i="5"/>
  <c r="CU6" i="5"/>
  <c r="CV6" i="5"/>
  <c r="CV5" i="5" s="1"/>
  <c r="CW6" i="5"/>
  <c r="CX6" i="5"/>
  <c r="CY6" i="5"/>
  <c r="CU5" i="5" l="1"/>
  <c r="CW5" i="5"/>
  <c r="CY5" i="5"/>
  <c r="CX5" i="5"/>
  <c r="AK7" i="6"/>
  <c r="AL7" i="6"/>
  <c r="AK25" i="6"/>
  <c r="AL25" i="6"/>
  <c r="AK40" i="6"/>
  <c r="AL40" i="6"/>
  <c r="AK54" i="6"/>
  <c r="AL54" i="6"/>
  <c r="BD7" i="6"/>
  <c r="AT8" i="6" l="1"/>
  <c r="AU8" i="6"/>
  <c r="AV8" i="6"/>
  <c r="AW8" i="6"/>
  <c r="AT9" i="6"/>
  <c r="AU9" i="6"/>
  <c r="AV9" i="6"/>
  <c r="AW9" i="6"/>
  <c r="AT10" i="6"/>
  <c r="AU10" i="6"/>
  <c r="AV10" i="6"/>
  <c r="AW10" i="6"/>
  <c r="AT11" i="6"/>
  <c r="AU11" i="6"/>
  <c r="AV11" i="6"/>
  <c r="AW11" i="6"/>
  <c r="AT12" i="6"/>
  <c r="AU12" i="6"/>
  <c r="AV12" i="6"/>
  <c r="AW12" i="6"/>
  <c r="AT13" i="6"/>
  <c r="AU13" i="6"/>
  <c r="AV13" i="6"/>
  <c r="AW13" i="6"/>
  <c r="AT14" i="6"/>
  <c r="AU14" i="6"/>
  <c r="AV14" i="6"/>
  <c r="AW14" i="6"/>
  <c r="AT15" i="6"/>
  <c r="AU15" i="6"/>
  <c r="AV15" i="6"/>
  <c r="AW15" i="6"/>
  <c r="AT16" i="6"/>
  <c r="AU16" i="6"/>
  <c r="AV16" i="6"/>
  <c r="AW16" i="6"/>
  <c r="AT17" i="6"/>
  <c r="AU17" i="6"/>
  <c r="AV17" i="6"/>
  <c r="AW17" i="6"/>
  <c r="AT18" i="6"/>
  <c r="AU18" i="6"/>
  <c r="AV18" i="6"/>
  <c r="AW18" i="6"/>
  <c r="AT19" i="6"/>
  <c r="AU19" i="6"/>
  <c r="AV19" i="6"/>
  <c r="AW19" i="6"/>
  <c r="AT20" i="6"/>
  <c r="AU20" i="6"/>
  <c r="AV20" i="6"/>
  <c r="AW20" i="6"/>
  <c r="AT21" i="6"/>
  <c r="AU21" i="6"/>
  <c r="AV21" i="6"/>
  <c r="AW21" i="6"/>
  <c r="AT22" i="6"/>
  <c r="AU22" i="6"/>
  <c r="AV22" i="6"/>
  <c r="AW22" i="6"/>
  <c r="AT23" i="6"/>
  <c r="AU23" i="6"/>
  <c r="AV23" i="6"/>
  <c r="AW23" i="6"/>
  <c r="AT26" i="6"/>
  <c r="AU26" i="6"/>
  <c r="AV26" i="6"/>
  <c r="AW26" i="6"/>
  <c r="AT27" i="6"/>
  <c r="AU27" i="6"/>
  <c r="AV27" i="6"/>
  <c r="AW27" i="6"/>
  <c r="AT28" i="6"/>
  <c r="AU28" i="6"/>
  <c r="AV28" i="6"/>
  <c r="AW28" i="6"/>
  <c r="AT29" i="6"/>
  <c r="AU29" i="6"/>
  <c r="AV29" i="6"/>
  <c r="AW29" i="6"/>
  <c r="AT30" i="6"/>
  <c r="AU30" i="6"/>
  <c r="AV30" i="6"/>
  <c r="AW30" i="6"/>
  <c r="AT31" i="6"/>
  <c r="AU31" i="6"/>
  <c r="AV31" i="6"/>
  <c r="AW31" i="6"/>
  <c r="AT32" i="6"/>
  <c r="AU32" i="6"/>
  <c r="AV32" i="6"/>
  <c r="AW32" i="6"/>
  <c r="AT33" i="6"/>
  <c r="AU33" i="6"/>
  <c r="AV33" i="6"/>
  <c r="AW33" i="6"/>
  <c r="AT34" i="6"/>
  <c r="AU34" i="6"/>
  <c r="AV34" i="6"/>
  <c r="AW34" i="6"/>
  <c r="AT35" i="6"/>
  <c r="AU35" i="6"/>
  <c r="AV35" i="6"/>
  <c r="AW35" i="6"/>
  <c r="AT36" i="6"/>
  <c r="AU36" i="6"/>
  <c r="AV36" i="6"/>
  <c r="AW36" i="6"/>
  <c r="AT37" i="6"/>
  <c r="AU37" i="6"/>
  <c r="AV37" i="6"/>
  <c r="AW37" i="6"/>
  <c r="AT38" i="6"/>
  <c r="AU38" i="6"/>
  <c r="AV38" i="6"/>
  <c r="AW38" i="6"/>
  <c r="AT41" i="6"/>
  <c r="AU41" i="6"/>
  <c r="AV41" i="6"/>
  <c r="AW41" i="6"/>
  <c r="AT42" i="6"/>
  <c r="AU42" i="6"/>
  <c r="AV42" i="6"/>
  <c r="AW42" i="6"/>
  <c r="AT43" i="6"/>
  <c r="AU43" i="6"/>
  <c r="AV43" i="6"/>
  <c r="AW43" i="6"/>
  <c r="AT44" i="6"/>
  <c r="AU44" i="6"/>
  <c r="AV44" i="6"/>
  <c r="AW44" i="6"/>
  <c r="AT45" i="6"/>
  <c r="AU45" i="6"/>
  <c r="AV45" i="6"/>
  <c r="AW45" i="6"/>
  <c r="AT46" i="6"/>
  <c r="AU46" i="6"/>
  <c r="AV46" i="6"/>
  <c r="AW46" i="6"/>
  <c r="AT47" i="6"/>
  <c r="AU47" i="6"/>
  <c r="AV47" i="6"/>
  <c r="AW47" i="6"/>
  <c r="AT48" i="6"/>
  <c r="AU48" i="6"/>
  <c r="AV48" i="6"/>
  <c r="AW48" i="6"/>
  <c r="AT49" i="6"/>
  <c r="AU49" i="6"/>
  <c r="AV49" i="6"/>
  <c r="AW49" i="6"/>
  <c r="AT50" i="6"/>
  <c r="AU50" i="6"/>
  <c r="AV50" i="6"/>
  <c r="AW50" i="6"/>
  <c r="AT51" i="6"/>
  <c r="AY51" i="6" s="1"/>
  <c r="AU51" i="6"/>
  <c r="AV51" i="6"/>
  <c r="AW51" i="6"/>
  <c r="AT52" i="6"/>
  <c r="AU52" i="6"/>
  <c r="AV52" i="6"/>
  <c r="AW52" i="6"/>
  <c r="AT55" i="6"/>
  <c r="AU55" i="6"/>
  <c r="AV55" i="6"/>
  <c r="AW55" i="6"/>
  <c r="AT56" i="6"/>
  <c r="AU56" i="6"/>
  <c r="AV56" i="6"/>
  <c r="AW56" i="6"/>
  <c r="AT57" i="6"/>
  <c r="AU57" i="6"/>
  <c r="AV57" i="6"/>
  <c r="AW57" i="6"/>
  <c r="AT58" i="6"/>
  <c r="AU58" i="6"/>
  <c r="AV58" i="6"/>
  <c r="AW58" i="6"/>
  <c r="AT59" i="6"/>
  <c r="AU59" i="6"/>
  <c r="AV59" i="6"/>
  <c r="AW59" i="6"/>
  <c r="AT60" i="6"/>
  <c r="AU60" i="6"/>
  <c r="AV60" i="6"/>
  <c r="AW60" i="6"/>
  <c r="AT61" i="6"/>
  <c r="AU61" i="6"/>
  <c r="AV61" i="6"/>
  <c r="AW61" i="6"/>
  <c r="AT62" i="6"/>
  <c r="AU62" i="6"/>
  <c r="AV62" i="6"/>
  <c r="AW62" i="6"/>
  <c r="AT63" i="6"/>
  <c r="AU63" i="6"/>
  <c r="AV63" i="6"/>
  <c r="AW63" i="6"/>
  <c r="AT64" i="6"/>
  <c r="AU64" i="6"/>
  <c r="AV64" i="6"/>
  <c r="AW64" i="6"/>
  <c r="AS56" i="6"/>
  <c r="AS57" i="6"/>
  <c r="AS58" i="6"/>
  <c r="AS59" i="6"/>
  <c r="AS60" i="6"/>
  <c r="AS61" i="6"/>
  <c r="AS62" i="6"/>
  <c r="AS63" i="6"/>
  <c r="AS64" i="6"/>
  <c r="AS55" i="6"/>
  <c r="AS42" i="6"/>
  <c r="AS43" i="6"/>
  <c r="AS44" i="6"/>
  <c r="AS45" i="6"/>
  <c r="AS46" i="6"/>
  <c r="AS47" i="6"/>
  <c r="AS48" i="6"/>
  <c r="AS49" i="6"/>
  <c r="AS50" i="6"/>
  <c r="AS51" i="6"/>
  <c r="AS52" i="6"/>
  <c r="AS41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26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8" i="6"/>
  <c r="AR56" i="6"/>
  <c r="AR57" i="6"/>
  <c r="AR58" i="6"/>
  <c r="AR59" i="6"/>
  <c r="AR60" i="6"/>
  <c r="AR61" i="6"/>
  <c r="AR62" i="6"/>
  <c r="AR63" i="6"/>
  <c r="AR64" i="6"/>
  <c r="AR55" i="6"/>
  <c r="AR42" i="6"/>
  <c r="AR43" i="6"/>
  <c r="AR44" i="6"/>
  <c r="AR45" i="6"/>
  <c r="AR46" i="6"/>
  <c r="AR47" i="6"/>
  <c r="AR48" i="6"/>
  <c r="AR49" i="6"/>
  <c r="AR50" i="6"/>
  <c r="AR51" i="6"/>
  <c r="AR52" i="6"/>
  <c r="AR41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26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8" i="6"/>
  <c r="AQ56" i="6"/>
  <c r="AQ57" i="6"/>
  <c r="AQ58" i="6"/>
  <c r="AQ59" i="6"/>
  <c r="AQ60" i="6"/>
  <c r="AQ61" i="6"/>
  <c r="AQ62" i="6"/>
  <c r="AQ63" i="6"/>
  <c r="AQ64" i="6"/>
  <c r="AQ55" i="6"/>
  <c r="AQ42" i="6"/>
  <c r="AQ43" i="6"/>
  <c r="AQ44" i="6"/>
  <c r="AQ45" i="6"/>
  <c r="AQ46" i="6"/>
  <c r="AQ47" i="6"/>
  <c r="AQ48" i="6"/>
  <c r="AQ49" i="6"/>
  <c r="AQ50" i="6"/>
  <c r="AQ51" i="6"/>
  <c r="AQ52" i="6"/>
  <c r="AQ41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26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8" i="6"/>
  <c r="AP56" i="6"/>
  <c r="AP57" i="6"/>
  <c r="AP58" i="6"/>
  <c r="AP59" i="6"/>
  <c r="AP60" i="6"/>
  <c r="AP61" i="6"/>
  <c r="AP62" i="6"/>
  <c r="AP63" i="6"/>
  <c r="AP64" i="6"/>
  <c r="AP55" i="6"/>
  <c r="AP42" i="6"/>
  <c r="AP43" i="6"/>
  <c r="AP44" i="6"/>
  <c r="AP45" i="6"/>
  <c r="AP46" i="6"/>
  <c r="AP47" i="6"/>
  <c r="AP48" i="6"/>
  <c r="AP49" i="6"/>
  <c r="AP50" i="6"/>
  <c r="AP51" i="6"/>
  <c r="AP52" i="6"/>
  <c r="AP41" i="6"/>
  <c r="AP27" i="6"/>
  <c r="AP28" i="6"/>
  <c r="AP29" i="6"/>
  <c r="AP30" i="6"/>
  <c r="AP31" i="6"/>
  <c r="AP32" i="6"/>
  <c r="AP33" i="6"/>
  <c r="AP34" i="6"/>
  <c r="AP35" i="6"/>
  <c r="AP36" i="6"/>
  <c r="AZ36" i="6" s="1"/>
  <c r="AP37" i="6"/>
  <c r="AP38" i="6"/>
  <c r="AP26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8" i="6"/>
  <c r="AO56" i="6"/>
  <c r="AY56" i="6" s="1"/>
  <c r="AO57" i="6"/>
  <c r="AO58" i="6"/>
  <c r="AO59" i="6"/>
  <c r="AO60" i="6"/>
  <c r="AO61" i="6"/>
  <c r="AO62" i="6"/>
  <c r="AO63" i="6"/>
  <c r="AO64" i="6"/>
  <c r="AY64" i="6" s="1"/>
  <c r="AO55" i="6"/>
  <c r="AO42" i="6"/>
  <c r="AO43" i="6"/>
  <c r="AO44" i="6"/>
  <c r="AO45" i="6"/>
  <c r="AO46" i="6"/>
  <c r="AO47" i="6"/>
  <c r="AO48" i="6"/>
  <c r="AO49" i="6"/>
  <c r="AO50" i="6"/>
  <c r="AO51" i="6"/>
  <c r="AO52" i="6"/>
  <c r="AY52" i="6" s="1"/>
  <c r="AO41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26" i="6"/>
  <c r="AN56" i="6"/>
  <c r="AN57" i="6"/>
  <c r="AN58" i="6"/>
  <c r="AN59" i="6"/>
  <c r="AN60" i="6"/>
  <c r="AN61" i="6"/>
  <c r="AN62" i="6"/>
  <c r="AN63" i="6"/>
  <c r="AN64" i="6"/>
  <c r="AN55" i="6"/>
  <c r="AN42" i="6"/>
  <c r="AN43" i="6"/>
  <c r="AN44" i="6"/>
  <c r="AN45" i="6"/>
  <c r="AN46" i="6"/>
  <c r="AN47" i="6"/>
  <c r="AN48" i="6"/>
  <c r="AN49" i="6"/>
  <c r="AN50" i="6"/>
  <c r="AN51" i="6"/>
  <c r="AN52" i="6"/>
  <c r="AN41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26" i="6"/>
  <c r="AO9" i="6"/>
  <c r="AO10" i="6"/>
  <c r="AO11" i="6"/>
  <c r="AO12" i="6"/>
  <c r="AO13" i="6"/>
  <c r="AO14" i="6"/>
  <c r="AO15" i="6"/>
  <c r="AO16" i="6"/>
  <c r="AO17" i="6"/>
  <c r="AO18" i="6"/>
  <c r="AY18" i="6" s="1"/>
  <c r="AO19" i="6"/>
  <c r="AO20" i="6"/>
  <c r="AY20" i="6" s="1"/>
  <c r="AO21" i="6"/>
  <c r="AO22" i="6"/>
  <c r="AO23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O8" i="6"/>
  <c r="AN8" i="6"/>
  <c r="AZ28" i="6" l="1"/>
  <c r="AX16" i="6"/>
  <c r="AX51" i="6"/>
  <c r="AX57" i="6"/>
  <c r="AY23" i="6"/>
  <c r="BA11" i="6"/>
  <c r="AX48" i="6"/>
  <c r="BB15" i="6"/>
  <c r="BA15" i="6"/>
  <c r="BA19" i="6"/>
  <c r="AX12" i="6"/>
  <c r="BB23" i="6"/>
  <c r="BB60" i="6"/>
  <c r="AY48" i="6"/>
  <c r="AX61" i="6"/>
  <c r="AX52" i="6"/>
  <c r="AX44" i="6"/>
  <c r="AX60" i="6"/>
  <c r="AY58" i="6"/>
  <c r="BB13" i="6"/>
  <c r="BB58" i="6"/>
  <c r="AY21" i="6"/>
  <c r="AY13" i="6"/>
  <c r="BB56" i="6"/>
  <c r="AZ21" i="6"/>
  <c r="AZ51" i="6"/>
  <c r="AZ23" i="6"/>
  <c r="BB43" i="6"/>
  <c r="BA30" i="6"/>
  <c r="BA38" i="6"/>
  <c r="BB26" i="6"/>
  <c r="AY30" i="6"/>
  <c r="AY49" i="6"/>
  <c r="BA13" i="6"/>
  <c r="AY33" i="6"/>
  <c r="BB51" i="6"/>
  <c r="AX35" i="6"/>
  <c r="AX47" i="6"/>
  <c r="AX33" i="6"/>
  <c r="AX45" i="6"/>
  <c r="AX62" i="6"/>
  <c r="BB18" i="6"/>
  <c r="AZ18" i="6"/>
  <c r="AY44" i="6"/>
  <c r="AY8" i="6"/>
  <c r="BB64" i="6"/>
  <c r="BB49" i="6"/>
  <c r="BB21" i="6"/>
  <c r="BB11" i="6"/>
  <c r="AY26" i="6"/>
  <c r="AY38" i="6"/>
  <c r="BA10" i="6"/>
  <c r="BB19" i="6"/>
  <c r="BA29" i="6"/>
  <c r="AZ47" i="6"/>
  <c r="BB17" i="6"/>
  <c r="BB63" i="6"/>
  <c r="BB55" i="6"/>
  <c r="BB46" i="6"/>
  <c r="BB42" i="6"/>
  <c r="BB37" i="6"/>
  <c r="BB33" i="6"/>
  <c r="BB31" i="6"/>
  <c r="BB20" i="6"/>
  <c r="BB16" i="6"/>
  <c r="BB8" i="6"/>
  <c r="BB12" i="6"/>
  <c r="BB27" i="6"/>
  <c r="AX13" i="6"/>
  <c r="BB35" i="6"/>
  <c r="AY11" i="6"/>
  <c r="AY41" i="6"/>
  <c r="AZ17" i="6"/>
  <c r="AZ62" i="6"/>
  <c r="BB29" i="6"/>
  <c r="BB61" i="6"/>
  <c r="AZ41" i="6"/>
  <c r="BB22" i="6"/>
  <c r="BB45" i="6"/>
  <c r="BB9" i="6"/>
  <c r="BB10" i="6"/>
  <c r="AY62" i="6"/>
  <c r="AY45" i="6"/>
  <c r="AZ9" i="6"/>
  <c r="AZ45" i="6"/>
  <c r="BB62" i="6"/>
  <c r="AZ33" i="6"/>
  <c r="AY34" i="6"/>
  <c r="AZ10" i="6"/>
  <c r="BB34" i="6"/>
  <c r="AX10" i="6"/>
  <c r="AX34" i="6"/>
  <c r="BA48" i="6"/>
  <c r="BA37" i="6"/>
  <c r="BA35" i="6"/>
  <c r="BA33" i="6"/>
  <c r="BA31" i="6"/>
  <c r="BA27" i="6"/>
  <c r="BA20" i="6"/>
  <c r="BA18" i="6"/>
  <c r="BA14" i="6"/>
  <c r="BA12" i="6"/>
  <c r="BA8" i="6"/>
  <c r="BB28" i="6"/>
  <c r="AX31" i="6"/>
  <c r="AY37" i="6"/>
  <c r="AZ48" i="6"/>
  <c r="AZ58" i="6"/>
  <c r="BD17" i="6"/>
  <c r="BD9" i="6"/>
  <c r="AY16" i="6"/>
  <c r="AZ50" i="6"/>
  <c r="AZ42" i="6"/>
  <c r="BB38" i="6"/>
  <c r="BB30" i="6"/>
  <c r="BB50" i="6"/>
  <c r="BB59" i="6"/>
  <c r="BA22" i="6"/>
  <c r="AX22" i="6"/>
  <c r="AX59" i="6"/>
  <c r="BA64" i="6"/>
  <c r="BA62" i="6"/>
  <c r="BA58" i="6"/>
  <c r="BA56" i="6"/>
  <c r="BA51" i="6"/>
  <c r="BA49" i="6"/>
  <c r="BA45" i="6"/>
  <c r="BA36" i="6"/>
  <c r="BA34" i="6"/>
  <c r="BA32" i="6"/>
  <c r="BA21" i="6"/>
  <c r="BA17" i="6"/>
  <c r="BA9" i="6"/>
  <c r="BD34" i="6"/>
  <c r="BD63" i="6"/>
  <c r="AZ27" i="6"/>
  <c r="AZ52" i="6"/>
  <c r="AY15" i="6"/>
  <c r="AZ26" i="6"/>
  <c r="AZ29" i="6"/>
  <c r="AX43" i="6"/>
  <c r="BA60" i="6"/>
  <c r="BD23" i="6"/>
  <c r="BD15" i="6"/>
  <c r="BD46" i="6"/>
  <c r="AZ37" i="6"/>
  <c r="AZ14" i="6"/>
  <c r="AZ43" i="6"/>
  <c r="AY59" i="6"/>
  <c r="AZ63" i="6"/>
  <c r="AZ15" i="6"/>
  <c r="AY22" i="6"/>
  <c r="BA26" i="6"/>
  <c r="AY29" i="6"/>
  <c r="AY31" i="6"/>
  <c r="AY43" i="6"/>
  <c r="AZ49" i="6"/>
  <c r="BD37" i="6"/>
  <c r="BD29" i="6"/>
  <c r="BD49" i="6"/>
  <c r="BD58" i="6"/>
  <c r="AY35" i="6"/>
  <c r="AY27" i="6"/>
  <c r="BB47" i="6"/>
  <c r="BD22" i="6"/>
  <c r="AZ19" i="6"/>
  <c r="AX58" i="6"/>
  <c r="BD21" i="6"/>
  <c r="BD13" i="6"/>
  <c r="BD36" i="6"/>
  <c r="BD28" i="6"/>
  <c r="BD48" i="6"/>
  <c r="BD55" i="6"/>
  <c r="BD57" i="6"/>
  <c r="BA23" i="6"/>
  <c r="BA41" i="6"/>
  <c r="BB44" i="6"/>
  <c r="AY55" i="6"/>
  <c r="BD8" i="6"/>
  <c r="BD20" i="6"/>
  <c r="BD12" i="6"/>
  <c r="BD35" i="6"/>
  <c r="BD27" i="6"/>
  <c r="BD47" i="6"/>
  <c r="BD64" i="6"/>
  <c r="BD56" i="6"/>
  <c r="BE17" i="6"/>
  <c r="BE9" i="6"/>
  <c r="BE33" i="6"/>
  <c r="BE41" i="6"/>
  <c r="BE45" i="6"/>
  <c r="BE62" i="6"/>
  <c r="AZ11" i="6"/>
  <c r="AX49" i="6"/>
  <c r="BD19" i="6"/>
  <c r="AY32" i="6"/>
  <c r="AZ32" i="6"/>
  <c r="AX8" i="6"/>
  <c r="BE8" i="6"/>
  <c r="BE16" i="6"/>
  <c r="BE32" i="6"/>
  <c r="BE52" i="6"/>
  <c r="BE44" i="6"/>
  <c r="BE61" i="6"/>
  <c r="AX29" i="6"/>
  <c r="AZ38" i="6"/>
  <c r="BA42" i="6"/>
  <c r="AZ44" i="6"/>
  <c r="AY47" i="6"/>
  <c r="AZ59" i="6"/>
  <c r="BA61" i="6"/>
  <c r="AY63" i="6"/>
  <c r="BD18" i="6"/>
  <c r="BD10" i="6"/>
  <c r="AY9" i="6"/>
  <c r="BD33" i="6"/>
  <c r="BD41" i="6"/>
  <c r="BD45" i="6"/>
  <c r="BD62" i="6"/>
  <c r="AY60" i="6"/>
  <c r="BD14" i="6"/>
  <c r="BD32" i="6"/>
  <c r="BD44" i="6"/>
  <c r="BE14" i="6"/>
  <c r="AX30" i="6"/>
  <c r="BE30" i="6"/>
  <c r="BE42" i="6"/>
  <c r="AY10" i="6"/>
  <c r="AY12" i="6"/>
  <c r="AY14" i="6"/>
  <c r="AX20" i="6"/>
  <c r="AX28" i="6"/>
  <c r="AX32" i="6"/>
  <c r="AZ34" i="6"/>
  <c r="AX36" i="6"/>
  <c r="BB48" i="6"/>
  <c r="BA50" i="6"/>
  <c r="BB52" i="6"/>
  <c r="AY57" i="6"/>
  <c r="AZ61" i="6"/>
  <c r="AY17" i="6"/>
  <c r="BD16" i="6"/>
  <c r="BD26" i="6"/>
  <c r="BD31" i="6"/>
  <c r="BD51" i="6"/>
  <c r="BD43" i="6"/>
  <c r="BD60" i="6"/>
  <c r="BD11" i="6"/>
  <c r="AY61" i="6"/>
  <c r="AX63" i="6"/>
  <c r="BD52" i="6"/>
  <c r="BD61" i="6"/>
  <c r="BE22" i="6"/>
  <c r="AX38" i="6"/>
  <c r="BE38" i="6"/>
  <c r="BE50" i="6"/>
  <c r="BE59" i="6"/>
  <c r="AZ12" i="6"/>
  <c r="BB14" i="6"/>
  <c r="BA16" i="6"/>
  <c r="AZ22" i="6"/>
  <c r="AZ30" i="6"/>
  <c r="AZ57" i="6"/>
  <c r="BD38" i="6"/>
  <c r="BD30" i="6"/>
  <c r="BD50" i="6"/>
  <c r="BD42" i="6"/>
  <c r="BD59" i="6"/>
  <c r="AY36" i="6"/>
  <c r="AY28" i="6"/>
  <c r="AZ55" i="6"/>
  <c r="BE20" i="6"/>
  <c r="BE12" i="6"/>
  <c r="BE36" i="6"/>
  <c r="BE28" i="6"/>
  <c r="BE48" i="6"/>
  <c r="AX55" i="6"/>
  <c r="BE55" i="6"/>
  <c r="BE57" i="6"/>
  <c r="AZ31" i="6"/>
  <c r="BE23" i="6"/>
  <c r="BE15" i="6"/>
  <c r="BE26" i="6"/>
  <c r="BE31" i="6"/>
  <c r="BE51" i="6"/>
  <c r="BE43" i="6"/>
  <c r="BE60" i="6"/>
  <c r="BE21" i="6"/>
  <c r="BE13" i="6"/>
  <c r="AX37" i="6"/>
  <c r="BE37" i="6"/>
  <c r="BE29" i="6"/>
  <c r="BE49" i="6"/>
  <c r="BE58" i="6"/>
  <c r="AZ35" i="6"/>
  <c r="BE19" i="6"/>
  <c r="BE11" i="6"/>
  <c r="BE35" i="6"/>
  <c r="BE27" i="6"/>
  <c r="BE47" i="6"/>
  <c r="AX64" i="6"/>
  <c r="BE64" i="6"/>
  <c r="AX56" i="6"/>
  <c r="BE56" i="6"/>
  <c r="AZ46" i="6"/>
  <c r="BE18" i="6"/>
  <c r="BE10" i="6"/>
  <c r="BE34" i="6"/>
  <c r="BE46" i="6"/>
  <c r="BE63" i="6"/>
  <c r="BA63" i="6"/>
  <c r="BA59" i="6"/>
  <c r="BA55" i="6"/>
  <c r="BA52" i="6"/>
  <c r="BA46" i="6"/>
  <c r="BA44" i="6"/>
  <c r="AX50" i="6"/>
  <c r="AX46" i="6"/>
  <c r="AX42" i="6"/>
  <c r="AX26" i="6"/>
  <c r="BA57" i="6"/>
  <c r="BA43" i="6"/>
  <c r="BA47" i="6"/>
  <c r="BA28" i="6"/>
  <c r="BB57" i="6"/>
  <c r="BB41" i="6"/>
  <c r="BB32" i="6"/>
  <c r="BB36" i="6"/>
  <c r="AZ56" i="6"/>
  <c r="AZ60" i="6"/>
  <c r="AZ64" i="6"/>
  <c r="AZ13" i="6"/>
  <c r="AZ20" i="6"/>
  <c r="AZ16" i="6"/>
  <c r="AZ8" i="6"/>
  <c r="AY42" i="6"/>
  <c r="AY46" i="6"/>
  <c r="AY50" i="6"/>
  <c r="AX41" i="6"/>
  <c r="AX27" i="6"/>
  <c r="AX21" i="6"/>
  <c r="AX18" i="6"/>
  <c r="AX19" i="6"/>
  <c r="AX11" i="6"/>
  <c r="AX15" i="6"/>
  <c r="AY19" i="6"/>
  <c r="AX23" i="6"/>
  <c r="AX9" i="6"/>
  <c r="AX17" i="6"/>
  <c r="AX14" i="6"/>
  <c r="FT6" i="1"/>
  <c r="FU6" i="1"/>
  <c r="FV6" i="1"/>
  <c r="FW6" i="1"/>
  <c r="FS6" i="1"/>
  <c r="FS24" i="1"/>
  <c r="FS39" i="1"/>
  <c r="FS53" i="1"/>
  <c r="CN6" i="5"/>
  <c r="CO6" i="5"/>
  <c r="CP6" i="5"/>
  <c r="CQ6" i="5"/>
  <c r="CR6" i="5"/>
  <c r="CS6" i="5"/>
  <c r="CN24" i="5"/>
  <c r="CO24" i="5"/>
  <c r="CP24" i="5"/>
  <c r="CQ24" i="5"/>
  <c r="CR24" i="5"/>
  <c r="CS24" i="5"/>
  <c r="CN39" i="5"/>
  <c r="CO39" i="5"/>
  <c r="CP39" i="5"/>
  <c r="CQ39" i="5"/>
  <c r="CR39" i="5"/>
  <c r="CS39" i="5"/>
  <c r="CN53" i="5"/>
  <c r="CO53" i="5"/>
  <c r="CP53" i="5"/>
  <c r="CQ53" i="5"/>
  <c r="CR53" i="5"/>
  <c r="CS53" i="5"/>
  <c r="FX6" i="1"/>
  <c r="FY6" i="1"/>
  <c r="FZ6" i="1"/>
  <c r="GA6" i="1"/>
  <c r="GB6" i="1"/>
  <c r="FX24" i="1"/>
  <c r="FY24" i="1"/>
  <c r="FZ24" i="1"/>
  <c r="GA24" i="1"/>
  <c r="GB24" i="1"/>
  <c r="FX39" i="1"/>
  <c r="FY39" i="1"/>
  <c r="FZ39" i="1"/>
  <c r="GA39" i="1"/>
  <c r="GB39" i="1"/>
  <c r="FX53" i="1"/>
  <c r="FY53" i="1"/>
  <c r="FZ53" i="1"/>
  <c r="GA53" i="1"/>
  <c r="GB53" i="1"/>
  <c r="GB5" i="1" l="1"/>
  <c r="CO5" i="5"/>
  <c r="FX5" i="1"/>
  <c r="CP5" i="5"/>
  <c r="GA5" i="1"/>
  <c r="CS5" i="5"/>
  <c r="AV53" i="6"/>
  <c r="AS53" i="6"/>
  <c r="AT53" i="6"/>
  <c r="AW53" i="6"/>
  <c r="AU53" i="6"/>
  <c r="AT39" i="6"/>
  <c r="AU39" i="6"/>
  <c r="AS39" i="6"/>
  <c r="AV39" i="6"/>
  <c r="AW39" i="6"/>
  <c r="AU24" i="6"/>
  <c r="AT24" i="6"/>
  <c r="AV24" i="6"/>
  <c r="AS24" i="6"/>
  <c r="AW24" i="6"/>
  <c r="CN5" i="5"/>
  <c r="AU6" i="6"/>
  <c r="AV6" i="6"/>
  <c r="AS6" i="6"/>
  <c r="AW6" i="6"/>
  <c r="AT6" i="6"/>
  <c r="FZ5" i="1"/>
  <c r="CR5" i="5"/>
  <c r="FY5" i="1"/>
  <c r="CQ5" i="5"/>
  <c r="FS5" i="1"/>
  <c r="FT53" i="1"/>
  <c r="FU53" i="1"/>
  <c r="FV53" i="1"/>
  <c r="FW53" i="1"/>
  <c r="FT39" i="1"/>
  <c r="FU39" i="1"/>
  <c r="FV39" i="1"/>
  <c r="FW39" i="1"/>
  <c r="FT24" i="1"/>
  <c r="FU24" i="1"/>
  <c r="FU5" i="1" s="1"/>
  <c r="FV24" i="1"/>
  <c r="FV5" i="1" s="1"/>
  <c r="FW24" i="1"/>
  <c r="FT5" i="1" l="1"/>
  <c r="FW5" i="1"/>
  <c r="BE53" i="6"/>
  <c r="BE39" i="6"/>
  <c r="BE24" i="6"/>
  <c r="BE6" i="6"/>
  <c r="AW5" i="6"/>
  <c r="AS5" i="6"/>
  <c r="AT5" i="6"/>
  <c r="AU5" i="6"/>
  <c r="AV5" i="6"/>
  <c r="AD9" i="6"/>
  <c r="AD10" i="6"/>
  <c r="AH10" i="6" s="1"/>
  <c r="AD11" i="6"/>
  <c r="AD12" i="6"/>
  <c r="AD13" i="6"/>
  <c r="AD14" i="6"/>
  <c r="AD15" i="6"/>
  <c r="AD16" i="6"/>
  <c r="AD17" i="6"/>
  <c r="AD18" i="6"/>
  <c r="AH18" i="6" s="1"/>
  <c r="AD19" i="6"/>
  <c r="AD20" i="6"/>
  <c r="AD21" i="6"/>
  <c r="AD22" i="6"/>
  <c r="AD23" i="6"/>
  <c r="AD26" i="6"/>
  <c r="AD27" i="6"/>
  <c r="AD28" i="6"/>
  <c r="AD29" i="6"/>
  <c r="AD30" i="6"/>
  <c r="AD31" i="6"/>
  <c r="AD32" i="6"/>
  <c r="AD33" i="6"/>
  <c r="AD34" i="6"/>
  <c r="AD35" i="6"/>
  <c r="AD36" i="6"/>
  <c r="AH36" i="6" s="1"/>
  <c r="AD37" i="6"/>
  <c r="AD38" i="6"/>
  <c r="AD41" i="6"/>
  <c r="AD42" i="6"/>
  <c r="AD43" i="6"/>
  <c r="AD44" i="6"/>
  <c r="AD45" i="6"/>
  <c r="AD46" i="6"/>
  <c r="AD47" i="6"/>
  <c r="AD48" i="6"/>
  <c r="AH48" i="6" s="1"/>
  <c r="AD49" i="6"/>
  <c r="AD50" i="6"/>
  <c r="AD51" i="6"/>
  <c r="AD52" i="6"/>
  <c r="AD55" i="6"/>
  <c r="AD56" i="6"/>
  <c r="AD57" i="6"/>
  <c r="AD58" i="6"/>
  <c r="AD59" i="6"/>
  <c r="AD60" i="6"/>
  <c r="AD61" i="6"/>
  <c r="AD62" i="6"/>
  <c r="AD63" i="6"/>
  <c r="AD64" i="6"/>
  <c r="AD8" i="6"/>
  <c r="AC9" i="6"/>
  <c r="AC10" i="6"/>
  <c r="AC11" i="6"/>
  <c r="AC12" i="6"/>
  <c r="AC13" i="6"/>
  <c r="AC14" i="6"/>
  <c r="AC15" i="6"/>
  <c r="AI15" i="6" s="1"/>
  <c r="AC16" i="6"/>
  <c r="AC17" i="6"/>
  <c r="AC18" i="6"/>
  <c r="AC19" i="6"/>
  <c r="AC20" i="6"/>
  <c r="AC21" i="6"/>
  <c r="AC22" i="6"/>
  <c r="AC23" i="6"/>
  <c r="AI23" i="6" s="1"/>
  <c r="AC26" i="6"/>
  <c r="AC27" i="6"/>
  <c r="AC28" i="6"/>
  <c r="AC29" i="6"/>
  <c r="AC30" i="6"/>
  <c r="AC31" i="6"/>
  <c r="AC32" i="6"/>
  <c r="AC33" i="6"/>
  <c r="AI33" i="6" s="1"/>
  <c r="AC34" i="6"/>
  <c r="AC35" i="6"/>
  <c r="AC36" i="6"/>
  <c r="AC37" i="6"/>
  <c r="AC38" i="6"/>
  <c r="AC41" i="6"/>
  <c r="AC42" i="6"/>
  <c r="AC43" i="6"/>
  <c r="AI43" i="6" s="1"/>
  <c r="AC44" i="6"/>
  <c r="AC45" i="6"/>
  <c r="AC46" i="6"/>
  <c r="AC47" i="6"/>
  <c r="AC48" i="6"/>
  <c r="AC49" i="6"/>
  <c r="AC50" i="6"/>
  <c r="AC51" i="6"/>
  <c r="AC52" i="6"/>
  <c r="AC55" i="6"/>
  <c r="AC56" i="6"/>
  <c r="AC57" i="6"/>
  <c r="AC58" i="6"/>
  <c r="AC59" i="6"/>
  <c r="AC60" i="6"/>
  <c r="AC61" i="6"/>
  <c r="AC62" i="6"/>
  <c r="AC63" i="6"/>
  <c r="AC64" i="6"/>
  <c r="AC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5" i="6"/>
  <c r="AB56" i="6"/>
  <c r="AB57" i="6"/>
  <c r="AB58" i="6"/>
  <c r="AG58" i="6" s="1"/>
  <c r="AB59" i="6"/>
  <c r="AB60" i="6"/>
  <c r="AB61" i="6"/>
  <c r="AB62" i="6"/>
  <c r="AB63" i="6"/>
  <c r="AB64" i="6"/>
  <c r="AB8" i="6"/>
  <c r="AA9" i="6"/>
  <c r="AA10" i="6"/>
  <c r="AA11" i="6"/>
  <c r="AA12" i="6"/>
  <c r="AA13" i="6"/>
  <c r="AA14" i="6"/>
  <c r="AA15" i="6"/>
  <c r="AA16" i="6"/>
  <c r="AA17" i="6"/>
  <c r="AF17" i="6" s="1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F55" i="6" s="1"/>
  <c r="AA56" i="6"/>
  <c r="AA57" i="6"/>
  <c r="AA58" i="6"/>
  <c r="AA59" i="6"/>
  <c r="AA60" i="6"/>
  <c r="AA61" i="6"/>
  <c r="AA62" i="6"/>
  <c r="AA63" i="6"/>
  <c r="AF63" i="6" s="1"/>
  <c r="AA64" i="6"/>
  <c r="AA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41" i="6"/>
  <c r="Z42" i="6"/>
  <c r="Z43" i="6"/>
  <c r="Z44" i="6"/>
  <c r="Z45" i="6"/>
  <c r="Z46" i="6"/>
  <c r="Z47" i="6"/>
  <c r="Z48" i="6"/>
  <c r="Z49" i="6"/>
  <c r="Z50" i="6"/>
  <c r="AE50" i="6" s="1"/>
  <c r="Z51" i="6"/>
  <c r="Z52" i="6"/>
  <c r="Z55" i="6"/>
  <c r="Z56" i="6"/>
  <c r="Z57" i="6"/>
  <c r="Z58" i="6"/>
  <c r="Z59" i="6"/>
  <c r="Z60" i="6"/>
  <c r="AE60" i="6" s="1"/>
  <c r="Z61" i="6"/>
  <c r="Z62" i="6"/>
  <c r="Z63" i="6"/>
  <c r="Z64" i="6"/>
  <c r="Z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41" i="6"/>
  <c r="Y42" i="6"/>
  <c r="Y43" i="6"/>
  <c r="Y44" i="6"/>
  <c r="Y45" i="6"/>
  <c r="Y46" i="6"/>
  <c r="Y47" i="6"/>
  <c r="Y48" i="6"/>
  <c r="Y49" i="6"/>
  <c r="Y50" i="6"/>
  <c r="Y51" i="6"/>
  <c r="Y52" i="6"/>
  <c r="Y55" i="6"/>
  <c r="Y56" i="6"/>
  <c r="Y57" i="6"/>
  <c r="Y58" i="6"/>
  <c r="Y59" i="6"/>
  <c r="Y60" i="6"/>
  <c r="Y61" i="6"/>
  <c r="Y62" i="6"/>
  <c r="Y63" i="6"/>
  <c r="Y64" i="6"/>
  <c r="Y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41" i="6"/>
  <c r="X42" i="6"/>
  <c r="X43" i="6"/>
  <c r="X44" i="6"/>
  <c r="X45" i="6"/>
  <c r="X46" i="6"/>
  <c r="X47" i="6"/>
  <c r="X48" i="6"/>
  <c r="X49" i="6"/>
  <c r="X50" i="6"/>
  <c r="X51" i="6"/>
  <c r="X52" i="6"/>
  <c r="X55" i="6"/>
  <c r="X56" i="6"/>
  <c r="X57" i="6"/>
  <c r="X58" i="6"/>
  <c r="X59" i="6"/>
  <c r="X60" i="6"/>
  <c r="X61" i="6"/>
  <c r="X62" i="6"/>
  <c r="X63" i="6"/>
  <c r="X64" i="6"/>
  <c r="X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41" i="6"/>
  <c r="W42" i="6"/>
  <c r="W43" i="6"/>
  <c r="W44" i="6"/>
  <c r="W45" i="6"/>
  <c r="W46" i="6"/>
  <c r="W47" i="6"/>
  <c r="W48" i="6"/>
  <c r="W49" i="6"/>
  <c r="W50" i="6"/>
  <c r="W51" i="6"/>
  <c r="W52" i="6"/>
  <c r="W55" i="6"/>
  <c r="W56" i="6"/>
  <c r="W57" i="6"/>
  <c r="W58" i="6"/>
  <c r="W59" i="6"/>
  <c r="W60" i="6"/>
  <c r="W61" i="6"/>
  <c r="W62" i="6"/>
  <c r="W63" i="6"/>
  <c r="W64" i="6"/>
  <c r="W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1" i="6"/>
  <c r="V42" i="6"/>
  <c r="V43" i="6"/>
  <c r="V44" i="6"/>
  <c r="V45" i="6"/>
  <c r="V46" i="6"/>
  <c r="V47" i="6"/>
  <c r="V48" i="6"/>
  <c r="V49" i="6"/>
  <c r="V50" i="6"/>
  <c r="V51" i="6"/>
  <c r="V52" i="6"/>
  <c r="V55" i="6"/>
  <c r="V56" i="6"/>
  <c r="V57" i="6"/>
  <c r="V58" i="6"/>
  <c r="V59" i="6"/>
  <c r="V60" i="6"/>
  <c r="V61" i="6"/>
  <c r="V62" i="6"/>
  <c r="V63" i="6"/>
  <c r="V64" i="6"/>
  <c r="V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41" i="6"/>
  <c r="U42" i="6"/>
  <c r="U43" i="6"/>
  <c r="U44" i="6"/>
  <c r="U45" i="6"/>
  <c r="U46" i="6"/>
  <c r="U47" i="6"/>
  <c r="U48" i="6"/>
  <c r="U49" i="6"/>
  <c r="U50" i="6"/>
  <c r="U51" i="6"/>
  <c r="U52" i="6"/>
  <c r="U55" i="6"/>
  <c r="U56" i="6"/>
  <c r="U57" i="6"/>
  <c r="U58" i="6"/>
  <c r="U59" i="6"/>
  <c r="U60" i="6"/>
  <c r="U61" i="6"/>
  <c r="U62" i="6"/>
  <c r="U63" i="6"/>
  <c r="U64" i="6"/>
  <c r="U8" i="6"/>
  <c r="CH6" i="5"/>
  <c r="CI6" i="5"/>
  <c r="CJ6" i="5"/>
  <c r="CK6" i="5"/>
  <c r="CL6" i="5"/>
  <c r="CM6" i="5"/>
  <c r="CH24" i="5"/>
  <c r="CI24" i="5"/>
  <c r="CJ24" i="5"/>
  <c r="CK24" i="5"/>
  <c r="CL24" i="5"/>
  <c r="CM24" i="5"/>
  <c r="CH39" i="5"/>
  <c r="CI39" i="5"/>
  <c r="CJ39" i="5"/>
  <c r="CK39" i="5"/>
  <c r="CL39" i="5"/>
  <c r="CM39" i="5"/>
  <c r="CL53" i="5"/>
  <c r="CI53" i="5"/>
  <c r="CH53" i="5"/>
  <c r="CJ53" i="5"/>
  <c r="AA53" i="6" s="1"/>
  <c r="CK53" i="5"/>
  <c r="CM53" i="5"/>
  <c r="AD39" i="6" l="1"/>
  <c r="AC39" i="6"/>
  <c r="AD53" i="6"/>
  <c r="AB39" i="6"/>
  <c r="AH57" i="6"/>
  <c r="AK55" i="6"/>
  <c r="AK45" i="6"/>
  <c r="AK35" i="6"/>
  <c r="AK27" i="6"/>
  <c r="AK17" i="6"/>
  <c r="AK9" i="6"/>
  <c r="AG43" i="6"/>
  <c r="AI28" i="6"/>
  <c r="AH41" i="6"/>
  <c r="AL62" i="6"/>
  <c r="AL52" i="6"/>
  <c r="AL44" i="6"/>
  <c r="AL34" i="6"/>
  <c r="AL26" i="6"/>
  <c r="AL16" i="6"/>
  <c r="AK63" i="6"/>
  <c r="AA24" i="6"/>
  <c r="AK8" i="6"/>
  <c r="AK57" i="6"/>
  <c r="AK47" i="6"/>
  <c r="AK37" i="6"/>
  <c r="AK29" i="6"/>
  <c r="AK19" i="6"/>
  <c r="AK11" i="6"/>
  <c r="AK61" i="6"/>
  <c r="AC24" i="6"/>
  <c r="AL64" i="6"/>
  <c r="AL56" i="6"/>
  <c r="AL46" i="6"/>
  <c r="AL36" i="6"/>
  <c r="AL28" i="6"/>
  <c r="AL18" i="6"/>
  <c r="AL10" i="6"/>
  <c r="AB24" i="6"/>
  <c r="AK64" i="6"/>
  <c r="AK56" i="6"/>
  <c r="AK46" i="6"/>
  <c r="AK36" i="6"/>
  <c r="AE28" i="6"/>
  <c r="AK28" i="6"/>
  <c r="AK18" i="6"/>
  <c r="AK10" i="6"/>
  <c r="AF49" i="6"/>
  <c r="AG34" i="6"/>
  <c r="AI57" i="6"/>
  <c r="AI47" i="6"/>
  <c r="AI19" i="6"/>
  <c r="AE63" i="6"/>
  <c r="AL63" i="6"/>
  <c r="AL55" i="6"/>
  <c r="AL45" i="6"/>
  <c r="AL35" i="6"/>
  <c r="AL27" i="6"/>
  <c r="AE17" i="6"/>
  <c r="AL17" i="6"/>
  <c r="AE9" i="6"/>
  <c r="AL9" i="6"/>
  <c r="AF58" i="6"/>
  <c r="AF12" i="6"/>
  <c r="AG51" i="6"/>
  <c r="AG33" i="6"/>
  <c r="AG23" i="6"/>
  <c r="AG15" i="6"/>
  <c r="AI64" i="6"/>
  <c r="AI56" i="6"/>
  <c r="AI18" i="6"/>
  <c r="AH59" i="6"/>
  <c r="AH31" i="6"/>
  <c r="Z24" i="6"/>
  <c r="AK62" i="6"/>
  <c r="AK52" i="6"/>
  <c r="AK44" i="6"/>
  <c r="AK34" i="6"/>
  <c r="AK26" i="6"/>
  <c r="AK16" i="6"/>
  <c r="AF19" i="6"/>
  <c r="AL61" i="6"/>
  <c r="AL51" i="6"/>
  <c r="AE43" i="6"/>
  <c r="AL43" i="6"/>
  <c r="AE33" i="6"/>
  <c r="AL33" i="6"/>
  <c r="AE23" i="6"/>
  <c r="AL23" i="6"/>
  <c r="AL15" i="6"/>
  <c r="AG59" i="6"/>
  <c r="AG49" i="6"/>
  <c r="AG41" i="6"/>
  <c r="AI34" i="6"/>
  <c r="AI26" i="6"/>
  <c r="AI16" i="6"/>
  <c r="AH47" i="6"/>
  <c r="AH19" i="6"/>
  <c r="AH11" i="6"/>
  <c r="AK43" i="6"/>
  <c r="AK23" i="6"/>
  <c r="AL42" i="6"/>
  <c r="AL14" i="6"/>
  <c r="AD6" i="6"/>
  <c r="AK60" i="6"/>
  <c r="AE42" i="6"/>
  <c r="AK42" i="6"/>
  <c r="AK14" i="6"/>
  <c r="AL41" i="6"/>
  <c r="AL13" i="6"/>
  <c r="AE41" i="6"/>
  <c r="AK41" i="6"/>
  <c r="AE21" i="6"/>
  <c r="AK21" i="6"/>
  <c r="AF52" i="6"/>
  <c r="AF34" i="6"/>
  <c r="AF26" i="6"/>
  <c r="AF16" i="6"/>
  <c r="AG47" i="6"/>
  <c r="AG19" i="6"/>
  <c r="AG11" i="6"/>
  <c r="AI60" i="6"/>
  <c r="AI50" i="6"/>
  <c r="AI42" i="6"/>
  <c r="AH63" i="6"/>
  <c r="AH55" i="6"/>
  <c r="AH35" i="6"/>
  <c r="AH17" i="6"/>
  <c r="AH9" i="6"/>
  <c r="AL58" i="6"/>
  <c r="AL48" i="6"/>
  <c r="AL38" i="6"/>
  <c r="AL30" i="6"/>
  <c r="AE20" i="6"/>
  <c r="AL20" i="6"/>
  <c r="AE12" i="6"/>
  <c r="AL12" i="6"/>
  <c r="AF51" i="6"/>
  <c r="AF43" i="6"/>
  <c r="AF23" i="6"/>
  <c r="AF15" i="6"/>
  <c r="AG64" i="6"/>
  <c r="AG36" i="6"/>
  <c r="AG28" i="6"/>
  <c r="AG10" i="6"/>
  <c r="AI49" i="6"/>
  <c r="AI41" i="6"/>
  <c r="AH34" i="6"/>
  <c r="AH26" i="6"/>
  <c r="AK51" i="6"/>
  <c r="AK33" i="6"/>
  <c r="AK15" i="6"/>
  <c r="AL60" i="6"/>
  <c r="AL50" i="6"/>
  <c r="AL32" i="6"/>
  <c r="AL22" i="6"/>
  <c r="AE15" i="6"/>
  <c r="AK50" i="6"/>
  <c r="AK32" i="6"/>
  <c r="AK22" i="6"/>
  <c r="AL59" i="6"/>
  <c r="AL49" i="6"/>
  <c r="AL31" i="6"/>
  <c r="AL21" i="6"/>
  <c r="AK59" i="6"/>
  <c r="AE49" i="6"/>
  <c r="AK49" i="6"/>
  <c r="AE31" i="6"/>
  <c r="AK31" i="6"/>
  <c r="AE13" i="6"/>
  <c r="AK13" i="6"/>
  <c r="Z53" i="6"/>
  <c r="AD24" i="6"/>
  <c r="AE16" i="6"/>
  <c r="AK58" i="6"/>
  <c r="AK48" i="6"/>
  <c r="AK38" i="6"/>
  <c r="AK30" i="6"/>
  <c r="AK20" i="6"/>
  <c r="AK12" i="6"/>
  <c r="AL8" i="6"/>
  <c r="AL57" i="6"/>
  <c r="AE47" i="6"/>
  <c r="AL47" i="6"/>
  <c r="AL37" i="6"/>
  <c r="AL29" i="6"/>
  <c r="AE19" i="6"/>
  <c r="AL19" i="6"/>
  <c r="AL11" i="6"/>
  <c r="AF42" i="6"/>
  <c r="AG55" i="6"/>
  <c r="AG27" i="6"/>
  <c r="AG17" i="6"/>
  <c r="AH51" i="6"/>
  <c r="AH43" i="6"/>
  <c r="AH23" i="6"/>
  <c r="AH15" i="6"/>
  <c r="BE5" i="6"/>
  <c r="AE34" i="6"/>
  <c r="AE26" i="6"/>
  <c r="AF11" i="6"/>
  <c r="AG60" i="6"/>
  <c r="AG42" i="6"/>
  <c r="AF59" i="6"/>
  <c r="AF41" i="6"/>
  <c r="AG26" i="6"/>
  <c r="AG16" i="6"/>
  <c r="AH42" i="6"/>
  <c r="AE52" i="6"/>
  <c r="AI9" i="6"/>
  <c r="AE44" i="6"/>
  <c r="AF47" i="6"/>
  <c r="AG50" i="6"/>
  <c r="AI63" i="6"/>
  <c r="AI17" i="6"/>
  <c r="AH58" i="6"/>
  <c r="AE57" i="6"/>
  <c r="AE55" i="6"/>
  <c r="AE35" i="6"/>
  <c r="AH49" i="6"/>
  <c r="AE58" i="6"/>
  <c r="AE18" i="6"/>
  <c r="AE61" i="6"/>
  <c r="AE10" i="6"/>
  <c r="AE56" i="6"/>
  <c r="AF60" i="6"/>
  <c r="CL5" i="5"/>
  <c r="AC6" i="6"/>
  <c r="CH5" i="5"/>
  <c r="AI10" i="6"/>
  <c r="AE27" i="6"/>
  <c r="AF31" i="6"/>
  <c r="AG35" i="6"/>
  <c r="AG48" i="6"/>
  <c r="AF50" i="6"/>
  <c r="AI55" i="6"/>
  <c r="AG57" i="6"/>
  <c r="AG63" i="6"/>
  <c r="AE64" i="6"/>
  <c r="AE22" i="6"/>
  <c r="AE14" i="6"/>
  <c r="CI5" i="5"/>
  <c r="Z6" i="6"/>
  <c r="CK5" i="5"/>
  <c r="AB6" i="6"/>
  <c r="CM5" i="5"/>
  <c r="AF8" i="6"/>
  <c r="AF18" i="6"/>
  <c r="AF27" i="6"/>
  <c r="AG31" i="6"/>
  <c r="AH33" i="6"/>
  <c r="AI35" i="6"/>
  <c r="AI44" i="6"/>
  <c r="AH52" i="6"/>
  <c r="AH44" i="6"/>
  <c r="AH27" i="6"/>
  <c r="AE48" i="6"/>
  <c r="Z39" i="6"/>
  <c r="AF44" i="6"/>
  <c r="AA39" i="6"/>
  <c r="AF35" i="6"/>
  <c r="AF56" i="6"/>
  <c r="AB53" i="6"/>
  <c r="AC53" i="6"/>
  <c r="CJ5" i="5"/>
  <c r="AA6" i="6"/>
  <c r="AI8" i="6"/>
  <c r="AF10" i="6"/>
  <c r="AI31" i="6"/>
  <c r="AH50" i="6"/>
  <c r="AG52" i="6"/>
  <c r="AH60" i="6"/>
  <c r="AF64" i="6"/>
  <c r="AF62" i="6"/>
  <c r="AF45" i="6"/>
  <c r="AF36" i="6"/>
  <c r="AF28" i="6"/>
  <c r="AG62" i="6"/>
  <c r="AG45" i="6"/>
  <c r="AH8" i="6"/>
  <c r="AH61" i="6"/>
  <c r="AE8" i="6"/>
  <c r="AE51" i="6"/>
  <c r="AF61" i="6"/>
  <c r="AF57" i="6"/>
  <c r="AF9" i="6"/>
  <c r="AI51" i="6"/>
  <c r="AH64" i="6"/>
  <c r="AH56" i="6"/>
  <c r="AE59" i="6"/>
  <c r="AF37" i="6"/>
  <c r="AF33" i="6"/>
  <c r="AF29" i="6"/>
  <c r="AF20" i="6"/>
  <c r="AG37" i="6"/>
  <c r="AH29" i="6"/>
  <c r="AH16" i="6"/>
  <c r="AE32" i="6"/>
  <c r="AE11" i="6"/>
  <c r="AI45" i="6"/>
  <c r="AI36" i="6"/>
  <c r="AI32" i="6"/>
  <c r="AI11" i="6"/>
  <c r="AH62" i="6"/>
  <c r="AH32" i="6"/>
  <c r="AG8" i="6"/>
  <c r="AG61" i="6"/>
  <c r="AI27" i="6"/>
  <c r="AI14" i="6"/>
  <c r="AH38" i="6"/>
  <c r="AH30" i="6"/>
  <c r="AH21" i="6"/>
  <c r="AH13" i="6"/>
  <c r="AI38" i="6"/>
  <c r="AI30" i="6"/>
  <c r="AI21" i="6"/>
  <c r="AI13" i="6"/>
  <c r="AI46" i="6"/>
  <c r="AI37" i="6"/>
  <c r="AI29" i="6"/>
  <c r="AI48" i="6"/>
  <c r="AI22" i="6"/>
  <c r="AG46" i="6"/>
  <c r="AG29" i="6"/>
  <c r="AG20" i="6"/>
  <c r="AG12" i="6"/>
  <c r="AG32" i="6"/>
  <c r="AG22" i="6"/>
  <c r="AG14" i="6"/>
  <c r="AF38" i="6"/>
  <c r="AF30" i="6"/>
  <c r="AF21" i="6"/>
  <c r="AF13" i="6"/>
  <c r="AF32" i="6"/>
  <c r="AF48" i="6"/>
  <c r="AF22" i="6"/>
  <c r="AF14" i="6"/>
  <c r="AE38" i="6"/>
  <c r="AE37" i="6"/>
  <c r="AE29" i="6"/>
  <c r="AH22" i="6"/>
  <c r="AH14" i="6"/>
  <c r="AH45" i="6"/>
  <c r="AH37" i="6"/>
  <c r="AH46" i="6"/>
  <c r="AH12" i="6"/>
  <c r="AH20" i="6"/>
  <c r="AH28" i="6"/>
  <c r="AI61" i="6"/>
  <c r="AI52" i="6"/>
  <c r="AI58" i="6"/>
  <c r="AI59" i="6"/>
  <c r="AI20" i="6"/>
  <c r="AI12" i="6"/>
  <c r="AI62" i="6"/>
  <c r="AG30" i="6"/>
  <c r="AG38" i="6"/>
  <c r="AG9" i="6"/>
  <c r="AG18" i="6"/>
  <c r="AG13" i="6"/>
  <c r="AG44" i="6"/>
  <c r="AG56" i="6"/>
  <c r="AG21" i="6"/>
  <c r="AF46" i="6"/>
  <c r="AE30" i="6"/>
  <c r="AE46" i="6"/>
  <c r="AE36" i="6"/>
  <c r="AE62" i="6"/>
  <c r="AE45" i="6"/>
  <c r="FI64" i="1"/>
  <c r="FI63" i="1"/>
  <c r="FI62" i="1"/>
  <c r="FI61" i="1"/>
  <c r="FI60" i="1"/>
  <c r="FI59" i="1"/>
  <c r="FI58" i="1"/>
  <c r="FI57" i="1"/>
  <c r="FI56" i="1"/>
  <c r="FI55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CA53" i="5"/>
  <c r="BZ53" i="5"/>
  <c r="BY53" i="5"/>
  <c r="BX53" i="5"/>
  <c r="BW53" i="5"/>
  <c r="BV53" i="5"/>
  <c r="CA39" i="5"/>
  <c r="BZ39" i="5"/>
  <c r="BY39" i="5"/>
  <c r="BX39" i="5"/>
  <c r="BW39" i="5"/>
  <c r="BV39" i="5"/>
  <c r="CA24" i="5"/>
  <c r="BZ24" i="5"/>
  <c r="BY24" i="5"/>
  <c r="BX24" i="5"/>
  <c r="BW24" i="5"/>
  <c r="BV24" i="5"/>
  <c r="CA6" i="5"/>
  <c r="BZ6" i="5"/>
  <c r="BY6" i="5"/>
  <c r="BX6" i="5"/>
  <c r="BW6" i="5"/>
  <c r="BV6" i="5"/>
  <c r="FM53" i="1"/>
  <c r="FL53" i="1"/>
  <c r="FK53" i="1"/>
  <c r="FJ53" i="1"/>
  <c r="FM39" i="1"/>
  <c r="FL39" i="1"/>
  <c r="FK39" i="1"/>
  <c r="FJ39" i="1"/>
  <c r="FM24" i="1"/>
  <c r="FL24" i="1"/>
  <c r="FK24" i="1"/>
  <c r="FJ24" i="1"/>
  <c r="FM6" i="1"/>
  <c r="FL6" i="1"/>
  <c r="FK6" i="1"/>
  <c r="FJ6" i="1"/>
  <c r="K64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64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I64" i="6"/>
  <c r="I63" i="6"/>
  <c r="I62" i="6"/>
  <c r="I61" i="6"/>
  <c r="I60" i="6"/>
  <c r="I59" i="6"/>
  <c r="I58" i="6"/>
  <c r="I57" i="6"/>
  <c r="I56" i="6"/>
  <c r="I55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7" i="6"/>
  <c r="H46" i="6"/>
  <c r="H45" i="6"/>
  <c r="H44" i="6"/>
  <c r="H43" i="6"/>
  <c r="H42" i="6"/>
  <c r="H41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64" i="6"/>
  <c r="E63" i="6"/>
  <c r="E62" i="6"/>
  <c r="E61" i="6"/>
  <c r="E60" i="6"/>
  <c r="E59" i="6"/>
  <c r="E58" i="6"/>
  <c r="E57" i="6"/>
  <c r="E56" i="6"/>
  <c r="E55" i="6"/>
  <c r="E52" i="6"/>
  <c r="E51" i="6"/>
  <c r="E50" i="6"/>
  <c r="E49" i="6"/>
  <c r="E48" i="6"/>
  <c r="E47" i="6"/>
  <c r="E46" i="6"/>
  <c r="E45" i="6"/>
  <c r="E44" i="6"/>
  <c r="E43" i="6"/>
  <c r="E42" i="6"/>
  <c r="E41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64" i="6"/>
  <c r="D63" i="6"/>
  <c r="D62" i="6"/>
  <c r="D61" i="6"/>
  <c r="D60" i="6"/>
  <c r="D59" i="6"/>
  <c r="D58" i="6"/>
  <c r="D57" i="6"/>
  <c r="D56" i="6"/>
  <c r="D55" i="6"/>
  <c r="D52" i="6"/>
  <c r="D51" i="6"/>
  <c r="D50" i="6"/>
  <c r="D49" i="6"/>
  <c r="D48" i="6"/>
  <c r="D47" i="6"/>
  <c r="D46" i="6"/>
  <c r="D45" i="6"/>
  <c r="D44" i="6"/>
  <c r="D43" i="6"/>
  <c r="D42" i="6"/>
  <c r="D41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C44" i="6"/>
  <c r="C43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FN56" i="1"/>
  <c r="FN57" i="1"/>
  <c r="FN58" i="1"/>
  <c r="FN59" i="1"/>
  <c r="FN60" i="1"/>
  <c r="FN61" i="1"/>
  <c r="FN62" i="1"/>
  <c r="FN63" i="1"/>
  <c r="FN64" i="1"/>
  <c r="FN55" i="1"/>
  <c r="FN42" i="1"/>
  <c r="FN43" i="1"/>
  <c r="FN44" i="1"/>
  <c r="FN45" i="1"/>
  <c r="FN46" i="1"/>
  <c r="FN47" i="1"/>
  <c r="FN48" i="1"/>
  <c r="FN49" i="1"/>
  <c r="FN50" i="1"/>
  <c r="FN51" i="1"/>
  <c r="FN52" i="1"/>
  <c r="FN41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26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8" i="1"/>
  <c r="FR53" i="1"/>
  <c r="FQ53" i="1"/>
  <c r="FP53" i="1"/>
  <c r="FO53" i="1"/>
  <c r="FR39" i="1"/>
  <c r="FQ39" i="1"/>
  <c r="FP39" i="1"/>
  <c r="FO39" i="1"/>
  <c r="FR24" i="1"/>
  <c r="FQ24" i="1"/>
  <c r="FP24" i="1"/>
  <c r="FO24" i="1"/>
  <c r="FR6" i="1"/>
  <c r="FQ6" i="1"/>
  <c r="FP6" i="1"/>
  <c r="FO6" i="1"/>
  <c r="CG53" i="5"/>
  <c r="CF53" i="5"/>
  <c r="CE53" i="5"/>
  <c r="CD53" i="5"/>
  <c r="CC53" i="5"/>
  <c r="CB53" i="5"/>
  <c r="CG39" i="5"/>
  <c r="CF39" i="5"/>
  <c r="CE39" i="5"/>
  <c r="CD39" i="5"/>
  <c r="CC39" i="5"/>
  <c r="CB39" i="5"/>
  <c r="CG24" i="5"/>
  <c r="CF24" i="5"/>
  <c r="CE24" i="5"/>
  <c r="CD24" i="5"/>
  <c r="CC24" i="5"/>
  <c r="CB24" i="5"/>
  <c r="CG6" i="5"/>
  <c r="CF6" i="5"/>
  <c r="CE6" i="5"/>
  <c r="CD6" i="5"/>
  <c r="CC6" i="5"/>
  <c r="CB6" i="5"/>
  <c r="FD56" i="1"/>
  <c r="FD57" i="1"/>
  <c r="FD58" i="1"/>
  <c r="FD59" i="1"/>
  <c r="FD60" i="1"/>
  <c r="FD61" i="1"/>
  <c r="FD62" i="1"/>
  <c r="FD63" i="1"/>
  <c r="FD64" i="1"/>
  <c r="FD55" i="1"/>
  <c r="FD42" i="1"/>
  <c r="FD43" i="1"/>
  <c r="FD44" i="1"/>
  <c r="FD45" i="1"/>
  <c r="FD46" i="1"/>
  <c r="FD47" i="1"/>
  <c r="FD48" i="1"/>
  <c r="FD49" i="1"/>
  <c r="FD50" i="1"/>
  <c r="FD51" i="1"/>
  <c r="FD52" i="1"/>
  <c r="FD41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26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8" i="1"/>
  <c r="EY56" i="1"/>
  <c r="EY57" i="1"/>
  <c r="EY58" i="1"/>
  <c r="EY59" i="1"/>
  <c r="EY60" i="1"/>
  <c r="EY61" i="1"/>
  <c r="EY62" i="1"/>
  <c r="EY63" i="1"/>
  <c r="EY64" i="1"/>
  <c r="EY55" i="1"/>
  <c r="EY42" i="1"/>
  <c r="EY43" i="1"/>
  <c r="EY44" i="1"/>
  <c r="EY45" i="1"/>
  <c r="EY46" i="1"/>
  <c r="EY47" i="1"/>
  <c r="EY48" i="1"/>
  <c r="EY49" i="1"/>
  <c r="EY50" i="1"/>
  <c r="EY51" i="1"/>
  <c r="EY52" i="1"/>
  <c r="EY41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26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8" i="1"/>
  <c r="EE56" i="1"/>
  <c r="EE57" i="1"/>
  <c r="EE58" i="1"/>
  <c r="EE59" i="1"/>
  <c r="EE60" i="1"/>
  <c r="EE61" i="1"/>
  <c r="EE62" i="1"/>
  <c r="EE63" i="1"/>
  <c r="EE64" i="1"/>
  <c r="EE55" i="1"/>
  <c r="EE42" i="1"/>
  <c r="EE43" i="1"/>
  <c r="EE44" i="1"/>
  <c r="EE45" i="1"/>
  <c r="EE46" i="1"/>
  <c r="EE47" i="1"/>
  <c r="EE48" i="1"/>
  <c r="EE49" i="1"/>
  <c r="EE50" i="1"/>
  <c r="EE51" i="1"/>
  <c r="EE52" i="1"/>
  <c r="EE41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26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8" i="1"/>
  <c r="DZ56" i="1"/>
  <c r="DZ57" i="1"/>
  <c r="DZ58" i="1"/>
  <c r="DZ59" i="1"/>
  <c r="DZ60" i="1"/>
  <c r="DZ61" i="1"/>
  <c r="DZ62" i="1"/>
  <c r="DZ63" i="1"/>
  <c r="DZ64" i="1"/>
  <c r="DZ55" i="1"/>
  <c r="DZ42" i="1"/>
  <c r="DZ43" i="1"/>
  <c r="DZ44" i="1"/>
  <c r="DZ45" i="1"/>
  <c r="DZ46" i="1"/>
  <c r="DZ47" i="1"/>
  <c r="DZ48" i="1"/>
  <c r="DZ49" i="1"/>
  <c r="DZ50" i="1"/>
  <c r="DZ51" i="1"/>
  <c r="DZ52" i="1"/>
  <c r="DZ41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26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8" i="1"/>
  <c r="DU56" i="1"/>
  <c r="DU57" i="1"/>
  <c r="DU58" i="1"/>
  <c r="DU59" i="1"/>
  <c r="DU60" i="1"/>
  <c r="DU61" i="1"/>
  <c r="DU62" i="1"/>
  <c r="DU63" i="1"/>
  <c r="DU64" i="1"/>
  <c r="DU55" i="1"/>
  <c r="DU42" i="1"/>
  <c r="DU43" i="1"/>
  <c r="DU44" i="1"/>
  <c r="DU45" i="1"/>
  <c r="DU46" i="1"/>
  <c r="DU47" i="1"/>
  <c r="DU48" i="1"/>
  <c r="DU49" i="1"/>
  <c r="DU50" i="1"/>
  <c r="DU51" i="1"/>
  <c r="DU52" i="1"/>
  <c r="DU41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26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8" i="1"/>
  <c r="DP64" i="1"/>
  <c r="DP56" i="1"/>
  <c r="DP57" i="1"/>
  <c r="DP58" i="1"/>
  <c r="DP59" i="1"/>
  <c r="DP60" i="1"/>
  <c r="DP61" i="1"/>
  <c r="DP62" i="1"/>
  <c r="DP63" i="1"/>
  <c r="DP55" i="1"/>
  <c r="DP42" i="1"/>
  <c r="DP43" i="1"/>
  <c r="DP44" i="1"/>
  <c r="DP45" i="1"/>
  <c r="DP46" i="1"/>
  <c r="DP47" i="1"/>
  <c r="DP48" i="1"/>
  <c r="DP49" i="1"/>
  <c r="DP50" i="1"/>
  <c r="DP51" i="1"/>
  <c r="DP52" i="1"/>
  <c r="DP41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26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8" i="1"/>
  <c r="ET56" i="1"/>
  <c r="ET57" i="1"/>
  <c r="ET58" i="1"/>
  <c r="ET59" i="1"/>
  <c r="ET60" i="1"/>
  <c r="ET61" i="1"/>
  <c r="ET62" i="1"/>
  <c r="ET63" i="1"/>
  <c r="ET64" i="1"/>
  <c r="ET55" i="1"/>
  <c r="ET42" i="1"/>
  <c r="ET43" i="1"/>
  <c r="ET44" i="1"/>
  <c r="ET45" i="1"/>
  <c r="ET46" i="1"/>
  <c r="ET47" i="1"/>
  <c r="ET48" i="1"/>
  <c r="ET49" i="1"/>
  <c r="ET50" i="1"/>
  <c r="ET51" i="1"/>
  <c r="ET52" i="1"/>
  <c r="ET41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26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8" i="1"/>
  <c r="EO56" i="1"/>
  <c r="EO57" i="1"/>
  <c r="EO58" i="1"/>
  <c r="EO59" i="1"/>
  <c r="EO60" i="1"/>
  <c r="EO61" i="1"/>
  <c r="EO62" i="1"/>
  <c r="EO63" i="1"/>
  <c r="EO64" i="1"/>
  <c r="EO55" i="1"/>
  <c r="EO42" i="1"/>
  <c r="EO43" i="1"/>
  <c r="EO44" i="1"/>
  <c r="EO45" i="1"/>
  <c r="EO46" i="1"/>
  <c r="EO47" i="1"/>
  <c r="EO48" i="1"/>
  <c r="EO49" i="1"/>
  <c r="EO50" i="1"/>
  <c r="EO51" i="1"/>
  <c r="EO52" i="1"/>
  <c r="EO41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26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8" i="1"/>
  <c r="EJ56" i="1"/>
  <c r="EJ57" i="1"/>
  <c r="EJ58" i="1"/>
  <c r="EJ59" i="1"/>
  <c r="EJ60" i="1"/>
  <c r="EJ61" i="1"/>
  <c r="EJ62" i="1"/>
  <c r="EJ63" i="1"/>
  <c r="EJ64" i="1"/>
  <c r="EJ55" i="1"/>
  <c r="EJ42" i="1"/>
  <c r="EJ43" i="1"/>
  <c r="EJ44" i="1"/>
  <c r="EJ45" i="1"/>
  <c r="EJ46" i="1"/>
  <c r="EJ47" i="1"/>
  <c r="EJ48" i="1"/>
  <c r="EJ49" i="1"/>
  <c r="EJ50" i="1"/>
  <c r="EJ51" i="1"/>
  <c r="EJ52" i="1"/>
  <c r="EJ41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26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8" i="1"/>
  <c r="AL24" i="6" l="1"/>
  <c r="AL39" i="6"/>
  <c r="FM5" i="1"/>
  <c r="AL6" i="6"/>
  <c r="AL53" i="6"/>
  <c r="CA5" i="5"/>
  <c r="AA5" i="6"/>
  <c r="J53" i="6"/>
  <c r="AB5" i="6"/>
  <c r="AC5" i="6"/>
  <c r="AD5" i="6"/>
  <c r="Z5" i="6"/>
  <c r="FL5" i="1"/>
  <c r="FP5" i="1"/>
  <c r="FK5" i="1"/>
  <c r="FJ5" i="1"/>
  <c r="FO5" i="1"/>
  <c r="FI39" i="1"/>
  <c r="FQ5" i="1"/>
  <c r="FI6" i="1"/>
  <c r="FI24" i="1"/>
  <c r="FI53" i="1"/>
  <c r="BZ5" i="5"/>
  <c r="BX5" i="5"/>
  <c r="BY5" i="5"/>
  <c r="G53" i="6"/>
  <c r="H53" i="6"/>
  <c r="I6" i="6"/>
  <c r="G6" i="6"/>
  <c r="CD5" i="5"/>
  <c r="CE5" i="5"/>
  <c r="CB5" i="5"/>
  <c r="CC5" i="5"/>
  <c r="BV5" i="5"/>
  <c r="BW5" i="5"/>
  <c r="FN6" i="1"/>
  <c r="FN24" i="1"/>
  <c r="FN53" i="1"/>
  <c r="H39" i="6"/>
  <c r="J39" i="6"/>
  <c r="CG5" i="5"/>
  <c r="H6" i="6"/>
  <c r="J6" i="6"/>
  <c r="FR5" i="1"/>
  <c r="FN39" i="1"/>
  <c r="H24" i="6"/>
  <c r="J24" i="6"/>
  <c r="CF5" i="5"/>
  <c r="I53" i="6"/>
  <c r="K53" i="6"/>
  <c r="G39" i="6"/>
  <c r="I39" i="6"/>
  <c r="K39" i="6"/>
  <c r="K6" i="6"/>
  <c r="G24" i="6"/>
  <c r="I24" i="6"/>
  <c r="K24" i="6"/>
  <c r="O62" i="6"/>
  <c r="M62" i="6"/>
  <c r="N61" i="6"/>
  <c r="L61" i="6"/>
  <c r="O60" i="6"/>
  <c r="M60" i="6"/>
  <c r="P59" i="6"/>
  <c r="N59" i="6"/>
  <c r="L59" i="6"/>
  <c r="O58" i="6"/>
  <c r="M58" i="6"/>
  <c r="P57" i="6"/>
  <c r="N57" i="6"/>
  <c r="L57" i="6"/>
  <c r="O56" i="6"/>
  <c r="M56" i="6"/>
  <c r="P55" i="6"/>
  <c r="N55" i="6"/>
  <c r="L55" i="6"/>
  <c r="P52" i="6"/>
  <c r="N52" i="6"/>
  <c r="L52" i="6"/>
  <c r="L51" i="6"/>
  <c r="O51" i="6"/>
  <c r="M51" i="6"/>
  <c r="N50" i="6"/>
  <c r="L50" i="6"/>
  <c r="O49" i="6"/>
  <c r="M49" i="6"/>
  <c r="P48" i="6"/>
  <c r="N48" i="6"/>
  <c r="L48" i="6"/>
  <c r="O47" i="6"/>
  <c r="M47" i="6"/>
  <c r="N45" i="6"/>
  <c r="L45" i="6"/>
  <c r="O45" i="6"/>
  <c r="M45" i="6"/>
  <c r="N43" i="6"/>
  <c r="L43" i="6"/>
  <c r="O43" i="6"/>
  <c r="M43" i="6"/>
  <c r="O41" i="6"/>
  <c r="M41" i="6"/>
  <c r="R59" i="6"/>
  <c r="S59" i="6"/>
  <c r="R60" i="6"/>
  <c r="S60" i="6"/>
  <c r="R61" i="6"/>
  <c r="S61" i="6"/>
  <c r="R62" i="6"/>
  <c r="S62" i="6"/>
  <c r="R63" i="6"/>
  <c r="S63" i="6"/>
  <c r="R64" i="6"/>
  <c r="S64" i="6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3" i="5"/>
  <c r="B39" i="5"/>
  <c r="B24" i="5"/>
  <c r="B6" i="5"/>
  <c r="FH53" i="1"/>
  <c r="FG53" i="1"/>
  <c r="FF53" i="1"/>
  <c r="FE53" i="1"/>
  <c r="FC53" i="1"/>
  <c r="FB53" i="1"/>
  <c r="FA53" i="1"/>
  <c r="EZ53" i="1"/>
  <c r="EX53" i="1"/>
  <c r="EW53" i="1"/>
  <c r="EV53" i="1"/>
  <c r="EU53" i="1"/>
  <c r="ES53" i="1"/>
  <c r="ER53" i="1"/>
  <c r="EQ53" i="1"/>
  <c r="EP53" i="1"/>
  <c r="EN53" i="1"/>
  <c r="EM53" i="1"/>
  <c r="EL53" i="1"/>
  <c r="EK53" i="1"/>
  <c r="EI53" i="1"/>
  <c r="EH53" i="1"/>
  <c r="EG53" i="1"/>
  <c r="EF53" i="1"/>
  <c r="ED53" i="1"/>
  <c r="EC53" i="1"/>
  <c r="EB53" i="1"/>
  <c r="EA53" i="1"/>
  <c r="DY53" i="1"/>
  <c r="DX53" i="1"/>
  <c r="DW53" i="1"/>
  <c r="DV53" i="1"/>
  <c r="DT53" i="1"/>
  <c r="DS53" i="1"/>
  <c r="DR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H39" i="1"/>
  <c r="FG39" i="1"/>
  <c r="FF39" i="1"/>
  <c r="FE39" i="1"/>
  <c r="FC39" i="1"/>
  <c r="FB39" i="1"/>
  <c r="FA39" i="1"/>
  <c r="EZ39" i="1"/>
  <c r="EX39" i="1"/>
  <c r="EW39" i="1"/>
  <c r="EV39" i="1"/>
  <c r="EU39" i="1"/>
  <c r="ES39" i="1"/>
  <c r="ER39" i="1"/>
  <c r="EQ39" i="1"/>
  <c r="EP39" i="1"/>
  <c r="EN39" i="1"/>
  <c r="EM39" i="1"/>
  <c r="EL39" i="1"/>
  <c r="EK39" i="1"/>
  <c r="EI39" i="1"/>
  <c r="EH39" i="1"/>
  <c r="EG39" i="1"/>
  <c r="EF39" i="1"/>
  <c r="ED39" i="1"/>
  <c r="EC39" i="1"/>
  <c r="EB39" i="1"/>
  <c r="EA39" i="1"/>
  <c r="DY39" i="1"/>
  <c r="DX39" i="1"/>
  <c r="DW39" i="1"/>
  <c r="DV39" i="1"/>
  <c r="DT39" i="1"/>
  <c r="DS39" i="1"/>
  <c r="DR39" i="1"/>
  <c r="DQ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H24" i="1"/>
  <c r="FG24" i="1"/>
  <c r="FF24" i="1"/>
  <c r="FE24" i="1"/>
  <c r="FC24" i="1"/>
  <c r="FB24" i="1"/>
  <c r="FA24" i="1"/>
  <c r="EZ24" i="1"/>
  <c r="EX24" i="1"/>
  <c r="EW24" i="1"/>
  <c r="EV24" i="1"/>
  <c r="EU24" i="1"/>
  <c r="ES24" i="1"/>
  <c r="ER24" i="1"/>
  <c r="EQ24" i="1"/>
  <c r="EP24" i="1"/>
  <c r="EN24" i="1"/>
  <c r="EM24" i="1"/>
  <c r="EL24" i="1"/>
  <c r="EK24" i="1"/>
  <c r="EI24" i="1"/>
  <c r="EH24" i="1"/>
  <c r="EG24" i="1"/>
  <c r="EF24" i="1"/>
  <c r="ED24" i="1"/>
  <c r="EC24" i="1"/>
  <c r="EB24" i="1"/>
  <c r="EA24" i="1"/>
  <c r="DY24" i="1"/>
  <c r="DX24" i="1"/>
  <c r="DW24" i="1"/>
  <c r="DV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H6" i="1"/>
  <c r="FG6" i="1"/>
  <c r="FF6" i="1"/>
  <c r="FE6" i="1"/>
  <c r="FC6" i="1"/>
  <c r="FB6" i="1"/>
  <c r="FA6" i="1"/>
  <c r="EZ6" i="1"/>
  <c r="EX6" i="1"/>
  <c r="EW6" i="1"/>
  <c r="EV6" i="1"/>
  <c r="EU6" i="1"/>
  <c r="ES6" i="1"/>
  <c r="ER6" i="1"/>
  <c r="EQ6" i="1"/>
  <c r="EP6" i="1"/>
  <c r="EN6" i="1"/>
  <c r="EM6" i="1"/>
  <c r="EL6" i="1"/>
  <c r="EK6" i="1"/>
  <c r="EI6" i="1"/>
  <c r="EH6" i="1"/>
  <c r="EG6" i="1"/>
  <c r="EF6" i="1"/>
  <c r="ED6" i="1"/>
  <c r="EC6" i="1"/>
  <c r="EB6" i="1"/>
  <c r="EA6" i="1"/>
  <c r="DY6" i="1"/>
  <c r="DX6" i="1"/>
  <c r="DW6" i="1"/>
  <c r="DV6" i="1"/>
  <c r="DT6" i="1"/>
  <c r="DS6" i="1"/>
  <c r="DR6" i="1"/>
  <c r="DQ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53" i="1"/>
  <c r="B39" i="1"/>
  <c r="B24" i="1"/>
  <c r="B6" i="1"/>
  <c r="S9" i="6"/>
  <c r="R57" i="6"/>
  <c r="R43" i="6"/>
  <c r="R27" i="6"/>
  <c r="R10" i="6"/>
  <c r="DF62" i="1"/>
  <c r="DF53" i="1" s="1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L9" i="6"/>
  <c r="L11" i="6"/>
  <c r="L13" i="6"/>
  <c r="L15" i="6"/>
  <c r="L17" i="6"/>
  <c r="L19" i="6"/>
  <c r="L21" i="6"/>
  <c r="L23" i="6"/>
  <c r="L26" i="6"/>
  <c r="L28" i="6"/>
  <c r="L30" i="6"/>
  <c r="L32" i="6"/>
  <c r="L34" i="6"/>
  <c r="L36" i="6"/>
  <c r="L38" i="6"/>
  <c r="L8" i="6"/>
  <c r="L10" i="6"/>
  <c r="L12" i="6"/>
  <c r="L14" i="6"/>
  <c r="L16" i="6"/>
  <c r="L18" i="6"/>
  <c r="L20" i="6"/>
  <c r="L22" i="6"/>
  <c r="L27" i="6"/>
  <c r="L29" i="6"/>
  <c r="L31" i="6"/>
  <c r="L33" i="6"/>
  <c r="L35" i="6"/>
  <c r="L37" i="6"/>
  <c r="DH5" i="1" l="1"/>
  <c r="DQ5" i="1"/>
  <c r="AP24" i="6"/>
  <c r="AR53" i="6"/>
  <c r="AN53" i="6"/>
  <c r="AN39" i="6"/>
  <c r="AO53" i="6"/>
  <c r="AN24" i="6"/>
  <c r="AO39" i="6"/>
  <c r="AP53" i="6"/>
  <c r="AP6" i="6"/>
  <c r="AQ24" i="6"/>
  <c r="AR39" i="6"/>
  <c r="AO24" i="6"/>
  <c r="AQ53" i="6"/>
  <c r="EM5" i="1"/>
  <c r="AQ6" i="6"/>
  <c r="AR24" i="6"/>
  <c r="FI5" i="1"/>
  <c r="AN6" i="6"/>
  <c r="AP39" i="6"/>
  <c r="AO6" i="6"/>
  <c r="AQ39" i="6"/>
  <c r="DV5" i="1"/>
  <c r="EP5" i="1"/>
  <c r="W6" i="6"/>
  <c r="AG6" i="6" s="1"/>
  <c r="AR6" i="6"/>
  <c r="AL5" i="6"/>
  <c r="V6" i="6"/>
  <c r="W24" i="6"/>
  <c r="X39" i="6"/>
  <c r="U53" i="6"/>
  <c r="Y53" i="6"/>
  <c r="L5" i="1"/>
  <c r="AB5" i="1"/>
  <c r="CF5" i="1"/>
  <c r="E5" i="5"/>
  <c r="U5" i="5"/>
  <c r="AK5" i="5"/>
  <c r="BA5" i="5"/>
  <c r="BQ5" i="5"/>
  <c r="N5" i="5"/>
  <c r="AD5" i="5"/>
  <c r="X24" i="6"/>
  <c r="AT5" i="5"/>
  <c r="BJ5" i="5"/>
  <c r="U39" i="6"/>
  <c r="Y39" i="6"/>
  <c r="V53" i="6"/>
  <c r="E9" i="2"/>
  <c r="X6" i="6"/>
  <c r="U24" i="6"/>
  <c r="Y24" i="6"/>
  <c r="V39" i="6"/>
  <c r="W53" i="6"/>
  <c r="H5" i="6"/>
  <c r="U6" i="6"/>
  <c r="Y6" i="6"/>
  <c r="V24" i="6"/>
  <c r="W39" i="6"/>
  <c r="X53" i="6"/>
  <c r="C56" i="2"/>
  <c r="EA5" i="1"/>
  <c r="EK5" i="1"/>
  <c r="EU5" i="1"/>
  <c r="FE5" i="1"/>
  <c r="DT5" i="1"/>
  <c r="FH5" i="1"/>
  <c r="AC5" i="1"/>
  <c r="DW5" i="1"/>
  <c r="EQ5" i="1"/>
  <c r="K5" i="1"/>
  <c r="DC5" i="1"/>
  <c r="P5" i="1"/>
  <c r="AF5" i="1"/>
  <c r="BL5" i="1"/>
  <c r="DI5" i="1"/>
  <c r="DR5" i="1"/>
  <c r="EB5" i="1"/>
  <c r="EL5" i="1"/>
  <c r="EV5" i="1"/>
  <c r="FF5" i="1"/>
  <c r="BO5" i="1"/>
  <c r="EN5" i="1"/>
  <c r="X5" i="1"/>
  <c r="AV5" i="1"/>
  <c r="CB5" i="1"/>
  <c r="CR5" i="1"/>
  <c r="CH5" i="1"/>
  <c r="DS5" i="1"/>
  <c r="BN5" i="1"/>
  <c r="DB5" i="1"/>
  <c r="FG5" i="1"/>
  <c r="M5" i="1"/>
  <c r="V5" i="1"/>
  <c r="AT5" i="1"/>
  <c r="BB5" i="1"/>
  <c r="CX5" i="1"/>
  <c r="DN5" i="1"/>
  <c r="EH5" i="1"/>
  <c r="FB5" i="1"/>
  <c r="E5" i="1"/>
  <c r="BI5" i="1"/>
  <c r="BY5" i="1"/>
  <c r="CO5" i="1"/>
  <c r="DE5" i="1"/>
  <c r="BP5" i="1"/>
  <c r="CN5" i="1"/>
  <c r="DD5" i="1"/>
  <c r="AA5" i="1"/>
  <c r="Z5" i="1"/>
  <c r="AL5" i="1"/>
  <c r="W5" i="1"/>
  <c r="AM5" i="1"/>
  <c r="AU5" i="1"/>
  <c r="DO5" i="1"/>
  <c r="EI5" i="1"/>
  <c r="FC5" i="1"/>
  <c r="BJ5" i="1"/>
  <c r="BK5" i="1"/>
  <c r="CI5" i="1"/>
  <c r="DX5" i="1"/>
  <c r="Q5" i="1"/>
  <c r="AO5" i="1"/>
  <c r="AW5" i="1"/>
  <c r="BM5" i="1"/>
  <c r="CC5" i="1"/>
  <c r="CS5" i="1"/>
  <c r="H5" i="1"/>
  <c r="BD5" i="1"/>
  <c r="BT5" i="1"/>
  <c r="CJ5" i="1"/>
  <c r="CZ5" i="1"/>
  <c r="AE5" i="1"/>
  <c r="CQ5" i="1"/>
  <c r="DG5" i="1"/>
  <c r="DY5" i="1"/>
  <c r="ES5" i="1"/>
  <c r="FN5" i="1"/>
  <c r="BZ5" i="1"/>
  <c r="G5" i="1"/>
  <c r="BS5" i="1"/>
  <c r="CY5" i="1"/>
  <c r="N5" i="1"/>
  <c r="ER5" i="1"/>
  <c r="BQ5" i="1"/>
  <c r="D56" i="2"/>
  <c r="R5" i="1"/>
  <c r="AH5" i="1"/>
  <c r="AP5" i="1"/>
  <c r="CD5" i="1"/>
  <c r="CT5" i="1"/>
  <c r="DJ5" i="1"/>
  <c r="EC5" i="1"/>
  <c r="EW5" i="1"/>
  <c r="I5" i="1"/>
  <c r="BE5" i="1"/>
  <c r="BU5" i="1"/>
  <c r="CK5" i="1"/>
  <c r="CP5" i="1"/>
  <c r="BC5" i="1"/>
  <c r="CA5" i="1"/>
  <c r="AG5" i="1"/>
  <c r="C5" i="1"/>
  <c r="S5" i="1"/>
  <c r="AI5" i="1"/>
  <c r="AQ5" i="1"/>
  <c r="AY5" i="1"/>
  <c r="CE5" i="1"/>
  <c r="CU5" i="1"/>
  <c r="DK5" i="1"/>
  <c r="ED5" i="1"/>
  <c r="EX5" i="1"/>
  <c r="BF5" i="1"/>
  <c r="BV5" i="1"/>
  <c r="M5" i="5"/>
  <c r="AC5" i="5"/>
  <c r="AS5" i="5"/>
  <c r="BI5" i="5"/>
  <c r="O5" i="5"/>
  <c r="AE5" i="5"/>
  <c r="AU5" i="5"/>
  <c r="BK5" i="5"/>
  <c r="D5" i="1"/>
  <c r="T5" i="1"/>
  <c r="AJ5" i="1"/>
  <c r="AR5" i="1"/>
  <c r="AZ5" i="1"/>
  <c r="CV5" i="1"/>
  <c r="DL5" i="1"/>
  <c r="EF5" i="1"/>
  <c r="EZ5" i="1"/>
  <c r="BG5" i="1"/>
  <c r="CM5" i="1"/>
  <c r="U5" i="1"/>
  <c r="AK5" i="1"/>
  <c r="BA5" i="1"/>
  <c r="CW5" i="1"/>
  <c r="DM5" i="1"/>
  <c r="EG5" i="1"/>
  <c r="FA5" i="1"/>
  <c r="BH5" i="1"/>
  <c r="BX5" i="1"/>
  <c r="C42" i="2"/>
  <c r="BP5" i="5"/>
  <c r="T5" i="5"/>
  <c r="AN5" i="5"/>
  <c r="Y5" i="5"/>
  <c r="AJ5" i="5"/>
  <c r="BD5" i="5"/>
  <c r="BU5" i="5"/>
  <c r="I5" i="6"/>
  <c r="C27" i="2"/>
  <c r="X5" i="5"/>
  <c r="E5" i="6" s="1"/>
  <c r="BE5" i="5"/>
  <c r="G5" i="6"/>
  <c r="B5" i="5"/>
  <c r="AZ5" i="5"/>
  <c r="I5" i="5"/>
  <c r="D5" i="5"/>
  <c r="H5" i="5"/>
  <c r="BT5" i="5"/>
  <c r="AO5" i="5"/>
  <c r="BB5" i="5"/>
  <c r="P5" i="5"/>
  <c r="C9" i="2"/>
  <c r="F5" i="5"/>
  <c r="AM5" i="5"/>
  <c r="AV5" i="5"/>
  <c r="BL5" i="5"/>
  <c r="BS5" i="5"/>
  <c r="AG5" i="5"/>
  <c r="AW5" i="5"/>
  <c r="BM5" i="5"/>
  <c r="J5" i="5"/>
  <c r="Z5" i="5"/>
  <c r="AP5" i="5"/>
  <c r="BR5" i="5"/>
  <c r="G5" i="5"/>
  <c r="BC5" i="5"/>
  <c r="AF5" i="5"/>
  <c r="BF5" i="5"/>
  <c r="R5" i="5"/>
  <c r="AH5" i="5"/>
  <c r="BN5" i="5"/>
  <c r="K5" i="5"/>
  <c r="AA5" i="5"/>
  <c r="AQ5" i="5"/>
  <c r="BG5" i="5"/>
  <c r="AL5" i="5"/>
  <c r="Q5" i="5"/>
  <c r="AX5" i="5"/>
  <c r="C5" i="5"/>
  <c r="S5" i="5"/>
  <c r="AI5" i="5"/>
  <c r="AY5" i="5"/>
  <c r="BO5" i="5"/>
  <c r="L5" i="5"/>
  <c r="AB5" i="5"/>
  <c r="AR5" i="5"/>
  <c r="BH5" i="5"/>
  <c r="D42" i="2"/>
  <c r="J5" i="1"/>
  <c r="CL5" i="1"/>
  <c r="C6" i="6"/>
  <c r="E39" i="6"/>
  <c r="D39" i="6"/>
  <c r="BR5" i="1"/>
  <c r="D6" i="6"/>
  <c r="F39" i="6"/>
  <c r="E27" i="2"/>
  <c r="F6" i="6"/>
  <c r="B39" i="6"/>
  <c r="F5" i="1"/>
  <c r="B53" i="6"/>
  <c r="C39" i="6"/>
  <c r="C53" i="6"/>
  <c r="E42" i="2"/>
  <c r="S6" i="6"/>
  <c r="AN5" i="1"/>
  <c r="BW5" i="1"/>
  <c r="B24" i="6"/>
  <c r="L24" i="6" s="1"/>
  <c r="D53" i="6"/>
  <c r="C24" i="6"/>
  <c r="M24" i="6" s="1"/>
  <c r="E53" i="6"/>
  <c r="F27" i="2"/>
  <c r="J5" i="6"/>
  <c r="E6" i="6"/>
  <c r="DA5" i="1"/>
  <c r="AX5" i="1"/>
  <c r="D24" i="6"/>
  <c r="F53" i="6"/>
  <c r="K5" i="6"/>
  <c r="G42" i="2"/>
  <c r="B6" i="6"/>
  <c r="CG5" i="1"/>
  <c r="O5" i="1"/>
  <c r="Y5" i="1"/>
  <c r="AS5" i="1"/>
  <c r="AD5" i="1"/>
  <c r="V5" i="5"/>
  <c r="E24" i="6"/>
  <c r="P24" i="6" s="1"/>
  <c r="S24" i="6"/>
  <c r="D9" i="2"/>
  <c r="W5" i="5"/>
  <c r="F24" i="6"/>
  <c r="E56" i="2"/>
  <c r="DF5" i="1"/>
  <c r="L42" i="6"/>
  <c r="N42" i="6"/>
  <c r="P42" i="6"/>
  <c r="L44" i="6"/>
  <c r="N44" i="6"/>
  <c r="L46" i="6"/>
  <c r="N46" i="6"/>
  <c r="P50" i="6"/>
  <c r="P61" i="6"/>
  <c r="M63" i="6"/>
  <c r="O63" i="6"/>
  <c r="M64" i="6"/>
  <c r="O64" i="6"/>
  <c r="L47" i="6"/>
  <c r="L41" i="6"/>
  <c r="N41" i="6"/>
  <c r="P41" i="6"/>
  <c r="P43" i="6"/>
  <c r="P45" i="6"/>
  <c r="N47" i="6"/>
  <c r="P47" i="6"/>
  <c r="L49" i="6"/>
  <c r="N49" i="6"/>
  <c r="P49" i="6"/>
  <c r="N51" i="6"/>
  <c r="P51" i="6"/>
  <c r="L56" i="6"/>
  <c r="N56" i="6"/>
  <c r="P56" i="6"/>
  <c r="L58" i="6"/>
  <c r="N58" i="6"/>
  <c r="P58" i="6"/>
  <c r="L60" i="6"/>
  <c r="N60" i="6"/>
  <c r="P60" i="6"/>
  <c r="L62" i="6"/>
  <c r="N62" i="6"/>
  <c r="P62" i="6"/>
  <c r="L63" i="6"/>
  <c r="N63" i="6"/>
  <c r="P63" i="6"/>
  <c r="L64" i="6"/>
  <c r="N64" i="6"/>
  <c r="P64" i="6"/>
  <c r="M42" i="6"/>
  <c r="O42" i="6"/>
  <c r="P44" i="6"/>
  <c r="M44" i="6"/>
  <c r="O44" i="6"/>
  <c r="P46" i="6"/>
  <c r="M46" i="6"/>
  <c r="O46" i="6"/>
  <c r="M48" i="6"/>
  <c r="O48" i="6"/>
  <c r="M50" i="6"/>
  <c r="O50" i="6"/>
  <c r="M52" i="6"/>
  <c r="O52" i="6"/>
  <c r="M55" i="6"/>
  <c r="O55" i="6"/>
  <c r="M57" i="6"/>
  <c r="O57" i="6"/>
  <c r="M59" i="6"/>
  <c r="O59" i="6"/>
  <c r="M61" i="6"/>
  <c r="O61" i="6"/>
  <c r="R8" i="6"/>
  <c r="R12" i="6"/>
  <c r="DP39" i="1"/>
  <c r="DU6" i="1"/>
  <c r="DU24" i="1"/>
  <c r="DU53" i="1"/>
  <c r="R14" i="6"/>
  <c r="R16" i="6"/>
  <c r="R18" i="6"/>
  <c r="R20" i="6"/>
  <c r="R22" i="6"/>
  <c r="R29" i="6"/>
  <c r="R31" i="6"/>
  <c r="R33" i="6"/>
  <c r="R35" i="6"/>
  <c r="R37" i="6"/>
  <c r="R41" i="6"/>
  <c r="R45" i="6"/>
  <c r="DZ24" i="1"/>
  <c r="DZ53" i="1"/>
  <c r="EE24" i="1"/>
  <c r="EE53" i="1"/>
  <c r="EJ24" i="1"/>
  <c r="EJ53" i="1"/>
  <c r="EO24" i="1"/>
  <c r="EO53" i="1"/>
  <c r="EY39" i="1"/>
  <c r="FD39" i="1"/>
  <c r="R47" i="6"/>
  <c r="R49" i="6"/>
  <c r="R51" i="6"/>
  <c r="R55" i="6"/>
  <c r="S11" i="6"/>
  <c r="S13" i="6"/>
  <c r="S15" i="6"/>
  <c r="S23" i="6"/>
  <c r="S17" i="6"/>
  <c r="S19" i="6"/>
  <c r="S21" i="6"/>
  <c r="S26" i="6"/>
  <c r="S28" i="6"/>
  <c r="S30" i="6"/>
  <c r="S32" i="6"/>
  <c r="S34" i="6"/>
  <c r="S36" i="6"/>
  <c r="S38" i="6"/>
  <c r="S42" i="6"/>
  <c r="S44" i="6"/>
  <c r="S46" i="6"/>
  <c r="S48" i="6"/>
  <c r="S50" i="6"/>
  <c r="S52" i="6"/>
  <c r="S56" i="6"/>
  <c r="S58" i="6"/>
  <c r="B5" i="1"/>
  <c r="ET53" i="1"/>
  <c r="ET24" i="1"/>
  <c r="ET6" i="1"/>
  <c r="DP6" i="1"/>
  <c r="DP24" i="1"/>
  <c r="DP53" i="1"/>
  <c r="DU39" i="1"/>
  <c r="DZ6" i="1"/>
  <c r="DZ39" i="1"/>
  <c r="EE6" i="1"/>
  <c r="EE39" i="1"/>
  <c r="EJ6" i="1"/>
  <c r="EJ39" i="1"/>
  <c r="EO6" i="1"/>
  <c r="EO39" i="1"/>
  <c r="EY6" i="1"/>
  <c r="EY24" i="1"/>
  <c r="EY53" i="1"/>
  <c r="ET39" i="1"/>
  <c r="FD6" i="1"/>
  <c r="FD24" i="1"/>
  <c r="FD53" i="1"/>
  <c r="R9" i="6"/>
  <c r="R11" i="6"/>
  <c r="R13" i="6"/>
  <c r="R15" i="6"/>
  <c r="R17" i="6"/>
  <c r="R19" i="6"/>
  <c r="R21" i="6"/>
  <c r="R23" i="6"/>
  <c r="R26" i="6"/>
  <c r="R28" i="6"/>
  <c r="R30" i="6"/>
  <c r="R32" i="6"/>
  <c r="R34" i="6"/>
  <c r="R36" i="6"/>
  <c r="R38" i="6"/>
  <c r="R42" i="6"/>
  <c r="R44" i="6"/>
  <c r="R46" i="6"/>
  <c r="R48" i="6"/>
  <c r="R50" i="6"/>
  <c r="R52" i="6"/>
  <c r="R56" i="6"/>
  <c r="R58" i="6"/>
  <c r="S8" i="6"/>
  <c r="S10" i="6"/>
  <c r="S12" i="6"/>
  <c r="S14" i="6"/>
  <c r="S16" i="6"/>
  <c r="S18" i="6"/>
  <c r="S20" i="6"/>
  <c r="S22" i="6"/>
  <c r="S27" i="6"/>
  <c r="P27" i="6"/>
  <c r="S29" i="6"/>
  <c r="P29" i="6"/>
  <c r="S31" i="6"/>
  <c r="P31" i="6"/>
  <c r="S33" i="6"/>
  <c r="P33" i="6"/>
  <c r="S35" i="6"/>
  <c r="P35" i="6"/>
  <c r="S37" i="6"/>
  <c r="P37" i="6"/>
  <c r="S39" i="6"/>
  <c r="S41" i="6"/>
  <c r="S43" i="6"/>
  <c r="S45" i="6"/>
  <c r="S47" i="6"/>
  <c r="S49" i="6"/>
  <c r="S51" i="6"/>
  <c r="S53" i="6"/>
  <c r="S55" i="6"/>
  <c r="S57" i="6"/>
  <c r="P26" i="6"/>
  <c r="P28" i="6"/>
  <c r="P30" i="6"/>
  <c r="P32" i="6"/>
  <c r="P34" i="6"/>
  <c r="P36" i="6"/>
  <c r="P38" i="6"/>
  <c r="P22" i="6"/>
  <c r="P20" i="6"/>
  <c r="P18" i="6"/>
  <c r="P16" i="6"/>
  <c r="P14" i="6"/>
  <c r="P12" i="6"/>
  <c r="P10" i="6"/>
  <c r="P8" i="6"/>
  <c r="P23" i="6"/>
  <c r="P21" i="6"/>
  <c r="P19" i="6"/>
  <c r="P17" i="6"/>
  <c r="P15" i="6"/>
  <c r="P13" i="6"/>
  <c r="P11" i="6"/>
  <c r="P9" i="6"/>
  <c r="F5" i="6" l="1"/>
  <c r="AO5" i="6"/>
  <c r="BB39" i="6"/>
  <c r="AY24" i="6"/>
  <c r="AZ53" i="6"/>
  <c r="AK24" i="6"/>
  <c r="BA24" i="6"/>
  <c r="BD39" i="6"/>
  <c r="AX39" i="6"/>
  <c r="AY6" i="6"/>
  <c r="BA39" i="6"/>
  <c r="AY39" i="6"/>
  <c r="BD53" i="6"/>
  <c r="AX53" i="6"/>
  <c r="BB6" i="6"/>
  <c r="AN5" i="6"/>
  <c r="AK6" i="6"/>
  <c r="AZ39" i="6"/>
  <c r="BB24" i="6"/>
  <c r="BD24" i="6"/>
  <c r="AX24" i="6"/>
  <c r="BA53" i="6"/>
  <c r="AQ5" i="6"/>
  <c r="BA6" i="6"/>
  <c r="AP5" i="6"/>
  <c r="AK53" i="6"/>
  <c r="B5" i="6"/>
  <c r="L5" i="6" s="1"/>
  <c r="AK39" i="6"/>
  <c r="AR5" i="6"/>
  <c r="BD6" i="6"/>
  <c r="AX6" i="6"/>
  <c r="BB53" i="6"/>
  <c r="AZ6" i="6"/>
  <c r="AY53" i="6"/>
  <c r="AZ24" i="6"/>
  <c r="V5" i="6"/>
  <c r="U5" i="6"/>
  <c r="AF39" i="6"/>
  <c r="AE24" i="6"/>
  <c r="AI53" i="6"/>
  <c r="AF24" i="6"/>
  <c r="AE6" i="6"/>
  <c r="AF53" i="6"/>
  <c r="AE39" i="6"/>
  <c r="AI24" i="6"/>
  <c r="AE53" i="6"/>
  <c r="AG24" i="6"/>
  <c r="AG53" i="6"/>
  <c r="AH24" i="6"/>
  <c r="AI6" i="6"/>
  <c r="X5" i="6"/>
  <c r="AI39" i="6"/>
  <c r="Y5" i="6"/>
  <c r="W5" i="6"/>
  <c r="AG39" i="6"/>
  <c r="AH6" i="6"/>
  <c r="AH39" i="6"/>
  <c r="AH53" i="6"/>
  <c r="AF6" i="6"/>
  <c r="D27" i="2"/>
  <c r="N24" i="6"/>
  <c r="O24" i="6"/>
  <c r="P5" i="6"/>
  <c r="S5" i="6"/>
  <c r="L53" i="6"/>
  <c r="M53" i="6"/>
  <c r="P53" i="6"/>
  <c r="R24" i="6"/>
  <c r="M39" i="6"/>
  <c r="M6" i="6"/>
  <c r="L6" i="6"/>
  <c r="N53" i="6"/>
  <c r="R53" i="6"/>
  <c r="R39" i="6"/>
  <c r="G27" i="2"/>
  <c r="C5" i="6"/>
  <c r="N6" i="6"/>
  <c r="O53" i="6"/>
  <c r="F42" i="2"/>
  <c r="F9" i="2"/>
  <c r="P6" i="6"/>
  <c r="G9" i="2"/>
  <c r="O39" i="6"/>
  <c r="N39" i="6"/>
  <c r="D5" i="6"/>
  <c r="O5" i="6"/>
  <c r="R6" i="6"/>
  <c r="F56" i="2"/>
  <c r="L39" i="6"/>
  <c r="O6" i="6"/>
  <c r="P39" i="6"/>
  <c r="G56" i="2"/>
  <c r="DP5" i="1"/>
  <c r="DU5" i="1"/>
  <c r="ET5" i="1"/>
  <c r="EE5" i="1"/>
  <c r="EO5" i="1"/>
  <c r="EJ5" i="1"/>
  <c r="DZ5" i="1"/>
  <c r="EY5" i="1"/>
  <c r="FD5" i="1"/>
  <c r="BA5" i="6" l="1"/>
  <c r="AK5" i="6"/>
  <c r="BB5" i="6"/>
  <c r="AZ5" i="6"/>
  <c r="BD5" i="6"/>
  <c r="AX5" i="6"/>
  <c r="AY5" i="6"/>
  <c r="AH5" i="6"/>
  <c r="AI5" i="6"/>
  <c r="AE5" i="6"/>
  <c r="AG5" i="6"/>
  <c r="AF5" i="6"/>
  <c r="M5" i="6"/>
  <c r="R5" i="6"/>
  <c r="N5" i="6"/>
</calcChain>
</file>

<file path=xl/comments1.xml><?xml version="1.0" encoding="utf-8"?>
<comments xmlns="http://schemas.openxmlformats.org/spreadsheetml/2006/main">
  <authors>
    <author>jennifer berg</author>
    <author>jmarks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U.S. figures not a sum -- from another, more detailed, source.</t>
        </r>
      </text>
    </comment>
    <comment ref="DF6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Extrapolated. Item missing or lost.
</t>
        </r>
      </text>
    </comment>
  </commentList>
</comments>
</file>

<file path=xl/sharedStrings.xml><?xml version="1.0" encoding="utf-8"?>
<sst xmlns="http://schemas.openxmlformats.org/spreadsheetml/2006/main" count="1001" uniqueCount="243">
  <si>
    <t>Resident Population By Race/Ethnic Group (000s)</t>
  </si>
  <si>
    <t>White</t>
  </si>
  <si>
    <t>Black</t>
  </si>
  <si>
    <t>Hispanic</t>
  </si>
  <si>
    <t>Other</t>
  </si>
  <si>
    <t>All Races</t>
  </si>
  <si>
    <t>SOURCE:</t>
  </si>
  <si>
    <t>U.S. Bureau</t>
  </si>
  <si>
    <t>of the</t>
  </si>
  <si>
    <t>Census,</t>
  </si>
  <si>
    <t>Release,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</si>
  <si>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</si>
  <si>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</si>
  <si>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</si>
  <si>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</si>
  <si>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</si>
  <si>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</si>
  <si>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</si>
  <si>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</si>
  <si>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</si>
  <si>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</si>
  <si>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</si>
  <si>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</si>
  <si>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</si>
  <si>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</si>
  <si>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</si>
  <si>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</si>
  <si>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</si>
  <si>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Sep 15, 1999</t>
  </si>
  <si>
    <t>ST-98-23</t>
  </si>
  <si>
    <t>ST-98-24</t>
  </si>
  <si>
    <t>ST-98-25</t>
  </si>
  <si>
    <t>ST-98-26</t>
  </si>
  <si>
    <t>ST-98-28</t>
  </si>
  <si>
    <t>continued</t>
  </si>
  <si>
    <t>July 1, 1995 Population</t>
  </si>
  <si>
    <t>July 1, 1994 Population</t>
  </si>
  <si>
    <t>July 1, 1993 Population</t>
  </si>
  <si>
    <t>July 1, 1991 Population</t>
  </si>
  <si>
    <t>July 1, 1992 Population</t>
  </si>
  <si>
    <t>April 2000 Population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</si>
  <si>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</si>
  <si>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</si>
  <si>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</si>
  <si>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</si>
  <si>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</si>
  <si>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</si>
  <si>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</si>
  <si>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</si>
  <si>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</si>
  <si>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</si>
  <si>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</si>
  <si>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</si>
  <si>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</si>
  <si>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</si>
  <si>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</si>
  <si>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</si>
  <si>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</si>
  <si>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</si>
  <si>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</si>
  <si>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</si>
  <si>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</si>
  <si>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</si>
  <si>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</si>
  <si>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</si>
  <si>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</si>
  <si>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</si>
  <si>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</si>
  <si>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</si>
  <si>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</si>
  <si>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</si>
  <si>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</si>
  <si>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</si>
  <si>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</si>
  <si>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</si>
  <si>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1990 Population</t>
  </si>
  <si>
    <t>[Online] http://www.census.gov</t>
  </si>
  <si>
    <t>U.S. Census Bureau,</t>
  </si>
  <si>
    <t>Population Estimates</t>
  </si>
  <si>
    <t>Internet</t>
  </si>
  <si>
    <t>for States by Race and</t>
  </si>
  <si>
    <t>www.census.gov</t>
  </si>
  <si>
    <t>ST-99-30</t>
  </si>
  <si>
    <t>Aug 30, 2000</t>
  </si>
  <si>
    <t>July 1, 1996 Population</t>
  </si>
  <si>
    <t>July 1, 1997 Population</t>
  </si>
  <si>
    <t>ST-99-22</t>
  </si>
  <si>
    <t>Population of States</t>
  </si>
  <si>
    <t>by Race and Hispanic Origin:</t>
  </si>
  <si>
    <t>April 1, 1990</t>
  </si>
  <si>
    <t>Hispanic origin:</t>
  </si>
  <si>
    <t>July 1, 1991.</t>
  </si>
  <si>
    <t>July 1, 1992.</t>
  </si>
  <si>
    <t>July 1, 1997.</t>
  </si>
  <si>
    <t>July 1, 1996.</t>
  </si>
  <si>
    <t>July 1, 1994.</t>
  </si>
  <si>
    <t>July 1, 1993.</t>
  </si>
  <si>
    <t>April 1960 Population</t>
  </si>
  <si>
    <t>April 1970 Population</t>
  </si>
  <si>
    <t>April 1980 Population</t>
  </si>
  <si>
    <t>July 1, 1981 Population</t>
  </si>
  <si>
    <t>July 1, 1982 Population</t>
  </si>
  <si>
    <t>July 1, 1983 Population</t>
  </si>
  <si>
    <t>July 1, 1984 Population</t>
  </si>
  <si>
    <t>July 1, 1985 Population</t>
  </si>
  <si>
    <t>July 1, 1986 Population</t>
  </si>
  <si>
    <t>July 1, 1987 Population</t>
  </si>
  <si>
    <t>July 1, 1988 Population</t>
  </si>
  <si>
    <t>July 1, 1989 Population</t>
  </si>
  <si>
    <t>Source: U.S. Bureau of the Census,</t>
  </si>
  <si>
    <t>Estimates of the Population of States by Age, Sex, Race, and Hispanic Origin:  1981 to 1989</t>
  </si>
  <si>
    <t>Table 36, pp.32</t>
  </si>
  <si>
    <t>(Washington, D.C.: U.S. Government</t>
  </si>
  <si>
    <t>Printing Office, 1981)</t>
  </si>
  <si>
    <t>Statistical Abstract of the U.S., 1981</t>
  </si>
  <si>
    <t>Statistical Abstract of the U.S., 1980</t>
  </si>
  <si>
    <t>(Washington, D.C.: U.S. Government Printing Office, 1980)</t>
  </si>
  <si>
    <t>Table 42, pp.36</t>
  </si>
  <si>
    <t>U.S. Bureau of the Census, Census 2000 Summary File 3, Tables P6 and P7.</t>
  </si>
  <si>
    <t xml:space="preserve"> </t>
  </si>
  <si>
    <t>Racial and Ethnic Composition of the Population</t>
  </si>
  <si>
    <t>Sources:</t>
  </si>
  <si>
    <t>Northeast</t>
  </si>
  <si>
    <t>West</t>
  </si>
  <si>
    <t>Midwest</t>
  </si>
  <si>
    <t>United States Summary,</t>
  </si>
  <si>
    <t>Table 40.</t>
  </si>
  <si>
    <t>General Population Characteristics, 1980</t>
  </si>
  <si>
    <t>and for U.S.</t>
  </si>
  <si>
    <t>July 2002 Population</t>
  </si>
  <si>
    <t>July 1, 2002 Population</t>
  </si>
  <si>
    <t>July 1, 2003 Population</t>
  </si>
  <si>
    <t>July 1, 2004 Population</t>
  </si>
  <si>
    <t>July 2004 Population</t>
  </si>
  <si>
    <t>July 1, 2005 Population</t>
  </si>
  <si>
    <t>July 2005 Population</t>
  </si>
  <si>
    <t>Population Estimates for States by Race and Hispanic origin: July 1, 1995 (ST-98-27)</t>
  </si>
  <si>
    <t>July 1, 2006 Population</t>
  </si>
  <si>
    <t>July 2006 Population</t>
  </si>
  <si>
    <t>July 2007 Population</t>
  </si>
  <si>
    <t>July 1, 2007 Population</t>
  </si>
  <si>
    <t xml:space="preserve"> *Other = American Indian and Alaska Native, Asian, Native Hawaiian and Other Pacific Islander</t>
  </si>
  <si>
    <t>Other*</t>
  </si>
  <si>
    <t>6 race groups - 5 race alone groups and one multiple race group</t>
  </si>
  <si>
    <t>SC-EST2008-6RACE-ALL</t>
  </si>
  <si>
    <t>May 13, 2009</t>
  </si>
  <si>
    <t>U.S. Census Bureau, "State Sex, Race, and Hispanic Origin population Estimates: April 1, 2000 to July 1, 2008"</t>
  </si>
  <si>
    <t>Resident Population By Race/Ethnic Group</t>
  </si>
  <si>
    <t>July 2001 Population</t>
  </si>
  <si>
    <t>July 2000 Population</t>
  </si>
  <si>
    <t>July 2003Population</t>
  </si>
  <si>
    <t>July 2008 Population</t>
  </si>
  <si>
    <t>July 1, 2000 Population</t>
  </si>
  <si>
    <t>July 1, 2001 Population</t>
  </si>
  <si>
    <t>FOR ALL RACES -- U.S. Census Bureau, "State Sex, Race, and Hispanic Origin population Estimates: April 1, 2000 to July 1, 2008"</t>
  </si>
  <si>
    <t>FOR RACE/ETHNIC -- U.S. Census Bureau, "State Sex, Race, and Hispanic Origin population Estimates: April 1, 2000 to July 1, 2008"</t>
  </si>
  <si>
    <t>5 race groups - 5 race alone groups or in combination groups</t>
  </si>
  <si>
    <t>SC-EST2008-5RACE-ALL</t>
  </si>
  <si>
    <t>July 1, 1998 Population</t>
  </si>
  <si>
    <t>July 1, 1999 Population</t>
  </si>
  <si>
    <t>ST-99-31</t>
  </si>
  <si>
    <t>July 1, 1998.</t>
  </si>
  <si>
    <t>July 1, 1999.</t>
  </si>
  <si>
    <t>ST-99-32</t>
  </si>
  <si>
    <t>July 1, 2008 Population</t>
  </si>
  <si>
    <t>July 1, 2009 Population</t>
  </si>
  <si>
    <t>Release Date: June 2010</t>
  </si>
  <si>
    <t>SC-EST2009-05</t>
  </si>
  <si>
    <t xml:space="preserve">Table 5. Estimates of the Resident Population by Race Alone or in Combination1 and Hispanic Origin for the United States and States: July 1, 2009 </t>
  </si>
  <si>
    <t>July 2009 Population</t>
  </si>
  <si>
    <t>SC-EST2009-04</t>
  </si>
  <si>
    <t xml:space="preserve">Table 4. Estimates of the Resident Population by Race and Hispanic Origin for the United States and States: July 1, 2009 </t>
  </si>
  <si>
    <t>Percent Distribution</t>
  </si>
  <si>
    <t>Two or More Races</t>
  </si>
  <si>
    <t>Check Figures</t>
  </si>
  <si>
    <t>District of Columbia</t>
  </si>
  <si>
    <t>50 states and D.C.</t>
  </si>
  <si>
    <t xml:space="preserve">   as a percent of U.S.</t>
  </si>
  <si>
    <t>April 2010 Population</t>
  </si>
  <si>
    <t>White
Non Hispanic</t>
  </si>
  <si>
    <t>Black
Non Hispanic</t>
  </si>
  <si>
    <t>Two or More Races
Non Hispanic</t>
  </si>
  <si>
    <t xml:space="preserve"> *Other = American Indian and Alaska Native, Asian, Native Hawaiian and Other Pacific Islander, and Two or More Races.</t>
  </si>
  <si>
    <t>All Other
Non Hispanic</t>
  </si>
  <si>
    <t xml:space="preserve">    as a percent of U.S.</t>
  </si>
  <si>
    <t>U.S. Census Bureau, "State Population by Race-Ethnic Group 2010"</t>
  </si>
  <si>
    <t>Dec_10_PL_QTPL.xls</t>
  </si>
  <si>
    <r>
      <t>All Other</t>
    </r>
    <r>
      <rPr>
        <vertAlign val="superscript"/>
        <sz val="10"/>
        <rFont val="Arial"/>
        <family val="2"/>
      </rPr>
      <t>1</t>
    </r>
  </si>
  <si>
    <r>
      <t>SREB states</t>
    </r>
    <r>
      <rPr>
        <vertAlign val="superscript"/>
        <sz val="10"/>
        <rFont val="Arial"/>
        <family val="2"/>
      </rPr>
      <t>2</t>
    </r>
  </si>
  <si>
    <r>
      <t>West</t>
    </r>
    <r>
      <rPr>
        <vertAlign val="superscript"/>
        <sz val="10"/>
        <rFont val="Arial"/>
        <family val="2"/>
      </rPr>
      <t>2</t>
    </r>
  </si>
  <si>
    <r>
      <t>Midwest</t>
    </r>
    <r>
      <rPr>
        <vertAlign val="superscript"/>
        <sz val="10"/>
        <rFont val="Arial"/>
        <family val="2"/>
      </rPr>
      <t>2</t>
    </r>
  </si>
  <si>
    <r>
      <t>Northeast</t>
    </r>
    <r>
      <rPr>
        <vertAlign val="superscript"/>
        <sz val="10"/>
        <rFont val="Arial"/>
        <family val="2"/>
      </rPr>
      <t>2</t>
    </r>
  </si>
  <si>
    <r>
      <t>50 states and D.C.</t>
    </r>
    <r>
      <rPr>
        <vertAlign val="superscript"/>
        <sz val="10"/>
        <rFont val="Arial"/>
        <family val="2"/>
      </rPr>
      <t>2</t>
    </r>
  </si>
  <si>
    <t>July 2011 Population</t>
  </si>
  <si>
    <t>July 1, 2011 Population</t>
  </si>
  <si>
    <t>SC-EST2011-05</t>
  </si>
  <si>
    <t xml:space="preserve">Table 5. Estimates of the Resident Population by Race Alone or in Combination1 and Hispanic Origin for the United States and States: July 1, 2011 </t>
  </si>
  <si>
    <t>Release Date: June 2012</t>
  </si>
  <si>
    <t>SC-EST2011-04</t>
  </si>
  <si>
    <t>Table 4. Estimates of the Resident Population by Race and Hispanic Origin for the United States and States: July 1, 2011</t>
  </si>
  <si>
    <t>2001</t>
  </si>
  <si>
    <t>2011</t>
  </si>
  <si>
    <t>Point Change, 2001 to 2011</t>
  </si>
  <si>
    <t>April Census</t>
  </si>
  <si>
    <t>July Estimates</t>
  </si>
  <si>
    <t>July 1, 2010</t>
  </si>
  <si>
    <t>July 2010 Population</t>
  </si>
  <si>
    <t>SC-EST2010-05</t>
  </si>
  <si>
    <t>Release Date: June 2011</t>
  </si>
  <si>
    <t>SC-EST2010-04</t>
  </si>
  <si>
    <t>Table 5</t>
  </si>
  <si>
    <t>July 2012 Population</t>
  </si>
  <si>
    <t>7,645</t>
  </si>
  <si>
    <t>Release Date: June 2013</t>
  </si>
  <si>
    <t>PEP_2012_PEPSR6H</t>
  </si>
  <si>
    <t>Annual Estimates of the Resident Population by Sex, Race, and Hispanic Origin for the United States, States, and Counties: April 1, 2010 to July 1, 2012</t>
  </si>
  <si>
    <t>July 1, 2012 Population</t>
  </si>
  <si>
    <t>2002</t>
  </si>
  <si>
    <t>2012</t>
  </si>
  <si>
    <t>Point Change, 2002 to 2012</t>
  </si>
  <si>
    <t>Estimates of the Resident Population by Race Alone or in Combination1 and Hispanic Origin for the United States and States: July 1, 2012</t>
  </si>
  <si>
    <t>July 1, 2013 Population</t>
  </si>
  <si>
    <t>July 2013 Population</t>
  </si>
  <si>
    <t>PEP_2013_PEPSR6H</t>
  </si>
  <si>
    <t>Release Date: June 2014</t>
  </si>
  <si>
    <t>Includes data from Non-Hispanic and Hispanic tables</t>
  </si>
  <si>
    <t>2003</t>
  </si>
  <si>
    <t>2013</t>
  </si>
  <si>
    <t>Point Change, 2003 to 2013</t>
  </si>
  <si>
    <r>
      <t xml:space="preserve">2 </t>
    </r>
    <r>
      <rPr>
        <sz val="10"/>
        <rFont val="Arial"/>
        <family val="2"/>
      </rPr>
      <t>Because of rounding, the totals may not equal the sums of the states as shown, and the sum of the percentages shown may not equal 100 percent.</t>
    </r>
  </si>
  <si>
    <t>July 2014 Population</t>
  </si>
  <si>
    <t>PEPSR6H</t>
  </si>
  <si>
    <t>Annual Estimates of the Resident Population by Sex, Race, and Hispanic Origin for the United States, States, and Counties: April 1, 2010 to July 1, 2014</t>
  </si>
  <si>
    <t>Release Date: June 2015</t>
  </si>
  <si>
    <t>Includes Hispanic column from Hispanic table; all other columns non-Hispanic. All Races column includes Hispanic</t>
  </si>
  <si>
    <t>2014  (in thousands)</t>
  </si>
  <si>
    <t>Percent Change 2004 to 2014</t>
  </si>
  <si>
    <t>2004</t>
  </si>
  <si>
    <t>2014</t>
  </si>
  <si>
    <t>Point Change, 2004 to 2014</t>
  </si>
  <si>
    <r>
      <t xml:space="preserve">1 </t>
    </r>
    <r>
      <rPr>
        <sz val="10"/>
        <rFont val="Arial"/>
        <family val="2"/>
      </rPr>
      <t>Includes American Indians, Alaskan Natives, Hawaiians, Asians and Pacific Islanders.</t>
    </r>
  </si>
  <si>
    <t>U.S. Census Bureau: "Annual Estimates of the Resident Population by Sex, Race, and Hispanic Origin for the United States: April 1, 2000 to July 1, 2008" (2009) and "Annual Estimates of the Resident Population by Sex, Race, and Hispanic Origin for the United States, States and Counties: July 1, 2014" (2015) — www.census.gov.</t>
  </si>
  <si>
    <t xml:space="preserve">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</si>
</sst>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%"/>
    <numFmt numFmtId="168" formatCode="#,##0.0"/>
    <numFmt numFmtId="169" formatCode="_(* #,##0.0_);_(* \(#,##0.0\);_(* &quot;-&quot;??_);_(@_)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</font>
    <font>
      <u/>
      <sz val="8"/>
      <color theme="10"/>
      <name val="Helv"/>
    </font>
    <font>
      <sz val="10"/>
      <color rgb="FF0000FF"/>
      <name val="Arial"/>
      <family val="2"/>
    </font>
    <font>
      <sz val="10"/>
      <color indexed="8"/>
      <name val="SansSerif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</cellStyleXfs>
  <cellXfs count="336">
    <xf numFmtId="37" fontId="0" fillId="0" borderId="0" xfId="0"/>
    <xf numFmtId="37" fontId="2" fillId="0" borderId="0" xfId="0" applyFont="1" applyAlignment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vertical="top" wrapText="1"/>
    </xf>
    <xf numFmtId="37" fontId="2" fillId="0" borderId="0" xfId="0" applyFont="1"/>
    <xf numFmtId="37" fontId="2" fillId="0" borderId="0" xfId="0" applyFont="1" applyBorder="1" applyAlignment="1" applyProtection="1"/>
    <xf numFmtId="37" fontId="2" fillId="0" borderId="0" xfId="0" applyFont="1" applyFill="1" applyBorder="1"/>
    <xf numFmtId="37" fontId="2" fillId="0" borderId="2" xfId="0" applyFont="1" applyFill="1" applyBorder="1" applyAlignment="1" applyProtection="1">
      <alignment horizontal="centerContinuous"/>
    </xf>
    <xf numFmtId="37" fontId="2" fillId="0" borderId="1" xfId="0" applyFont="1" applyFill="1" applyBorder="1" applyAlignment="1" applyProtection="1">
      <alignment horizontal="centerContinuous"/>
    </xf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Border="1" applyAlignment="1" applyProtection="1">
      <alignment horizontal="left"/>
    </xf>
    <xf numFmtId="37" fontId="2" fillId="0" borderId="0" xfId="0" quotePrefix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3" fontId="2" fillId="0" borderId="0" xfId="4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2" xfId="0" applyFont="1" applyFill="1" applyBorder="1" applyAlignment="1" applyProtection="1">
      <alignment horizontal="center"/>
    </xf>
    <xf numFmtId="37" fontId="2" fillId="0" borderId="0" xfId="0" applyFont="1" applyProtection="1"/>
    <xf numFmtId="37" fontId="2" fillId="0" borderId="0" xfId="0" applyFont="1" applyBorder="1" applyProtection="1"/>
    <xf numFmtId="37" fontId="2" fillId="0" borderId="3" xfId="0" applyFont="1" applyBorder="1" applyAlignment="1" applyProtection="1">
      <alignment horizontal="centerContinuous"/>
    </xf>
    <xf numFmtId="3" fontId="2" fillId="0" borderId="0" xfId="0" applyNumberFormat="1" applyFont="1" applyBorder="1" applyAlignment="1" applyProtection="1">
      <alignment horizontal="right"/>
    </xf>
    <xf numFmtId="37" fontId="2" fillId="0" borderId="6" xfId="0" applyFont="1" applyBorder="1" applyProtection="1"/>
    <xf numFmtId="37" fontId="2" fillId="0" borderId="0" xfId="0" applyFont="1" applyFill="1" applyBorder="1" applyAlignment="1">
      <alignment horizontal="right"/>
    </xf>
    <xf numFmtId="37" fontId="2" fillId="0" borderId="4" xfId="0" applyFont="1" applyFill="1" applyBorder="1" applyAlignment="1">
      <alignment horizontal="right"/>
    </xf>
    <xf numFmtId="37" fontId="2" fillId="0" borderId="0" xfId="0" applyFont="1" applyFill="1" applyAlignment="1">
      <alignment horizontal="right"/>
    </xf>
    <xf numFmtId="37" fontId="2" fillId="0" borderId="8" xfId="0" quotePrefix="1" applyFont="1" applyBorder="1" applyAlignment="1" applyProtection="1">
      <alignment horizontal="centerContinuous"/>
    </xf>
    <xf numFmtId="37" fontId="2" fillId="0" borderId="9" xfId="0" applyFont="1" applyBorder="1" applyAlignment="1" applyProtection="1">
      <alignment horizontal="centerContinuous"/>
    </xf>
    <xf numFmtId="37" fontId="3" fillId="0" borderId="10" xfId="0" quotePrefix="1" applyFont="1" applyFill="1" applyBorder="1" applyAlignment="1" applyProtection="1">
      <alignment horizontal="left" vertical="top"/>
    </xf>
    <xf numFmtId="37" fontId="3" fillId="0" borderId="0" xfId="0" quotePrefix="1" applyFont="1" applyFill="1" applyBorder="1" applyAlignment="1" applyProtection="1">
      <alignment horizontal="left" vertical="top"/>
    </xf>
    <xf numFmtId="37" fontId="2" fillId="0" borderId="0" xfId="0" applyFont="1" applyFill="1" applyBorder="1" applyAlignment="1">
      <alignment vertical="top"/>
    </xf>
    <xf numFmtId="37" fontId="0" fillId="0" borderId="0" xfId="0" applyAlignment="1">
      <alignment vertical="top"/>
    </xf>
    <xf numFmtId="37" fontId="2" fillId="0" borderId="0" xfId="0" applyFont="1" applyFill="1" applyAlignment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Alignment="1" applyProtection="1">
      <alignment vertical="top"/>
    </xf>
    <xf numFmtId="37" fontId="2" fillId="0" borderId="0" xfId="0" applyFont="1" applyFill="1" applyAlignment="1">
      <alignment horizontal="right" vertical="top"/>
    </xf>
    <xf numFmtId="37" fontId="2" fillId="0" borderId="0" xfId="0" applyFont="1" applyFill="1" applyBorder="1" applyAlignment="1" applyProtection="1">
      <alignment horizontal="left" vertical="top"/>
    </xf>
    <xf numFmtId="37" fontId="2" fillId="0" borderId="0" xfId="0" quotePrefix="1" applyFont="1" applyFill="1" applyBorder="1" applyAlignment="1" applyProtection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" xfId="0" applyFont="1" applyFill="1" applyBorder="1" applyAlignment="1" applyProtection="1">
      <alignment horizontal="right"/>
    </xf>
    <xf numFmtId="37" fontId="7" fillId="0" borderId="0" xfId="0" applyFont="1" applyAlignment="1">
      <alignment horizontal="right"/>
    </xf>
    <xf numFmtId="37" fontId="2" fillId="0" borderId="0" xfId="0" applyFont="1" applyBorder="1"/>
    <xf numFmtId="164" fontId="2" fillId="0" borderId="0" xfId="4" applyNumberFormat="1" applyFont="1" applyFill="1" applyBorder="1"/>
    <xf numFmtId="37" fontId="2" fillId="0" borderId="6" xfId="0" applyFont="1" applyBorder="1"/>
    <xf numFmtId="37" fontId="2" fillId="0" borderId="4" xfId="0" applyFont="1" applyFill="1" applyBorder="1"/>
    <xf numFmtId="37" fontId="2" fillId="0" borderId="4" xfId="0" applyFont="1" applyBorder="1"/>
    <xf numFmtId="37" fontId="2" fillId="0" borderId="8" xfId="0" applyFont="1" applyFill="1" applyBorder="1" applyAlignment="1" applyProtection="1">
      <alignment horizontal="centerContinuous"/>
    </xf>
    <xf numFmtId="37" fontId="2" fillId="0" borderId="11" xfId="0" applyFont="1" applyFill="1" applyBorder="1" applyAlignment="1" applyProtection="1">
      <alignment horizontal="centerContinuous"/>
    </xf>
    <xf numFmtId="164" fontId="2" fillId="0" borderId="6" xfId="4" applyNumberFormat="1" applyFont="1" applyFill="1" applyBorder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2" xfId="0" applyFont="1" applyBorder="1" applyAlignment="1" applyProtection="1">
      <alignment horizontal="right"/>
    </xf>
    <xf numFmtId="37" fontId="2" fillId="0" borderId="11" xfId="0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37" fontId="2" fillId="0" borderId="11" xfId="0" applyFont="1" applyBorder="1" applyAlignment="1" applyProtection="1">
      <alignment horizontal="centerContinuous"/>
    </xf>
    <xf numFmtId="37" fontId="2" fillId="0" borderId="0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left"/>
    </xf>
    <xf numFmtId="37" fontId="2" fillId="0" borderId="0" xfId="0" applyFont="1" applyFill="1" applyBorder="1" applyAlignment="1">
      <alignment horizontal="left"/>
    </xf>
    <xf numFmtId="168" fontId="2" fillId="0" borderId="6" xfId="0" applyNumberFormat="1" applyFont="1" applyBorder="1"/>
    <xf numFmtId="168" fontId="2" fillId="0" borderId="0" xfId="0" applyNumberFormat="1" applyFont="1"/>
    <xf numFmtId="168" fontId="2" fillId="0" borderId="7" xfId="0" applyNumberFormat="1" applyFont="1" applyBorder="1"/>
    <xf numFmtId="168" fontId="2" fillId="0" borderId="4" xfId="0" applyNumberFormat="1" applyFont="1" applyBorder="1"/>
    <xf numFmtId="9" fontId="2" fillId="0" borderId="0" xfId="3" applyFont="1" applyBorder="1" applyAlignment="1" applyProtection="1">
      <alignment horizontal="right"/>
    </xf>
    <xf numFmtId="37" fontId="2" fillId="0" borderId="0" xfId="0" quotePrefix="1" applyFont="1"/>
    <xf numFmtId="37" fontId="2" fillId="0" borderId="0" xfId="0" applyFont="1" applyFill="1" applyBorder="1" applyAlignment="1" applyProtection="1">
      <alignment vertical="top"/>
    </xf>
    <xf numFmtId="37" fontId="2" fillId="0" borderId="0" xfId="0" applyFont="1" applyBorder="1" applyAlignment="1"/>
    <xf numFmtId="37" fontId="2" fillId="0" borderId="0" xfId="0" applyFont="1" applyAlignment="1"/>
    <xf numFmtId="164" fontId="2" fillId="0" borderId="0" xfId="1" applyNumberFormat="1" applyFont="1" applyBorder="1" applyAlignment="1" applyProtection="1">
      <alignment horizontal="right"/>
    </xf>
    <xf numFmtId="168" fontId="2" fillId="0" borderId="0" xfId="0" applyNumberFormat="1" applyFont="1" applyBorder="1"/>
    <xf numFmtId="37" fontId="7" fillId="0" borderId="0" xfId="0" applyFont="1" applyBorder="1" applyAlignment="1" applyProtection="1">
      <alignment horizontal="left"/>
    </xf>
    <xf numFmtId="37" fontId="2" fillId="0" borderId="0" xfId="0" quotePrefix="1" applyFont="1" applyBorder="1"/>
    <xf numFmtId="37" fontId="2" fillId="0" borderId="2" xfId="0" applyFont="1" applyFill="1" applyBorder="1" applyAlignment="1" applyProtection="1">
      <alignment horizontal="center" wrapText="1"/>
    </xf>
    <xf numFmtId="37" fontId="2" fillId="0" borderId="0" xfId="0" applyFont="1" applyAlignment="1" applyProtection="1">
      <alignment horizontal="center"/>
    </xf>
    <xf numFmtId="37" fontId="2" fillId="0" borderId="0" xfId="0" applyFont="1" applyBorder="1" applyAlignment="1" applyProtection="1">
      <alignment horizontal="center"/>
    </xf>
    <xf numFmtId="167" fontId="2" fillId="0" borderId="0" xfId="3" applyNumberFormat="1" applyFont="1" applyAlignment="1" applyProtection="1">
      <alignment horizontal="center"/>
    </xf>
    <xf numFmtId="37" fontId="2" fillId="0" borderId="3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 vertical="top"/>
    </xf>
    <xf numFmtId="37" fontId="2" fillId="0" borderId="0" xfId="0" applyFont="1" applyFill="1" applyBorder="1" applyAlignment="1"/>
    <xf numFmtId="37" fontId="0" fillId="0" borderId="0" xfId="0" applyAlignment="1"/>
    <xf numFmtId="37" fontId="2" fillId="0" borderId="0" xfId="0" applyFont="1" applyFill="1" applyAlignment="1"/>
    <xf numFmtId="37" fontId="2" fillId="0" borderId="1" xfId="0" applyFont="1" applyFill="1" applyBorder="1" applyAlignment="1" applyProtection="1"/>
    <xf numFmtId="37" fontId="2" fillId="0" borderId="0" xfId="0" applyFont="1" applyFill="1" applyBorder="1" applyAlignment="1" applyProtection="1"/>
    <xf numFmtId="165" fontId="0" fillId="0" borderId="0" xfId="0" applyNumberFormat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Fill="1" applyAlignment="1"/>
    <xf numFmtId="37" fontId="2" fillId="0" borderId="0" xfId="0" applyFont="1" applyFill="1" applyAlignment="1" applyProtection="1"/>
    <xf numFmtId="167" fontId="2" fillId="0" borderId="0" xfId="3" applyNumberFormat="1" applyFont="1" applyFill="1" applyAlignment="1" applyProtection="1"/>
    <xf numFmtId="37" fontId="2" fillId="0" borderId="13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3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Continuous"/>
    </xf>
    <xf numFmtId="0" fontId="2" fillId="0" borderId="12" xfId="0" quotePrefix="1" applyNumberFormat="1" applyFont="1" applyFill="1" applyBorder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2" fillId="2" borderId="0" xfId="0" applyFont="1" applyFill="1"/>
    <xf numFmtId="0" fontId="2" fillId="2" borderId="4" xfId="0" applyNumberFormat="1" applyFont="1" applyFill="1" applyBorder="1"/>
    <xf numFmtId="166" fontId="2" fillId="2" borderId="0" xfId="0" applyNumberFormat="1" applyFont="1" applyFill="1"/>
    <xf numFmtId="3" fontId="11" fillId="0" borderId="0" xfId="4" applyNumberFormat="1" applyFont="1" applyFill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7" fontId="2" fillId="0" borderId="7" xfId="0" applyFont="1" applyBorder="1"/>
    <xf numFmtId="37" fontId="2" fillId="0" borderId="6" xfId="0" applyFont="1" applyFill="1" applyBorder="1"/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6" xfId="0" applyFont="1" applyFill="1" applyBorder="1" applyAlignment="1">
      <alignment horizontal="left"/>
    </xf>
    <xf numFmtId="37" fontId="2" fillId="0" borderId="4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15" xfId="0" applyNumberFormat="1" applyFont="1" applyFill="1" applyBorder="1" applyAlignment="1"/>
    <xf numFmtId="37" fontId="2" fillId="0" borderId="4" xfId="0" applyFont="1" applyFill="1" applyBorder="1" applyAlignment="1" applyProtection="1">
      <alignment horizontal="right"/>
    </xf>
    <xf numFmtId="37" fontId="2" fillId="0" borderId="16" xfId="0" applyFont="1" applyFill="1" applyBorder="1" applyAlignment="1" applyProtection="1">
      <alignment horizontal="right"/>
    </xf>
    <xf numFmtId="37" fontId="2" fillId="0" borderId="16" xfId="0" applyFont="1" applyFill="1" applyBorder="1" applyAlignment="1">
      <alignment horizontal="right"/>
    </xf>
    <xf numFmtId="37" fontId="2" fillId="0" borderId="5" xfId="0" applyFont="1" applyFill="1" applyBorder="1" applyAlignment="1">
      <alignment horizontal="right"/>
    </xf>
    <xf numFmtId="37" fontId="2" fillId="0" borderId="15" xfId="0" applyFont="1" applyFill="1" applyBorder="1" applyAlignment="1" applyProtection="1">
      <alignment horizontal="right"/>
    </xf>
    <xf numFmtId="37" fontId="2" fillId="0" borderId="15" xfId="0" applyFont="1" applyFill="1" applyBorder="1" applyAlignment="1">
      <alignment horizontal="right"/>
    </xf>
    <xf numFmtId="37" fontId="2" fillId="0" borderId="17" xfId="0" applyFont="1" applyFill="1" applyBorder="1" applyAlignment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18" xfId="0" applyFont="1" applyFill="1" applyBorder="1" applyAlignment="1" applyProtection="1">
      <alignment horizontal="right"/>
    </xf>
    <xf numFmtId="37" fontId="2" fillId="0" borderId="19" xfId="0" applyFont="1" applyFill="1" applyBorder="1" applyAlignment="1" applyProtection="1">
      <alignment horizontal="centerContinuous"/>
    </xf>
    <xf numFmtId="37" fontId="2" fillId="0" borderId="20" xfId="0" applyFont="1" applyFill="1" applyBorder="1" applyAlignment="1" applyProtection="1">
      <alignment horizontal="centerContinuous"/>
    </xf>
    <xf numFmtId="164" fontId="2" fillId="0" borderId="21" xfId="4" applyNumberFormat="1" applyFont="1" applyFill="1" applyBorder="1"/>
    <xf numFmtId="37" fontId="2" fillId="0" borderId="21" xfId="0" applyFont="1" applyBorder="1" applyProtection="1"/>
    <xf numFmtId="37" fontId="2" fillId="0" borderId="21" xfId="0" applyFont="1" applyBorder="1"/>
    <xf numFmtId="37" fontId="2" fillId="0" borderId="22" xfId="0" applyFont="1" applyBorder="1"/>
    <xf numFmtId="164" fontId="2" fillId="0" borderId="4" xfId="4" applyNumberFormat="1" applyFont="1" applyFill="1" applyBorder="1"/>
    <xf numFmtId="164" fontId="2" fillId="0" borderId="7" xfId="4" applyNumberFormat="1" applyFont="1" applyFill="1" applyBorder="1"/>
    <xf numFmtId="164" fontId="2" fillId="0" borderId="22" xfId="4" applyNumberFormat="1" applyFont="1" applyFill="1" applyBorder="1"/>
    <xf numFmtId="37" fontId="2" fillId="0" borderId="15" xfId="0" applyFont="1" applyBorder="1" applyProtection="1"/>
    <xf numFmtId="37" fontId="2" fillId="0" borderId="18" xfId="0" applyFont="1" applyBorder="1" applyProtection="1"/>
    <xf numFmtId="37" fontId="2" fillId="0" borderId="24" xfId="0" applyFont="1" applyBorder="1" applyProtection="1"/>
    <xf numFmtId="37" fontId="2" fillId="0" borderId="24" xfId="0" applyFont="1" applyBorder="1"/>
    <xf numFmtId="37" fontId="2" fillId="0" borderId="23" xfId="0" applyFont="1" applyBorder="1"/>
    <xf numFmtId="37" fontId="2" fillId="0" borderId="25" xfId="0" applyFont="1" applyBorder="1" applyProtection="1"/>
    <xf numFmtId="37" fontId="2" fillId="0" borderId="2" xfId="0" applyFont="1" applyFill="1" applyBorder="1" applyAlignment="1" applyProtection="1">
      <alignment horizontal="centerContinuous" wrapText="1"/>
    </xf>
    <xf numFmtId="169" fontId="2" fillId="0" borderId="4" xfId="4" applyNumberFormat="1" applyFont="1" applyFill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9" fontId="2" fillId="0" borderId="0" xfId="4" applyNumberFormat="1" applyFont="1" applyFill="1" applyBorder="1"/>
    <xf numFmtId="169" fontId="2" fillId="0" borderId="4" xfId="4" applyNumberFormat="1" applyFont="1" applyFill="1" applyBorder="1"/>
    <xf numFmtId="169" fontId="2" fillId="0" borderId="0" xfId="0" applyNumberFormat="1" applyFont="1"/>
    <xf numFmtId="169" fontId="2" fillId="0" borderId="0" xfId="0" applyNumberFormat="1" applyFont="1" applyBorder="1" applyProtection="1"/>
    <xf numFmtId="169" fontId="2" fillId="0" borderId="4" xfId="0" applyNumberFormat="1" applyFont="1" applyBorder="1"/>
    <xf numFmtId="169" fontId="2" fillId="0" borderId="15" xfId="0" applyNumberFormat="1" applyFont="1" applyBorder="1" applyProtection="1"/>
    <xf numFmtId="168" fontId="2" fillId="0" borderId="4" xfId="4" applyNumberFormat="1" applyFont="1" applyFill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0" xfId="4" applyNumberFormat="1" applyFont="1" applyFill="1" applyBorder="1"/>
    <xf numFmtId="168" fontId="2" fillId="0" borderId="4" xfId="4" applyNumberFormat="1" applyFont="1" applyFill="1" applyBorder="1"/>
    <xf numFmtId="168" fontId="2" fillId="0" borderId="0" xfId="0" applyNumberFormat="1" applyFont="1" applyBorder="1" applyProtection="1"/>
    <xf numFmtId="168" fontId="2" fillId="0" borderId="15" xfId="0" applyNumberFormat="1" applyFont="1" applyBorder="1" applyProtection="1"/>
    <xf numFmtId="169" fontId="2" fillId="0" borderId="7" xfId="4" applyNumberFormat="1" applyFont="1" applyFill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2" fillId="0" borderId="6" xfId="0" applyNumberFormat="1" applyFont="1" applyBorder="1"/>
    <xf numFmtId="169" fontId="2" fillId="0" borderId="6" xfId="4" applyNumberFormat="1" applyFont="1" applyFill="1" applyBorder="1"/>
    <xf numFmtId="169" fontId="2" fillId="0" borderId="7" xfId="4" applyNumberFormat="1" applyFont="1" applyFill="1" applyBorder="1"/>
    <xf numFmtId="169" fontId="2" fillId="0" borderId="6" xfId="0" applyNumberFormat="1" applyFont="1" applyBorder="1" applyProtection="1"/>
    <xf numFmtId="169" fontId="2" fillId="0" borderId="7" xfId="0" applyNumberFormat="1" applyFont="1" applyBorder="1"/>
    <xf numFmtId="169" fontId="2" fillId="0" borderId="18" xfId="0" applyNumberFormat="1" applyFont="1" applyBorder="1" applyProtection="1"/>
    <xf numFmtId="168" fontId="2" fillId="0" borderId="7" xfId="4" applyNumberFormat="1" applyFont="1" applyFill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6" xfId="4" applyNumberFormat="1" applyFont="1" applyFill="1" applyBorder="1"/>
    <xf numFmtId="168" fontId="2" fillId="0" borderId="7" xfId="4" applyNumberFormat="1" applyFont="1" applyFill="1" applyBorder="1"/>
    <xf numFmtId="168" fontId="2" fillId="0" borderId="6" xfId="0" applyNumberFormat="1" applyFont="1" applyBorder="1" applyProtection="1"/>
    <xf numFmtId="168" fontId="2" fillId="0" borderId="18" xfId="0" applyNumberFormat="1" applyFont="1" applyBorder="1" applyProtection="1"/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4" xfId="0" applyNumberFormat="1" applyFont="1" applyBorder="1" applyAlignment="1"/>
    <xf numFmtId="3" fontId="2" fillId="3" borderId="4" xfId="0" applyNumberFormat="1" applyFont="1" applyFill="1" applyBorder="1" applyAlignment="1"/>
    <xf numFmtId="3" fontId="2" fillId="0" borderId="10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7" fontId="2" fillId="0" borderId="1" xfId="0" quotePrefix="1" applyFont="1" applyFill="1" applyBorder="1" applyAlignment="1" applyProtection="1">
      <alignment horizontal="centerContinuous" wrapText="1"/>
    </xf>
    <xf numFmtId="37" fontId="2" fillId="0" borderId="12" xfId="0" applyFont="1" applyFill="1" applyBorder="1" applyAlignment="1" applyProtection="1">
      <alignment horizontal="centerContinuous"/>
    </xf>
    <xf numFmtId="37" fontId="2" fillId="0" borderId="8" xfId="0" applyFont="1" applyFill="1" applyBorder="1" applyAlignment="1" applyProtection="1">
      <alignment horizontal="center"/>
    </xf>
    <xf numFmtId="0" fontId="2" fillId="0" borderId="27" xfId="0" quotePrefix="1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" wrapText="1"/>
    </xf>
    <xf numFmtId="168" fontId="2" fillId="0" borderId="7" xfId="0" applyNumberFormat="1" applyFont="1" applyFill="1" applyBorder="1" applyAlignment="1"/>
    <xf numFmtId="168" fontId="2" fillId="0" borderId="4" xfId="0" applyNumberFormat="1" applyFont="1" applyFill="1" applyBorder="1" applyAlignment="1"/>
    <xf numFmtId="9" fontId="2" fillId="0" borderId="0" xfId="3" applyFont="1" applyProtection="1"/>
    <xf numFmtId="168" fontId="2" fillId="0" borderId="6" xfId="0" applyNumberFormat="1" applyFont="1" applyFill="1" applyBorder="1" applyAlignment="1"/>
    <xf numFmtId="168" fontId="2" fillId="0" borderId="0" xfId="0" applyNumberFormat="1" applyFont="1" applyFill="1" applyAlignment="1"/>
    <xf numFmtId="168" fontId="2" fillId="3" borderId="6" xfId="0" applyNumberFormat="1" applyFont="1" applyFill="1" applyBorder="1" applyAlignment="1"/>
    <xf numFmtId="168" fontId="2" fillId="3" borderId="0" xfId="0" applyNumberFormat="1" applyFont="1" applyFill="1" applyAlignment="1"/>
    <xf numFmtId="168" fontId="2" fillId="0" borderId="26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3" xfId="0" quotePrefix="1" applyFont="1" applyFill="1" applyBorder="1" applyAlignment="1" applyProtection="1">
      <alignment horizontal="centerContinuous"/>
    </xf>
    <xf numFmtId="37" fontId="12" fillId="0" borderId="0" xfId="5" applyNumberFormat="1" applyAlignment="1" applyProtection="1"/>
    <xf numFmtId="166" fontId="2" fillId="0" borderId="0" xfId="0" applyNumberFormat="1" applyFont="1" applyFill="1" applyBorder="1" applyAlignment="1"/>
    <xf numFmtId="3" fontId="2" fillId="0" borderId="4" xfId="0" quotePrefix="1" applyNumberFormat="1" applyFont="1" applyFill="1" applyBorder="1" applyAlignment="1"/>
    <xf numFmtId="37" fontId="13" fillId="0" borderId="7" xfId="0" applyFont="1" applyFill="1" applyBorder="1" applyAlignment="1" applyProtection="1">
      <alignment horizontal="right"/>
    </xf>
    <xf numFmtId="37" fontId="13" fillId="0" borderId="6" xfId="0" applyFont="1" applyFill="1" applyBorder="1" applyAlignment="1" applyProtection="1">
      <alignment horizontal="right"/>
    </xf>
    <xf numFmtId="37" fontId="13" fillId="0" borderId="6" xfId="0" applyFont="1" applyFill="1" applyBorder="1"/>
    <xf numFmtId="37" fontId="13" fillId="0" borderId="6" xfId="0" applyFont="1" applyFill="1" applyBorder="1" applyAlignment="1">
      <alignment horizontal="right"/>
    </xf>
    <xf numFmtId="37" fontId="13" fillId="0" borderId="6" xfId="0" applyFont="1" applyFill="1" applyBorder="1" applyAlignment="1">
      <alignment horizontal="left"/>
    </xf>
    <xf numFmtId="37" fontId="13" fillId="0" borderId="18" xfId="0" applyFont="1" applyFill="1" applyBorder="1" applyAlignment="1" applyProtection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164" fontId="13" fillId="0" borderId="4" xfId="4" applyNumberFormat="1" applyFont="1" applyFill="1" applyBorder="1" applyAlignment="1">
      <alignment horizontal="right"/>
    </xf>
    <xf numFmtId="164" fontId="13" fillId="0" borderId="7" xfId="4" applyNumberFormat="1" applyFont="1" applyFill="1" applyBorder="1" applyAlignment="1">
      <alignment horizontal="right"/>
    </xf>
    <xf numFmtId="164" fontId="13" fillId="0" borderId="22" xfId="4" applyNumberFormat="1" applyFont="1" applyFill="1" applyBorder="1" applyAlignment="1">
      <alignment horizontal="right"/>
    </xf>
    <xf numFmtId="37" fontId="13" fillId="0" borderId="0" xfId="0" applyFont="1" applyBorder="1" applyAlignment="1">
      <alignment horizontal="right"/>
    </xf>
    <xf numFmtId="37" fontId="13" fillId="0" borderId="6" xfId="0" applyFont="1" applyBorder="1" applyAlignment="1">
      <alignment horizontal="right"/>
    </xf>
    <xf numFmtId="37" fontId="13" fillId="0" borderId="21" xfId="0" applyFont="1" applyBorder="1" applyAlignment="1">
      <alignment horizontal="right"/>
    </xf>
    <xf numFmtId="37" fontId="13" fillId="0" borderId="0" xfId="0" applyFont="1" applyBorder="1"/>
    <xf numFmtId="37" fontId="13" fillId="0" borderId="0" xfId="0" applyFont="1"/>
    <xf numFmtId="37" fontId="13" fillId="0" borderId="6" xfId="0" applyFont="1" applyBorder="1"/>
    <xf numFmtId="37" fontId="13" fillId="0" borderId="21" xfId="0" applyFont="1" applyBorder="1"/>
    <xf numFmtId="164" fontId="13" fillId="0" borderId="4" xfId="1" applyNumberFormat="1" applyFont="1" applyFill="1" applyBorder="1" applyAlignment="1" applyProtection="1">
      <alignment horizontal="right"/>
    </xf>
    <xf numFmtId="37" fontId="13" fillId="0" borderId="4" xfId="0" applyFont="1" applyFill="1" applyBorder="1" applyAlignment="1" applyProtection="1">
      <alignment horizontal="right"/>
    </xf>
    <xf numFmtId="37" fontId="13" fillId="0" borderId="16" xfId="0" applyFont="1" applyFill="1" applyBorder="1" applyAlignment="1" applyProtection="1">
      <alignment horizontal="right"/>
    </xf>
    <xf numFmtId="37" fontId="13" fillId="0" borderId="0" xfId="0" applyFont="1" applyFill="1" applyBorder="1" applyAlignment="1" applyProtection="1">
      <alignment horizontal="right"/>
    </xf>
    <xf numFmtId="37" fontId="13" fillId="0" borderId="0" xfId="0" applyFont="1" applyFill="1" applyBorder="1" applyAlignment="1">
      <alignment horizontal="right"/>
    </xf>
    <xf numFmtId="37" fontId="2" fillId="0" borderId="12" xfId="0" applyFont="1" applyFill="1" applyBorder="1" applyAlignment="1" applyProtection="1">
      <alignment horizontal="left"/>
    </xf>
    <xf numFmtId="37" fontId="2" fillId="0" borderId="4" xfId="0" applyFont="1" applyBorder="1" applyAlignment="1" applyProtection="1">
      <alignment horizontal="right"/>
    </xf>
    <xf numFmtId="164" fontId="2" fillId="0" borderId="4" xfId="1" applyNumberFormat="1" applyFont="1" applyBorder="1" applyAlignment="1" applyProtection="1">
      <alignment horizontal="right"/>
    </xf>
    <xf numFmtId="37" fontId="2" fillId="0" borderId="4" xfId="0" applyFont="1" applyBorder="1" applyAlignment="1">
      <alignment horizontal="right"/>
    </xf>
    <xf numFmtId="9" fontId="2" fillId="0" borderId="4" xfId="3" applyFont="1" applyBorder="1" applyAlignment="1" applyProtection="1">
      <alignment horizontal="right"/>
    </xf>
    <xf numFmtId="37" fontId="2" fillId="0" borderId="28" xfId="0" applyFont="1" applyBorder="1" applyProtection="1"/>
    <xf numFmtId="37" fontId="2" fillId="0" borderId="4" xfId="0" applyFont="1" applyBorder="1" applyProtection="1"/>
    <xf numFmtId="37" fontId="2" fillId="0" borderId="8" xfId="0" applyFont="1" applyBorder="1" applyAlignment="1" applyProtection="1">
      <alignment horizontal="centerContinuous"/>
    </xf>
    <xf numFmtId="37" fontId="13" fillId="0" borderId="26" xfId="0" applyFont="1" applyBorder="1" applyAlignment="1">
      <alignment horizontal="right"/>
    </xf>
    <xf numFmtId="3" fontId="2" fillId="0" borderId="4" xfId="0" quotePrefix="1" applyNumberFormat="1" applyFont="1" applyFill="1" applyBorder="1" applyAlignment="1">
      <alignment horizontal="right"/>
    </xf>
    <xf numFmtId="3" fontId="14" fillId="4" borderId="29" xfId="0" applyNumberFormat="1" applyFont="1" applyFill="1" applyBorder="1" applyAlignment="1">
      <alignment horizontal="right" vertical="top" wrapText="1"/>
    </xf>
    <xf numFmtId="37" fontId="2" fillId="0" borderId="11" xfId="0" applyFont="1" applyFill="1" applyBorder="1" applyAlignment="1" applyProtection="1">
      <alignment horizontal="right"/>
    </xf>
    <xf numFmtId="37" fontId="2" fillId="0" borderId="2" xfId="0" applyFont="1" applyFill="1" applyBorder="1" applyAlignment="1" applyProtection="1">
      <alignment horizontal="right" wrapText="1"/>
    </xf>
    <xf numFmtId="37" fontId="2" fillId="0" borderId="2" xfId="0" applyFont="1" applyFill="1" applyBorder="1" applyAlignment="1" applyProtection="1">
      <alignment horizontal="right"/>
    </xf>
    <xf numFmtId="37" fontId="2" fillId="0" borderId="30" xfId="0" applyFont="1" applyFill="1" applyBorder="1" applyAlignment="1" applyProtection="1">
      <alignment horizontal="right" wrapText="1"/>
    </xf>
    <xf numFmtId="37" fontId="2" fillId="0" borderId="6" xfId="0" applyFont="1" applyBorder="1" applyAlignment="1">
      <alignment horizontal="right"/>
    </xf>
    <xf numFmtId="37" fontId="2" fillId="0" borderId="5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16" xfId="0" applyFont="1" applyBorder="1" applyAlignment="1">
      <alignment horizontal="right"/>
    </xf>
    <xf numFmtId="37" fontId="2" fillId="0" borderId="18" xfId="0" applyFont="1" applyBorder="1" applyAlignment="1">
      <alignment horizontal="right"/>
    </xf>
    <xf numFmtId="37" fontId="2" fillId="0" borderId="17" xfId="0" applyFont="1" applyBorder="1" applyAlignment="1">
      <alignment horizontal="right"/>
    </xf>
    <xf numFmtId="37" fontId="2" fillId="0" borderId="31" xfId="0" applyFont="1" applyBorder="1" applyAlignment="1">
      <alignment horizontal="right"/>
    </xf>
    <xf numFmtId="3" fontId="14" fillId="4" borderId="0" xfId="0" applyNumberFormat="1" applyFont="1" applyFill="1" applyBorder="1" applyAlignment="1">
      <alignment horizontal="right" vertical="top" wrapText="1"/>
    </xf>
    <xf numFmtId="3" fontId="14" fillId="4" borderId="4" xfId="0" applyNumberFormat="1" applyFont="1" applyFill="1" applyBorder="1" applyAlignment="1">
      <alignment horizontal="right" vertical="top" wrapText="1"/>
    </xf>
    <xf numFmtId="37" fontId="2" fillId="0" borderId="30" xfId="0" applyFont="1" applyBorder="1" applyAlignment="1" applyProtection="1">
      <alignment horizontal="centerContinuous"/>
    </xf>
    <xf numFmtId="9" fontId="2" fillId="0" borderId="32" xfId="3" applyFont="1" applyBorder="1" applyAlignment="1" applyProtection="1">
      <alignment horizontal="right"/>
    </xf>
    <xf numFmtId="37" fontId="2" fillId="0" borderId="5" xfId="0" applyFont="1" applyFill="1" applyBorder="1"/>
    <xf numFmtId="37" fontId="2" fillId="0" borderId="30" xfId="0" applyFont="1" applyBorder="1" applyAlignment="1" applyProtection="1">
      <alignment horizontal="right"/>
    </xf>
    <xf numFmtId="37" fontId="2" fillId="0" borderId="5" xfId="0" applyFont="1" applyFill="1" applyBorder="1" applyAlignment="1">
      <alignment horizontal="left"/>
    </xf>
    <xf numFmtId="37" fontId="2" fillId="0" borderId="26" xfId="0" applyFont="1" applyFill="1" applyBorder="1"/>
    <xf numFmtId="37" fontId="2" fillId="0" borderId="10" xfId="0" applyFont="1" applyFill="1" applyBorder="1"/>
    <xf numFmtId="37" fontId="2" fillId="0" borderId="33" xfId="0" applyFont="1" applyFill="1" applyBorder="1"/>
    <xf numFmtId="37" fontId="2" fillId="0" borderId="10" xfId="0" applyFont="1" applyFill="1" applyBorder="1" applyAlignment="1">
      <alignment horizontal="left"/>
    </xf>
    <xf numFmtId="3" fontId="2" fillId="0" borderId="33" xfId="0" applyNumberFormat="1" applyFont="1" applyFill="1" applyBorder="1" applyAlignment="1"/>
    <xf numFmtId="37" fontId="0" fillId="0" borderId="10" xfId="0" applyBorder="1" applyAlignment="1">
      <alignment vertical="top"/>
    </xf>
    <xf numFmtId="169" fontId="2" fillId="0" borderId="10" xfId="4" applyNumberFormat="1" applyFont="1" applyFill="1" applyBorder="1"/>
    <xf numFmtId="37" fontId="2" fillId="0" borderId="10" xfId="0" applyFont="1" applyBorder="1"/>
    <xf numFmtId="169" fontId="2" fillId="0" borderId="33" xfId="4" applyNumberFormat="1" applyFont="1" applyFill="1" applyBorder="1"/>
    <xf numFmtId="169" fontId="2" fillId="0" borderId="26" xfId="4" applyNumberFormat="1" applyFont="1" applyFill="1" applyBorder="1"/>
    <xf numFmtId="169" fontId="2" fillId="0" borderId="18" xfId="4" applyNumberFormat="1" applyFont="1" applyFill="1" applyBorder="1"/>
    <xf numFmtId="37" fontId="13" fillId="0" borderId="34" xfId="0" applyFont="1" applyFill="1" applyBorder="1" applyAlignment="1" applyProtection="1">
      <alignment horizontal="right"/>
    </xf>
    <xf numFmtId="37" fontId="13" fillId="0" borderId="5" xfId="0" applyFont="1" applyFill="1" applyBorder="1" applyAlignment="1">
      <alignment horizontal="right"/>
    </xf>
    <xf numFmtId="37" fontId="2" fillId="0" borderId="5" xfId="0" applyFont="1" applyFill="1" applyBorder="1" applyAlignment="1" applyProtection="1">
      <alignment horizontal="right"/>
    </xf>
    <xf numFmtId="37" fontId="2" fillId="0" borderId="10" xfId="0" applyFont="1" applyFill="1" applyBorder="1" applyAlignment="1">
      <alignment horizontal="right"/>
    </xf>
    <xf numFmtId="37" fontId="2" fillId="0" borderId="33" xfId="0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/>
    <xf numFmtId="3" fontId="13" fillId="0" borderId="5" xfId="0" applyNumberFormat="1" applyFont="1" applyFill="1" applyBorder="1" applyAlignment="1">
      <alignment horizontal="right"/>
    </xf>
    <xf numFmtId="37" fontId="16" fillId="0" borderId="11" xfId="6" applyNumberFormat="1" applyFont="1" applyFill="1" applyBorder="1" applyAlignment="1" applyProtection="1">
      <alignment horizontal="right"/>
    </xf>
    <xf numFmtId="3" fontId="2" fillId="0" borderId="16" xfId="0" applyNumberFormat="1" applyFont="1" applyFill="1" applyBorder="1" applyAlignment="1"/>
    <xf numFmtId="169" fontId="2" fillId="0" borderId="15" xfId="4" applyNumberFormat="1" applyFont="1" applyFill="1" applyBorder="1"/>
    <xf numFmtId="169" fontId="2" fillId="0" borderId="16" xfId="4" applyNumberFormat="1" applyFont="1" applyFill="1" applyBorder="1"/>
    <xf numFmtId="168" fontId="2" fillId="3" borderId="35" xfId="0" applyNumberFormat="1" applyFont="1" applyFill="1" applyBorder="1" applyAlignment="1"/>
    <xf numFmtId="168" fontId="2" fillId="0" borderId="35" xfId="0" applyNumberFormat="1" applyFont="1" applyFill="1" applyBorder="1" applyAlignment="1"/>
    <xf numFmtId="37" fontId="0" fillId="0" borderId="0" xfId="0" applyBorder="1" applyAlignment="1">
      <alignment vertical="top"/>
    </xf>
    <xf numFmtId="168" fontId="2" fillId="3" borderId="7" xfId="0" applyNumberFormat="1" applyFont="1" applyFill="1" applyBorder="1" applyAlignment="1"/>
    <xf numFmtId="37" fontId="2" fillId="0" borderId="11" xfId="0" applyFont="1" applyFill="1" applyBorder="1" applyAlignment="1" applyProtection="1">
      <alignment horizontal="center"/>
    </xf>
    <xf numFmtId="37" fontId="2" fillId="0" borderId="1" xfId="0" applyFont="1" applyFill="1" applyBorder="1" applyAlignment="1" applyProtection="1">
      <alignment horizontal="right" wrapText="1"/>
    </xf>
    <xf numFmtId="37" fontId="2" fillId="0" borderId="1" xfId="0" applyFont="1" applyFill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center" wrapText="1"/>
    </xf>
    <xf numFmtId="37" fontId="2" fillId="0" borderId="11" xfId="0" applyFont="1" applyFill="1" applyBorder="1" applyAlignment="1" applyProtection="1">
      <alignment horizontal="right" wrapText="1"/>
    </xf>
    <xf numFmtId="168" fontId="2" fillId="0" borderId="0" xfId="4" applyNumberFormat="1" applyFont="1" applyFill="1" applyBorder="1" applyAlignment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1" xfId="0" applyFont="1" applyBorder="1"/>
    <xf numFmtId="164" fontId="13" fillId="0" borderId="34" xfId="4" applyNumberFormat="1" applyFont="1" applyFill="1" applyBorder="1" applyAlignment="1">
      <alignment horizontal="right"/>
    </xf>
    <xf numFmtId="37" fontId="13" fillId="0" borderId="5" xfId="0" applyFont="1" applyBorder="1" applyAlignment="1">
      <alignment horizontal="right"/>
    </xf>
    <xf numFmtId="37" fontId="2" fillId="0" borderId="5" xfId="0" applyFont="1" applyBorder="1"/>
    <xf numFmtId="37" fontId="13" fillId="0" borderId="5" xfId="0" applyFont="1" applyBorder="1"/>
    <xf numFmtId="3" fontId="2" fillId="0" borderId="7" xfId="0" applyNumberFormat="1" applyFont="1" applyBorder="1"/>
    <xf numFmtId="3" fontId="2" fillId="0" borderId="4" xfId="0" applyNumberFormat="1" applyFont="1" applyBorder="1"/>
    <xf numFmtId="37" fontId="2" fillId="0" borderId="16" xfId="0" applyFont="1" applyBorder="1"/>
    <xf numFmtId="37" fontId="13" fillId="0" borderId="4" xfId="0" applyFont="1" applyBorder="1"/>
    <xf numFmtId="3" fontId="13" fillId="0" borderId="0" xfId="0" applyNumberFormat="1" applyFont="1" applyBorder="1"/>
    <xf numFmtId="37" fontId="2" fillId="7" borderId="2" xfId="0" applyFont="1" applyFill="1" applyBorder="1" applyAlignment="1" applyProtection="1">
      <alignment horizontal="center"/>
    </xf>
    <xf numFmtId="3" fontId="13" fillId="0" borderId="4" xfId="0" applyNumberFormat="1" applyFont="1" applyBorder="1"/>
    <xf numFmtId="37" fontId="2" fillId="0" borderId="0" xfId="0" applyFont="1" applyFill="1" applyBorder="1" applyAlignment="1" applyProtection="1">
      <alignment vertical="top" wrapText="1"/>
    </xf>
    <xf numFmtId="37" fontId="0" fillId="0" borderId="0" xfId="0" applyAlignment="1">
      <alignment vertical="top" wrapText="1"/>
    </xf>
    <xf numFmtId="37" fontId="3" fillId="0" borderId="0" xfId="0" quotePrefix="1" applyFont="1" applyFill="1" applyBorder="1" applyAlignment="1" applyProtection="1">
      <alignment horizontal="left" vertical="top" wrapText="1"/>
    </xf>
    <xf numFmtId="37" fontId="2" fillId="0" borderId="11" xfId="0" applyFont="1" applyFill="1" applyBorder="1" applyAlignment="1" applyProtection="1">
      <alignment horizontal="center"/>
    </xf>
    <xf numFmtId="37" fontId="0" fillId="0" borderId="2" xfId="0" applyBorder="1" applyAlignment="1">
      <alignment horizontal="center"/>
    </xf>
    <xf numFmtId="37" fontId="0" fillId="0" borderId="30" xfId="0" applyBorder="1" applyAlignment="1">
      <alignment horizontal="center"/>
    </xf>
    <xf numFmtId="37" fontId="0" fillId="0" borderId="2" xfId="0" applyFill="1" applyBorder="1" applyAlignment="1">
      <alignment horizontal="center"/>
    </xf>
    <xf numFmtId="37" fontId="0" fillId="0" borderId="30" xfId="0" applyFill="1" applyBorder="1" applyAlignment="1">
      <alignment horizontal="center"/>
    </xf>
    <xf numFmtId="37" fontId="2" fillId="7" borderId="2" xfId="0" applyFont="1" applyFill="1" applyBorder="1" applyAlignment="1" applyProtection="1">
      <alignment horizontal="center"/>
    </xf>
    <xf numFmtId="37" fontId="0" fillId="7" borderId="2" xfId="0" applyFill="1" applyBorder="1" applyAlignment="1">
      <alignment horizontal="center"/>
    </xf>
    <xf numFmtId="37" fontId="0" fillId="7" borderId="30" xfId="0" applyFill="1" applyBorder="1" applyAlignment="1">
      <alignment horizontal="center"/>
    </xf>
    <xf numFmtId="37" fontId="2" fillId="0" borderId="27" xfId="0" applyFont="1" applyFill="1" applyBorder="1" applyAlignment="1">
      <alignment horizontal="center"/>
    </xf>
    <xf numFmtId="37" fontId="0" fillId="0" borderId="31" xfId="0" applyBorder="1" applyAlignment="1">
      <alignment horizontal="center"/>
    </xf>
    <xf numFmtId="37" fontId="0" fillId="0" borderId="32" xfId="0" applyBorder="1" applyAlignment="1">
      <alignment horizontal="center"/>
    </xf>
    <xf numFmtId="37" fontId="2" fillId="6" borderId="27" xfId="0" applyFont="1" applyFill="1" applyBorder="1" applyAlignment="1">
      <alignment horizontal="center"/>
    </xf>
    <xf numFmtId="37" fontId="0" fillId="6" borderId="31" xfId="0" applyFill="1" applyBorder="1" applyAlignment="1">
      <alignment horizontal="center"/>
    </xf>
    <xf numFmtId="37" fontId="0" fillId="6" borderId="32" xfId="0" applyFill="1" applyBorder="1" applyAlignment="1">
      <alignment horizontal="center"/>
    </xf>
    <xf numFmtId="166" fontId="2" fillId="0" borderId="0" xfId="0" applyNumberFormat="1" applyFont="1"/>
    <xf numFmtId="37" fontId="2" fillId="7" borderId="3" xfId="0" quotePrefix="1" applyFont="1" applyFill="1" applyBorder="1" applyAlignment="1" applyProtection="1">
      <alignment horizontal="centerContinuous"/>
    </xf>
    <xf numFmtId="37" fontId="2" fillId="7" borderId="3" xfId="0" applyFont="1" applyFill="1" applyBorder="1" applyAlignment="1" applyProtection="1">
      <alignment horizontal="centerContinuous"/>
    </xf>
    <xf numFmtId="37" fontId="2" fillId="7" borderId="8" xfId="0" quotePrefix="1" applyFont="1" applyFill="1" applyBorder="1" applyAlignment="1" applyProtection="1">
      <alignment horizontal="centerContinuous"/>
    </xf>
    <xf numFmtId="37" fontId="2" fillId="7" borderId="9" xfId="0" applyFont="1" applyFill="1" applyBorder="1" applyAlignment="1" applyProtection="1">
      <alignment horizontal="centerContinuous"/>
    </xf>
    <xf numFmtId="37" fontId="2" fillId="7" borderId="0" xfId="0" applyFont="1" applyFill="1" applyAlignment="1">
      <alignment horizontal="centerContinuous"/>
    </xf>
    <xf numFmtId="37" fontId="2" fillId="7" borderId="2" xfId="0" applyFont="1" applyFill="1" applyBorder="1" applyAlignment="1" applyProtection="1">
      <alignment horizontal="centerContinuous"/>
    </xf>
    <xf numFmtId="37" fontId="2" fillId="7" borderId="2" xfId="0" applyFont="1" applyFill="1" applyBorder="1" applyAlignment="1" applyProtection="1">
      <alignment horizontal="centerContinuous" wrapText="1"/>
    </xf>
    <xf numFmtId="37" fontId="2" fillId="7" borderId="2" xfId="0" applyFont="1" applyFill="1" applyBorder="1" applyAlignment="1" applyProtection="1">
      <alignment horizontal="center" wrapText="1"/>
    </xf>
    <xf numFmtId="37" fontId="2" fillId="7" borderId="11" xfId="0" applyFont="1" applyFill="1" applyBorder="1" applyAlignment="1" applyProtection="1">
      <alignment horizontal="center"/>
    </xf>
    <xf numFmtId="37" fontId="2" fillId="0" borderId="8" xfId="0" quotePrefix="1" applyFont="1" applyFill="1" applyBorder="1" applyAlignment="1" applyProtection="1">
      <alignment horizontal="centerContinuous"/>
    </xf>
    <xf numFmtId="37" fontId="2" fillId="0" borderId="9" xfId="0" applyFont="1" applyFill="1" applyBorder="1" applyAlignment="1" applyProtection="1">
      <alignment horizontal="centerContinuous"/>
    </xf>
    <xf numFmtId="37" fontId="2" fillId="0" borderId="0" xfId="0" applyFont="1" applyFill="1" applyAlignment="1">
      <alignment horizontal="centerContinuous"/>
    </xf>
  </cellXfs>
  <cellStyles count="7">
    <cellStyle name="Bad" xfId="6" builtinId="27"/>
    <cellStyle name="Comma" xfId="1" builtinId="3"/>
    <cellStyle name="Hyperlink" xfId="5" builtinId="8"/>
    <cellStyle name="mma" xfId="2"/>
    <cellStyle name="Normal" xfId="0" builtinId="0"/>
    <cellStyle name="Percent" xfId="3" builtinId="5"/>
    <cellStyle name="xls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06"/>
          <c:h val="0.50545211260357326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5'!$N$7:$R$7</c:f>
              <c:numCache>
                <c:formatCode>#,##0.0</c:formatCode>
                <c:ptCount val="5"/>
                <c:pt idx="0">
                  <c:v>67.467745215288772</c:v>
                </c:pt>
                <c:pt idx="1">
                  <c:v>12.202600447501958</c:v>
                </c:pt>
                <c:pt idx="2">
                  <c:v>14.040576106028279</c:v>
                </c:pt>
                <c:pt idx="3">
                  <c:v>1.3378427205043992</c:v>
                </c:pt>
                <c:pt idx="4">
                  <c:v>4.9512355106765975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40C-A0CB-AD5B3E74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020122484689385E-2"/>
          <c:y val="0.7191868042356776"/>
          <c:w val="0.90699620880723109"/>
          <c:h val="0.2470581048058652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5'!$S$7:$W$7</c:f>
              <c:numCache>
                <c:formatCode>#,##0.0</c:formatCode>
                <c:ptCount val="5"/>
                <c:pt idx="0">
                  <c:v>62.056182316379413</c:v>
                </c:pt>
                <c:pt idx="1">
                  <c:v>12.396848134983722</c:v>
                </c:pt>
                <c:pt idx="2">
                  <c:v>17.370648683402511</c:v>
                </c:pt>
                <c:pt idx="3">
                  <c:v>2.0035306980943837</c:v>
                </c:pt>
                <c:pt idx="4">
                  <c:v>6.1727901671399739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EBA-A32E-62B75EAB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15368912219305"/>
          <c:y val="0.72525115395058526"/>
          <c:w val="0.72272965879265094"/>
          <c:h val="0.2466196035840351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69407990667817"/>
          <c:y val="0.30765024801852076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5'!$A$8</c:f>
              <c:strCache>
                <c:ptCount val="1"/>
                <c:pt idx="0">
                  <c:v>SREB states2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5'!$N$8:$R$8</c:f>
              <c:numCache>
                <c:formatCode>#,##0.0</c:formatCode>
                <c:ptCount val="5"/>
                <c:pt idx="0">
                  <c:v>64.133871748122885</c:v>
                </c:pt>
                <c:pt idx="1">
                  <c:v>18.619335976075636</c:v>
                </c:pt>
                <c:pt idx="2">
                  <c:v>13.217936267640118</c:v>
                </c:pt>
                <c:pt idx="3">
                  <c:v>1.1067299956443046</c:v>
                </c:pt>
                <c:pt idx="4">
                  <c:v>2.9221260125170589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369-9C83-5F1904C5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8667249927128"/>
          <c:y val="0.29448616812810502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5'!$S$8:$W$8</c:f>
              <c:numCache>
                <c:formatCode>#,##0.0</c:formatCode>
                <c:ptCount val="5"/>
                <c:pt idx="0">
                  <c:v>58.439174598858578</c:v>
                </c:pt>
                <c:pt idx="1">
                  <c:v>18.866268387858558</c:v>
                </c:pt>
                <c:pt idx="2">
                  <c:v>17.025155121343936</c:v>
                </c:pt>
                <c:pt idx="3">
                  <c:v>1.7363405237886587</c:v>
                </c:pt>
                <c:pt idx="4">
                  <c:v>3.9330613681502764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9-4557-8B68-172A3F45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255176436278787"/>
          <c:y val="0.33114404197063257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5'!$N$16:$R$16</c:f>
              <c:numCache>
                <c:formatCode>#,##0.0</c:formatCode>
                <c:ptCount val="5"/>
                <c:pt idx="0">
                  <c:v>61.844298915065856</c:v>
                </c:pt>
                <c:pt idx="1">
                  <c:v>32.483070882809734</c:v>
                </c:pt>
                <c:pt idx="2">
                  <c:v>2.8805458317271375</c:v>
                </c:pt>
                <c:pt idx="3">
                  <c:v>0.84577624375254856</c:v>
                </c:pt>
                <c:pt idx="4">
                  <c:v>1.9463081266447257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8C1-8ACC-61832165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</a:t>
            </a:r>
          </a:p>
        </c:rich>
      </c:tx>
      <c:layout>
        <c:manualLayout>
          <c:xMode val="edge"/>
          <c:yMode val="edge"/>
          <c:x val="0.45229854888828552"/>
          <c:y val="4.8331403741857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5917177019579"/>
          <c:y val="0.33114404197063257"/>
          <c:w val="0.57284572761738406"/>
          <c:h val="0.50545211260357414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5'!$S$16:$W$16</c:f>
              <c:numCache>
                <c:formatCode>#,##0.0</c:formatCode>
                <c:ptCount val="5"/>
                <c:pt idx="0">
                  <c:v>59.328606982508028</c:v>
                </c:pt>
                <c:pt idx="1">
                  <c:v>32.061180176855338</c:v>
                </c:pt>
                <c:pt idx="2">
                  <c:v>4.8361864353559252</c:v>
                </c:pt>
                <c:pt idx="3">
                  <c:v>1.3578795597800792</c:v>
                </c:pt>
                <c:pt idx="4">
                  <c:v>2.4161468455006325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454-BD46-7C291929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40-4B8C-8913-E09410C86E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840-4B8C-8913-E09410C86E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0-4B8C-8913-E09410C86E55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840-4B8C-8913-E09410C86E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7-4EB2-B5A8-AD48DF7898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4A7-4EB2-B5A8-AD48DF7898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A7-4EB2-B5A8-AD48DF78985E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4A7-4EB2-B5A8-AD48DF7898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8-49CF-8FB8-6E9D761B6C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C18-49CF-8FB8-6E9D761B6C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18-49CF-8FB8-6E9D761B6CE4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C18-49CF-8FB8-6E9D761B6C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7-43F0-B05D-A91FEAEC62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AB7-43F0-B05D-A91FEAEC62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B7-43F0-B05D-A91FEAEC62B8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AB7-43F0-B05D-A91FEAEC62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0</xdr:row>
      <xdr:rowOff>123825</xdr:rowOff>
    </xdr:from>
    <xdr:to>
      <xdr:col>28</xdr:col>
      <xdr:colOff>47625</xdr:colOff>
      <xdr:row>10</xdr:row>
      <xdr:rowOff>47625</xdr:rowOff>
    </xdr:to>
    <xdr:graphicFrame macro="">
      <xdr:nvGraphicFramePr>
        <xdr:cNvPr id="2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47625</xdr:colOff>
      <xdr:row>0</xdr:row>
      <xdr:rowOff>123825</xdr:rowOff>
    </xdr:from>
    <xdr:to>
      <xdr:col>31</xdr:col>
      <xdr:colOff>47625</xdr:colOff>
      <xdr:row>10</xdr:row>
      <xdr:rowOff>47625</xdr:rowOff>
    </xdr:to>
    <xdr:graphicFrame macro="">
      <xdr:nvGraphicFramePr>
        <xdr:cNvPr id="21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11</xdr:row>
      <xdr:rowOff>9525</xdr:rowOff>
    </xdr:from>
    <xdr:to>
      <xdr:col>28</xdr:col>
      <xdr:colOff>47625</xdr:colOff>
      <xdr:row>22</xdr:row>
      <xdr:rowOff>142875</xdr:rowOff>
    </xdr:to>
    <xdr:graphicFrame macro="">
      <xdr:nvGraphicFramePr>
        <xdr:cNvPr id="21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66675</xdr:colOff>
      <xdr:row>11</xdr:row>
      <xdr:rowOff>9525</xdr:rowOff>
    </xdr:from>
    <xdr:to>
      <xdr:col>31</xdr:col>
      <xdr:colOff>66675</xdr:colOff>
      <xdr:row>22</xdr:row>
      <xdr:rowOff>142875</xdr:rowOff>
    </xdr:to>
    <xdr:graphicFrame macro="">
      <xdr:nvGraphicFramePr>
        <xdr:cNvPr id="21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66675</xdr:colOff>
      <xdr:row>23</xdr:row>
      <xdr:rowOff>123825</xdr:rowOff>
    </xdr:from>
    <xdr:to>
      <xdr:col>28</xdr:col>
      <xdr:colOff>9525</xdr:colOff>
      <xdr:row>38</xdr:row>
      <xdr:rowOff>40822</xdr:rowOff>
    </xdr:to>
    <xdr:graphicFrame macro="">
      <xdr:nvGraphicFramePr>
        <xdr:cNvPr id="21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57150</xdr:colOff>
      <xdr:row>23</xdr:row>
      <xdr:rowOff>123825</xdr:rowOff>
    </xdr:from>
    <xdr:to>
      <xdr:col>31</xdr:col>
      <xdr:colOff>0</xdr:colOff>
      <xdr:row>38</xdr:row>
      <xdr:rowOff>40822</xdr:rowOff>
    </xdr:to>
    <xdr:graphicFrame macro="">
      <xdr:nvGraphicFramePr>
        <xdr:cNvPr id="21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177233</xdr:colOff>
      <xdr:row>16</xdr:row>
      <xdr:rowOff>37078</xdr:rowOff>
    </xdr:from>
    <xdr:to>
      <xdr:col>37</xdr:col>
      <xdr:colOff>44562</xdr:colOff>
      <xdr:row>24</xdr:row>
      <xdr:rowOff>8957</xdr:rowOff>
    </xdr:to>
    <xdr:sp macro="" textlink="">
      <xdr:nvSpPr>
        <xdr:cNvPr id="10" name="Oval Callout 9"/>
        <xdr:cNvSpPr/>
      </xdr:nvSpPr>
      <xdr:spPr>
        <a:xfrm>
          <a:off x="18827183" y="3151753"/>
          <a:ext cx="3601129" cy="1267279"/>
        </a:xfrm>
        <a:prstGeom prst="wedgeEllipseCallout">
          <a:avLst>
            <a:gd name="adj1" fmla="val -62066"/>
            <a:gd name="adj2" fmla="val 8229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pie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485775</xdr:colOff>
      <xdr:row>28</xdr:row>
      <xdr:rowOff>152400</xdr:rowOff>
    </xdr:from>
    <xdr:to>
      <xdr:col>35</xdr:col>
      <xdr:colOff>376239</xdr:colOff>
      <xdr:row>36</xdr:row>
      <xdr:rowOff>55563</xdr:rowOff>
    </xdr:to>
    <xdr:sp macro="" textlink="">
      <xdr:nvSpPr>
        <xdr:cNvPr id="11" name="Oval Callout 10"/>
        <xdr:cNvSpPr/>
      </xdr:nvSpPr>
      <xdr:spPr>
        <a:xfrm>
          <a:off x="19135725" y="5229225"/>
          <a:ext cx="2328864" cy="1198563"/>
        </a:xfrm>
        <a:prstGeom prst="wedgeEllipseCallout">
          <a:avLst>
            <a:gd name="adj1" fmla="val -158364"/>
            <a:gd name="adj2" fmla="val 1005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indexed="16"/>
  </sheetPr>
  <dimension ref="A1:BL117"/>
  <sheetViews>
    <sheetView showGridLines="0" tabSelected="1" view="pageBreakPreview" zoomScaleNormal="100" zoomScaleSheetLayoutView="100" workbookViewId="0">
      <selection activeCell="J19" sqref="J19"/>
    </sheetView>
  </sheetViews>
  <sheetFormatPr defaultColWidth="9.7109375" defaultRowHeight="12.75"/>
  <cols>
    <col min="1" max="1" width="8.5703125" style="68" customWidth="1"/>
    <col min="2" max="2" width="13.140625" style="68" customWidth="1"/>
    <col min="3" max="3" width="8.28515625" style="68" customWidth="1"/>
    <col min="4" max="4" width="9" style="68" customWidth="1"/>
    <col min="5" max="5" width="8.85546875" style="68" customWidth="1"/>
    <col min="6" max="6" width="9" style="68" customWidth="1"/>
    <col min="7" max="7" width="9.28515625" style="68" customWidth="1"/>
    <col min="8" max="8" width="10.7109375" style="68" customWidth="1"/>
    <col min="9" max="9" width="9.28515625" style="68" customWidth="1"/>
    <col min="10" max="10" width="9.140625" style="68" customWidth="1"/>
    <col min="11" max="12" width="8.7109375" style="68" customWidth="1"/>
    <col min="13" max="13" width="3.85546875" style="79" customWidth="1"/>
    <col min="14" max="14" width="8.42578125" style="79" customWidth="1"/>
    <col min="15" max="15" width="9" style="79" customWidth="1"/>
    <col min="16" max="16" width="8.85546875" style="68" bestFit="1" customWidth="1"/>
    <col min="17" max="17" width="9.85546875" style="68" customWidth="1"/>
    <col min="18" max="18" width="9.28515625" style="67" customWidth="1"/>
    <col min="19" max="19" width="8.42578125" style="68" customWidth="1"/>
    <col min="20" max="20" width="8.140625" style="68" customWidth="1"/>
    <col min="21" max="21" width="9" style="68" bestFit="1" customWidth="1"/>
    <col min="22" max="22" width="8.85546875" style="68" customWidth="1"/>
    <col min="23" max="23" width="9.140625" style="68" customWidth="1"/>
    <col min="24" max="24" width="18.85546875" style="16" customWidth="1"/>
    <col min="25" max="25" width="3.85546875" style="68" customWidth="1"/>
    <col min="26" max="33" width="8.5703125" style="68" customWidth="1"/>
    <col min="34" max="16384" width="9.7109375" style="68"/>
  </cols>
  <sheetData>
    <row r="1" spans="1:59">
      <c r="A1" s="1" t="s">
        <v>210</v>
      </c>
      <c r="B1" s="1"/>
      <c r="C1" s="74"/>
      <c r="D1" s="74"/>
      <c r="E1" s="74"/>
      <c r="F1" s="74"/>
      <c r="G1" s="74"/>
      <c r="H1" s="74"/>
      <c r="I1" s="74"/>
      <c r="J1" s="74"/>
      <c r="K1" s="74"/>
      <c r="L1" s="74"/>
      <c r="M1" s="10"/>
      <c r="N1" s="10"/>
      <c r="O1" s="10"/>
      <c r="P1" s="74"/>
      <c r="Q1" s="74"/>
      <c r="R1" s="75"/>
      <c r="S1" s="74"/>
      <c r="T1" s="74"/>
      <c r="U1" s="74"/>
      <c r="V1" s="74"/>
      <c r="W1" s="74"/>
      <c r="X1" s="16" t="s">
        <v>210</v>
      </c>
    </row>
    <row r="2" spans="1:59">
      <c r="A2" s="5" t="s">
        <v>120</v>
      </c>
      <c r="B2" s="1"/>
      <c r="C2" s="74"/>
      <c r="D2" s="74"/>
      <c r="E2" s="74"/>
      <c r="F2" s="76"/>
      <c r="G2" s="76"/>
      <c r="H2" s="74"/>
      <c r="I2" s="74"/>
      <c r="J2" s="74"/>
      <c r="K2" s="76"/>
      <c r="L2" s="76"/>
      <c r="M2" s="2"/>
      <c r="N2" s="2"/>
      <c r="O2" s="2"/>
      <c r="P2" s="74"/>
      <c r="Q2" s="74"/>
      <c r="R2" s="75"/>
      <c r="S2" s="74"/>
      <c r="T2" s="74"/>
      <c r="U2" s="74"/>
      <c r="V2" s="74"/>
      <c r="W2" s="74"/>
      <c r="X2" s="40" t="s">
        <v>34</v>
      </c>
    </row>
    <row r="3" spans="1:59">
      <c r="A3" s="5"/>
      <c r="B3" s="5"/>
      <c r="C3" s="75"/>
      <c r="D3" s="75"/>
      <c r="E3" s="75"/>
      <c r="F3" s="75"/>
      <c r="G3" s="75"/>
      <c r="H3" s="75" t="s">
        <v>119</v>
      </c>
      <c r="I3" s="75"/>
      <c r="J3" s="75"/>
      <c r="K3" s="75"/>
      <c r="L3" s="75"/>
      <c r="M3" s="2"/>
      <c r="N3" s="2"/>
      <c r="O3" s="2"/>
      <c r="P3" s="75"/>
      <c r="Q3" s="75"/>
      <c r="R3" s="75"/>
      <c r="S3" s="75"/>
      <c r="T3" s="75"/>
      <c r="U3" s="75"/>
      <c r="V3" s="75"/>
      <c r="W3" s="75"/>
    </row>
    <row r="4" spans="1:59" s="79" customFormat="1">
      <c r="A4" s="77"/>
      <c r="B4" s="77"/>
      <c r="C4" s="77"/>
      <c r="D4" s="77"/>
      <c r="E4" s="77"/>
      <c r="F4" s="77"/>
      <c r="G4" s="77"/>
      <c r="H4" s="183"/>
      <c r="I4" s="77"/>
      <c r="J4" s="77"/>
      <c r="K4" s="77"/>
      <c r="L4" s="77"/>
      <c r="M4" s="2" t="s">
        <v>119</v>
      </c>
      <c r="N4" s="90" t="s">
        <v>172</v>
      </c>
      <c r="O4" s="89"/>
      <c r="P4" s="89"/>
      <c r="Q4" s="89"/>
      <c r="R4" s="89"/>
      <c r="S4" s="90"/>
      <c r="T4" s="89"/>
      <c r="U4" s="89"/>
      <c r="V4" s="91"/>
      <c r="W4" s="91"/>
      <c r="X4" s="39"/>
    </row>
    <row r="5" spans="1:59" s="81" customFormat="1">
      <c r="A5" s="2"/>
      <c r="B5" s="2"/>
      <c r="C5" s="181" t="s">
        <v>235</v>
      </c>
      <c r="D5" s="8"/>
      <c r="E5" s="8"/>
      <c r="F5" s="8"/>
      <c r="G5" s="8"/>
      <c r="H5" s="182" t="s">
        <v>236</v>
      </c>
      <c r="I5" s="8"/>
      <c r="J5" s="8"/>
      <c r="K5" s="8"/>
      <c r="L5" s="8"/>
      <c r="M5" s="2" t="s">
        <v>119</v>
      </c>
      <c r="N5" s="93">
        <v>2004</v>
      </c>
      <c r="O5" s="92"/>
      <c r="P5" s="92"/>
      <c r="Q5" s="92"/>
      <c r="R5" s="92"/>
      <c r="S5" s="184">
        <v>2014</v>
      </c>
      <c r="T5" s="92"/>
      <c r="U5" s="92"/>
      <c r="V5" s="92"/>
      <c r="W5" s="8"/>
      <c r="X5" s="10"/>
      <c r="Y5" s="79"/>
      <c r="Z5" s="80"/>
      <c r="AA5" s="80"/>
      <c r="AB5" s="80"/>
      <c r="AC5" s="80"/>
      <c r="AD5" s="80"/>
      <c r="AE5" s="80"/>
      <c r="AF5" s="80"/>
      <c r="AG5" s="80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</row>
    <row r="6" spans="1:59" s="81" customFormat="1" ht="48" customHeight="1">
      <c r="A6" s="82"/>
      <c r="B6" s="82"/>
      <c r="C6" s="288" t="s">
        <v>1</v>
      </c>
      <c r="D6" s="288" t="s">
        <v>2</v>
      </c>
      <c r="E6" s="289" t="s">
        <v>3</v>
      </c>
      <c r="F6" s="290" t="s">
        <v>173</v>
      </c>
      <c r="G6" s="290" t="s">
        <v>187</v>
      </c>
      <c r="H6" s="291" t="s">
        <v>1</v>
      </c>
      <c r="I6" s="288" t="s">
        <v>2</v>
      </c>
      <c r="J6" s="289" t="s">
        <v>3</v>
      </c>
      <c r="K6" s="290" t="s">
        <v>173</v>
      </c>
      <c r="L6" s="290" t="s">
        <v>187</v>
      </c>
      <c r="M6" s="186"/>
      <c r="N6" s="291" t="s">
        <v>1</v>
      </c>
      <c r="O6" s="288" t="s">
        <v>2</v>
      </c>
      <c r="P6" s="289" t="s">
        <v>3</v>
      </c>
      <c r="Q6" s="290" t="s">
        <v>173</v>
      </c>
      <c r="R6" s="290" t="s">
        <v>187</v>
      </c>
      <c r="S6" s="291" t="s">
        <v>1</v>
      </c>
      <c r="T6" s="288" t="s">
        <v>2</v>
      </c>
      <c r="U6" s="289" t="s">
        <v>3</v>
      </c>
      <c r="V6" s="290" t="s">
        <v>173</v>
      </c>
      <c r="W6" s="290" t="s">
        <v>187</v>
      </c>
      <c r="X6" s="24"/>
      <c r="Y6" s="79"/>
      <c r="Z6" s="80"/>
      <c r="AA6" s="80"/>
      <c r="AB6" s="80"/>
      <c r="AC6" s="80"/>
      <c r="AD6" s="80"/>
      <c r="AE6" s="80"/>
      <c r="AF6" s="80"/>
      <c r="AG6" s="80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59" s="81" customFormat="1" ht="17.25" customHeight="1">
      <c r="A7" s="199" t="s">
        <v>192</v>
      </c>
      <c r="B7" s="165"/>
      <c r="C7" s="165">
        <f>'Non Double Counted #''s'!CU5/1000</f>
        <v>197870.516</v>
      </c>
      <c r="D7" s="165">
        <f>'Non Double Counted #''s'!CV5/1000</f>
        <v>39528.224999999999</v>
      </c>
      <c r="E7" s="165">
        <f>'Non Double Counted #''s'!CW5/1000</f>
        <v>55387.538999999997</v>
      </c>
      <c r="F7" s="165">
        <f>'Non Double Counted #''s'!CX5/1000</f>
        <v>6388.3990000000003</v>
      </c>
      <c r="G7" s="165">
        <f>'Non Double Counted #''s'!CY5/1000</f>
        <v>19682.377</v>
      </c>
      <c r="H7" s="190">
        <f>(('Non Double Counted #''s'!CU5-'Non Double Counted #''s'!AM5)/'Non Double Counted #''s'!AM5)*100</f>
        <v>0.13299177176858593</v>
      </c>
      <c r="I7" s="188">
        <f>(('Non Double Counted #''s'!CV5-'Non Double Counted #''s'!AN5)/'Non Double Counted #''s'!AN5)*100</f>
        <v>10.597987334017226</v>
      </c>
      <c r="J7" s="188">
        <f>(('Non Double Counted #''s'!CW5-'Non Double Counted #''s'!AO5)/'Non Double Counted #''s'!AO5)*100</f>
        <v>34.685065867789952</v>
      </c>
      <c r="K7" s="188">
        <f>(('Non Double Counted #''s'!CX5-'Non Double Counted #''s'!AP5)/'Non Double Counted #''s'!AP5)*100</f>
        <v>63.034409647114309</v>
      </c>
      <c r="L7" s="188">
        <f>(('Non Double Counted #''s'!CY5-'Non Double Counted #''s'!AQ5)/'Non Double Counted #''s'!AQ5)*100</f>
        <v>35.72387911855504</v>
      </c>
      <c r="M7" s="185"/>
      <c r="N7" s="187">
        <f>'Percent Distributions'!BG5</f>
        <v>67.467745215288772</v>
      </c>
      <c r="O7" s="187">
        <f>'Percent Distributions'!BH5</f>
        <v>12.202600447501958</v>
      </c>
      <c r="P7" s="187">
        <f>'Percent Distributions'!BI5</f>
        <v>14.040576106028279</v>
      </c>
      <c r="Q7" s="187">
        <f>'Percent Distributions'!BJ5</f>
        <v>1.3378427205043992</v>
      </c>
      <c r="R7" s="187">
        <f>'Percent Distributions'!BK5</f>
        <v>4.9512355106765975</v>
      </c>
      <c r="S7" s="187">
        <f>'Percent Distributions'!BL5</f>
        <v>62.056182316379413</v>
      </c>
      <c r="T7" s="187">
        <f>'Percent Distributions'!BM5</f>
        <v>12.396848134983722</v>
      </c>
      <c r="U7" s="187">
        <f>'Percent Distributions'!BN5</f>
        <v>17.370648683402511</v>
      </c>
      <c r="V7" s="187">
        <f>'Percent Distributions'!BO5</f>
        <v>2.0035306980943837</v>
      </c>
      <c r="W7" s="187">
        <f>'Percent Distributions'!BP5</f>
        <v>6.1727901671399739</v>
      </c>
      <c r="X7" s="238" t="s">
        <v>192</v>
      </c>
      <c r="Y7" s="79"/>
      <c r="Z7" s="84"/>
      <c r="AA7" s="84"/>
      <c r="AB7" s="84"/>
      <c r="AC7" s="84"/>
      <c r="AD7" s="84"/>
      <c r="AE7" s="84"/>
      <c r="AF7" s="84"/>
      <c r="AG7" s="84"/>
      <c r="AH7" s="85"/>
      <c r="AI7" s="85"/>
      <c r="AJ7" s="85"/>
      <c r="AK7" s="85"/>
      <c r="AL7" s="85"/>
      <c r="AM7" s="85"/>
      <c r="AN7" s="85"/>
      <c r="AO7" s="85"/>
      <c r="AP7" s="79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s="81" customFormat="1" ht="14.25">
      <c r="A8" s="166" t="s">
        <v>188</v>
      </c>
      <c r="B8" s="166"/>
      <c r="C8" s="166">
        <f>'Non Double Counted #''s'!CU6/1000</f>
        <v>69608.678</v>
      </c>
      <c r="D8" s="166">
        <f>'Non Double Counted #''s'!CV6/1000</f>
        <v>22472.186000000002</v>
      </c>
      <c r="E8" s="166">
        <f>'Non Double Counted #''s'!CW6/1000</f>
        <v>20279.18</v>
      </c>
      <c r="F8" s="166">
        <f>'Non Double Counted #''s'!CX6/1000</f>
        <v>2068.2080000000001</v>
      </c>
      <c r="G8" s="166">
        <f>'Non Double Counted #''s'!CY6/1000</f>
        <v>4684.7889999999998</v>
      </c>
      <c r="H8" s="194">
        <f>(('Non Double Counted #''s'!CU6-'Non Double Counted #''s'!AM6)/'Non Double Counted #''s'!AM6)*100</f>
        <v>3.2051967776178443</v>
      </c>
      <c r="I8" s="191">
        <f>(('Non Double Counted #''s'!CV6-'Non Double Counted #''s'!AN6)/'Non Double Counted #''s'!AN6)*100</f>
        <v>14.764289317602437</v>
      </c>
      <c r="J8" s="191">
        <f>(('Non Double Counted #''s'!CW6-'Non Double Counted #''s'!AO6)/'Non Double Counted #''s'!AO6)*100</f>
        <v>45.885583238248486</v>
      </c>
      <c r="K8" s="191">
        <f>(('Non Double Counted #''s'!CX6-'Non Double Counted #''s'!AP6)/'Non Double Counted #''s'!AP6)*100</f>
        <v>77.696212994060488</v>
      </c>
      <c r="L8" s="191">
        <f>(('Non Double Counted #''s'!CY6-'Non Double Counted #''s'!AQ6)/'Non Double Counted #''s'!AQ6)*100</f>
        <v>52.446246041425596</v>
      </c>
      <c r="M8" s="185"/>
      <c r="N8" s="190">
        <f>'Percent Distributions'!BG6</f>
        <v>64.133871748122885</v>
      </c>
      <c r="O8" s="190">
        <f>'Percent Distributions'!BH6</f>
        <v>18.619335976075636</v>
      </c>
      <c r="P8" s="190">
        <f>'Percent Distributions'!BI6</f>
        <v>13.217936267640118</v>
      </c>
      <c r="Q8" s="190">
        <f>'Percent Distributions'!BJ6</f>
        <v>1.1067299956443046</v>
      </c>
      <c r="R8" s="190">
        <f>'Percent Distributions'!BK6</f>
        <v>2.9221260125170589</v>
      </c>
      <c r="S8" s="190">
        <f>'Percent Distributions'!BL6</f>
        <v>58.439174598858578</v>
      </c>
      <c r="T8" s="190">
        <f>'Percent Distributions'!BM6</f>
        <v>18.866268387858558</v>
      </c>
      <c r="U8" s="190">
        <f>'Percent Distributions'!BN6</f>
        <v>17.025155121343936</v>
      </c>
      <c r="V8" s="190">
        <f>'Percent Distributions'!BO6</f>
        <v>1.7363405237886587</v>
      </c>
      <c r="W8" s="190">
        <f>'Percent Distributions'!BP6</f>
        <v>3.9330613681502764</v>
      </c>
      <c r="X8" s="179" t="s">
        <v>188</v>
      </c>
      <c r="Y8" s="79"/>
      <c r="Z8" s="84"/>
      <c r="AA8" s="84"/>
      <c r="AB8" s="84"/>
      <c r="AC8" s="84"/>
      <c r="AD8" s="84"/>
      <c r="AE8" s="84"/>
      <c r="AF8" s="84"/>
      <c r="AG8" s="84"/>
      <c r="AH8" s="85"/>
      <c r="AI8" s="85"/>
      <c r="AJ8" s="85"/>
      <c r="AK8" s="85"/>
      <c r="AL8" s="85"/>
      <c r="AM8" s="85"/>
      <c r="AN8" s="85"/>
      <c r="AO8" s="85"/>
      <c r="AP8" s="79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1" customFormat="1">
      <c r="A9" s="166" t="s">
        <v>184</v>
      </c>
      <c r="B9" s="166"/>
      <c r="C9" s="191">
        <f>(C8/C$7)*100</f>
        <v>35.178903561357266</v>
      </c>
      <c r="D9" s="191">
        <f t="shared" ref="D9:G9" si="0">(D8/D$7)*100</f>
        <v>56.850986858124799</v>
      </c>
      <c r="E9" s="191">
        <f t="shared" si="0"/>
        <v>36.61325338899784</v>
      </c>
      <c r="F9" s="191">
        <f t="shared" si="0"/>
        <v>32.374433719622083</v>
      </c>
      <c r="G9" s="191">
        <f t="shared" si="0"/>
        <v>23.801947295288571</v>
      </c>
      <c r="H9" s="190"/>
      <c r="I9" s="191"/>
      <c r="J9" s="191"/>
      <c r="K9" s="191"/>
      <c r="L9" s="191"/>
      <c r="M9" s="185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75"/>
      <c r="Y9" s="79"/>
      <c r="Z9" s="86"/>
      <c r="AA9" s="86"/>
      <c r="AB9" s="86"/>
      <c r="AC9" s="86"/>
      <c r="AD9" s="86"/>
      <c r="AE9" s="86"/>
      <c r="AF9" s="84"/>
      <c r="AG9" s="84"/>
      <c r="AH9" s="85"/>
      <c r="AI9" s="85"/>
      <c r="AJ9" s="85"/>
      <c r="AK9" s="85"/>
      <c r="AL9" s="85"/>
      <c r="AM9" s="85"/>
      <c r="AN9" s="85"/>
      <c r="AO9" s="85"/>
      <c r="AP9" s="79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s="81" customFormat="1">
      <c r="A10" s="167" t="s">
        <v>11</v>
      </c>
      <c r="B10" s="167"/>
      <c r="C10" s="167">
        <f>'Non Double Counted #''s'!CU8/1000</f>
        <v>3209.6370000000002</v>
      </c>
      <c r="D10" s="167">
        <f>'Non Double Counted #''s'!CV8/1000</f>
        <v>1278.519</v>
      </c>
      <c r="E10" s="167">
        <f>'Non Double Counted #''s'!CW8/1000</f>
        <v>200.66399999999999</v>
      </c>
      <c r="F10" s="167">
        <f>'Non Double Counted #''s'!CX8/1000</f>
        <v>68.268000000000001</v>
      </c>
      <c r="G10" s="167">
        <f>'Non Double Counted #''s'!CY8/1000</f>
        <v>92.289000000000001</v>
      </c>
      <c r="H10" s="192">
        <f>(('Non Double Counted #''s'!CU8-'Non Double Counted #''s'!AM8)/'Non Double Counted #''s'!AM8)*100</f>
        <v>2.4795185408331282</v>
      </c>
      <c r="I10" s="193">
        <f>(('Non Double Counted #''s'!CV8-'Non Double Counted #''s'!AN8)/'Non Double Counted #''s'!AN8)*100</f>
        <v>9.0098708527199207</v>
      </c>
      <c r="J10" s="193">
        <f>(('Non Double Counted #''s'!CW8-'Non Double Counted #''s'!AO8)/'Non Double Counted #''s'!AO8)*100</f>
        <v>99.049706877225702</v>
      </c>
      <c r="K10" s="193">
        <f>(('Non Double Counted #''s'!CX8-'Non Double Counted #''s'!AP8)/'Non Double Counted #''s'!AP8)*100</f>
        <v>68.612922347362186</v>
      </c>
      <c r="L10" s="193">
        <f>(('Non Double Counted #''s'!CY8-'Non Double Counted #''s'!AQ8)/'Non Double Counted #''s'!AQ8)*100</f>
        <v>52.672500785786369</v>
      </c>
      <c r="M10" s="185"/>
      <c r="N10" s="192">
        <f>'Percent Distributions'!BG8</f>
        <v>69.498004470801988</v>
      </c>
      <c r="O10" s="192">
        <f>'Percent Distributions'!BH8</f>
        <v>26.02524667297153</v>
      </c>
      <c r="P10" s="192">
        <f>'Percent Distributions'!BI8</f>
        <v>2.2369764703741692</v>
      </c>
      <c r="Q10" s="192">
        <f>'Percent Distributions'!BJ8</f>
        <v>0.89842084031017799</v>
      </c>
      <c r="R10" s="192">
        <f>'Percent Distributions'!BK8</f>
        <v>1.3413515455421348</v>
      </c>
      <c r="S10" s="192">
        <f>'Percent Distributions'!BL8</f>
        <v>66.186584379807968</v>
      </c>
      <c r="T10" s="192">
        <f>'Percent Distributions'!BM8</f>
        <v>26.364603123246553</v>
      </c>
      <c r="U10" s="192">
        <f>'Percent Distributions'!BN8</f>
        <v>4.1379335943565536</v>
      </c>
      <c r="V10" s="192">
        <f>'Percent Distributions'!BO8</f>
        <v>1.407768461804475</v>
      </c>
      <c r="W10" s="192">
        <f>'Percent Distributions'!BP8</f>
        <v>1.9031104407844552</v>
      </c>
      <c r="X10" s="176" t="s">
        <v>11</v>
      </c>
      <c r="Y10" s="79"/>
      <c r="Z10" s="86"/>
      <c r="AA10" s="86"/>
      <c r="AB10" s="86"/>
      <c r="AC10" s="86"/>
      <c r="AD10" s="86"/>
      <c r="AE10" s="86"/>
      <c r="AF10" s="84"/>
      <c r="AG10" s="84"/>
      <c r="AH10" s="85"/>
      <c r="AI10" s="85"/>
      <c r="AJ10" s="85"/>
      <c r="AK10" s="85"/>
      <c r="AL10" s="85"/>
      <c r="AM10" s="85"/>
      <c r="AN10" s="85"/>
      <c r="AO10" s="85"/>
      <c r="AP10" s="79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59" s="81" customFormat="1">
      <c r="A11" s="167" t="s">
        <v>12</v>
      </c>
      <c r="B11" s="167"/>
      <c r="C11" s="167">
        <f>'Non Double Counted #''s'!CU9/1000</f>
        <v>2176.8989999999999</v>
      </c>
      <c r="D11" s="167">
        <f>'Non Double Counted #''s'!CV9/1000</f>
        <v>456.45299999999997</v>
      </c>
      <c r="E11" s="167">
        <f>'Non Double Counted #''s'!CW9/1000</f>
        <v>208.821</v>
      </c>
      <c r="F11" s="167">
        <f>'Non Double Counted #''s'!CX9/1000</f>
        <v>51.823</v>
      </c>
      <c r="G11" s="167">
        <f>'Non Double Counted #''s'!CY9/1000</f>
        <v>72.373000000000005</v>
      </c>
      <c r="H11" s="192">
        <f>(('Non Double Counted #''s'!CU9-'Non Double Counted #''s'!AM9)/'Non Double Counted #''s'!AM9)*100</f>
        <v>2.8769549654965783</v>
      </c>
      <c r="I11" s="193">
        <f>(('Non Double Counted #''s'!CV9-'Non Double Counted #''s'!AN9)/'Non Double Counted #''s'!AN9)*100</f>
        <v>6.9730653223935377</v>
      </c>
      <c r="J11" s="193">
        <f>(('Non Double Counted #''s'!CW9-'Non Double Counted #''s'!AO9)/'Non Double Counted #''s'!AO9)*100</f>
        <v>74.370600465943539</v>
      </c>
      <c r="K11" s="193">
        <f>(('Non Double Counted #''s'!CX9-'Non Double Counted #''s'!AP9)/'Non Double Counted #''s'!AP9)*100</f>
        <v>60.796177355797575</v>
      </c>
      <c r="L11" s="193">
        <f>(('Non Double Counted #''s'!CY9-'Non Double Counted #''s'!AQ9)/'Non Double Counted #''s'!AQ9)*100</f>
        <v>59.117491865271298</v>
      </c>
      <c r="M11" s="185"/>
      <c r="N11" s="192">
        <f>'Percent Distributions'!BG9</f>
        <v>77.221697319639389</v>
      </c>
      <c r="O11" s="192">
        <f>'Percent Distributions'!BH9</f>
        <v>15.571870719960762</v>
      </c>
      <c r="P11" s="192">
        <f>'Percent Distributions'!BI9</f>
        <v>4.3703887794682927</v>
      </c>
      <c r="Q11" s="192">
        <f>'Percent Distributions'!BJ9</f>
        <v>1.1761588881942902</v>
      </c>
      <c r="R11" s="192">
        <f>'Percent Distributions'!BK9</f>
        <v>1.6598842927372581</v>
      </c>
      <c r="S11" s="192">
        <f>'Percent Distributions'!BL9</f>
        <v>73.385981312506971</v>
      </c>
      <c r="T11" s="192">
        <f>'Percent Distributions'!BM9</f>
        <v>15.387600126619446</v>
      </c>
      <c r="U11" s="192">
        <f>'Percent Distributions'!BN9</f>
        <v>7.0396164469086617</v>
      </c>
      <c r="V11" s="192">
        <f>'Percent Distributions'!BO9</f>
        <v>1.7470179873104124</v>
      </c>
      <c r="W11" s="192">
        <f>'Percent Distributions'!BP9</f>
        <v>2.4397841266545059</v>
      </c>
      <c r="X11" s="176" t="s">
        <v>12</v>
      </c>
      <c r="Y11" s="79"/>
      <c r="Z11" s="86"/>
      <c r="AA11" s="86"/>
      <c r="AB11" s="86"/>
      <c r="AC11" s="86"/>
      <c r="AD11" s="86"/>
      <c r="AE11" s="86"/>
      <c r="AF11" s="84"/>
      <c r="AG11" s="84"/>
      <c r="AH11" s="85"/>
      <c r="AI11" s="85"/>
      <c r="AJ11" s="85"/>
      <c r="AK11" s="85"/>
      <c r="AL11" s="85"/>
      <c r="AM11" s="85"/>
      <c r="AN11" s="85"/>
      <c r="AO11" s="85"/>
      <c r="AP11" s="79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1:59" s="81" customFormat="1">
      <c r="A12" s="167" t="s">
        <v>26</v>
      </c>
      <c r="B12" s="167"/>
      <c r="C12" s="167">
        <f>'Non Double Counted #''s'!CU10/1000</f>
        <v>595.87300000000005</v>
      </c>
      <c r="D12" s="167">
        <f>'Non Double Counted #''s'!CV10/1000</f>
        <v>198.501</v>
      </c>
      <c r="E12" s="167">
        <f>'Non Double Counted #''s'!CW10/1000</f>
        <v>83.325000000000003</v>
      </c>
      <c r="F12" s="167">
        <f>'Non Double Counted #''s'!CX10/1000</f>
        <v>20.081</v>
      </c>
      <c r="G12" s="167">
        <f>'Non Double Counted #''s'!CY10/1000</f>
        <v>37.834000000000003</v>
      </c>
      <c r="H12" s="192">
        <f>(('Non Double Counted #''s'!CU10-'Non Double Counted #''s'!AM10)/'Non Double Counted #''s'!AM10)*100</f>
        <v>2.2701606121040907</v>
      </c>
      <c r="I12" s="193">
        <f>(('Non Double Counted #''s'!CV10-'Non Double Counted #''s'!AN10)/'Non Double Counted #''s'!AN10)*100</f>
        <v>22.402279075790368</v>
      </c>
      <c r="J12" s="193">
        <f>(('Non Double Counted #''s'!CW10-'Non Double Counted #''s'!AO10)/'Non Double Counted #''s'!AO10)*100</f>
        <v>74.843150009442468</v>
      </c>
      <c r="K12" s="193">
        <f>(('Non Double Counted #''s'!CX10-'Non Double Counted #''s'!AP10)/'Non Double Counted #''s'!AP10)*100</f>
        <v>107.85632957250802</v>
      </c>
      <c r="L12" s="193">
        <f>(('Non Double Counted #''s'!CY10-'Non Double Counted #''s'!AQ10)/'Non Double Counted #''s'!AQ10)*100</f>
        <v>60.674395889072919</v>
      </c>
      <c r="M12" s="185"/>
      <c r="N12" s="192">
        <f>'Percent Distributions'!BG10</f>
        <v>70.565423492337246</v>
      </c>
      <c r="O12" s="192">
        <f>'Percent Distributions'!BH10</f>
        <v>19.640854469396206</v>
      </c>
      <c r="P12" s="192">
        <f>'Percent Distributions'!BI10</f>
        <v>5.7718346772728486</v>
      </c>
      <c r="Q12" s="192">
        <f>'Percent Distributions'!BJ10</f>
        <v>1.170063050908219</v>
      </c>
      <c r="R12" s="192">
        <f>'Percent Distributions'!BK10</f>
        <v>2.851824310085481</v>
      </c>
      <c r="S12" s="192">
        <f>'Percent Distributions'!BL10</f>
        <v>63.68790975765647</v>
      </c>
      <c r="T12" s="192">
        <f>'Percent Distributions'!BM10</f>
        <v>21.216121178178181</v>
      </c>
      <c r="U12" s="192">
        <f>'Percent Distributions'!BN10</f>
        <v>8.9059163287424088</v>
      </c>
      <c r="V12" s="192">
        <f>'Percent Distributions'!BO10</f>
        <v>2.1462910986795838</v>
      </c>
      <c r="W12" s="192">
        <f>'Percent Distributions'!BP10</f>
        <v>4.0437616367433575</v>
      </c>
      <c r="X12" s="176" t="s">
        <v>26</v>
      </c>
      <c r="Y12" s="198"/>
      <c r="Z12" s="84"/>
      <c r="AA12" s="84"/>
      <c r="AB12" s="84"/>
      <c r="AC12" s="84"/>
      <c r="AD12" s="84"/>
      <c r="AE12" s="84"/>
      <c r="AF12" s="84"/>
      <c r="AG12" s="84"/>
      <c r="AH12" s="85"/>
      <c r="AI12" s="85"/>
      <c r="AJ12" s="85"/>
      <c r="AK12" s="85"/>
      <c r="AL12" s="85"/>
      <c r="AM12" s="85"/>
      <c r="AN12" s="85"/>
      <c r="AO12" s="85"/>
      <c r="AP12" s="79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1:59" s="81" customFormat="1">
      <c r="A13" s="167" t="s">
        <v>13</v>
      </c>
      <c r="B13" s="167"/>
      <c r="C13" s="167">
        <f>'Non Double Counted #''s'!CU11/1000</f>
        <v>11103.313</v>
      </c>
      <c r="D13" s="167">
        <f>'Non Double Counted #''s'!CV11/1000</f>
        <v>3094.721</v>
      </c>
      <c r="E13" s="167">
        <f>'Non Double Counted #''s'!CW11/1000</f>
        <v>4788.8689999999997</v>
      </c>
      <c r="F13" s="167">
        <f>'Non Double Counted #''s'!CX11/1000</f>
        <v>309.35500000000002</v>
      </c>
      <c r="G13" s="167">
        <f>'Non Double Counted #''s'!CY11/1000</f>
        <v>597.03899999999999</v>
      </c>
      <c r="H13" s="192">
        <f>(('Non Double Counted #''s'!CU11-'Non Double Counted #''s'!AM11)/'Non Double Counted #''s'!AM11)*100</f>
        <v>1.7531323969523123</v>
      </c>
      <c r="I13" s="193">
        <f>(('Non Double Counted #''s'!CV11-'Non Double Counted #''s'!AN11)/'Non Double Counted #''s'!AN11)*100</f>
        <v>21.118800271768908</v>
      </c>
      <c r="J13" s="193">
        <f>(('Non Double Counted #''s'!CW11-'Non Double Counted #''s'!AO11)/'Non Double Counted #''s'!AO11)*100</f>
        <v>46.574414183673873</v>
      </c>
      <c r="K13" s="193">
        <f>(('Non Double Counted #''s'!CX11-'Non Double Counted #''s'!AP11)/'Non Double Counted #''s'!AP11)*100</f>
        <v>70.425685465433375</v>
      </c>
      <c r="L13" s="193">
        <f>(('Non Double Counted #''s'!CY11-'Non Double Counted #''s'!AQ11)/'Non Double Counted #''s'!AQ11)*100</f>
        <v>50.018845357509001</v>
      </c>
      <c r="M13" s="185"/>
      <c r="N13" s="192">
        <f>'Percent Distributions'!BG11</f>
        <v>63.024893826090633</v>
      </c>
      <c r="O13" s="192">
        <f>'Percent Distributions'!BH11</f>
        <v>14.757652142558332</v>
      </c>
      <c r="P13" s="192">
        <f>'Percent Distributions'!BI11</f>
        <v>18.870443947898011</v>
      </c>
      <c r="Q13" s="192">
        <f>'Percent Distributions'!BJ11</f>
        <v>1.0484058073638438</v>
      </c>
      <c r="R13" s="192">
        <f>'Percent Distributions'!BK11</f>
        <v>2.2986042760891867</v>
      </c>
      <c r="S13" s="192">
        <f>'Percent Distributions'!BL11</f>
        <v>55.814342891477466</v>
      </c>
      <c r="T13" s="192">
        <f>'Percent Distributions'!BM11</f>
        <v>15.556601804115225</v>
      </c>
      <c r="U13" s="192">
        <f>'Percent Distributions'!BN11</f>
        <v>24.072776875547579</v>
      </c>
      <c r="V13" s="192">
        <f>'Percent Distributions'!BO11</f>
        <v>1.5550715399262374</v>
      </c>
      <c r="W13" s="192">
        <f>'Percent Distributions'!BP11</f>
        <v>3.0012068889334933</v>
      </c>
      <c r="X13" s="176" t="s">
        <v>13</v>
      </c>
      <c r="Y13" s="79"/>
      <c r="Z13" s="84"/>
      <c r="AA13" s="84"/>
      <c r="AB13" s="84"/>
      <c r="AC13" s="84"/>
      <c r="AD13" s="84"/>
      <c r="AE13" s="84"/>
      <c r="AF13" s="84"/>
      <c r="AG13" s="84"/>
      <c r="AH13" s="85"/>
      <c r="AI13" s="85"/>
      <c r="AJ13" s="85"/>
      <c r="AK13" s="85"/>
      <c r="AL13" s="85"/>
      <c r="AM13" s="85"/>
      <c r="AN13" s="85"/>
      <c r="AO13" s="85"/>
      <c r="AP13" s="79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1:59" s="81" customFormat="1">
      <c r="A14" s="168" t="s">
        <v>14</v>
      </c>
      <c r="B14" s="168"/>
      <c r="C14" s="166">
        <f>'Non Double Counted #''s'!CU12/1000</f>
        <v>5487.1030000000001</v>
      </c>
      <c r="D14" s="166">
        <f>'Non Double Counted #''s'!CV12/1000</f>
        <v>3098.2139999999999</v>
      </c>
      <c r="E14" s="166">
        <f>'Non Double Counted #''s'!CW12/1000</f>
        <v>935.279</v>
      </c>
      <c r="F14" s="166">
        <f>'Non Double Counted #''s'!CX12/1000</f>
        <v>168.185</v>
      </c>
      <c r="G14" s="166">
        <f>'Non Double Counted #''s'!CY12/1000</f>
        <v>408.56200000000001</v>
      </c>
      <c r="H14" s="190">
        <f>(('Non Double Counted #''s'!CU12-'Non Double Counted #''s'!AM12)/'Non Double Counted #''s'!AM12)*100</f>
        <v>1.5753227876173361</v>
      </c>
      <c r="I14" s="191">
        <f>(('Non Double Counted #''s'!CV12-'Non Double Counted #''s'!AN12)/'Non Double Counted #''s'!AN12)*100</f>
        <v>20.220432880073851</v>
      </c>
      <c r="J14" s="191">
        <f>(('Non Double Counted #''s'!CW12-'Non Double Counted #''s'!AO12)/'Non Double Counted #''s'!AO12)*100</f>
        <v>57.436884117252959</v>
      </c>
      <c r="K14" s="191">
        <f>(('Non Double Counted #''s'!CX12-'Non Double Counted #''s'!AP12)/'Non Double Counted #''s'!AP12)*100</f>
        <v>88.413022046961814</v>
      </c>
      <c r="L14" s="191">
        <f>(('Non Double Counted #''s'!CY12-'Non Double Counted #''s'!AQ12)/'Non Double Counted #''s'!AQ12)*100</f>
        <v>64.546347907336411</v>
      </c>
      <c r="M14" s="185"/>
      <c r="N14" s="190">
        <f>'Percent Distributions'!BG12</f>
        <v>60.623510435327432</v>
      </c>
      <c r="O14" s="190">
        <f>'Percent Distributions'!BH12</f>
        <v>28.921399466105008</v>
      </c>
      <c r="P14" s="190">
        <f>'Percent Distributions'!BI12</f>
        <v>6.6668529586933341</v>
      </c>
      <c r="Q14" s="190">
        <f>'Percent Distributions'!BJ12</f>
        <v>1.0017573173768601</v>
      </c>
      <c r="R14" s="190">
        <f>'Percent Distributions'!BK12</f>
        <v>2.7864798224973657</v>
      </c>
      <c r="S14" s="190">
        <f>'Percent Distributions'!BL12</f>
        <v>54.342048200204751</v>
      </c>
      <c r="T14" s="190">
        <f>'Percent Distributions'!BM12</f>
        <v>30.683458014648014</v>
      </c>
      <c r="U14" s="190">
        <f>'Percent Distributions'!BN12</f>
        <v>9.2626248311065602</v>
      </c>
      <c r="V14" s="190">
        <f>'Percent Distributions'!BO12</f>
        <v>1.6656361975620715</v>
      </c>
      <c r="W14" s="190">
        <f>'Percent Distributions'!BP12</f>
        <v>4.0462327564786102</v>
      </c>
      <c r="X14" s="177" t="s">
        <v>14</v>
      </c>
      <c r="Y14" s="79"/>
      <c r="Z14" s="84"/>
      <c r="AA14" s="84"/>
      <c r="AB14" s="84"/>
      <c r="AC14" s="84"/>
      <c r="AD14" s="84"/>
      <c r="AE14" s="84"/>
      <c r="AF14" s="84"/>
      <c r="AG14" s="84"/>
      <c r="AH14" s="85"/>
      <c r="AI14" s="85"/>
      <c r="AJ14" s="85"/>
      <c r="AK14" s="85"/>
      <c r="AL14" s="85"/>
      <c r="AM14" s="85"/>
      <c r="AN14" s="85"/>
      <c r="AO14" s="85"/>
      <c r="AP14" s="79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1" customFormat="1">
      <c r="A15" s="168" t="s">
        <v>15</v>
      </c>
      <c r="B15" s="168"/>
      <c r="C15" s="166">
        <f>'Non Double Counted #''s'!CU13/1000</f>
        <v>3767.6080000000002</v>
      </c>
      <c r="D15" s="166">
        <f>'Non Double Counted #''s'!CV13/1000</f>
        <v>354.13400000000001</v>
      </c>
      <c r="E15" s="166">
        <f>'Non Double Counted #''s'!CW13/1000</f>
        <v>149.006</v>
      </c>
      <c r="F15" s="166">
        <f>'Non Double Counted #''s'!CX13/1000</f>
        <v>71.662000000000006</v>
      </c>
      <c r="G15" s="166">
        <f>'Non Double Counted #''s'!CY13/1000</f>
        <v>71.046999999999997</v>
      </c>
      <c r="H15" s="190">
        <f>(('Non Double Counted #''s'!CU13-'Non Double Counted #''s'!AM13)/'Non Double Counted #''s'!AM13)*100</f>
        <v>2.8505506270905636</v>
      </c>
      <c r="I15" s="191">
        <f>(('Non Double Counted #''s'!CV13-'Non Double Counted #''s'!AN13)/'Non Double Counted #''s'!AN13)*100</f>
        <v>15.186505509946526</v>
      </c>
      <c r="J15" s="191">
        <f>(('Non Double Counted #''s'!CW13-'Non Double Counted #''s'!AO13)/'Non Double Counted #''s'!AO13)*100</f>
        <v>86.464942248251177</v>
      </c>
      <c r="K15" s="191">
        <f>(('Non Double Counted #''s'!CX13-'Non Double Counted #''s'!AP13)/'Non Double Counted #''s'!AP13)*100</f>
        <v>84.538923080884814</v>
      </c>
      <c r="L15" s="191">
        <f>(('Non Double Counted #''s'!CY13-'Non Double Counted #''s'!AQ13)/'Non Double Counted #''s'!AQ13)*100</f>
        <v>53.808018704537588</v>
      </c>
      <c r="M15" s="185"/>
      <c r="N15" s="190">
        <f>'Percent Distributions'!BG13</f>
        <v>88.577624301577032</v>
      </c>
      <c r="O15" s="190">
        <f>'Percent Distributions'!BH13</f>
        <v>7.4341438550022287</v>
      </c>
      <c r="P15" s="190">
        <f>'Percent Distributions'!BI13</f>
        <v>1.9322864313406118</v>
      </c>
      <c r="Q15" s="190">
        <f>'Percent Distributions'!BJ13</f>
        <v>0.93900062554904806</v>
      </c>
      <c r="R15" s="190">
        <f>'Percent Distributions'!BK13</f>
        <v>1.1169447865310851</v>
      </c>
      <c r="S15" s="190">
        <f>'Percent Distributions'!BL13</f>
        <v>85.366369265634617</v>
      </c>
      <c r="T15" s="190">
        <f>'Percent Distributions'!BM13</f>
        <v>8.0239594494746402</v>
      </c>
      <c r="U15" s="190">
        <f>'Percent Distributions'!BN13</f>
        <v>3.3761742778959896</v>
      </c>
      <c r="V15" s="190">
        <f>'Percent Distributions'!BO13</f>
        <v>1.6237158309234687</v>
      </c>
      <c r="W15" s="190">
        <f>'Percent Distributions'!BP13</f>
        <v>1.6097811760712746</v>
      </c>
      <c r="X15" s="177" t="s">
        <v>15</v>
      </c>
      <c r="Y15" s="79"/>
      <c r="Z15" s="84"/>
      <c r="AA15" s="84"/>
      <c r="AB15" s="84"/>
      <c r="AC15" s="84"/>
      <c r="AD15" s="84"/>
      <c r="AE15" s="84"/>
      <c r="AF15" s="84"/>
      <c r="AG15" s="84"/>
      <c r="AH15" s="85"/>
      <c r="AI15" s="85"/>
      <c r="AJ15" s="85"/>
      <c r="AK15" s="85"/>
      <c r="AL15" s="85"/>
      <c r="AM15" s="85"/>
      <c r="AN15" s="85"/>
      <c r="AO15" s="85"/>
      <c r="AP15" s="79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1:59" s="81" customFormat="1">
      <c r="A16" s="168" t="s">
        <v>16</v>
      </c>
      <c r="B16" s="168"/>
      <c r="C16" s="166">
        <f>'Non Double Counted #''s'!CU14/1000</f>
        <v>2758.5880000000002</v>
      </c>
      <c r="D16" s="166">
        <f>'Non Double Counted #''s'!CV14/1000</f>
        <v>1490.741</v>
      </c>
      <c r="E16" s="166">
        <f>'Non Double Counted #''s'!CW14/1000</f>
        <v>224.86699999999999</v>
      </c>
      <c r="F16" s="166">
        <f>'Non Double Counted #''s'!CX14/1000</f>
        <v>63.137</v>
      </c>
      <c r="G16" s="166">
        <f>'Non Double Counted #''s'!CY14/1000</f>
        <v>112.343</v>
      </c>
      <c r="H16" s="190">
        <f>(('Non Double Counted #''s'!CU14-'Non Double Counted #''s'!AM14)/'Non Double Counted #''s'!AM14)*100</f>
        <v>-0.60814990774525512</v>
      </c>
      <c r="I16" s="191">
        <f>(('Non Double Counted #''s'!CV14-'Non Double Counted #''s'!AN14)/'Non Double Counted #''s'!AN14)*100</f>
        <v>2.2606900194473121</v>
      </c>
      <c r="J16" s="191">
        <f>(('Non Double Counted #''s'!CW14-'Non Double Counted #''s'!AO14)/'Non Double Counted #''s'!AO14)*100</f>
        <v>73.946037099494106</v>
      </c>
      <c r="K16" s="191">
        <f>(('Non Double Counted #''s'!CX14-'Non Double Counted #''s'!AP14)/'Non Double Counted #''s'!AP14)*100</f>
        <v>66.338224833364066</v>
      </c>
      <c r="L16" s="191">
        <f>(('Non Double Counted #''s'!CY14-'Non Double Counted #''s'!AQ14)/'Non Double Counted #''s'!AQ14)*100</f>
        <v>28.616895829278626</v>
      </c>
      <c r="M16" s="185"/>
      <c r="N16" s="190">
        <f>'Percent Distributions'!BG14</f>
        <v>61.844298915065856</v>
      </c>
      <c r="O16" s="190">
        <f>'Percent Distributions'!BH14</f>
        <v>32.483070882809734</v>
      </c>
      <c r="P16" s="190">
        <f>'Percent Distributions'!BI14</f>
        <v>2.8805458317271375</v>
      </c>
      <c r="Q16" s="190">
        <f>'Percent Distributions'!BJ14</f>
        <v>0.84577624375254856</v>
      </c>
      <c r="R16" s="190">
        <f>'Percent Distributions'!BK14</f>
        <v>1.9463081266447257</v>
      </c>
      <c r="S16" s="190">
        <f>'Percent Distributions'!BL14</f>
        <v>59.328606982508028</v>
      </c>
      <c r="T16" s="190">
        <f>'Percent Distributions'!BM14</f>
        <v>32.061180176855338</v>
      </c>
      <c r="U16" s="190">
        <f>'Percent Distributions'!BN14</f>
        <v>4.8361864353559252</v>
      </c>
      <c r="V16" s="190">
        <f>'Percent Distributions'!BO14</f>
        <v>1.3578795597800792</v>
      </c>
      <c r="W16" s="190">
        <f>'Percent Distributions'!BP14</f>
        <v>2.4161468455006325</v>
      </c>
      <c r="X16" s="177" t="s">
        <v>16</v>
      </c>
      <c r="Y16" s="79"/>
      <c r="Z16" s="84"/>
      <c r="AA16" s="84"/>
      <c r="AB16" s="84"/>
      <c r="AC16" s="84"/>
      <c r="AD16" s="84"/>
      <c r="AE16" s="84"/>
      <c r="AF16" s="84"/>
      <c r="AG16" s="84"/>
      <c r="AH16" s="85"/>
      <c r="AI16" s="85"/>
      <c r="AJ16" s="85"/>
      <c r="AK16" s="85"/>
      <c r="AL16" s="85"/>
      <c r="AM16" s="85"/>
      <c r="AN16" s="85"/>
      <c r="AO16" s="85"/>
      <c r="AP16" s="79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64" s="81" customFormat="1">
      <c r="A17" s="168" t="s">
        <v>17</v>
      </c>
      <c r="B17" s="168"/>
      <c r="C17" s="166">
        <f>'Non Double Counted #''s'!CU15/1000</f>
        <v>3144.7040000000002</v>
      </c>
      <c r="D17" s="166">
        <f>'Non Double Counted #''s'!CV15/1000</f>
        <v>1749.444</v>
      </c>
      <c r="E17" s="166">
        <f>'Non Double Counted #''s'!CW15/1000</f>
        <v>557.37099999999998</v>
      </c>
      <c r="F17" s="166">
        <f>'Non Double Counted #''s'!CX15/1000</f>
        <v>133.78</v>
      </c>
      <c r="G17" s="166">
        <f>'Non Double Counted #''s'!CY15/1000</f>
        <v>391.108</v>
      </c>
      <c r="H17" s="190">
        <f>(('Non Double Counted #''s'!CU15-'Non Double Counted #''s'!AM15)/'Non Double Counted #''s'!AM15)*100</f>
        <v>-5.3374248272283022</v>
      </c>
      <c r="I17" s="191">
        <f>(('Non Double Counted #''s'!CV15-'Non Double Counted #''s'!AN15)/'Non Double Counted #''s'!AN15)*100</f>
        <v>11.203676099947305</v>
      </c>
      <c r="J17" s="191">
        <f>(('Non Double Counted #''s'!CW15-'Non Double Counted #''s'!AO15)/'Non Double Counted #''s'!AO15)*100</f>
        <v>85.600402255025685</v>
      </c>
      <c r="K17" s="191">
        <f>(('Non Double Counted #''s'!CX15-'Non Double Counted #''s'!AP15)/'Non Double Counted #''s'!AP15)*100</f>
        <v>80.065953294299746</v>
      </c>
      <c r="L17" s="191">
        <f>(('Non Double Counted #''s'!CY15-'Non Double Counted #''s'!AQ15)/'Non Double Counted #''s'!AQ15)*100</f>
        <v>45.293925344745603</v>
      </c>
      <c r="M17" s="185"/>
      <c r="N17" s="190">
        <f>'Percent Distributions'!BG15</f>
        <v>59.975096538375503</v>
      </c>
      <c r="O17" s="190">
        <f>'Percent Distributions'!BH15</f>
        <v>28.402096483672381</v>
      </c>
      <c r="P17" s="190">
        <f>'Percent Distributions'!BI15</f>
        <v>5.4216933812289572</v>
      </c>
      <c r="Q17" s="190">
        <f>'Percent Distributions'!BJ15</f>
        <v>1.3413097588747693</v>
      </c>
      <c r="R17" s="190">
        <f>'Percent Distributions'!BK15</f>
        <v>4.8598038378483874</v>
      </c>
      <c r="S17" s="190">
        <f>'Percent Distributions'!BL15</f>
        <v>52.61863859004248</v>
      </c>
      <c r="T17" s="190">
        <f>'Percent Distributions'!BM15</f>
        <v>29.272504365917516</v>
      </c>
      <c r="U17" s="190">
        <f>'Percent Distributions'!BN15</f>
        <v>9.3261887953748808</v>
      </c>
      <c r="V17" s="190">
        <f>'Percent Distributions'!BO15</f>
        <v>2.2384686986679454</v>
      </c>
      <c r="W17" s="190">
        <f>'Percent Distributions'!BP15</f>
        <v>6.5441995499971801</v>
      </c>
      <c r="X17" s="177" t="s">
        <v>17</v>
      </c>
      <c r="Y17" s="79"/>
      <c r="Z17" s="84"/>
      <c r="AA17" s="84"/>
      <c r="AB17" s="84"/>
      <c r="AC17" s="84"/>
      <c r="AD17" s="84"/>
      <c r="AE17" s="84"/>
      <c r="AF17" s="84"/>
      <c r="AG17" s="84"/>
      <c r="AH17" s="85"/>
      <c r="AI17" s="85"/>
      <c r="AJ17" s="85"/>
      <c r="AK17" s="85"/>
      <c r="AL17" s="85"/>
      <c r="AM17" s="85"/>
      <c r="AN17" s="85"/>
      <c r="AO17" s="85"/>
      <c r="AP17" s="79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64" s="81" customFormat="1">
      <c r="A18" s="167" t="s">
        <v>18</v>
      </c>
      <c r="B18" s="167"/>
      <c r="C18" s="167">
        <f>'Non Double Counted #''s'!CU16/1000</f>
        <v>1714.269</v>
      </c>
      <c r="D18" s="167">
        <f>'Non Double Counted #''s'!CV16/1000</f>
        <v>1113.674</v>
      </c>
      <c r="E18" s="167">
        <f>'Non Double Counted #''s'!CW16/1000</f>
        <v>88.936999999999998</v>
      </c>
      <c r="F18" s="167">
        <f>'Non Double Counted #''s'!CX16/1000</f>
        <v>31.75</v>
      </c>
      <c r="G18" s="167">
        <f>'Non Double Counted #''s'!CY16/1000</f>
        <v>45.448999999999998</v>
      </c>
      <c r="H18" s="192">
        <f>(('Non Double Counted #''s'!CU16-'Non Double Counted #''s'!AM16)/'Non Double Counted #''s'!AM16)*100</f>
        <v>-0.96054353383654123</v>
      </c>
      <c r="I18" s="193">
        <f>(('Non Double Counted #''s'!CV16-'Non Double Counted #''s'!AN16)/'Non Double Counted #''s'!AN16)*100</f>
        <v>6.2357865657290246</v>
      </c>
      <c r="J18" s="193">
        <f>(('Non Double Counted #''s'!CW16-'Non Double Counted #''s'!AO16)/'Non Double Counted #''s'!AO16)*100</f>
        <v>73.248271160027272</v>
      </c>
      <c r="K18" s="193">
        <f>(('Non Double Counted #''s'!CX16-'Non Double Counted #''s'!AP16)/'Non Double Counted #''s'!AP16)*100</f>
        <v>60.523787855806667</v>
      </c>
      <c r="L18" s="193">
        <f>(('Non Double Counted #''s'!CY16-'Non Double Counted #''s'!AQ16)/'Non Double Counted #''s'!AQ16)*100</f>
        <v>32.570078464545112</v>
      </c>
      <c r="M18" s="185"/>
      <c r="N18" s="192">
        <f>'Percent Distributions'!BG16</f>
        <v>60.004763232008919</v>
      </c>
      <c r="O18" s="192">
        <f>'Percent Distributions'!BH16</f>
        <v>36.341449547874291</v>
      </c>
      <c r="P18" s="192">
        <f>'Percent Distributions'!BI16</f>
        <v>1.7796252924152984</v>
      </c>
      <c r="Q18" s="192">
        <f>'Percent Distributions'!BJ16</f>
        <v>0.68567660774680406</v>
      </c>
      <c r="R18" s="192">
        <f>'Percent Distributions'!BK16</f>
        <v>1.1884853199546834</v>
      </c>
      <c r="S18" s="192">
        <f>'Percent Distributions'!BL16</f>
        <v>57.255302882789664</v>
      </c>
      <c r="T18" s="192">
        <f>'Percent Distributions'!BM16</f>
        <v>37.195878933054203</v>
      </c>
      <c r="U18" s="192">
        <f>'Percent Distributions'!BN16</f>
        <v>2.9704293039696013</v>
      </c>
      <c r="V18" s="192">
        <f>'Percent Distributions'!BO16</f>
        <v>1.0604262612977147</v>
      </c>
      <c r="W18" s="192">
        <f>'Percent Distributions'!BP16</f>
        <v>1.5179626188888136</v>
      </c>
      <c r="X18" s="176" t="s">
        <v>18</v>
      </c>
      <c r="Y18" s="79"/>
      <c r="Z18" s="84"/>
      <c r="AA18" s="84"/>
      <c r="AB18" s="84"/>
      <c r="AC18" s="84"/>
      <c r="AD18" s="84"/>
      <c r="AE18" s="84"/>
      <c r="AF18" s="84"/>
      <c r="AG18" s="84"/>
      <c r="AH18" s="85"/>
      <c r="AI18" s="85"/>
      <c r="AJ18" s="85"/>
      <c r="AK18" s="85"/>
      <c r="AL18" s="85"/>
      <c r="AM18" s="85"/>
      <c r="AN18" s="85"/>
      <c r="AO18" s="85"/>
      <c r="AP18" s="79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</row>
    <row r="19" spans="1:64" s="81" customFormat="1">
      <c r="A19" s="167" t="s">
        <v>19</v>
      </c>
      <c r="B19" s="167"/>
      <c r="C19" s="167">
        <f>'Non Double Counted #''s'!CU17/1000</f>
        <v>6373.5050000000001</v>
      </c>
      <c r="D19" s="167">
        <f>'Non Double Counted #''s'!CV17/1000</f>
        <v>2123.5569999999998</v>
      </c>
      <c r="E19" s="167">
        <f>'Non Double Counted #''s'!CW17/1000</f>
        <v>894.27599999999995</v>
      </c>
      <c r="F19" s="167">
        <f>'Non Double Counted #''s'!CX17/1000</f>
        <v>174.43299999999999</v>
      </c>
      <c r="G19" s="167">
        <f>'Non Double Counted #''s'!CY17/1000</f>
        <v>378.19299999999998</v>
      </c>
      <c r="H19" s="192">
        <f>(('Non Double Counted #''s'!CU17-'Non Double Counted #''s'!AM17)/'Non Double Counted #''s'!AM17)*100</f>
        <v>8.6449504215645767</v>
      </c>
      <c r="I19" s="193">
        <f>(('Non Double Counted #''s'!CV17-'Non Double Counted #''s'!AN17)/'Non Double Counted #''s'!AN17)*100</f>
        <v>16.696203999382327</v>
      </c>
      <c r="J19" s="193">
        <f>(('Non Double Counted #''s'!CW17-'Non Double Counted #''s'!AO17)/'Non Double Counted #''s'!AO17)*100</f>
        <v>75.417370375383243</v>
      </c>
      <c r="K19" s="193">
        <f>(('Non Double Counted #''s'!CX17-'Non Double Counted #''s'!AP17)/'Non Double Counted #''s'!AP17)*100</f>
        <v>113.28760255798882</v>
      </c>
      <c r="L19" s="193">
        <f>(('Non Double Counted #''s'!CY17-'Non Double Counted #''s'!AQ17)/'Non Double Counted #''s'!AQ17)*100</f>
        <v>54.034416047245692</v>
      </c>
      <c r="M19" s="185"/>
      <c r="N19" s="192">
        <f>'Percent Distributions'!BG17</f>
        <v>68.828159473925226</v>
      </c>
      <c r="O19" s="192">
        <f>'Percent Distributions'!BH17</f>
        <v>21.350328673541473</v>
      </c>
      <c r="P19" s="192">
        <f>'Percent Distributions'!BI17</f>
        <v>5.9813105384492378</v>
      </c>
      <c r="Q19" s="192">
        <f>'Percent Distributions'!BJ17</f>
        <v>0.95953409042778426</v>
      </c>
      <c r="R19" s="192">
        <f>'Percent Distributions'!BK17</f>
        <v>2.8806672236562818</v>
      </c>
      <c r="S19" s="192">
        <f>'Percent Distributions'!BL17</f>
        <v>64.09420830566161</v>
      </c>
      <c r="T19" s="192">
        <f>'Percent Distributions'!BM17</f>
        <v>21.355236201579171</v>
      </c>
      <c r="U19" s="192">
        <f>'Percent Distributions'!BN17</f>
        <v>8.9931540379671517</v>
      </c>
      <c r="V19" s="192">
        <f>'Percent Distributions'!BO17</f>
        <v>1.754159608783781</v>
      </c>
      <c r="W19" s="192">
        <f>'Percent Distributions'!BP17</f>
        <v>3.8032418460082922</v>
      </c>
      <c r="X19" s="176" t="s">
        <v>19</v>
      </c>
      <c r="Y19" s="79"/>
      <c r="Z19" s="84"/>
      <c r="AA19" s="84"/>
      <c r="AB19" s="84"/>
      <c r="AC19" s="84"/>
      <c r="AD19" s="84"/>
      <c r="AE19" s="84"/>
      <c r="AF19" s="84"/>
      <c r="AG19" s="84"/>
      <c r="AH19" s="85"/>
      <c r="AI19" s="85"/>
      <c r="AJ19" s="85"/>
      <c r="AK19" s="85"/>
      <c r="AL19" s="85"/>
      <c r="AM19" s="85"/>
      <c r="AN19" s="85"/>
      <c r="AO19" s="85"/>
      <c r="AP19" s="79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</row>
    <row r="20" spans="1:64" s="81" customFormat="1">
      <c r="A20" s="167" t="s">
        <v>20</v>
      </c>
      <c r="B20" s="167"/>
      <c r="C20" s="167">
        <f>'Non Double Counted #''s'!CU18/1000</f>
        <v>2599.2339999999999</v>
      </c>
      <c r="D20" s="167">
        <f>'Non Double Counted #''s'!CV18/1000</f>
        <v>286.76100000000002</v>
      </c>
      <c r="E20" s="167">
        <f>'Non Double Counted #''s'!CW18/1000</f>
        <v>381.53100000000001</v>
      </c>
      <c r="F20" s="167">
        <f>'Non Double Counted #''s'!CX18/1000</f>
        <v>208.22900000000001</v>
      </c>
      <c r="G20" s="167">
        <f>'Non Double Counted #''s'!CY18/1000</f>
        <v>402.29599999999999</v>
      </c>
      <c r="H20" s="192">
        <f>(('Non Double Counted #''s'!CU18-'Non Double Counted #''s'!AM18)/'Non Double Counted #''s'!AM18)*100</f>
        <v>1.6400942872382192</v>
      </c>
      <c r="I20" s="193">
        <f>(('Non Double Counted #''s'!CV18-'Non Double Counted #''s'!AN18)/'Non Double Counted #''s'!AN18)*100</f>
        <v>7.7647792738792702</v>
      </c>
      <c r="J20" s="193">
        <f>(('Non Double Counted #''s'!CW18-'Non Double Counted #''s'!AO18)/'Non Double Counted #''s'!AO18)*100</f>
        <v>68.606403429303754</v>
      </c>
      <c r="K20" s="193">
        <f>(('Non Double Counted #''s'!CX18-'Non Double Counted #''s'!AP18)/'Non Double Counted #''s'!AP18)*100</f>
        <v>54.514963305951937</v>
      </c>
      <c r="L20" s="193">
        <f>(('Non Double Counted #''s'!CY18-'Non Double Counted #''s'!AQ18)/'Non Double Counted #''s'!AQ18)*100</f>
        <v>22.830597122016606</v>
      </c>
      <c r="M20" s="185"/>
      <c r="N20" s="192">
        <f>'Percent Distributions'!BG18</f>
        <v>72.816660782013471</v>
      </c>
      <c r="O20" s="192">
        <f>'Percent Distributions'!BH18</f>
        <v>7.5769370949555226</v>
      </c>
      <c r="P20" s="192">
        <f>'Percent Distributions'!BI18</f>
        <v>6.4432681465620343</v>
      </c>
      <c r="Q20" s="192">
        <f>'Percent Distributions'!BJ18</f>
        <v>3.8372589665030357</v>
      </c>
      <c r="R20" s="192">
        <f>'Percent Distributions'!BK18</f>
        <v>9.3258750099659444</v>
      </c>
      <c r="S20" s="192">
        <f>'Percent Distributions'!BL18</f>
        <v>67.024234596192784</v>
      </c>
      <c r="T20" s="192">
        <f>'Percent Distributions'!BM18</f>
        <v>7.3944618056853813</v>
      </c>
      <c r="U20" s="192">
        <f>'Percent Distributions'!BN18</f>
        <v>9.838215124040401</v>
      </c>
      <c r="V20" s="192">
        <f>'Percent Distributions'!BO18</f>
        <v>5.3694239709586071</v>
      </c>
      <c r="W20" s="192">
        <f>'Percent Distributions'!BP18</f>
        <v>10.373664503122832</v>
      </c>
      <c r="X20" s="176" t="s">
        <v>20</v>
      </c>
      <c r="Y20" s="79"/>
      <c r="Z20" s="84"/>
      <c r="AA20" s="84"/>
      <c r="AB20" s="84"/>
      <c r="AC20" s="84"/>
      <c r="AD20" s="84"/>
      <c r="AE20" s="84"/>
      <c r="AF20" s="84"/>
      <c r="AG20" s="84"/>
      <c r="AH20" s="85"/>
      <c r="AI20" s="85"/>
      <c r="AJ20" s="85"/>
      <c r="AK20" s="85"/>
      <c r="AL20" s="85"/>
      <c r="AM20" s="85"/>
      <c r="AN20" s="85"/>
      <c r="AO20" s="85"/>
      <c r="AP20" s="79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</row>
    <row r="21" spans="1:64" s="81" customFormat="1">
      <c r="A21" s="167" t="s">
        <v>21</v>
      </c>
      <c r="B21" s="167"/>
      <c r="C21" s="167">
        <f>'Non Double Counted #''s'!CU19/1000</f>
        <v>3085.7109999999998</v>
      </c>
      <c r="D21" s="167">
        <f>'Non Double Counted #''s'!CV19/1000</f>
        <v>1318.8720000000001</v>
      </c>
      <c r="E21" s="167">
        <f>'Non Double Counted #''s'!CW19/1000</f>
        <v>261.75200000000001</v>
      </c>
      <c r="F21" s="167">
        <f>'Non Double Counted #''s'!CX19/1000</f>
        <v>73.819999999999993</v>
      </c>
      <c r="G21" s="167">
        <f>'Non Double Counted #''s'!CY19/1000</f>
        <v>92.326999999999998</v>
      </c>
      <c r="H21" s="192">
        <f>(('Non Double Counted #''s'!CU19-'Non Double Counted #''s'!AM19)/'Non Double Counted #''s'!AM19)*100</f>
        <v>11.960667139078984</v>
      </c>
      <c r="I21" s="193">
        <f>(('Non Double Counted #''s'!CV19-'Non Double Counted #''s'!AN19)/'Non Double Counted #''s'!AN19)*100</f>
        <v>8.7573412145391085</v>
      </c>
      <c r="J21" s="193">
        <f>(('Non Double Counted #''s'!CW19-'Non Double Counted #''s'!AO19)/'Non Double Counted #''s'!AO19)*100</f>
        <v>97.539734049778886</v>
      </c>
      <c r="K21" s="193">
        <f>(('Non Double Counted #''s'!CX19-'Non Double Counted #''s'!AP19)/'Non Double Counted #''s'!AP19)*100</f>
        <v>106.5299499202641</v>
      </c>
      <c r="L21" s="193">
        <f>(('Non Double Counted #''s'!CY19-'Non Double Counted #''s'!AQ19)/'Non Double Counted #''s'!AQ19)*100</f>
        <v>54.369743684060921</v>
      </c>
      <c r="M21" s="185"/>
      <c r="N21" s="192">
        <f>'Percent Distributions'!BG19</f>
        <v>65.670693306970378</v>
      </c>
      <c r="O21" s="192">
        <f>'Percent Distributions'!BH19</f>
        <v>28.895212756198234</v>
      </c>
      <c r="P21" s="192">
        <f>'Percent Distributions'!BI19</f>
        <v>3.1573110839952068</v>
      </c>
      <c r="Q21" s="192">
        <f>'Percent Distributions'!BJ19</f>
        <v>0.85167290594569822</v>
      </c>
      <c r="R21" s="192">
        <f>'Percent Distributions'!BK19</f>
        <v>1.4251099468904753</v>
      </c>
      <c r="S21" s="192">
        <f>'Percent Distributions'!BL19</f>
        <v>63.853543582780027</v>
      </c>
      <c r="T21" s="192">
        <f>'Percent Distributions'!BM19</f>
        <v>27.291814020207422</v>
      </c>
      <c r="U21" s="192">
        <f>'Percent Distributions'!BN19</f>
        <v>5.4165126740254799</v>
      </c>
      <c r="V21" s="192">
        <f>'Percent Distributions'!BO19</f>
        <v>1.5275794095042672</v>
      </c>
      <c r="W21" s="192">
        <f>'Percent Distributions'!BP19</f>
        <v>1.9105503134828024</v>
      </c>
      <c r="X21" s="176" t="s">
        <v>21</v>
      </c>
      <c r="Y21" s="79"/>
      <c r="Z21" s="84"/>
      <c r="AA21" s="84"/>
      <c r="AB21" s="84"/>
      <c r="AC21" s="84"/>
      <c r="AD21" s="84"/>
      <c r="AE21" s="84"/>
      <c r="AF21" s="84"/>
      <c r="AG21" s="84"/>
      <c r="AH21" s="85"/>
      <c r="AI21" s="85"/>
      <c r="AJ21" s="85"/>
      <c r="AK21" s="85"/>
      <c r="AL21" s="85"/>
      <c r="AM21" s="85"/>
      <c r="AN21" s="85"/>
      <c r="AO21" s="85"/>
      <c r="AP21" s="79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</row>
    <row r="22" spans="1:64" s="81" customFormat="1">
      <c r="A22" s="169" t="s">
        <v>22</v>
      </c>
      <c r="B22" s="169"/>
      <c r="C22" s="166">
        <f>'Non Double Counted #''s'!CU20/1000</f>
        <v>4888.3310000000001</v>
      </c>
      <c r="D22" s="166">
        <f>'Non Double Counted #''s'!CV20/1000</f>
        <v>1099.789</v>
      </c>
      <c r="E22" s="166">
        <f>'Non Double Counted #''s'!CW20/1000</f>
        <v>328.97899999999998</v>
      </c>
      <c r="F22" s="166">
        <f>'Non Double Counted #''s'!CX20/1000</f>
        <v>101.76600000000001</v>
      </c>
      <c r="G22" s="166">
        <f>'Non Double Counted #''s'!CY20/1000</f>
        <v>130.48699999999999</v>
      </c>
      <c r="H22" s="190">
        <f>(('Non Double Counted #''s'!CU20-'Non Double Counted #''s'!AM20)/'Non Double Counted #''s'!AM20)*100</f>
        <v>5.8884780428420731</v>
      </c>
      <c r="I22" s="191">
        <f>(('Non Double Counted #''s'!CV20-'Non Double Counted #''s'!AN20)/'Non Double Counted #''s'!AN20)*100</f>
        <v>12.44332024991744</v>
      </c>
      <c r="J22" s="191">
        <f>(('Non Double Counted #''s'!CW20-'Non Double Counted #''s'!AO20)/'Non Double Counted #''s'!AO20)*100</f>
        <v>93.601332344667682</v>
      </c>
      <c r="K22" s="191">
        <f>(('Non Double Counted #''s'!CX20-'Non Double Counted #''s'!AP20)/'Non Double Counted #''s'!AP20)*100</f>
        <v>82.920516231081706</v>
      </c>
      <c r="L22" s="191">
        <f>(('Non Double Counted #''s'!CY20-'Non Double Counted #''s'!AQ20)/'Non Double Counted #''s'!AQ20)*100</f>
        <v>50.325449581235674</v>
      </c>
      <c r="M22" s="185"/>
      <c r="N22" s="190">
        <f>'Percent Distributions'!BG20</f>
        <v>78.153716241381318</v>
      </c>
      <c r="O22" s="190">
        <f>'Percent Distributions'!BH20</f>
        <v>16.558212244046661</v>
      </c>
      <c r="P22" s="190">
        <f>'Percent Distributions'!BI20</f>
        <v>2.8767198425715126</v>
      </c>
      <c r="Q22" s="190">
        <f>'Percent Distributions'!BJ20</f>
        <v>0.94184192955535673</v>
      </c>
      <c r="R22" s="190">
        <f>'Percent Distributions'!BK20</f>
        <v>1.4695097424451526</v>
      </c>
      <c r="S22" s="190">
        <f>'Percent Distributions'!BL20</f>
        <v>74.6383917065383</v>
      </c>
      <c r="T22" s="190">
        <f>'Percent Distributions'!BM20</f>
        <v>16.792333043024716</v>
      </c>
      <c r="U22" s="190">
        <f>'Percent Distributions'!BN20</f>
        <v>5.0230770922069841</v>
      </c>
      <c r="V22" s="190">
        <f>'Percent Distributions'!BO20</f>
        <v>1.5538331120391757</v>
      </c>
      <c r="W22" s="190">
        <f>'Percent Distributions'!BP20</f>
        <v>1.9923650461908293</v>
      </c>
      <c r="X22" s="54" t="s">
        <v>22</v>
      </c>
      <c r="Y22" s="79"/>
      <c r="Z22" s="84"/>
      <c r="AA22" s="84"/>
      <c r="AB22" s="84"/>
      <c r="AC22" s="84"/>
      <c r="AD22" s="84"/>
      <c r="AE22" s="84"/>
      <c r="AF22" s="84"/>
      <c r="AG22" s="84"/>
      <c r="AH22" s="85"/>
      <c r="AI22" s="85"/>
      <c r="AJ22" s="85"/>
      <c r="AK22" s="85"/>
      <c r="AL22" s="85"/>
      <c r="AM22" s="85"/>
      <c r="AN22" s="85"/>
      <c r="AO22" s="85"/>
      <c r="AP22" s="79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1:64" s="81" customFormat="1">
      <c r="A23" s="169" t="s">
        <v>23</v>
      </c>
      <c r="B23" s="169"/>
      <c r="C23" s="166">
        <f>'Non Double Counted #''s'!CU21/1000</f>
        <v>11735.074000000001</v>
      </c>
      <c r="D23" s="166">
        <f>'Non Double Counted #''s'!CV21/1000</f>
        <v>3161.8110000000001</v>
      </c>
      <c r="E23" s="166">
        <f>'Non Double Counted #''s'!CW21/1000</f>
        <v>10411.34</v>
      </c>
      <c r="F23" s="166">
        <f>'Non Double Counted #''s'!CX21/1000</f>
        <v>360.97699999999998</v>
      </c>
      <c r="G23" s="166">
        <f>'Non Double Counted #''s'!CY21/1000</f>
        <v>1287.7560000000001</v>
      </c>
      <c r="H23" s="190">
        <f>(('Non Double Counted #''s'!CU21-'Non Double Counted #''s'!AM21)/'Non Double Counted #''s'!AM21)*100</f>
        <v>4.840388104429838</v>
      </c>
      <c r="I23" s="191">
        <f>(('Non Double Counted #''s'!CV21-'Non Double Counted #''s'!AN21)/'Non Double Counted #''s'!AN21)*100</f>
        <v>25.681800926730126</v>
      </c>
      <c r="J23" s="191">
        <f>(('Non Double Counted #''s'!CW21-'Non Double Counted #''s'!AO21)/'Non Double Counted #''s'!AO21)*100</f>
        <v>34.765312015971972</v>
      </c>
      <c r="K23" s="191">
        <f>(('Non Double Counted #''s'!CX21-'Non Double Counted #''s'!AP21)/'Non Double Counted #''s'!AP21)*100</f>
        <v>71.363399003085689</v>
      </c>
      <c r="L23" s="191">
        <f>(('Non Double Counted #''s'!CY21-'Non Double Counted #''s'!AQ21)/'Non Double Counted #''s'!AQ21)*100</f>
        <v>65.161081804854959</v>
      </c>
      <c r="M23" s="185"/>
      <c r="N23" s="190">
        <f>'Percent Distributions'!BG21</f>
        <v>49.914532445296039</v>
      </c>
      <c r="O23" s="190">
        <f>'Percent Distributions'!BH21</f>
        <v>11.218461598285192</v>
      </c>
      <c r="P23" s="190">
        <f>'Percent Distributions'!BI21</f>
        <v>34.450720012643096</v>
      </c>
      <c r="Q23" s="190">
        <f>'Percent Distributions'!BJ21</f>
        <v>0.93935825933369377</v>
      </c>
      <c r="R23" s="190">
        <f>'Percent Distributions'!BK21</f>
        <v>3.4769276844419799</v>
      </c>
      <c r="S23" s="190">
        <f>'Percent Distributions'!BL21</f>
        <v>43.532634505718335</v>
      </c>
      <c r="T23" s="190">
        <f>'Percent Distributions'!BM21</f>
        <v>11.729109048580334</v>
      </c>
      <c r="U23" s="190">
        <f>'Percent Distributions'!BN21</f>
        <v>38.622087848339568</v>
      </c>
      <c r="V23" s="190">
        <f>'Percent Distributions'!BO21</f>
        <v>1.3390865542024437</v>
      </c>
      <c r="W23" s="190">
        <f>'Percent Distributions'!BP21</f>
        <v>4.7770820431593215</v>
      </c>
      <c r="X23" s="54" t="s">
        <v>23</v>
      </c>
      <c r="Y23" s="79"/>
      <c r="Z23" s="84"/>
      <c r="AA23" s="84"/>
      <c r="AB23" s="84"/>
      <c r="AC23" s="84"/>
      <c r="AD23" s="84"/>
      <c r="AE23" s="84"/>
      <c r="AF23" s="84"/>
      <c r="AG23" s="84"/>
      <c r="AH23" s="85"/>
      <c r="AI23" s="85"/>
      <c r="AJ23" s="85"/>
      <c r="AK23" s="85"/>
      <c r="AL23" s="85"/>
      <c r="AM23" s="85"/>
      <c r="AN23" s="85"/>
      <c r="AO23" s="85"/>
      <c r="AP23" s="79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</row>
    <row r="24" spans="1:64" s="81" customFormat="1">
      <c r="A24" s="169" t="s">
        <v>24</v>
      </c>
      <c r="B24" s="169"/>
      <c r="C24" s="166">
        <f>'Non Double Counted #''s'!CU22/1000</f>
        <v>5257.3819999999996</v>
      </c>
      <c r="D24" s="166">
        <f>'Non Double Counted #''s'!CV22/1000</f>
        <v>1581.6659999999999</v>
      </c>
      <c r="E24" s="166">
        <f>'Non Double Counted #''s'!CW22/1000</f>
        <v>737.31600000000003</v>
      </c>
      <c r="F24" s="166">
        <f>'Non Double Counted #''s'!CX22/1000</f>
        <v>203.21199999999999</v>
      </c>
      <c r="G24" s="166">
        <f>'Non Double Counted #''s'!CY22/1000</f>
        <v>546.71299999999997</v>
      </c>
      <c r="H24" s="190">
        <f>(('Non Double Counted #''s'!CU22-'Non Double Counted #''s'!AM22)/'Non Double Counted #''s'!AM22)*100</f>
        <v>2.6112139252251447</v>
      </c>
      <c r="I24" s="191">
        <f>(('Non Double Counted #''s'!CV22-'Non Double Counted #''s'!AN22)/'Non Double Counted #''s'!AN22)*100</f>
        <v>9.1855331063561891</v>
      </c>
      <c r="J24" s="191">
        <f>(('Non Double Counted #''s'!CW22-'Non Double Counted #''s'!AO22)/'Non Double Counted #''s'!AO22)*100</f>
        <v>71.295151892499703</v>
      </c>
      <c r="K24" s="191">
        <f>(('Non Double Counted #''s'!CX22-'Non Double Counted #''s'!AP22)/'Non Double Counted #''s'!AP22)*100</f>
        <v>91.68773346413613</v>
      </c>
      <c r="L24" s="191">
        <f>(('Non Double Counted #''s'!CY22-'Non Double Counted #''s'!AQ22)/'Non Double Counted #''s'!AQ22)*100</f>
        <v>57.99035955173072</v>
      </c>
      <c r="M24" s="185"/>
      <c r="N24" s="190">
        <f>'Percent Distributions'!BG22</f>
        <v>68.729824776033553</v>
      </c>
      <c r="O24" s="190">
        <f>'Percent Distributions'!BH22</f>
        <v>19.43212110285501</v>
      </c>
      <c r="P24" s="190">
        <f>'Percent Distributions'!BI22</f>
        <v>5.7740310526745047</v>
      </c>
      <c r="Q24" s="190">
        <f>'Percent Distributions'!BJ22</f>
        <v>1.4220850020819114</v>
      </c>
      <c r="R24" s="190">
        <f>'Percent Distributions'!BK22</f>
        <v>4.6419380663550243</v>
      </c>
      <c r="S24" s="190">
        <f>'Percent Distributions'!BL22</f>
        <v>63.141959160917907</v>
      </c>
      <c r="T24" s="190">
        <f>'Percent Distributions'!BM22</f>
        <v>18.996049740766864</v>
      </c>
      <c r="U24" s="190">
        <f>'Percent Distributions'!BN22</f>
        <v>8.8552775432128286</v>
      </c>
      <c r="V24" s="190">
        <f>'Percent Distributions'!BO22</f>
        <v>2.4406070939886906</v>
      </c>
      <c r="W24" s="190">
        <f>'Percent Distributions'!BP22</f>
        <v>6.5661064611137094</v>
      </c>
      <c r="X24" s="54" t="s">
        <v>24</v>
      </c>
      <c r="Y24" s="79"/>
      <c r="Z24" s="84"/>
      <c r="AA24" s="84"/>
      <c r="AB24" s="84"/>
      <c r="AC24" s="84"/>
      <c r="AD24" s="84"/>
      <c r="AE24" s="84"/>
      <c r="AF24" s="84"/>
      <c r="AG24" s="84"/>
      <c r="AH24" s="85"/>
      <c r="AI24" s="85"/>
      <c r="AJ24" s="85"/>
      <c r="AK24" s="85"/>
      <c r="AL24" s="85"/>
      <c r="AM24" s="85"/>
      <c r="AN24" s="85"/>
      <c r="AO24" s="85"/>
      <c r="AP24" s="79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 spans="1:64" s="81" customFormat="1">
      <c r="A25" s="170" t="s">
        <v>25</v>
      </c>
      <c r="B25" s="170"/>
      <c r="C25" s="166">
        <f>'Non Double Counted #''s'!CU23/1000</f>
        <v>1711.4469999999999</v>
      </c>
      <c r="D25" s="166">
        <f>'Non Double Counted #''s'!CV23/1000</f>
        <v>65.328999999999994</v>
      </c>
      <c r="E25" s="166">
        <f>'Non Double Counted #''s'!CW23/1000</f>
        <v>26.847000000000001</v>
      </c>
      <c r="F25" s="166">
        <f>'Non Double Counted #''s'!CX23/1000</f>
        <v>27.73</v>
      </c>
      <c r="G25" s="166">
        <f>'Non Double Counted #''s'!CY23/1000</f>
        <v>18.972999999999999</v>
      </c>
      <c r="H25" s="190">
        <f>(('Non Double Counted #''s'!CU23-'Non Double Counted #''s'!AM23)/'Non Double Counted #''s'!AM23)*100</f>
        <v>0.81758138701954808</v>
      </c>
      <c r="I25" s="191">
        <f>(('Non Double Counted #''s'!CV23-'Non Double Counted #''s'!AN23)/'Non Double Counted #''s'!AN23)*100</f>
        <v>9.6381700399422687</v>
      </c>
      <c r="J25" s="191">
        <f>(('Non Double Counted #''s'!CW23-'Non Double Counted #''s'!AO23)/'Non Double Counted #''s'!AO23)*100</f>
        <v>68.361971654333374</v>
      </c>
      <c r="K25" s="191">
        <f>(('Non Double Counted #''s'!CX23-'Non Double Counted #''s'!AP23)/'Non Double Counted #''s'!AP23)*100</f>
        <v>81.34850565692237</v>
      </c>
      <c r="L25" s="191">
        <f>(('Non Double Counted #''s'!CY23-'Non Double Counted #''s'!AQ23)/'Non Double Counted #''s'!AQ23)*100</f>
        <v>27.156356812546079</v>
      </c>
      <c r="M25" s="185"/>
      <c r="N25" s="190">
        <f>'Percent Distributions'!BG23</f>
        <v>94.136122867257583</v>
      </c>
      <c r="O25" s="190">
        <f>'Percent Distributions'!BH23</f>
        <v>3.3042535068806731</v>
      </c>
      <c r="P25" s="190">
        <f>'Percent Distributions'!BI23</f>
        <v>0.8842618470902428</v>
      </c>
      <c r="Q25" s="190">
        <f>'Percent Distributions'!BJ23</f>
        <v>0.84793979078495574</v>
      </c>
      <c r="R25" s="190">
        <f>'Percent Distributions'!BK23</f>
        <v>0.8274219879865492</v>
      </c>
      <c r="S25" s="190">
        <f>'Percent Distributions'!BL23</f>
        <v>92.494349644332942</v>
      </c>
      <c r="T25" s="190">
        <f>'Percent Distributions'!BM23</f>
        <v>3.5306751350843038</v>
      </c>
      <c r="U25" s="190">
        <f>'Percent Distributions'!BN23</f>
        <v>1.4509335111758683</v>
      </c>
      <c r="V25" s="190">
        <f>'Percent Distributions'!BO23</f>
        <v>1.4986548316350738</v>
      </c>
      <c r="W25" s="190">
        <f>'Percent Distributions'!BP23</f>
        <v>1.0253868777718089</v>
      </c>
      <c r="X25" s="99" t="s">
        <v>25</v>
      </c>
      <c r="Y25" s="79"/>
      <c r="Z25" s="84"/>
      <c r="AA25" s="84"/>
      <c r="AB25" s="84"/>
      <c r="AC25" s="84"/>
      <c r="AD25" s="84"/>
      <c r="AE25" s="84"/>
      <c r="AF25" s="84"/>
      <c r="AG25" s="84"/>
      <c r="AH25" s="85"/>
      <c r="AI25" s="85"/>
      <c r="AJ25" s="85"/>
      <c r="AK25" s="85"/>
      <c r="AL25" s="85"/>
      <c r="AM25" s="85"/>
      <c r="AN25" s="85"/>
      <c r="AO25" s="85"/>
      <c r="AP25" s="79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64" s="81" customFormat="1" ht="14.25">
      <c r="A26" s="166" t="s">
        <v>189</v>
      </c>
      <c r="B26" s="166"/>
      <c r="C26" s="172">
        <f>'Non Double Counted #''s'!CU24/1000</f>
        <v>38551.231</v>
      </c>
      <c r="D26" s="172">
        <f>'Non Double Counted #''s'!CV24/1000</f>
        <v>3424.0239999999999</v>
      </c>
      <c r="E26" s="172">
        <f>'Non Double Counted #''s'!CW24/1000</f>
        <v>22201.190999999999</v>
      </c>
      <c r="F26" s="172">
        <f>'Non Double Counted #''s'!CX24/1000</f>
        <v>2202.0219999999999</v>
      </c>
      <c r="G26" s="262">
        <f>'Non Double Counted #''s'!CY24/1000</f>
        <v>8809.2129999999997</v>
      </c>
      <c r="H26" s="194">
        <f>(('Non Double Counted #''s'!CU24-'Non Double Counted #''s'!AM24)/'Non Double Counted #''s'!AM24)*100</f>
        <v>1.4450204097969024</v>
      </c>
      <c r="I26" s="195">
        <f>(('Non Double Counted #''s'!CV24-'Non Double Counted #''s'!AN24)/'Non Double Counted #''s'!AN24)*100</f>
        <v>9.0582358616256897</v>
      </c>
      <c r="J26" s="195">
        <f>(('Non Double Counted #''s'!CW24-'Non Double Counted #''s'!AO24)/'Non Double Counted #''s'!AO24)*100</f>
        <v>26.071248580709806</v>
      </c>
      <c r="K26" s="195">
        <f>(('Non Double Counted #''s'!CX24-'Non Double Counted #''s'!AP24)/'Non Double Counted #''s'!AP24)*100</f>
        <v>51.461534175832568</v>
      </c>
      <c r="L26" s="195">
        <f>(('Non Double Counted #''s'!CY24-'Non Double Counted #''s'!AQ24)/'Non Double Counted #''s'!AQ24)*100</f>
        <v>27.390859952110642</v>
      </c>
      <c r="M26" s="185"/>
      <c r="N26" s="194">
        <f>'Percent Distributions'!BG24</f>
        <v>56.617535582757228</v>
      </c>
      <c r="O26" s="194">
        <f>'Percent Distributions'!BH24</f>
        <v>4.6775859588616999</v>
      </c>
      <c r="P26" s="194">
        <f>'Percent Distributions'!BI24</f>
        <v>26.236365013529657</v>
      </c>
      <c r="Q26" s="194">
        <f>'Percent Distributions'!BJ24</f>
        <v>2.1660214212268785</v>
      </c>
      <c r="R26" s="194">
        <f>'Percent Distributions'!BK24</f>
        <v>10.30249202362454</v>
      </c>
      <c r="S26" s="194">
        <f>'Percent Distributions'!BL24</f>
        <v>51.273334258041558</v>
      </c>
      <c r="T26" s="194">
        <f>'Percent Distributions'!BM24</f>
        <v>4.553969419538288</v>
      </c>
      <c r="U26" s="194">
        <f>'Percent Distributions'!BN24</f>
        <v>29.527697496083167</v>
      </c>
      <c r="V26" s="194">
        <f>'Percent Distributions'!BO24</f>
        <v>2.9287005141174656</v>
      </c>
      <c r="W26" s="194">
        <f>'Percent Distributions'!BP24</f>
        <v>11.716298312219523</v>
      </c>
      <c r="X26" s="179" t="s">
        <v>189</v>
      </c>
      <c r="Y26" s="79"/>
      <c r="Z26" s="84"/>
      <c r="AA26" s="84"/>
      <c r="AB26" s="84"/>
      <c r="AC26" s="84"/>
      <c r="AD26" s="84"/>
      <c r="AE26" s="84"/>
      <c r="AF26" s="84"/>
      <c r="AG26" s="84"/>
      <c r="AH26" s="85"/>
      <c r="AI26" s="85"/>
      <c r="AJ26" s="85"/>
      <c r="AK26" s="85"/>
      <c r="AL26" s="85"/>
      <c r="AM26" s="85"/>
      <c r="AN26" s="85"/>
      <c r="AO26" s="85"/>
      <c r="AP26" s="79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64" s="81" customFormat="1">
      <c r="A27" s="166" t="s">
        <v>184</v>
      </c>
      <c r="B27" s="166"/>
      <c r="C27" s="191">
        <f>(C26/C$7)*100</f>
        <v>19.483059820797152</v>
      </c>
      <c r="D27" s="191">
        <f t="shared" ref="D27" si="1">(D26/D$7)*100</f>
        <v>8.6622255363098137</v>
      </c>
      <c r="E27" s="191">
        <f t="shared" ref="E27" si="2">(E26/E$7)*100</f>
        <v>40.083367849219655</v>
      </c>
      <c r="F27" s="191">
        <f t="shared" ref="F27" si="3">(F26/F$7)*100</f>
        <v>34.469074333021467</v>
      </c>
      <c r="G27" s="191">
        <f t="shared" ref="G27" si="4">(G26/G$7)*100</f>
        <v>44.756855333072828</v>
      </c>
      <c r="H27" s="190"/>
      <c r="I27" s="191"/>
      <c r="J27" s="191"/>
      <c r="K27" s="191"/>
      <c r="L27" s="191"/>
      <c r="M27" s="185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75"/>
      <c r="Y27" s="79"/>
      <c r="Z27" s="84"/>
      <c r="AA27" s="84"/>
      <c r="AB27" s="84"/>
      <c r="AC27" s="84"/>
      <c r="AD27" s="84"/>
      <c r="AE27" s="84"/>
      <c r="AF27" s="84"/>
      <c r="AG27" s="84"/>
      <c r="AH27" s="85"/>
      <c r="AI27" s="85"/>
      <c r="AJ27" s="85"/>
      <c r="AK27" s="85"/>
      <c r="AL27" s="85"/>
      <c r="AM27" s="85"/>
      <c r="AN27" s="85"/>
      <c r="AO27" s="85"/>
      <c r="AP27" s="79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64">
      <c r="A28" s="167" t="s">
        <v>41</v>
      </c>
      <c r="B28" s="167"/>
      <c r="C28" s="167">
        <f>'Non Double Counted #''s'!CU26/1000</f>
        <v>456.31200000000001</v>
      </c>
      <c r="D28" s="167">
        <f>'Non Double Counted #''s'!CV26/1000</f>
        <v>26.170999999999999</v>
      </c>
      <c r="E28" s="167">
        <f>'Non Double Counted #''s'!CW26/1000</f>
        <v>50.177999999999997</v>
      </c>
      <c r="F28" s="167">
        <f>'Non Double Counted #''s'!CX26/1000</f>
        <v>47.58</v>
      </c>
      <c r="G28" s="167">
        <f>'Non Double Counted #''s'!CY26/1000</f>
        <v>156.49100000000001</v>
      </c>
      <c r="H28" s="192">
        <f>(('Non Double Counted #''s'!CU26-'Non Double Counted #''s'!AM26)/'Non Double Counted #''s'!AM26)*100</f>
        <v>3.5253974267933836</v>
      </c>
      <c r="I28" s="193">
        <f>(('Non Double Counted #''s'!CV26-'Non Double Counted #''s'!AN26)/'Non Double Counted #''s'!AN26)*100</f>
        <v>6.8116888417272063</v>
      </c>
      <c r="J28" s="193">
        <f>(('Non Double Counted #''s'!CW26-'Non Double Counted #''s'!AO26)/'Non Double Counted #''s'!AO26)*100</f>
        <v>42.441876969370085</v>
      </c>
      <c r="K28" s="193">
        <f>(('Non Double Counted #''s'!CX26-'Non Double Counted #''s'!AP26)/'Non Double Counted #''s'!AP26)*100</f>
        <v>65.940083004917511</v>
      </c>
      <c r="L28" s="193">
        <f>(('Non Double Counted #''s'!CY26-'Non Double Counted #''s'!AQ26)/'Non Double Counted #''s'!AQ26)*100</f>
        <v>18.733687405159333</v>
      </c>
      <c r="M28" s="185"/>
      <c r="N28" s="192">
        <f>'Percent Distributions'!BG26</f>
        <v>66.685275539922088</v>
      </c>
      <c r="O28" s="192">
        <f>'Percent Distributions'!BH26</f>
        <v>3.7069480691402852</v>
      </c>
      <c r="P28" s="192">
        <f>'Percent Distributions'!BI26</f>
        <v>5.3295510420212562</v>
      </c>
      <c r="Q28" s="192">
        <f>'Percent Distributions'!BJ26</f>
        <v>4.3379855516471881</v>
      </c>
      <c r="R28" s="192">
        <f>'Percent Distributions'!BK26</f>
        <v>19.940239797269186</v>
      </c>
      <c r="S28" s="192">
        <f>'Percent Distributions'!BL26</f>
        <v>61.937312346959274</v>
      </c>
      <c r="T28" s="192">
        <f>'Percent Distributions'!BM26</f>
        <v>3.5523093879456846</v>
      </c>
      <c r="U28" s="192">
        <f>'Percent Distributions'!BN26</f>
        <v>6.8108891700102623</v>
      </c>
      <c r="V28" s="192">
        <f>'Percent Distributions'!BO26</f>
        <v>6.4582507614709277</v>
      </c>
      <c r="W28" s="192">
        <f>'Percent Distributions'!BP26</f>
        <v>21.24123833361385</v>
      </c>
      <c r="X28" s="176" t="s">
        <v>41</v>
      </c>
      <c r="Y28" s="79"/>
      <c r="Z28" s="79"/>
      <c r="AA28" s="79"/>
      <c r="AB28" s="79"/>
      <c r="AC28" s="79"/>
      <c r="AD28" s="79"/>
      <c r="AE28" s="79"/>
      <c r="AF28" s="84"/>
      <c r="AG28" s="84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64">
      <c r="A29" s="167" t="s">
        <v>42</v>
      </c>
      <c r="B29" s="167"/>
      <c r="C29" s="167">
        <f>'Non Double Counted #''s'!CU27/1000</f>
        <v>3784.049</v>
      </c>
      <c r="D29" s="167">
        <f>'Non Double Counted #''s'!CV27/1000</f>
        <v>273.46199999999999</v>
      </c>
      <c r="E29" s="167">
        <f>'Non Double Counted #''s'!CW27/1000</f>
        <v>2056.4549999999999</v>
      </c>
      <c r="F29" s="167">
        <f>'Non Double Counted #''s'!CX27/1000</f>
        <v>129.34800000000001</v>
      </c>
      <c r="G29" s="167">
        <f>'Non Double Counted #''s'!CY27/1000</f>
        <v>488.17</v>
      </c>
      <c r="H29" s="192">
        <f>(('Non Double Counted #''s'!CU27-'Non Double Counted #''s'!AM27)/'Non Double Counted #''s'!AM27)*100</f>
        <v>7.3094240218563549</v>
      </c>
      <c r="I29" s="193">
        <f>(('Non Double Counted #''s'!CV27-'Non Double Counted #''s'!AN27)/'Non Double Counted #''s'!AN27)*100</f>
        <v>51.039750791204789</v>
      </c>
      <c r="J29" s="193">
        <f>(('Non Double Counted #''s'!CW27-'Non Double Counted #''s'!AO27)/'Non Double Counted #''s'!AO27)*100</f>
        <v>28.804320253442846</v>
      </c>
      <c r="K29" s="193">
        <f>(('Non Double Counted #''s'!CX27-'Non Double Counted #''s'!AP27)/'Non Double Counted #''s'!AP27)*100</f>
        <v>78.052473639291904</v>
      </c>
      <c r="L29" s="193">
        <f>(('Non Double Counted #''s'!CY27-'Non Double Counted #''s'!AQ27)/'Non Double Counted #''s'!AQ27)*100</f>
        <v>30.55955240087081</v>
      </c>
      <c r="M29" s="185"/>
      <c r="N29" s="192">
        <f>'Percent Distributions'!BG27</f>
        <v>61.321838630721814</v>
      </c>
      <c r="O29" s="192">
        <f>'Percent Distributions'!BH27</f>
        <v>3.1484877336220052</v>
      </c>
      <c r="P29" s="192">
        <f>'Percent Distributions'!BI27</f>
        <v>27.764193392719733</v>
      </c>
      <c r="Q29" s="192">
        <f>'Percent Distributions'!BJ27</f>
        <v>1.2633043357287876</v>
      </c>
      <c r="R29" s="192">
        <f>'Percent Distributions'!BK27</f>
        <v>6.5021759072076648</v>
      </c>
      <c r="S29" s="192">
        <f>'Percent Distributions'!BL27</f>
        <v>56.214186945998833</v>
      </c>
      <c r="T29" s="192">
        <f>'Percent Distributions'!BM27</f>
        <v>4.062432592872538</v>
      </c>
      <c r="U29" s="192">
        <f>'Percent Distributions'!BN27</f>
        <v>30.549801499936713</v>
      </c>
      <c r="V29" s="192">
        <f>'Percent Distributions'!BO27</f>
        <v>1.9215376579666532</v>
      </c>
      <c r="W29" s="192">
        <f>'Percent Distributions'!BP27</f>
        <v>7.252041303225262</v>
      </c>
      <c r="X29" s="176" t="s">
        <v>42</v>
      </c>
      <c r="Y29" s="79"/>
      <c r="Z29" s="79"/>
      <c r="AA29" s="79"/>
      <c r="AB29" s="79"/>
      <c r="AC29" s="79"/>
      <c r="AD29" s="79"/>
      <c r="AE29" s="79"/>
      <c r="AF29" s="84"/>
      <c r="AG29" s="84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64">
      <c r="A30" s="167" t="s">
        <v>43</v>
      </c>
      <c r="B30" s="167"/>
      <c r="C30" s="167">
        <f>'Non Double Counted #''s'!CU28/1000</f>
        <v>14920.184999999999</v>
      </c>
      <c r="D30" s="167">
        <f>'Non Double Counted #''s'!CV28/1000</f>
        <v>2220.2750000000001</v>
      </c>
      <c r="E30" s="167">
        <f>'Non Double Counted #''s'!CW28/1000</f>
        <v>14988.768</v>
      </c>
      <c r="F30" s="167">
        <f>'Non Double Counted #''s'!CX28/1000</f>
        <v>1015.61</v>
      </c>
      <c r="G30" s="167">
        <f>'Non Double Counted #''s'!CY28/1000</f>
        <v>5657.6620000000003</v>
      </c>
      <c r="H30" s="192">
        <f>(('Non Double Counted #''s'!CU28-'Non Double Counted #''s'!AM28)/'Non Double Counted #''s'!AM28)*100</f>
        <v>-6.2371623644909704</v>
      </c>
      <c r="I30" s="193">
        <f>(('Non Double Counted #''s'!CV28-'Non Double Counted #''s'!AN28)/'Non Double Counted #''s'!AN28)*100</f>
        <v>-0.42774887400871731</v>
      </c>
      <c r="J30" s="193">
        <f>(('Non Double Counted #''s'!CW28-'Non Double Counted #''s'!AO28)/'Non Double Counted #''s'!AO28)*100</f>
        <v>21.376459015963327</v>
      </c>
      <c r="K30" s="193">
        <f>(('Non Double Counted #''s'!CX28-'Non Double Counted #''s'!AP28)/'Non Double Counted #''s'!AP28)*100</f>
        <v>45.583582874745744</v>
      </c>
      <c r="L30" s="193">
        <f>(('Non Double Counted #''s'!CY28-'Non Double Counted #''s'!AQ28)/'Non Double Counted #''s'!AQ28)*100</f>
        <v>27.408635479637272</v>
      </c>
      <c r="M30" s="185"/>
      <c r="N30" s="192">
        <f>'Percent Distributions'!BG28</f>
        <v>44.661336426785475</v>
      </c>
      <c r="O30" s="192">
        <f>'Percent Distributions'!BH28</f>
        <v>6.2583045263461079</v>
      </c>
      <c r="P30" s="192">
        <f>'Percent Distributions'!BI28</f>
        <v>34.659294869617916</v>
      </c>
      <c r="Q30" s="192">
        <f>'Percent Distributions'!BJ28</f>
        <v>1.9579554857460633</v>
      </c>
      <c r="R30" s="192">
        <f>'Percent Distributions'!BK28</f>
        <v>12.463108691504434</v>
      </c>
      <c r="S30" s="192">
        <f>'Percent Distributions'!BL28</f>
        <v>38.451607499516783</v>
      </c>
      <c r="T30" s="192">
        <f>'Percent Distributions'!BM28</f>
        <v>5.7219895625281874</v>
      </c>
      <c r="U30" s="192">
        <f>'Percent Distributions'!BN28</f>
        <v>38.628356420333745</v>
      </c>
      <c r="V30" s="192">
        <f>'Percent Distributions'!BO28</f>
        <v>2.6173829005863025</v>
      </c>
      <c r="W30" s="192">
        <f>'Percent Distributions'!BP28</f>
        <v>14.580663617034983</v>
      </c>
      <c r="X30" s="176" t="s">
        <v>43</v>
      </c>
      <c r="Y30" s="79"/>
      <c r="Z30" s="79"/>
      <c r="AA30" s="79"/>
      <c r="AB30" s="79"/>
      <c r="AC30" s="79"/>
      <c r="AD30" s="79"/>
      <c r="AE30" s="79"/>
      <c r="AF30" s="84"/>
      <c r="AG30" s="84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</row>
    <row r="31" spans="1:64">
      <c r="A31" s="167" t="s">
        <v>44</v>
      </c>
      <c r="B31" s="167"/>
      <c r="C31" s="167">
        <f>'Non Double Counted #''s'!CU29/1000</f>
        <v>3694.9119999999998</v>
      </c>
      <c r="D31" s="167">
        <f>'Non Double Counted #''s'!CV29/1000</f>
        <v>211.19200000000001</v>
      </c>
      <c r="E31" s="167">
        <f>'Non Double Counted #''s'!CW29/1000</f>
        <v>1135.1089999999999</v>
      </c>
      <c r="F31" s="167">
        <f>'Non Double Counted #''s'!CX29/1000</f>
        <v>113.413</v>
      </c>
      <c r="G31" s="167">
        <f>'Non Double Counted #''s'!CY29/1000</f>
        <v>201.24</v>
      </c>
      <c r="H31" s="192">
        <f>(('Non Double Counted #''s'!CU29-'Non Double Counted #''s'!AM29)/'Non Double Counted #''s'!AM29)*100</f>
        <v>10.638861066320519</v>
      </c>
      <c r="I31" s="193">
        <f>(('Non Double Counted #''s'!CV29-'Non Double Counted #''s'!AN29)/'Non Double Counted #''s'!AN29)*100</f>
        <v>21.149124618526422</v>
      </c>
      <c r="J31" s="193">
        <f>(('Non Double Counted #''s'!CW29-'Non Double Counted #''s'!AO29)/'Non Double Counted #''s'!AO29)*100</f>
        <v>30.587876626439492</v>
      </c>
      <c r="K31" s="193">
        <f>(('Non Double Counted #''s'!CX29-'Non Double Counted #''s'!AP29)/'Non Double Counted #''s'!AP29)*100</f>
        <v>66.007494364589121</v>
      </c>
      <c r="L31" s="193">
        <f>(('Non Double Counted #''s'!CY29-'Non Double Counted #''s'!AQ29)/'Non Double Counted #''s'!AQ29)*100</f>
        <v>35.457684618646631</v>
      </c>
      <c r="M31" s="185"/>
      <c r="N31" s="192">
        <f>'Percent Distributions'!BG29</f>
        <v>72.599536961554762</v>
      </c>
      <c r="O31" s="192">
        <f>'Percent Distributions'!BH29</f>
        <v>3.7896109824893207</v>
      </c>
      <c r="P31" s="192">
        <f>'Percent Distributions'!BI29</f>
        <v>18.896098955446135</v>
      </c>
      <c r="Q31" s="192">
        <f>'Percent Distributions'!BJ29</f>
        <v>1.4851577700242389</v>
      </c>
      <c r="R31" s="192">
        <f>'Percent Distributions'!BK29</f>
        <v>3.2295953304855378</v>
      </c>
      <c r="S31" s="192">
        <f>'Percent Distributions'!BL29</f>
        <v>68.988133758387534</v>
      </c>
      <c r="T31" s="192">
        <f>'Percent Distributions'!BM29</f>
        <v>3.9431905129814675</v>
      </c>
      <c r="U31" s="192">
        <f>'Percent Distributions'!BN29</f>
        <v>21.193752793665858</v>
      </c>
      <c r="V31" s="192">
        <f>'Percent Distributions'!BO29</f>
        <v>2.1175473770254896</v>
      </c>
      <c r="W31" s="192">
        <f>'Percent Distributions'!BP29</f>
        <v>3.7573755579396497</v>
      </c>
      <c r="X31" s="176" t="s">
        <v>44</v>
      </c>
      <c r="Y31" s="79"/>
      <c r="Z31" s="79"/>
      <c r="AA31" s="79"/>
      <c r="AB31" s="79"/>
      <c r="AC31" s="79"/>
      <c r="AD31" s="79"/>
      <c r="AE31" s="79"/>
      <c r="AF31" s="84"/>
      <c r="AG31" s="84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64">
      <c r="A32" s="168" t="s">
        <v>46</v>
      </c>
      <c r="B32" s="168"/>
      <c r="C32" s="166">
        <f>'Non Double Counted #''s'!CU30/1000</f>
        <v>326.08600000000001</v>
      </c>
      <c r="D32" s="166">
        <f>'Non Double Counted #''s'!CV30/1000</f>
        <v>31.547999999999998</v>
      </c>
      <c r="E32" s="166">
        <f>'Non Double Counted #''s'!CW30/1000</f>
        <v>143.239</v>
      </c>
      <c r="F32" s="166">
        <f>'Non Double Counted #''s'!CX30/1000</f>
        <v>267.41899999999998</v>
      </c>
      <c r="G32" s="166">
        <f>'Non Double Counted #''s'!CY30/1000</f>
        <v>651.26900000000001</v>
      </c>
      <c r="H32" s="190">
        <f>(('Non Double Counted #''s'!CU30-'Non Double Counted #''s'!AM30)/'Non Double Counted #''s'!AM30)*100</f>
        <v>7.706586865904332</v>
      </c>
      <c r="I32" s="191">
        <f>(('Non Double Counted #''s'!CV30-'Non Double Counted #''s'!AN30)/'Non Double Counted #''s'!AN30)*100</f>
        <v>6.6892120392289476</v>
      </c>
      <c r="J32" s="191">
        <f>(('Non Double Counted #''s'!CW30-'Non Double Counted #''s'!AO30)/'Non Double Counted #''s'!AO30)*100</f>
        <v>41.011025792478833</v>
      </c>
      <c r="K32" s="191">
        <f>(('Non Double Counted #''s'!CX30-'Non Double Counted #''s'!AP30)/'Non Double Counted #''s'!AP30)*100</f>
        <v>29.790476560262864</v>
      </c>
      <c r="L32" s="191">
        <f>(('Non Double Counted #''s'!CY30-'Non Double Counted #''s'!AQ30)/'Non Double Counted #''s'!AQ30)*100</f>
        <v>6.4880172795782789</v>
      </c>
      <c r="M32" s="185"/>
      <c r="N32" s="190">
        <f>'Percent Distributions'!BG30</f>
        <v>24.190671912504037</v>
      </c>
      <c r="O32" s="190">
        <f>'Percent Distributions'!BH30</f>
        <v>2.3627042696471205</v>
      </c>
      <c r="P32" s="190">
        <f>'Percent Distributions'!BI30</f>
        <v>8.1164524758456036</v>
      </c>
      <c r="Q32" s="190">
        <f>'Percent Distributions'!BJ30</f>
        <v>16.462943017038317</v>
      </c>
      <c r="R32" s="190">
        <f>'Percent Distributions'!BK30</f>
        <v>48.86722832496492</v>
      </c>
      <c r="S32" s="190">
        <f>'Percent Distributions'!BL30</f>
        <v>22.970904385228955</v>
      </c>
      <c r="T32" s="190">
        <f>'Percent Distributions'!BM30</f>
        <v>2.2223771997117421</v>
      </c>
      <c r="U32" s="190">
        <f>'Percent Distributions'!BN30</f>
        <v>10.090373009683979</v>
      </c>
      <c r="V32" s="190">
        <f>'Percent Distributions'!BO30</f>
        <v>18.838147849933886</v>
      </c>
      <c r="W32" s="190">
        <f>'Percent Distributions'!BP30</f>
        <v>45.878197555441439</v>
      </c>
      <c r="X32" s="177" t="s">
        <v>46</v>
      </c>
      <c r="Y32" s="79"/>
      <c r="Z32" s="79"/>
      <c r="AA32" s="79"/>
      <c r="AB32" s="79"/>
      <c r="AC32" s="79"/>
      <c r="AD32" s="79"/>
      <c r="AE32" s="79"/>
      <c r="AF32" s="84"/>
      <c r="AG32" s="84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</row>
    <row r="33" spans="1:64">
      <c r="A33" s="168" t="s">
        <v>47</v>
      </c>
      <c r="B33" s="168"/>
      <c r="C33" s="166">
        <f>'Non Double Counted #''s'!CU31/1000</f>
        <v>1353.442</v>
      </c>
      <c r="D33" s="166">
        <f>'Non Double Counted #''s'!CV31/1000</f>
        <v>11.159000000000001</v>
      </c>
      <c r="E33" s="166">
        <f>'Non Double Counted #''s'!CW31/1000</f>
        <v>196.50200000000001</v>
      </c>
      <c r="F33" s="166">
        <f>'Non Double Counted #''s'!CX31/1000</f>
        <v>30.523</v>
      </c>
      <c r="G33" s="166">
        <f>'Non Double Counted #''s'!CY31/1000</f>
        <v>42.838000000000001</v>
      </c>
      <c r="H33" s="190">
        <f>(('Non Double Counted #''s'!CU31-'Non Double Counted #''s'!AM31)/'Non Double Counted #''s'!AM31)*100</f>
        <v>12.059288403374426</v>
      </c>
      <c r="I33" s="191">
        <f>(('Non Double Counted #''s'!CV31-'Non Double Counted #''s'!AN31)/'Non Double Counted #''s'!AN31)*100</f>
        <v>45.223841749089019</v>
      </c>
      <c r="J33" s="191">
        <f>(('Non Double Counted #''s'!CW31-'Non Double Counted #''s'!AO31)/'Non Double Counted #''s'!AO31)*100</f>
        <v>58.454020578653676</v>
      </c>
      <c r="K33" s="191">
        <f>(('Non Double Counted #''s'!CX31-'Non Double Counted #''s'!AP31)/'Non Double Counted #''s'!AP31)*100</f>
        <v>68.840579710144922</v>
      </c>
      <c r="L33" s="191">
        <f>(('Non Double Counted #''s'!CY31-'Non Double Counted #''s'!AQ31)/'Non Double Counted #''s'!AQ31)*100</f>
        <v>30.747161518740079</v>
      </c>
      <c r="M33" s="185"/>
      <c r="N33" s="190">
        <f>'Percent Distributions'!BG31</f>
        <v>86.870877324719544</v>
      </c>
      <c r="O33" s="190">
        <f>'Percent Distributions'!BH31</f>
        <v>0.55267494240571835</v>
      </c>
      <c r="P33" s="190">
        <f>'Percent Distributions'!BI31</f>
        <v>8.9196154291538203</v>
      </c>
      <c r="Q33" s="190">
        <f>'Percent Distributions'!BJ31</f>
        <v>1.3002677783459886</v>
      </c>
      <c r="R33" s="190">
        <f>'Percent Distributions'!BK31</f>
        <v>2.356564525374929</v>
      </c>
      <c r="S33" s="190">
        <f>'Percent Distributions'!BL31</f>
        <v>82.806473559527774</v>
      </c>
      <c r="T33" s="190">
        <f>'Percent Distributions'!BM31</f>
        <v>0.68273146425984299</v>
      </c>
      <c r="U33" s="190">
        <f>'Percent Distributions'!BN31</f>
        <v>12.02241224034301</v>
      </c>
      <c r="V33" s="190">
        <f>'Percent Distributions'!BO31</f>
        <v>1.8674623607494567</v>
      </c>
      <c r="W33" s="190">
        <f>'Percent Distributions'!BP31</f>
        <v>2.6209203751199168</v>
      </c>
      <c r="X33" s="177" t="s">
        <v>47</v>
      </c>
      <c r="Y33" s="79"/>
      <c r="Z33" s="79"/>
      <c r="AA33" s="79"/>
      <c r="AB33" s="79"/>
      <c r="AC33" s="79"/>
      <c r="AD33" s="79"/>
      <c r="AE33" s="79"/>
      <c r="AF33" s="84"/>
      <c r="AG33" s="84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64">
      <c r="A34" s="168" t="s">
        <v>57</v>
      </c>
      <c r="B34" s="168"/>
      <c r="C34" s="166">
        <f>'Non Double Counted #''s'!CU32/1000</f>
        <v>887.70699999999999</v>
      </c>
      <c r="D34" s="166">
        <f>'Non Double Counted #''s'!CV32/1000</f>
        <v>5.5629999999999997</v>
      </c>
      <c r="E34" s="166">
        <f>'Non Double Counted #''s'!CW32/1000</f>
        <v>35.362000000000002</v>
      </c>
      <c r="F34" s="166">
        <f>'Non Double Counted #''s'!CX32/1000</f>
        <v>23.945</v>
      </c>
      <c r="G34" s="166">
        <f>'Non Double Counted #''s'!CY32/1000</f>
        <v>71.001999999999995</v>
      </c>
      <c r="H34" s="190">
        <f>(('Non Double Counted #''s'!CU32-'Non Double Counted #''s'!AM32)/'Non Double Counted #''s'!AM32)*100</f>
        <v>8.0845431920789768</v>
      </c>
      <c r="I34" s="191">
        <f>(('Non Double Counted #''s'!CV32-'Non Double Counted #''s'!AN32)/'Non Double Counted #''s'!AN32)*100</f>
        <v>34.048192771084338</v>
      </c>
      <c r="J34" s="191">
        <f>(('Non Double Counted #''s'!CW32-'Non Double Counted #''s'!AO32)/'Non Double Counted #''s'!AO32)*100</f>
        <v>50.348639455782319</v>
      </c>
      <c r="K34" s="191">
        <f>(('Non Double Counted #''s'!CX32-'Non Double Counted #''s'!AP32)/'Non Double Counted #''s'!AP32)*100</f>
        <v>72.539270788298026</v>
      </c>
      <c r="L34" s="191">
        <f>(('Non Double Counted #''s'!CY32-'Non Double Counted #''s'!AQ32)/'Non Double Counted #''s'!AQ32)*100</f>
        <v>12.499801942547494</v>
      </c>
      <c r="M34" s="185"/>
      <c r="N34" s="190">
        <f>'Percent Distributions'!BG32</f>
        <v>88.697137809149112</v>
      </c>
      <c r="O34" s="190">
        <f>'Percent Distributions'!BH32</f>
        <v>0.44817915070590914</v>
      </c>
      <c r="P34" s="190">
        <f>'Percent Distributions'!BI32</f>
        <v>2.5400418372537312</v>
      </c>
      <c r="Q34" s="190">
        <f>'Percent Distributions'!BJ32</f>
        <v>1.4987542779509897</v>
      </c>
      <c r="R34" s="190">
        <f>'Percent Distributions'!BK32</f>
        <v>6.8158869249402523</v>
      </c>
      <c r="S34" s="190">
        <f>'Percent Distributions'!BL32</f>
        <v>86.725792537752326</v>
      </c>
      <c r="T34" s="190">
        <f>'Percent Distributions'!BM32</f>
        <v>0.54348516333375341</v>
      </c>
      <c r="U34" s="190">
        <f>'Percent Distributions'!BN32</f>
        <v>3.4547406697480119</v>
      </c>
      <c r="V34" s="190">
        <f>'Percent Distributions'!BO32</f>
        <v>2.3393406859656167</v>
      </c>
      <c r="W34" s="190">
        <f>'Percent Distributions'!BP32</f>
        <v>6.9366409432002811</v>
      </c>
      <c r="X34" s="177" t="s">
        <v>57</v>
      </c>
      <c r="Y34" s="79"/>
      <c r="Z34" s="79"/>
      <c r="AA34" s="79"/>
      <c r="AB34" s="79"/>
      <c r="AC34" s="79"/>
      <c r="AD34" s="79"/>
      <c r="AE34" s="79"/>
      <c r="AF34" s="84"/>
      <c r="AG34" s="84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64">
      <c r="A35" s="168" t="s">
        <v>59</v>
      </c>
      <c r="B35" s="168"/>
      <c r="C35" s="166">
        <f>'Non Double Counted #''s'!CU33/1000</f>
        <v>1462.027</v>
      </c>
      <c r="D35" s="166">
        <f>'Non Double Counted #''s'!CV33/1000</f>
        <v>233.55799999999999</v>
      </c>
      <c r="E35" s="166">
        <f>'Non Double Counted #''s'!CW33/1000</f>
        <v>790.03399999999999</v>
      </c>
      <c r="F35" s="166">
        <f>'Non Double Counted #''s'!CX33/1000</f>
        <v>87.385999999999996</v>
      </c>
      <c r="G35" s="166">
        <f>'Non Double Counted #''s'!CY33/1000</f>
        <v>266.09399999999999</v>
      </c>
      <c r="H35" s="190">
        <f>(('Non Double Counted #''s'!CU33-'Non Double Counted #''s'!AM33)/'Non Double Counted #''s'!AM33)*100</f>
        <v>2.276126450692205</v>
      </c>
      <c r="I35" s="191">
        <f>(('Non Double Counted #''s'!CV33-'Non Double Counted #''s'!AN33)/'Non Double Counted #''s'!AN33)*100</f>
        <v>44.702179596793179</v>
      </c>
      <c r="J35" s="191">
        <f>(('Non Double Counted #''s'!CW33-'Non Double Counted #''s'!AO33)/'Non Double Counted #''s'!AO33)*100</f>
        <v>50.327471448523617</v>
      </c>
      <c r="K35" s="191">
        <f>(('Non Double Counted #''s'!CX33-'Non Double Counted #''s'!AP33)/'Non Double Counted #''s'!AP33)*100</f>
        <v>75.880044278957442</v>
      </c>
      <c r="L35" s="191">
        <f>(('Non Double Counted #''s'!CY33-'Non Double Counted #''s'!AQ33)/'Non Double Counted #''s'!AQ33)*100</f>
        <v>68.678685531720674</v>
      </c>
      <c r="M35" s="185"/>
      <c r="N35" s="190">
        <f>'Percent Distributions'!BG33</f>
        <v>61.513205314399443</v>
      </c>
      <c r="O35" s="190">
        <f>'Percent Distributions'!BH33</f>
        <v>6.9455543004679683</v>
      </c>
      <c r="P35" s="190">
        <f>'Percent Distributions'!BI33</f>
        <v>22.61489968264214</v>
      </c>
      <c r="Q35" s="190">
        <f>'Percent Distributions'!BJ33</f>
        <v>2.1380237749448661</v>
      </c>
      <c r="R35" s="190">
        <f>'Percent Distributions'!BK33</f>
        <v>6.7883169275455861</v>
      </c>
      <c r="S35" s="190">
        <f>'Percent Distributions'!BL33</f>
        <v>51.496161282153238</v>
      </c>
      <c r="T35" s="190">
        <f>'Percent Distributions'!BM33</f>
        <v>8.2264831201729844</v>
      </c>
      <c r="U35" s="190">
        <f>'Percent Distributions'!BN33</f>
        <v>27.826926782053039</v>
      </c>
      <c r="V35" s="190">
        <f>'Percent Distributions'!BO33</f>
        <v>3.0779483209285763</v>
      </c>
      <c r="W35" s="190">
        <f>'Percent Distributions'!BP33</f>
        <v>9.3724804946921534</v>
      </c>
      <c r="X35" s="177" t="s">
        <v>59</v>
      </c>
      <c r="Y35" s="79"/>
      <c r="Z35" s="79"/>
      <c r="AA35" s="79"/>
      <c r="AB35" s="79"/>
      <c r="AC35" s="79"/>
      <c r="AD35" s="79"/>
      <c r="AE35" s="79"/>
      <c r="AF35" s="84"/>
      <c r="AG35" s="84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64">
      <c r="A36" s="167" t="s">
        <v>62</v>
      </c>
      <c r="B36" s="167"/>
      <c r="C36" s="167">
        <f>'Non Double Counted #''s'!CU34/1000</f>
        <v>811.4</v>
      </c>
      <c r="D36" s="167">
        <f>'Non Double Counted #''s'!CV34/1000</f>
        <v>38.597999999999999</v>
      </c>
      <c r="E36" s="167">
        <f>'Non Double Counted #''s'!CW34/1000</f>
        <v>994.15099999999995</v>
      </c>
      <c r="F36" s="167">
        <f>'Non Double Counted #''s'!CX34/1000</f>
        <v>30.681999999999999</v>
      </c>
      <c r="G36" s="167">
        <f>'Non Double Counted #''s'!CY34/1000</f>
        <v>210.74100000000001</v>
      </c>
      <c r="H36" s="192">
        <f>(('Non Double Counted #''s'!CU34-'Non Double Counted #''s'!AM34)/'Non Double Counted #''s'!AM34)*100</f>
        <v>-0.5832189766712409</v>
      </c>
      <c r="I36" s="193">
        <f>(('Non Double Counted #''s'!CV34-'Non Double Counted #''s'!AN34)/'Non Double Counted #''s'!AN34)*100</f>
        <v>3.7190304724028596</v>
      </c>
      <c r="J36" s="193">
        <f>(('Non Double Counted #''s'!CW34-'Non Double Counted #''s'!AO34)/'Non Double Counted #''s'!AO34)*100</f>
        <v>20.814193146962605</v>
      </c>
      <c r="K36" s="193">
        <f>(('Non Double Counted #''s'!CX34-'Non Double Counted #''s'!AP34)/'Non Double Counted #''s'!AP34)*100</f>
        <v>43.541520467836257</v>
      </c>
      <c r="L36" s="193">
        <f>(('Non Double Counted #''s'!CY34-'Non Double Counted #''s'!AQ34)/'Non Double Counted #''s'!AQ34)*100</f>
        <v>9.9665520426213607</v>
      </c>
      <c r="M36" s="185"/>
      <c r="N36" s="192">
        <f>'Percent Distributions'!BG34</f>
        <v>43.199845866066504</v>
      </c>
      <c r="O36" s="192">
        <f>'Percent Distributions'!BH34</f>
        <v>1.9697596844488814</v>
      </c>
      <c r="P36" s="192">
        <f>'Percent Distributions'!BI34</f>
        <v>43.555327836313154</v>
      </c>
      <c r="Q36" s="192">
        <f>'Percent Distributions'!BJ34</f>
        <v>1.1313917680199612</v>
      </c>
      <c r="R36" s="192">
        <f>'Percent Distributions'!BK34</f>
        <v>10.143674845151503</v>
      </c>
      <c r="S36" s="192">
        <f>'Percent Distributions'!BL34</f>
        <v>38.905393820016762</v>
      </c>
      <c r="T36" s="192">
        <f>'Percent Distributions'!BM34</f>
        <v>1.8507152953722048</v>
      </c>
      <c r="U36" s="192">
        <f>'Percent Distributions'!BN34</f>
        <v>47.668025846146769</v>
      </c>
      <c r="V36" s="192">
        <f>'Percent Distributions'!BO34</f>
        <v>1.4711551555160887</v>
      </c>
      <c r="W36" s="192">
        <f>'Percent Distributions'!BP34</f>
        <v>10.104709882948178</v>
      </c>
      <c r="X36" s="176" t="s">
        <v>62</v>
      </c>
      <c r="Y36" s="79"/>
      <c r="Z36" s="79"/>
      <c r="AA36" s="79"/>
      <c r="AB36" s="79"/>
      <c r="AC36" s="79"/>
      <c r="AD36" s="79"/>
      <c r="AE36" s="79"/>
      <c r="AF36" s="84"/>
      <c r="AG36" s="84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64">
      <c r="A37" s="167" t="s">
        <v>66</v>
      </c>
      <c r="B37" s="167"/>
      <c r="C37" s="167">
        <f>'Non Double Counted #''s'!CU35/1000</f>
        <v>3058.538</v>
      </c>
      <c r="D37" s="167">
        <f>'Non Double Counted #''s'!CV35/1000</f>
        <v>70.899000000000001</v>
      </c>
      <c r="E37" s="167">
        <f>'Non Double Counted #''s'!CW35/1000</f>
        <v>496.78899999999999</v>
      </c>
      <c r="F37" s="167">
        <f>'Non Double Counted #''s'!CX35/1000</f>
        <v>120.11499999999999</v>
      </c>
      <c r="G37" s="167">
        <f>'Non Double Counted #''s'!CY35/1000</f>
        <v>223.898</v>
      </c>
      <c r="H37" s="192">
        <f>(('Non Double Counted #''s'!CU35-'Non Double Counted #''s'!AM35)/'Non Double Counted #''s'!AM35)*100</f>
        <v>4.3247592646978061</v>
      </c>
      <c r="I37" s="193">
        <f>(('Non Double Counted #''s'!CV35-'Non Double Counted #''s'!AN35)/'Non Double Counted #''s'!AN35)*100</f>
        <v>18.986003423623</v>
      </c>
      <c r="J37" s="193">
        <f>(('Non Double Counted #''s'!CW35-'Non Double Counted #''s'!AO35)/'Non Double Counted #''s'!AO35)*100</f>
        <v>46.017353171127425</v>
      </c>
      <c r="K37" s="193">
        <f>(('Non Double Counted #''s'!CX35-'Non Double Counted #''s'!AP35)/'Non Double Counted #''s'!AP35)*100</f>
        <v>57.602277796730263</v>
      </c>
      <c r="L37" s="193">
        <f>(('Non Double Counted #''s'!CY35-'Non Double Counted #''s'!AQ35)/'Non Double Counted #''s'!AQ35)*100</f>
        <v>32.885826374422066</v>
      </c>
      <c r="M37" s="185"/>
      <c r="N37" s="192">
        <f>'Percent Distributions'!BG35</f>
        <v>81.977970294122741</v>
      </c>
      <c r="O37" s="192">
        <f>'Percent Distributions'!BH35</f>
        <v>1.6661530950472867</v>
      </c>
      <c r="P37" s="192">
        <f>'Percent Distributions'!BI35</f>
        <v>9.5134528734192294</v>
      </c>
      <c r="Q37" s="192">
        <f>'Percent Distributions'!BJ35</f>
        <v>2.1311078438883952</v>
      </c>
      <c r="R37" s="192">
        <f>'Percent Distributions'!BK35</f>
        <v>4.7113158935223431</v>
      </c>
      <c r="S37" s="192">
        <f>'Percent Distributions'!BL35</f>
        <v>77.036621724787864</v>
      </c>
      <c r="T37" s="192">
        <f>'Percent Distributions'!BM35</f>
        <v>1.7857615120903301</v>
      </c>
      <c r="U37" s="192">
        <f>'Percent Distributions'!BN35</f>
        <v>12.512823535308579</v>
      </c>
      <c r="V37" s="192">
        <f>'Percent Distributions'!BO35</f>
        <v>3.0253846179033554</v>
      </c>
      <c r="W37" s="192">
        <f>'Percent Distributions'!BP35</f>
        <v>5.6394086099098821</v>
      </c>
      <c r="X37" s="176" t="s">
        <v>66</v>
      </c>
      <c r="Y37" s="79"/>
      <c r="Z37" s="79"/>
      <c r="AA37" s="79"/>
      <c r="AB37" s="79"/>
      <c r="AC37" s="79"/>
      <c r="AD37" s="79"/>
      <c r="AE37" s="79"/>
      <c r="AF37" s="84"/>
      <c r="AG37" s="84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64">
      <c r="A38" s="167" t="s">
        <v>70</v>
      </c>
      <c r="B38" s="167"/>
      <c r="C38" s="167">
        <f>'Non Double Counted #''s'!CU36/1000</f>
        <v>2335.011</v>
      </c>
      <c r="D38" s="167">
        <f>'Non Double Counted #''s'!CV36/1000</f>
        <v>31.050999999999998</v>
      </c>
      <c r="E38" s="167">
        <f>'Non Double Counted #''s'!CW36/1000</f>
        <v>398.76</v>
      </c>
      <c r="F38" s="167">
        <f>'Non Double Counted #''s'!CX36/1000</f>
        <v>55.890999999999998</v>
      </c>
      <c r="G38" s="167">
        <f>'Non Double Counted #''s'!CY36/1000</f>
        <v>122.18899999999999</v>
      </c>
      <c r="H38" s="192">
        <f>(('Non Double Counted #''s'!CU36-'Non Double Counted #''s'!AM36)/'Non Double Counted #''s'!AM36)*100</f>
        <v>14.252197203745693</v>
      </c>
      <c r="I38" s="193">
        <f>(('Non Double Counted #''s'!CV36-'Non Double Counted #''s'!AN36)/'Non Double Counted #''s'!AN36)*100</f>
        <v>48.754431350004793</v>
      </c>
      <c r="J38" s="193">
        <f>(('Non Double Counted #''s'!CW36-'Non Double Counted #''s'!AO36)/'Non Double Counted #''s'!AO36)*100</f>
        <v>56.977911448963283</v>
      </c>
      <c r="K38" s="193">
        <f>(('Non Double Counted #''s'!CX36-'Non Double Counted #''s'!AP36)/'Non Double Counted #''s'!AP36)*100</f>
        <v>75.945979978593471</v>
      </c>
      <c r="L38" s="193">
        <f>(('Non Double Counted #''s'!CY36-'Non Double Counted #''s'!AQ36)/'Non Double Counted #''s'!AQ36)*100</f>
        <v>36.592700240344307</v>
      </c>
      <c r="M38" s="185"/>
      <c r="N38" s="192">
        <f>'Percent Distributions'!BG36</f>
        <v>83.764670971845831</v>
      </c>
      <c r="O38" s="192">
        <f>'Percent Distributions'!BH36</f>
        <v>0.85554369691276355</v>
      </c>
      <c r="P38" s="192">
        <f>'Percent Distributions'!BI36</f>
        <v>10.411410200290836</v>
      </c>
      <c r="Q38" s="192">
        <f>'Percent Distributions'!BJ36</f>
        <v>1.3019642175017174</v>
      </c>
      <c r="R38" s="192">
        <f>'Percent Distributions'!BK36</f>
        <v>3.6664109134488485</v>
      </c>
      <c r="S38" s="192">
        <f>'Percent Distributions'!BL36</f>
        <v>79.343824565004212</v>
      </c>
      <c r="T38" s="192">
        <f>'Percent Distributions'!BM36</f>
        <v>1.0551149851405177</v>
      </c>
      <c r="U38" s="192">
        <f>'Percent Distributions'!BN36</f>
        <v>13.549890550212002</v>
      </c>
      <c r="V38" s="192">
        <f>'Percent Distributions'!BO36</f>
        <v>1.8991797892012714</v>
      </c>
      <c r="W38" s="192">
        <f>'Percent Distributions'!BP36</f>
        <v>4.1519901104420063</v>
      </c>
      <c r="X38" s="176" t="s">
        <v>70</v>
      </c>
      <c r="Y38" s="79"/>
      <c r="Z38" s="79"/>
      <c r="AA38" s="79"/>
      <c r="AB38" s="79"/>
      <c r="AC38" s="79"/>
      <c r="AD38" s="79"/>
      <c r="AE38" s="79"/>
      <c r="AF38" s="84"/>
      <c r="AG38" s="84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</row>
    <row r="39" spans="1:64">
      <c r="A39" s="167" t="s">
        <v>72</v>
      </c>
      <c r="B39" s="167"/>
      <c r="C39" s="167">
        <f>'Non Double Counted #''s'!CU37/1000</f>
        <v>4970.2740000000003</v>
      </c>
      <c r="D39" s="167">
        <f>'Non Double Counted #''s'!CV37/1000</f>
        <v>262.45</v>
      </c>
      <c r="E39" s="167">
        <f>'Non Double Counted #''s'!CW37/1000</f>
        <v>858.779</v>
      </c>
      <c r="F39" s="167">
        <f>'Non Double Counted #''s'!CX37/1000</f>
        <v>270.661</v>
      </c>
      <c r="G39" s="167">
        <f>'Non Double Counted #''s'!CY37/1000</f>
        <v>699.36599999999999</v>
      </c>
      <c r="H39" s="192">
        <f>(('Non Double Counted #''s'!CU37-'Non Double Counted #''s'!AM37)/'Non Double Counted #''s'!AM37)*100</f>
        <v>3.8309416278749611</v>
      </c>
      <c r="I39" s="193">
        <f>(('Non Double Counted #''s'!CV37-'Non Double Counted #''s'!AN37)/'Non Double Counted #''s'!AN37)*100</f>
        <v>28.168814615493552</v>
      </c>
      <c r="J39" s="193">
        <f>(('Non Double Counted #''s'!CW37-'Non Double Counted #''s'!AO37)/'Non Double Counted #''s'!AO37)*100</f>
        <v>61.044715942654079</v>
      </c>
      <c r="K39" s="193">
        <f>(('Non Double Counted #''s'!CX37-'Non Double Counted #''s'!AP37)/'Non Double Counted #''s'!AP37)*100</f>
        <v>65.344695928403425</v>
      </c>
      <c r="L39" s="193">
        <f>(('Non Double Counted #''s'!CY37-'Non Double Counted #''s'!AQ37)/'Non Double Counted #''s'!AQ37)*100</f>
        <v>42.426914578390537</v>
      </c>
      <c r="M39" s="185"/>
      <c r="N39" s="192">
        <f>'Percent Distributions'!BG37</f>
        <v>77.462232862890986</v>
      </c>
      <c r="O39" s="192">
        <f>'Percent Distributions'!BH37</f>
        <v>3.3136045840820949</v>
      </c>
      <c r="P39" s="192">
        <f>'Percent Distributions'!BI37</f>
        <v>8.6292173741371876</v>
      </c>
      <c r="Q39" s="192">
        <f>'Percent Distributions'!BJ37</f>
        <v>2.648938571714071</v>
      </c>
      <c r="R39" s="192">
        <f>'Percent Distributions'!BK37</f>
        <v>7.9460066071756552</v>
      </c>
      <c r="S39" s="192">
        <f>'Percent Distributions'!BL37</f>
        <v>70.385228130447658</v>
      </c>
      <c r="T39" s="192">
        <f>'Percent Distributions'!BM37</f>
        <v>3.7166166538979515</v>
      </c>
      <c r="U39" s="192">
        <f>'Percent Distributions'!BN37</f>
        <v>12.161372960250825</v>
      </c>
      <c r="V39" s="192">
        <f>'Percent Distributions'!BO37</f>
        <v>3.8328945710065661</v>
      </c>
      <c r="W39" s="192">
        <f>'Percent Distributions'!BP37</f>
        <v>9.9038876843970076</v>
      </c>
      <c r="X39" s="176" t="s">
        <v>72</v>
      </c>
      <c r="Y39" s="79"/>
      <c r="Z39" s="79"/>
      <c r="AA39" s="79"/>
      <c r="AB39" s="79"/>
      <c r="AC39" s="79"/>
      <c r="AD39" s="79"/>
      <c r="AE39" s="79"/>
      <c r="AF39" s="84"/>
      <c r="AG39" s="84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</row>
    <row r="40" spans="1:64">
      <c r="A40" s="171" t="s">
        <v>74</v>
      </c>
      <c r="B40" s="171"/>
      <c r="C40" s="167">
        <f>'Non Double Counted #''s'!CU38/1000</f>
        <v>491.28800000000001</v>
      </c>
      <c r="D40" s="167">
        <f>'Non Double Counted #''s'!CV38/1000</f>
        <v>8.0980000000000008</v>
      </c>
      <c r="E40" s="167">
        <f>'Non Double Counted #''s'!CW38/1000</f>
        <v>57.064999999999998</v>
      </c>
      <c r="F40" s="167">
        <f>'Non Double Counted #''s'!CX38/1000</f>
        <v>9.4489999999999998</v>
      </c>
      <c r="G40" s="167">
        <f>'Non Double Counted #''s'!CY38/1000</f>
        <v>18.253</v>
      </c>
      <c r="H40" s="192">
        <f>(('Non Double Counted #''s'!CU38-'Non Double Counted #''s'!AM38)/'Non Double Counted #''s'!AM38)*100</f>
        <v>10.938290338897319</v>
      </c>
      <c r="I40" s="193">
        <f>(('Non Double Counted #''s'!CV38-'Non Double Counted #''s'!AN38)/'Non Double Counted #''s'!AN38)*100</f>
        <v>72.8864218616567</v>
      </c>
      <c r="J40" s="193">
        <f>(('Non Double Counted #''s'!CW38-'Non Double Counted #''s'!AO38)/'Non Double Counted #''s'!AO38)*100</f>
        <v>63.136077758719267</v>
      </c>
      <c r="K40" s="193">
        <f>(('Non Double Counted #''s'!CX38-'Non Double Counted #''s'!AP38)/'Non Double Counted #''s'!AP38)*100</f>
        <v>60.998466518998129</v>
      </c>
      <c r="L40" s="193">
        <f>(('Non Double Counted #''s'!CY38-'Non Double Counted #''s'!AQ38)/'Non Double Counted #''s'!AQ38)*100</f>
        <v>26.449601662625561</v>
      </c>
      <c r="M40" s="185"/>
      <c r="N40" s="192">
        <f>'Percent Distributions'!BG38</f>
        <v>88.073569655699103</v>
      </c>
      <c r="O40" s="192">
        <f>'Percent Distributions'!BH38</f>
        <v>0.93155349074015148</v>
      </c>
      <c r="P40" s="192">
        <f>'Percent Distributions'!BI38</f>
        <v>6.956819194297716</v>
      </c>
      <c r="Q40" s="192">
        <f>'Percent Distributions'!BJ38</f>
        <v>1.1672261821421754</v>
      </c>
      <c r="R40" s="192">
        <f>'Percent Distributions'!BK38</f>
        <v>2.8708314771208556</v>
      </c>
      <c r="S40" s="192">
        <f>'Percent Distributions'!BL38</f>
        <v>84.102623798902002</v>
      </c>
      <c r="T40" s="192">
        <f>'Percent Distributions'!BM38</f>
        <v>1.3862806490765263</v>
      </c>
      <c r="U40" s="192">
        <f>'Percent Distributions'!BN38</f>
        <v>9.7688448060696427</v>
      </c>
      <c r="V40" s="192">
        <f>'Percent Distributions'!BO38</f>
        <v>1.6175556746263391</v>
      </c>
      <c r="W40" s="192">
        <f>'Percent Distributions'!BP38</f>
        <v>3.1246950713254917</v>
      </c>
      <c r="X40" s="178" t="s">
        <v>74</v>
      </c>
      <c r="Y40" s="79"/>
      <c r="Z40" s="79"/>
      <c r="AA40" s="79"/>
      <c r="AB40" s="79"/>
      <c r="AC40" s="79"/>
      <c r="AD40" s="79"/>
      <c r="AE40" s="79"/>
      <c r="AF40" s="84"/>
      <c r="AG40" s="84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</row>
    <row r="41" spans="1:64" ht="14.25">
      <c r="A41" s="166" t="s">
        <v>190</v>
      </c>
      <c r="B41" s="166"/>
      <c r="C41" s="172">
        <f>'Non Double Counted #''s'!CU39/1000</f>
        <v>51955.385999999999</v>
      </c>
      <c r="D41" s="172">
        <f>'Non Double Counted #''s'!CV39/1000</f>
        <v>7002.74</v>
      </c>
      <c r="E41" s="172">
        <f>'Non Double Counted #''s'!CW39/1000</f>
        <v>5102.7550000000001</v>
      </c>
      <c r="F41" s="172">
        <f>'Non Double Counted #''s'!CX39/1000</f>
        <v>1219.2</v>
      </c>
      <c r="G41" s="262">
        <f>'Non Double Counted #''s'!CY39/1000</f>
        <v>2465.027</v>
      </c>
      <c r="H41" s="194">
        <f>(('Non Double Counted #''s'!CU39-'Non Double Counted #''s'!AM39)/'Non Double Counted #''s'!AM39)*100</f>
        <v>-1.3279951013621081</v>
      </c>
      <c r="I41" s="195">
        <f>(('Non Double Counted #''s'!CV39-'Non Double Counted #''s'!AN39)/'Non Double Counted #''s'!AN39)*100</f>
        <v>5.379949226738578</v>
      </c>
      <c r="J41" s="195">
        <f>(('Non Double Counted #''s'!CW39-'Non Double Counted #''s'!AO39)/'Non Double Counted #''s'!AO39)*100</f>
        <v>37.688720585600457</v>
      </c>
      <c r="K41" s="195">
        <f>(('Non Double Counted #''s'!CX39-'Non Double Counted #''s'!AP39)/'Non Double Counted #''s'!AP39)*100</f>
        <v>64.565504953702458</v>
      </c>
      <c r="L41" s="195">
        <f>(('Non Double Counted #''s'!CY39-'Non Double Counted #''s'!AQ39)/'Non Double Counted #''s'!AQ39)*100</f>
        <v>35.470445508778006</v>
      </c>
      <c r="M41" s="185"/>
      <c r="N41" s="194">
        <f>'Percent Distributions'!BG39</f>
        <v>80.307421460462791</v>
      </c>
      <c r="O41" s="194">
        <f>'Percent Distributions'!BH39</f>
        <v>10.135124211600036</v>
      </c>
      <c r="P41" s="194">
        <f>'Percent Distributions'!BI39</f>
        <v>5.6523026906793943</v>
      </c>
      <c r="Q41" s="194">
        <f>'Percent Distributions'!BJ39</f>
        <v>1.1299395390988729</v>
      </c>
      <c r="R41" s="194">
        <f>'Percent Distributions'!BK39</f>
        <v>2.775212098158903</v>
      </c>
      <c r="S41" s="194">
        <f>'Percent Distributions'!BL39</f>
        <v>76.69245430976359</v>
      </c>
      <c r="T41" s="194">
        <f>'Percent Distributions'!BM39</f>
        <v>10.336893993880709</v>
      </c>
      <c r="U41" s="194">
        <f>'Percent Distributions'!BN39</f>
        <v>7.5322855784656806</v>
      </c>
      <c r="V41" s="194">
        <f>'Percent Distributions'!BO39</f>
        <v>1.7996871449374618</v>
      </c>
      <c r="W41" s="194">
        <f>'Percent Distributions'!BP39</f>
        <v>3.6386789729525559</v>
      </c>
      <c r="X41" s="179" t="s">
        <v>190</v>
      </c>
      <c r="Y41" s="79"/>
      <c r="Z41" s="79"/>
      <c r="AA41" s="79"/>
      <c r="AB41" s="79"/>
      <c r="AC41" s="79"/>
      <c r="AD41" s="79"/>
      <c r="AE41" s="79"/>
      <c r="AF41" s="84"/>
      <c r="AG41" s="84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</row>
    <row r="42" spans="1:64">
      <c r="A42" s="166" t="s">
        <v>184</v>
      </c>
      <c r="B42" s="166"/>
      <c r="C42" s="191">
        <f>(C41/C$7)*100</f>
        <v>26.257265129889284</v>
      </c>
      <c r="D42" s="191">
        <f t="shared" ref="D42" si="5">(D41/D$7)*100</f>
        <v>17.715796750296782</v>
      </c>
      <c r="E42" s="191">
        <f t="shared" ref="E42" si="6">(E41/E$7)*100</f>
        <v>9.2128213170836144</v>
      </c>
      <c r="F42" s="191">
        <f t="shared" ref="F42" si="7">(F41/F$7)*100</f>
        <v>19.084593808245227</v>
      </c>
      <c r="G42" s="191">
        <f t="shared" ref="G42" si="8">(G41/G$7)*100</f>
        <v>12.52403101515635</v>
      </c>
      <c r="H42" s="190"/>
      <c r="I42" s="191"/>
      <c r="J42" s="191"/>
      <c r="K42" s="191"/>
      <c r="L42" s="191"/>
      <c r="M42" s="185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75"/>
      <c r="Y42" s="79"/>
      <c r="Z42" s="79"/>
      <c r="AA42" s="79"/>
      <c r="AB42" s="79"/>
      <c r="AC42" s="79"/>
      <c r="AD42" s="79"/>
      <c r="AE42" s="79"/>
      <c r="AF42" s="84"/>
      <c r="AG42" s="84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</row>
    <row r="43" spans="1:64">
      <c r="A43" s="167" t="s">
        <v>48</v>
      </c>
      <c r="B43" s="167"/>
      <c r="C43" s="167">
        <f>'Non Double Counted #''s'!CU41/1000</f>
        <v>8022.9459999999999</v>
      </c>
      <c r="D43" s="167">
        <f>'Non Double Counted #''s'!CV41/1000</f>
        <v>1823.8340000000001</v>
      </c>
      <c r="E43" s="167">
        <f>'Non Double Counted #''s'!CW41/1000</f>
        <v>2152.9740000000002</v>
      </c>
      <c r="F43" s="167">
        <f>'Non Double Counted #''s'!CX41/1000</f>
        <v>189.505</v>
      </c>
      <c r="G43" s="167">
        <f>'Non Double Counted #''s'!CY41/1000</f>
        <v>691.32100000000003</v>
      </c>
      <c r="H43" s="192">
        <f>(('Non Double Counted #''s'!CU41-'Non Double Counted #''s'!AM41)/'Non Double Counted #''s'!AM41)*100</f>
        <v>-4.5150760201025504</v>
      </c>
      <c r="I43" s="193">
        <f>(('Non Double Counted #''s'!CV41-'Non Double Counted #''s'!AN41)/'Non Double Counted #''s'!AN41)*100</f>
        <v>-2.5037540005698489</v>
      </c>
      <c r="J43" s="193">
        <f>(('Non Double Counted #''s'!CW41-'Non Double Counted #''s'!AO41)/'Non Double Counted #''s'!AO41)*100</f>
        <v>22.756250352793067</v>
      </c>
      <c r="K43" s="193">
        <f>(('Non Double Counted #''s'!CX41-'Non Double Counted #''s'!AP41)/'Non Double Counted #''s'!AP41)*100</f>
        <v>56.225783581474346</v>
      </c>
      <c r="L43" s="193">
        <f>(('Non Double Counted #''s'!CY41-'Non Double Counted #''s'!AQ41)/'Non Double Counted #''s'!AQ41)*100</f>
        <v>33.571305743990635</v>
      </c>
      <c r="M43" s="185"/>
      <c r="N43" s="192">
        <f>'Percent Distributions'!BG41</f>
        <v>66.339050024641324</v>
      </c>
      <c r="O43" s="192">
        <f>'Percent Distributions'!BH41</f>
        <v>14.769561425574137</v>
      </c>
      <c r="P43" s="192">
        <f>'Percent Distributions'!BI41</f>
        <v>13.847308143130929</v>
      </c>
      <c r="Q43" s="192">
        <f>'Percent Distributions'!BJ41</f>
        <v>0.95771909654075671</v>
      </c>
      <c r="R43" s="192">
        <f>'Percent Distributions'!BK41</f>
        <v>4.0863613101128573</v>
      </c>
      <c r="S43" s="192">
        <f>'Percent Distributions'!BL41</f>
        <v>62.287148560080375</v>
      </c>
      <c r="T43" s="192">
        <f>'Percent Distributions'!BM41</f>
        <v>14.159564243225073</v>
      </c>
      <c r="U43" s="192">
        <f>'Percent Distributions'!BN41</f>
        <v>16.714883957088887</v>
      </c>
      <c r="V43" s="192">
        <f>'Percent Distributions'!BO41</f>
        <v>1.4712458600466749</v>
      </c>
      <c r="W43" s="192">
        <f>'Percent Distributions'!BP41</f>
        <v>5.3671573795589946</v>
      </c>
      <c r="X43" s="176" t="s">
        <v>48</v>
      </c>
      <c r="Y43" s="79"/>
      <c r="Z43" s="79"/>
      <c r="AA43" s="79"/>
      <c r="AB43" s="79"/>
      <c r="AC43" s="79"/>
      <c r="AD43" s="79"/>
      <c r="AE43" s="79"/>
      <c r="AF43" s="84"/>
      <c r="AG43" s="84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</row>
    <row r="44" spans="1:64">
      <c r="A44" s="167" t="s">
        <v>49</v>
      </c>
      <c r="B44" s="167"/>
      <c r="C44" s="167">
        <f>'Non Double Counted #''s'!CU42/1000</f>
        <v>5297.3649999999998</v>
      </c>
      <c r="D44" s="167">
        <f>'Non Double Counted #''s'!CV42/1000</f>
        <v>609.80799999999999</v>
      </c>
      <c r="E44" s="167">
        <f>'Non Double Counted #''s'!CW42/1000</f>
        <v>432.30500000000001</v>
      </c>
      <c r="F44" s="167">
        <f>'Non Double Counted #''s'!CX42/1000</f>
        <v>110.773</v>
      </c>
      <c r="G44" s="167">
        <f>'Non Double Counted #''s'!CY42/1000</f>
        <v>146.60400000000001</v>
      </c>
      <c r="H44" s="192">
        <f>(('Non Double Counted #''s'!CU42-'Non Double Counted #''s'!AM42)/'Non Double Counted #''s'!AM42)*100</f>
        <v>0.80234815040341001</v>
      </c>
      <c r="I44" s="193">
        <f>(('Non Double Counted #''s'!CV42-'Non Double Counted #''s'!AN42)/'Non Double Counted #''s'!AN42)*100</f>
        <v>13.970661069755186</v>
      </c>
      <c r="J44" s="193">
        <f>(('Non Double Counted #''s'!CW42-'Non Double Counted #''s'!AO42)/'Non Double Counted #''s'!AO42)*100</f>
        <v>60.448121260707552</v>
      </c>
      <c r="K44" s="193">
        <f>(('Non Double Counted #''s'!CX42-'Non Double Counted #''s'!AP42)/'Non Double Counted #''s'!AP42)*100</f>
        <v>78.767045913015409</v>
      </c>
      <c r="L44" s="193">
        <f>(('Non Double Counted #''s'!CY42-'Non Double Counted #''s'!AQ42)/'Non Double Counted #''s'!AQ42)*100</f>
        <v>64.459351827961825</v>
      </c>
      <c r="M44" s="185"/>
      <c r="N44" s="192">
        <f>'Percent Distributions'!BG42</f>
        <v>84.613884746911069</v>
      </c>
      <c r="O44" s="192">
        <f>'Percent Distributions'!BH42</f>
        <v>8.6149435475391982</v>
      </c>
      <c r="P44" s="192">
        <f>'Percent Distributions'!BI42</f>
        <v>4.3381843984374964</v>
      </c>
      <c r="Q44" s="192">
        <f>'Percent Distributions'!BJ42</f>
        <v>0.99769739845150407</v>
      </c>
      <c r="R44" s="192">
        <f>'Percent Distributions'!BK42</f>
        <v>1.4352899086607347</v>
      </c>
      <c r="S44" s="192">
        <f>'Percent Distributions'!BL42</f>
        <v>80.301370880518064</v>
      </c>
      <c r="T44" s="192">
        <f>'Percent Distributions'!BM42</f>
        <v>9.24392001946382</v>
      </c>
      <c r="U44" s="192">
        <f>'Percent Distributions'!BN42</f>
        <v>6.5531984559308949</v>
      </c>
      <c r="V44" s="192">
        <f>'Percent Distributions'!BO42</f>
        <v>1.6791789420867973</v>
      </c>
      <c r="W44" s="192">
        <f>'Percent Distributions'!BP42</f>
        <v>2.2223317020004232</v>
      </c>
      <c r="X44" s="176" t="s">
        <v>49</v>
      </c>
      <c r="Y44" s="79"/>
      <c r="Z44" s="79"/>
      <c r="AA44" s="79"/>
      <c r="AB44" s="79"/>
      <c r="AC44" s="79"/>
      <c r="AD44" s="79"/>
      <c r="AE44" s="79"/>
      <c r="AF44" s="84"/>
      <c r="AG44" s="84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</row>
    <row r="45" spans="1:64">
      <c r="A45" s="167" t="s">
        <v>50</v>
      </c>
      <c r="B45" s="167"/>
      <c r="C45" s="167">
        <f>'Non Double Counted #''s'!CU43/1000</f>
        <v>2706.1640000000002</v>
      </c>
      <c r="D45" s="167">
        <f>'Non Double Counted #''s'!CV43/1000</f>
        <v>101.236</v>
      </c>
      <c r="E45" s="167">
        <f>'Non Double Counted #''s'!CW43/1000</f>
        <v>173.59399999999999</v>
      </c>
      <c r="F45" s="167">
        <f>'Non Double Counted #''s'!CX43/1000</f>
        <v>47.015999999999998</v>
      </c>
      <c r="G45" s="167">
        <f>'Non Double Counted #''s'!CY43/1000</f>
        <v>79.116</v>
      </c>
      <c r="H45" s="192">
        <f>(('Non Double Counted #''s'!CU43-'Non Double Counted #''s'!AM43)/'Non Double Counted #''s'!AM43)*100</f>
        <v>0.47158638213570492</v>
      </c>
      <c r="I45" s="193">
        <f>(('Non Double Counted #''s'!CV43-'Non Double Counted #''s'!AN43)/'Non Double Counted #''s'!AN43)*100</f>
        <v>50.938557647865693</v>
      </c>
      <c r="J45" s="193">
        <f>(('Non Double Counted #''s'!CW43-'Non Double Counted #''s'!AO43)/'Non Double Counted #''s'!AO43)*100</f>
        <v>66.483490136279499</v>
      </c>
      <c r="K45" s="193">
        <f>(('Non Double Counted #''s'!CX43-'Non Double Counted #''s'!AP43)/'Non Double Counted #''s'!AP43)*100</f>
        <v>80.71261098512511</v>
      </c>
      <c r="L45" s="193">
        <f>(('Non Double Counted #''s'!CY43-'Non Double Counted #''s'!AQ43)/'Non Double Counted #''s'!AQ43)*100</f>
        <v>52.386455564544086</v>
      </c>
      <c r="M45" s="185"/>
      <c r="N45" s="192">
        <f>'Percent Distributions'!BG43</f>
        <v>91.529082259758681</v>
      </c>
      <c r="O45" s="192">
        <f>'Percent Distributions'!BH43</f>
        <v>2.2792031505342472</v>
      </c>
      <c r="P45" s="192">
        <f>'Percent Distributions'!BI43</f>
        <v>3.5433315696702974</v>
      </c>
      <c r="Q45" s="192">
        <f>'Percent Distributions'!BJ43</f>
        <v>0.88410830861996248</v>
      </c>
      <c r="R45" s="192">
        <f>'Percent Distributions'!BK43</f>
        <v>1.7642747114168127</v>
      </c>
      <c r="S45" s="192">
        <f>'Percent Distributions'!BL43</f>
        <v>87.095405850937496</v>
      </c>
      <c r="T45" s="192">
        <f>'Percent Distributions'!BM43</f>
        <v>3.2581877915475586</v>
      </c>
      <c r="U45" s="192">
        <f>'Percent Distributions'!BN43</f>
        <v>5.5869636442165529</v>
      </c>
      <c r="V45" s="192">
        <f>'Percent Distributions'!BO43</f>
        <v>1.5131668300545262</v>
      </c>
      <c r="W45" s="192">
        <f>'Percent Distributions'!BP43</f>
        <v>2.5462758832438723</v>
      </c>
      <c r="X45" s="176" t="s">
        <v>50</v>
      </c>
      <c r="Y45" s="79"/>
      <c r="Z45" s="79"/>
      <c r="AA45" s="79"/>
      <c r="AB45" s="79"/>
      <c r="AC45" s="79"/>
      <c r="AD45" s="79"/>
      <c r="AE45" s="79"/>
      <c r="AF45" s="84"/>
      <c r="AG45" s="84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</row>
    <row r="46" spans="1:64">
      <c r="A46" s="167" t="s">
        <v>51</v>
      </c>
      <c r="B46" s="167"/>
      <c r="C46" s="167">
        <f>'Non Double Counted #''s'!CU44/1000</f>
        <v>2229.1019999999999</v>
      </c>
      <c r="D46" s="167">
        <f>'Non Double Counted #''s'!CV44/1000</f>
        <v>170.637</v>
      </c>
      <c r="E46" s="167">
        <f>'Non Double Counted #''s'!CW44/1000</f>
        <v>329.62700000000001</v>
      </c>
      <c r="F46" s="167">
        <f>'Non Double Counted #''s'!CX44/1000</f>
        <v>69.879000000000005</v>
      </c>
      <c r="G46" s="167">
        <f>'Non Double Counted #''s'!CY44/1000</f>
        <v>104.776</v>
      </c>
      <c r="H46" s="192">
        <f>(('Non Double Counted #''s'!CU44-'Non Double Counted #''s'!AM44)/'Non Double Counted #''s'!AM44)*100</f>
        <v>-0.14996976416045152</v>
      </c>
      <c r="I46" s="193">
        <f>(('Non Double Counted #''s'!CV44-'Non Double Counted #''s'!AN44)/'Non Double Counted #''s'!AN44)*100</f>
        <v>9.0611018790745241</v>
      </c>
      <c r="J46" s="193">
        <f>(('Non Double Counted #''s'!CW44-'Non Double Counted #''s'!AO44)/'Non Double Counted #''s'!AO44)*100</f>
        <v>49.702526931531239</v>
      </c>
      <c r="K46" s="193">
        <f>(('Non Double Counted #''s'!CX44-'Non Double Counted #''s'!AP44)/'Non Double Counted #''s'!AP44)*100</f>
        <v>66.723928136854909</v>
      </c>
      <c r="L46" s="193">
        <f>(('Non Double Counted #''s'!CY44-'Non Double Counted #''s'!AQ44)/'Non Double Counted #''s'!AQ44)*100</f>
        <v>30.875115541232606</v>
      </c>
      <c r="M46" s="185"/>
      <c r="N46" s="192">
        <f>'Percent Distributions'!BG44</f>
        <v>81.742716862884095</v>
      </c>
      <c r="O46" s="192">
        <f>'Percent Distributions'!BH44</f>
        <v>5.7288922396321729</v>
      </c>
      <c r="P46" s="192">
        <f>'Percent Distributions'!BI44</f>
        <v>8.0623374949516098</v>
      </c>
      <c r="Q46" s="192">
        <f>'Percent Distributions'!BJ44</f>
        <v>1.5346737852467294</v>
      </c>
      <c r="R46" s="192">
        <f>'Percent Distributions'!BK44</f>
        <v>2.9313796172853923</v>
      </c>
      <c r="S46" s="192">
        <f>'Percent Distributions'!BL44</f>
        <v>76.759155667262732</v>
      </c>
      <c r="T46" s="192">
        <f>'Percent Distributions'!BM44</f>
        <v>5.8758872611458388</v>
      </c>
      <c r="U46" s="192">
        <f>'Percent Distributions'!BN44</f>
        <v>11.350709929439216</v>
      </c>
      <c r="V46" s="192">
        <f>'Percent Distributions'!BO44</f>
        <v>2.4062842520766896</v>
      </c>
      <c r="W46" s="192">
        <f>'Percent Distributions'!BP44</f>
        <v>3.6079628900755196</v>
      </c>
      <c r="X46" s="176" t="s">
        <v>51</v>
      </c>
      <c r="Y46" s="79"/>
      <c r="Z46" s="79"/>
      <c r="AA46" s="79"/>
      <c r="AB46" s="79"/>
      <c r="AC46" s="79"/>
      <c r="AD46" s="79"/>
      <c r="AE46" s="79"/>
      <c r="AF46" s="84"/>
      <c r="AG46" s="84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</row>
    <row r="47" spans="1:64">
      <c r="A47" s="168" t="s">
        <v>54</v>
      </c>
      <c r="B47" s="168"/>
      <c r="C47" s="166">
        <f>'Non Double Counted #''s'!CU45/1000</f>
        <v>7512.7209999999995</v>
      </c>
      <c r="D47" s="166">
        <f>'Non Double Counted #''s'!CV45/1000</f>
        <v>1379.9960000000001</v>
      </c>
      <c r="E47" s="166">
        <f>'Non Double Counted #''s'!CW45/1000</f>
        <v>476.28500000000003</v>
      </c>
      <c r="F47" s="166">
        <f>'Non Double Counted #''s'!CX45/1000</f>
        <v>201.87</v>
      </c>
      <c r="G47" s="166">
        <f>'Non Double Counted #''s'!CY45/1000</f>
        <v>339.005</v>
      </c>
      <c r="H47" s="190">
        <f>(('Non Double Counted #''s'!CU45-'Non Double Counted #''s'!AM45)/'Non Double Counted #''s'!AM45)*100</f>
        <v>-4.6689944724235977</v>
      </c>
      <c r="I47" s="191">
        <f>(('Non Double Counted #''s'!CV45-'Non Double Counted #''s'!AN45)/'Non Double Counted #''s'!AN45)*100</f>
        <v>-3.1066349679338203</v>
      </c>
      <c r="J47" s="191">
        <f>(('Non Double Counted #''s'!CW45-'Non Double Counted #''s'!AO45)/'Non Double Counted #''s'!AO45)*100</f>
        <v>26.022659921256508</v>
      </c>
      <c r="K47" s="191">
        <f>(('Non Double Counted #''s'!CX45-'Non Double Counted #''s'!AP45)/'Non Double Counted #''s'!AP45)*100</f>
        <v>49.356318437407516</v>
      </c>
      <c r="L47" s="191">
        <f>(('Non Double Counted #''s'!CY45-'Non Double Counted #''s'!AQ45)/'Non Double Counted #''s'!AQ45)*100</f>
        <v>24.509224197772088</v>
      </c>
      <c r="M47" s="185"/>
      <c r="N47" s="190">
        <f>'Percent Distributions'!BG45</f>
        <v>78.101588855809752</v>
      </c>
      <c r="O47" s="190">
        <f>'Percent Distributions'!BH45</f>
        <v>14.114989871440633</v>
      </c>
      <c r="P47" s="190">
        <f>'Percent Distributions'!BI45</f>
        <v>3.745545217773937</v>
      </c>
      <c r="Q47" s="190">
        <f>'Percent Distributions'!BJ45</f>
        <v>1.3395069314231121</v>
      </c>
      <c r="R47" s="190">
        <f>'Percent Distributions'!BK45</f>
        <v>2.6983691235525673</v>
      </c>
      <c r="S47" s="190">
        <f>'Percent Distributions'!BL45</f>
        <v>75.810436395931049</v>
      </c>
      <c r="T47" s="190">
        <f>'Percent Distributions'!BM45</f>
        <v>13.925460427006309</v>
      </c>
      <c r="U47" s="190">
        <f>'Percent Distributions'!BN45</f>
        <v>4.8061645971993396</v>
      </c>
      <c r="V47" s="190">
        <f>'Percent Distributions'!BO45</f>
        <v>2.0370585830681853</v>
      </c>
      <c r="W47" s="190">
        <f>'Percent Distributions'!BP45</f>
        <v>3.4208799967951169</v>
      </c>
      <c r="X47" s="177" t="s">
        <v>54</v>
      </c>
      <c r="Y47" s="79"/>
      <c r="Z47" s="79"/>
      <c r="AA47" s="79"/>
      <c r="AB47" s="79"/>
      <c r="AC47" s="79"/>
      <c r="AD47" s="79"/>
      <c r="AE47" s="79"/>
      <c r="AF47" s="84"/>
      <c r="AG47" s="84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</row>
    <row r="48" spans="1:64">
      <c r="A48" s="168" t="s">
        <v>55</v>
      </c>
      <c r="B48" s="168"/>
      <c r="C48" s="166">
        <f>'Non Double Counted #''s'!CU46/1000</f>
        <v>4444.1570000000002</v>
      </c>
      <c r="D48" s="166">
        <f>'Non Double Counted #''s'!CV46/1000</f>
        <v>309.16500000000002</v>
      </c>
      <c r="E48" s="166">
        <f>'Non Double Counted #''s'!CW46/1000</f>
        <v>277.00900000000001</v>
      </c>
      <c r="F48" s="166">
        <f>'Non Double Counted #''s'!CX46/1000</f>
        <v>112.827</v>
      </c>
      <c r="G48" s="166">
        <f>'Non Double Counted #''s'!CY46/1000</f>
        <v>314.01499999999999</v>
      </c>
      <c r="H48" s="190">
        <f>(('Non Double Counted #''s'!CU46-'Non Double Counted #''s'!AM46)/'Non Double Counted #''s'!AM46)*100</f>
        <v>0.88958587922599253</v>
      </c>
      <c r="I48" s="191">
        <f>(('Non Double Counted #''s'!CV46-'Non Double Counted #''s'!AN46)/'Non Double Counted #''s'!AN46)*100</f>
        <v>51.509137152854343</v>
      </c>
      <c r="J48" s="191">
        <f>(('Non Double Counted #''s'!CW46-'Non Double Counted #''s'!AO46)/'Non Double Counted #''s'!AO46)*100</f>
        <v>52.575803475530833</v>
      </c>
      <c r="K48" s="191">
        <f>(('Non Double Counted #''s'!CX46-'Non Double Counted #''s'!AP46)/'Non Double Counted #''s'!AP46)*100</f>
        <v>71.840445947180839</v>
      </c>
      <c r="L48" s="191">
        <f>(('Non Double Counted #''s'!CY46-'Non Double Counted #''s'!AQ46)/'Non Double Counted #''s'!AQ46)*100</f>
        <v>41.59298020949349</v>
      </c>
      <c r="M48" s="185"/>
      <c r="N48" s="190">
        <f>'Percent Distributions'!BG46</f>
        <v>86.745940440495033</v>
      </c>
      <c r="O48" s="190">
        <f>'Percent Distributions'!BH46</f>
        <v>4.0184410677087534</v>
      </c>
      <c r="P48" s="190">
        <f>'Percent Distributions'!BI46</f>
        <v>3.5753150739639556</v>
      </c>
      <c r="Q48" s="190">
        <f>'Percent Distributions'!BJ46</f>
        <v>1.2929858011419426</v>
      </c>
      <c r="R48" s="190">
        <f>'Percent Distributions'!BK46</f>
        <v>4.3673176166903049</v>
      </c>
      <c r="S48" s="190">
        <f>'Percent Distributions'!BL46</f>
        <v>81.436982115098786</v>
      </c>
      <c r="T48" s="190">
        <f>'Percent Distributions'!BM46</f>
        <v>5.6652959325277026</v>
      </c>
      <c r="U48" s="190">
        <f>'Percent Distributions'!BN46</f>
        <v>5.0760531139474594</v>
      </c>
      <c r="V48" s="190">
        <f>'Percent Distributions'!BO46</f>
        <v>2.0674990512486962</v>
      </c>
      <c r="W48" s="190">
        <f>'Percent Distributions'!BP46</f>
        <v>5.7541697871773536</v>
      </c>
      <c r="X48" s="177" t="s">
        <v>55</v>
      </c>
      <c r="Y48" s="79"/>
      <c r="Z48" s="79"/>
      <c r="AA48" s="79"/>
      <c r="AB48" s="79"/>
      <c r="AC48" s="79"/>
      <c r="AD48" s="79"/>
      <c r="AE48" s="79"/>
      <c r="AF48" s="84"/>
      <c r="AG48" s="84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</row>
    <row r="49" spans="1:64">
      <c r="A49" s="168" t="s">
        <v>56</v>
      </c>
      <c r="B49" s="168"/>
      <c r="C49" s="166">
        <f>'Non Double Counted #''s'!CU47/1000</f>
        <v>4858.04</v>
      </c>
      <c r="D49" s="166">
        <f>'Non Double Counted #''s'!CV47/1000</f>
        <v>702.26700000000005</v>
      </c>
      <c r="E49" s="166">
        <f>'Non Double Counted #''s'!CW47/1000</f>
        <v>240.22200000000001</v>
      </c>
      <c r="F49" s="166">
        <f>'Non Double Counted #''s'!CX47/1000</f>
        <v>116.623</v>
      </c>
      <c r="G49" s="166">
        <f>'Non Double Counted #''s'!CY47/1000</f>
        <v>146.43700000000001</v>
      </c>
      <c r="H49" s="190">
        <f>(('Non Double Counted #''s'!CU47-'Non Double Counted #''s'!AM47)/'Non Double Counted #''s'!AM47)*100</f>
        <v>1.9537904230963516</v>
      </c>
      <c r="I49" s="191">
        <f>(('Non Double Counted #''s'!CV47-'Non Double Counted #''s'!AN47)/'Non Double Counted #''s'!AN47)*100</f>
        <v>7.9051164763167634</v>
      </c>
      <c r="J49" s="191">
        <f>(('Non Double Counted #''s'!CW47-'Non Double Counted #''s'!AO47)/'Non Double Counted #''s'!AO47)*100</f>
        <v>56.950397240225804</v>
      </c>
      <c r="K49" s="191">
        <f>(('Non Double Counted #''s'!CX47-'Non Double Counted #''s'!AP47)/'Non Double Counted #''s'!AP47)*100</f>
        <v>63.663027309214407</v>
      </c>
      <c r="L49" s="191">
        <f>(('Non Double Counted #''s'!CY47-'Non Double Counted #''s'!AQ47)/'Non Double Counted #''s'!AQ47)*100</f>
        <v>42.762298438200716</v>
      </c>
      <c r="M49" s="185"/>
      <c r="N49" s="190">
        <f>'Percent Distributions'!BG47</f>
        <v>82.974637144872148</v>
      </c>
      <c r="O49" s="190">
        <f>'Percent Distributions'!BH47</f>
        <v>11.333077934403105</v>
      </c>
      <c r="P49" s="190">
        <f>'Percent Distributions'!BI47</f>
        <v>2.6652503635081364</v>
      </c>
      <c r="Q49" s="190">
        <f>'Percent Distributions'!BJ47</f>
        <v>1.2408557025066824</v>
      </c>
      <c r="R49" s="190">
        <f>'Percent Distributions'!BK47</f>
        <v>1.7861788547099335</v>
      </c>
      <c r="S49" s="190">
        <f>'Percent Distributions'!BL47</f>
        <v>80.118227010438872</v>
      </c>
      <c r="T49" s="190">
        <f>'Percent Distributions'!BM47</f>
        <v>11.58170515844659</v>
      </c>
      <c r="U49" s="190">
        <f>'Percent Distributions'!BN47</f>
        <v>3.9617131042357916</v>
      </c>
      <c r="V49" s="190">
        <f>'Percent Distributions'!BO47</f>
        <v>1.9233328644141283</v>
      </c>
      <c r="W49" s="190">
        <f>'Percent Distributions'!BP47</f>
        <v>2.4150218624646227</v>
      </c>
      <c r="X49" s="177" t="s">
        <v>56</v>
      </c>
      <c r="Y49" s="79"/>
      <c r="Z49" s="79"/>
      <c r="AA49" s="79"/>
      <c r="AB49" s="79"/>
      <c r="AC49" s="79"/>
      <c r="AD49" s="79"/>
      <c r="AE49" s="79"/>
      <c r="AF49" s="84"/>
      <c r="AG49" s="84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</row>
    <row r="50" spans="1:64">
      <c r="A50" s="168" t="s">
        <v>58</v>
      </c>
      <c r="B50" s="168"/>
      <c r="C50" s="166">
        <f>'Non Double Counted #''s'!CU48/1000</f>
        <v>1514.386</v>
      </c>
      <c r="D50" s="166">
        <f>'Non Double Counted #''s'!CV48/1000</f>
        <v>87.349000000000004</v>
      </c>
      <c r="E50" s="166">
        <f>'Non Double Counted #''s'!CW48/1000</f>
        <v>191.32499999999999</v>
      </c>
      <c r="F50" s="166">
        <f>'Non Double Counted #''s'!CX48/1000</f>
        <v>31.99</v>
      </c>
      <c r="G50" s="166">
        <f>'Non Double Counted #''s'!CY48/1000</f>
        <v>56.453000000000003</v>
      </c>
      <c r="H50" s="190">
        <f>(('Non Double Counted #''s'!CU48-'Non Double Counted #''s'!AM48)/'Non Double Counted #''s'!AM48)*100</f>
        <v>1.5756988759764274</v>
      </c>
      <c r="I50" s="191">
        <f>(('Non Double Counted #''s'!CV48-'Non Double Counted #''s'!AN48)/'Non Double Counted #''s'!AN48)*100</f>
        <v>21.343335417100782</v>
      </c>
      <c r="J50" s="191">
        <f>(('Non Double Counted #''s'!CW48-'Non Double Counted #''s'!AO48)/'Non Double Counted #''s'!AO48)*100</f>
        <v>60.711135750825292</v>
      </c>
      <c r="K50" s="191">
        <f>(('Non Double Counted #''s'!CX48-'Non Double Counted #''s'!AP48)/'Non Double Counted #''s'!AP48)*100</f>
        <v>79.125370961420018</v>
      </c>
      <c r="L50" s="191">
        <f>(('Non Double Counted #''s'!CY48-'Non Double Counted #''s'!AQ48)/'Non Double Counted #''s'!AQ48)*100</f>
        <v>35.49912392290522</v>
      </c>
      <c r="M50" s="185"/>
      <c r="N50" s="190">
        <f>'Percent Distributions'!BG48</f>
        <v>85.612219701972492</v>
      </c>
      <c r="O50" s="190">
        <f>'Percent Distributions'!BH48</f>
        <v>4.1336242786183925</v>
      </c>
      <c r="P50" s="190">
        <f>'Percent Distributions'!BI48</f>
        <v>6.8361997186252843</v>
      </c>
      <c r="Q50" s="190">
        <f>'Percent Distributions'!BJ48</f>
        <v>1.0255247064228086</v>
      </c>
      <c r="R50" s="190">
        <f>'Percent Distributions'!BK48</f>
        <v>2.392431594361021</v>
      </c>
      <c r="S50" s="190">
        <f>'Percent Distributions'!BL48</f>
        <v>80.488099142015727</v>
      </c>
      <c r="T50" s="190">
        <f>'Percent Distributions'!BM48</f>
        <v>4.6425118641851757</v>
      </c>
      <c r="U50" s="190">
        <f>'Percent Distributions'!BN48</f>
        <v>10.168732125327464</v>
      </c>
      <c r="V50" s="190">
        <f>'Percent Distributions'!BO48</f>
        <v>1.7002364598940316</v>
      </c>
      <c r="W50" s="190">
        <f>'Percent Distributions'!BP48</f>
        <v>3.0004204085776105</v>
      </c>
      <c r="X50" s="177" t="s">
        <v>58</v>
      </c>
      <c r="Y50" s="79"/>
      <c r="Z50" s="79"/>
      <c r="AA50" s="79"/>
      <c r="AB50" s="79"/>
      <c r="AC50" s="79"/>
      <c r="AD50" s="79"/>
      <c r="AE50" s="79"/>
      <c r="AF50" s="84"/>
      <c r="AG50" s="84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64">
      <c r="A51" s="167" t="s">
        <v>64</v>
      </c>
      <c r="B51" s="167"/>
      <c r="C51" s="167">
        <f>'Non Double Counted #''s'!CU49/1000</f>
        <v>640.38400000000001</v>
      </c>
      <c r="D51" s="167">
        <f>'Non Double Counted #''s'!CV49/1000</f>
        <v>14.81</v>
      </c>
      <c r="E51" s="167">
        <f>'Non Double Counted #''s'!CW49/1000</f>
        <v>23.439</v>
      </c>
      <c r="F51" s="167">
        <f>'Non Double Counted #''s'!CX49/1000</f>
        <v>13.339</v>
      </c>
      <c r="G51" s="167">
        <f>'Non Double Counted #''s'!CY49/1000</f>
        <v>47.51</v>
      </c>
      <c r="H51" s="192">
        <f>(('Non Double Counted #''s'!CU49-'Non Double Counted #''s'!AM49)/'Non Double Counted #''s'!AM49)*100</f>
        <v>11.01433999944526</v>
      </c>
      <c r="I51" s="193">
        <f>(('Non Double Counted #''s'!CV49-'Non Double Counted #''s'!AN49)/'Non Double Counted #''s'!AN49)*100</f>
        <v>179.59222201245987</v>
      </c>
      <c r="J51" s="193">
        <f>(('Non Double Counted #''s'!CW49-'Non Double Counted #''s'!AO49)/'Non Double Counted #''s'!AO49)*100</f>
        <v>120.49858889934148</v>
      </c>
      <c r="K51" s="193">
        <f>(('Non Double Counted #''s'!CX49-'Non Double Counted #''s'!AP49)/'Non Double Counted #''s'!AP49)*100</f>
        <v>110.06299212598425</v>
      </c>
      <c r="L51" s="193">
        <f>(('Non Double Counted #''s'!CY49-'Non Double Counted #''s'!AQ49)/'Non Double Counted #''s'!AQ49)*100</f>
        <v>28.15947775889509</v>
      </c>
      <c r="M51" s="185"/>
      <c r="N51" s="192">
        <f>'Percent Distributions'!BG49</f>
        <v>90.67142830196984</v>
      </c>
      <c r="O51" s="192">
        <f>'Percent Distributions'!BH49</f>
        <v>0.83260504624361054</v>
      </c>
      <c r="P51" s="192">
        <f>'Percent Distributions'!BI49</f>
        <v>1.6708687259901038</v>
      </c>
      <c r="Q51" s="192">
        <f>'Percent Distributions'!BJ49</f>
        <v>0.99812007620293119</v>
      </c>
      <c r="R51" s="192">
        <f>'Percent Distributions'!BK49</f>
        <v>5.8269778495935221</v>
      </c>
      <c r="S51" s="192">
        <f>'Percent Distributions'!BL49</f>
        <v>86.598997676752106</v>
      </c>
      <c r="T51" s="192">
        <f>'Percent Distributions'!BM49</f>
        <v>2.0027532786464035</v>
      </c>
      <c r="U51" s="192">
        <f>'Percent Distributions'!BN49</f>
        <v>3.1696511882642171</v>
      </c>
      <c r="V51" s="192">
        <f>'Percent Distributions'!BO49</f>
        <v>1.8038302487416866</v>
      </c>
      <c r="W51" s="192">
        <f>'Percent Distributions'!BP49</f>
        <v>6.4247676075955873</v>
      </c>
      <c r="X51" s="176" t="s">
        <v>64</v>
      </c>
      <c r="Y51" s="79"/>
      <c r="Z51" s="79"/>
      <c r="AA51" s="79"/>
      <c r="AB51" s="79"/>
      <c r="AC51" s="79"/>
      <c r="AD51" s="79"/>
      <c r="AE51" s="79"/>
      <c r="AF51" s="84"/>
      <c r="AG51" s="84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</row>
    <row r="52" spans="1:64">
      <c r="A52" s="167" t="s">
        <v>65</v>
      </c>
      <c r="B52" s="167"/>
      <c r="C52" s="167">
        <f>'Non Double Counted #''s'!CU50/1000</f>
        <v>9288.26</v>
      </c>
      <c r="D52" s="167">
        <f>'Non Double Counted #''s'!CV50/1000</f>
        <v>1426.4590000000001</v>
      </c>
      <c r="E52" s="167">
        <f>'Non Double Counted #''s'!CW50/1000</f>
        <v>403.19</v>
      </c>
      <c r="F52" s="167">
        <f>'Non Double Counted #''s'!CX50/1000</f>
        <v>220.672</v>
      </c>
      <c r="G52" s="167">
        <f>'Non Double Counted #''s'!CY50/1000</f>
        <v>255.58199999999999</v>
      </c>
      <c r="H52" s="192">
        <f>(('Non Double Counted #''s'!CU50-'Non Double Counted #''s'!AM50)/'Non Double Counted #''s'!AM50)*100</f>
        <v>-2.5831931764835194</v>
      </c>
      <c r="I52" s="193">
        <f>(('Non Double Counted #''s'!CV50-'Non Double Counted #''s'!AN50)/'Non Double Counted #''s'!AN50)*100</f>
        <v>6.8823256584147989</v>
      </c>
      <c r="J52" s="193">
        <f>(('Non Double Counted #''s'!CW50-'Non Double Counted #''s'!AO50)/'Non Double Counted #''s'!AO50)*100</f>
        <v>55.41079653863202</v>
      </c>
      <c r="K52" s="193">
        <f>(('Non Double Counted #''s'!CX50-'Non Double Counted #''s'!AP50)/'Non Double Counted #''s'!AP50)*100</f>
        <v>68.944555880506513</v>
      </c>
      <c r="L52" s="193">
        <f>(('Non Double Counted #''s'!CY50-'Non Double Counted #''s'!AQ50)/'Non Double Counted #''s'!AQ50)*100</f>
        <v>37.499125775370004</v>
      </c>
      <c r="M52" s="185"/>
      <c r="N52" s="192">
        <f>'Percent Distributions'!BG50</f>
        <v>83.306918815440156</v>
      </c>
      <c r="O52" s="192">
        <f>'Percent Distributions'!BH50</f>
        <v>11.660951700269854</v>
      </c>
      <c r="P52" s="192">
        <f>'Percent Distributions'!BI50</f>
        <v>2.2667789127132627</v>
      </c>
      <c r="Q52" s="192">
        <f>'Percent Distributions'!BJ50</f>
        <v>1.1412574557048238</v>
      </c>
      <c r="R52" s="192">
        <f>'Percent Distributions'!BK50</f>
        <v>1.6240931158719083</v>
      </c>
      <c r="S52" s="192">
        <f>'Percent Distributions'!BL50</f>
        <v>80.111518183761959</v>
      </c>
      <c r="T52" s="192">
        <f>'Percent Distributions'!BM50</f>
        <v>12.303251213563239</v>
      </c>
      <c r="U52" s="192">
        <f>'Percent Distributions'!BN50</f>
        <v>3.4775257170353733</v>
      </c>
      <c r="V52" s="192">
        <f>'Percent Distributions'!BO50</f>
        <v>1.9033025497398992</v>
      </c>
      <c r="W52" s="192">
        <f>'Percent Distributions'!BP50</f>
        <v>2.2044023358995384</v>
      </c>
      <c r="X52" s="176" t="s">
        <v>65</v>
      </c>
      <c r="Y52" s="79"/>
      <c r="Z52" s="79"/>
      <c r="AA52" s="79"/>
      <c r="AB52" s="79"/>
      <c r="AC52" s="79"/>
      <c r="AD52" s="79"/>
      <c r="AE52" s="79"/>
      <c r="AF52" s="84"/>
      <c r="AG52" s="84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64">
      <c r="A53" s="167" t="s">
        <v>69</v>
      </c>
      <c r="B53" s="167"/>
      <c r="C53" s="167">
        <f>'Non Double Counted #''s'!CU51/1000</f>
        <v>708.452</v>
      </c>
      <c r="D53" s="167">
        <f>'Non Double Counted #''s'!CV51/1000</f>
        <v>15.206</v>
      </c>
      <c r="E53" s="167">
        <f>'Non Double Counted #''s'!CW51/1000</f>
        <v>30.536999999999999</v>
      </c>
      <c r="F53" s="167">
        <f>'Non Double Counted #''s'!CX51/1000</f>
        <v>16.827000000000002</v>
      </c>
      <c r="G53" s="167">
        <f>'Non Double Counted #''s'!CY51/1000</f>
        <v>82.153000000000006</v>
      </c>
      <c r="H53" s="192">
        <f>(('Non Double Counted #''s'!CU51-'Non Double Counted #''s'!AM51)/'Non Double Counted #''s'!AM51)*100</f>
        <v>5.376420855979271</v>
      </c>
      <c r="I53" s="193">
        <f>(('Non Double Counted #''s'!CV51-'Non Double Counted #''s'!AN51)/'Non Double Counted #''s'!AN51)*100</f>
        <v>129.80202508689737</v>
      </c>
      <c r="J53" s="193">
        <f>(('Non Double Counted #''s'!CW51-'Non Double Counted #''s'!AO51)/'Non Double Counted #''s'!AO51)*100</f>
        <v>83.75857503911422</v>
      </c>
      <c r="K53" s="193">
        <f>(('Non Double Counted #''s'!CX51-'Non Double Counted #''s'!AP51)/'Non Double Counted #''s'!AP51)*100</f>
        <v>79.18219571930571</v>
      </c>
      <c r="L53" s="193">
        <f>(('Non Double Counted #''s'!CY51-'Non Double Counted #''s'!AQ51)/'Non Double Counted #''s'!AQ51)*100</f>
        <v>19.744340956462171</v>
      </c>
      <c r="M53" s="185"/>
      <c r="N53" s="192">
        <f>'Percent Distributions'!BG51</f>
        <v>86.913006325472921</v>
      </c>
      <c r="O53" s="192">
        <f>'Percent Distributions'!BH51</f>
        <v>0.85541905450145372</v>
      </c>
      <c r="P53" s="192">
        <f>'Percent Distributions'!BI51</f>
        <v>2.1483079715437747</v>
      </c>
      <c r="Q53" s="192">
        <f>'Percent Distributions'!BJ51</f>
        <v>1.21403057893655</v>
      </c>
      <c r="R53" s="192">
        <f>'Percent Distributions'!BK51</f>
        <v>8.8692360695452965</v>
      </c>
      <c r="S53" s="192">
        <f>'Percent Distributions'!BL51</f>
        <v>83.037126029243709</v>
      </c>
      <c r="T53" s="192">
        <f>'Percent Distributions'!BM51</f>
        <v>1.7822838221935711</v>
      </c>
      <c r="U53" s="192">
        <f>'Percent Distributions'!BN51</f>
        <v>3.5792188003633485</v>
      </c>
      <c r="V53" s="192">
        <f>'Percent Distributions'!BO51</f>
        <v>1.9722800128930174</v>
      </c>
      <c r="W53" s="192">
        <f>'Percent Distributions'!BP51</f>
        <v>9.6290913353063559</v>
      </c>
      <c r="X53" s="176" t="s">
        <v>69</v>
      </c>
      <c r="Y53" s="79"/>
      <c r="Z53" s="79"/>
      <c r="AA53" s="79"/>
      <c r="AB53" s="79"/>
      <c r="AC53" s="79"/>
      <c r="AD53" s="79"/>
      <c r="AE53" s="79"/>
      <c r="AF53" s="84"/>
      <c r="AG53" s="84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64">
      <c r="A54" s="167" t="s">
        <v>73</v>
      </c>
      <c r="B54" s="167"/>
      <c r="C54" s="167">
        <f>'Non Double Counted #''s'!CU52/1000</f>
        <v>4733.4089999999997</v>
      </c>
      <c r="D54" s="167">
        <f>'Non Double Counted #''s'!CV52/1000</f>
        <v>361.97300000000001</v>
      </c>
      <c r="E54" s="167">
        <f>'Non Double Counted #''s'!CW52/1000</f>
        <v>372.24799999999999</v>
      </c>
      <c r="F54" s="167">
        <f>'Non Double Counted #''s'!CX52/1000</f>
        <v>87.879000000000005</v>
      </c>
      <c r="G54" s="167">
        <f>'Non Double Counted #''s'!CY52/1000</f>
        <v>202.05500000000001</v>
      </c>
      <c r="H54" s="192">
        <f>(('Non Double Counted #''s'!CU52-'Non Double Counted #''s'!AM52)/'Non Double Counted #''s'!AM52)*100</f>
        <v>-0.2657383943307457</v>
      </c>
      <c r="I54" s="193">
        <f>(('Non Double Counted #''s'!CV52-'Non Double Counted #''s'!AN52)/'Non Double Counted #''s'!AN52)*100</f>
        <v>13.703914282214061</v>
      </c>
      <c r="J54" s="193">
        <f>(('Non Double Counted #''s'!CW52-'Non Double Counted #''s'!AO52)/'Non Double Counted #''s'!AO52)*100</f>
        <v>55.120784421580758</v>
      </c>
      <c r="K54" s="193">
        <f>(('Non Double Counted #''s'!CX52-'Non Double Counted #''s'!AP52)/'Non Double Counted #''s'!AP52)*100</f>
        <v>64.663006614326662</v>
      </c>
      <c r="L54" s="193">
        <f>(('Non Double Counted #''s'!CY52-'Non Double Counted #''s'!AQ52)/'Non Double Counted #''s'!AQ52)*100</f>
        <v>33.741287670688848</v>
      </c>
      <c r="M54" s="185"/>
      <c r="N54" s="192">
        <f>'Percent Distributions'!BG52</f>
        <v>86.15361742844027</v>
      </c>
      <c r="O54" s="192">
        <f>'Percent Distributions'!BH52</f>
        <v>5.7788926023487193</v>
      </c>
      <c r="P54" s="192">
        <f>'Percent Distributions'!BI52</f>
        <v>4.3561842720786723</v>
      </c>
      <c r="Q54" s="192">
        <f>'Percent Distributions'!BJ52</f>
        <v>0.9687973164337933</v>
      </c>
      <c r="R54" s="192">
        <f>'Percent Distributions'!BK52</f>
        <v>2.7425083806985526</v>
      </c>
      <c r="S54" s="192">
        <f>'Percent Distributions'!BL52</f>
        <v>82.212008411890864</v>
      </c>
      <c r="T54" s="192">
        <f>'Percent Distributions'!BM52</f>
        <v>6.2869123122209327</v>
      </c>
      <c r="U54" s="192">
        <f>'Percent Distributions'!BN52</f>
        <v>6.4653732029726463</v>
      </c>
      <c r="V54" s="192">
        <f>'Percent Distributions'!BO52</f>
        <v>1.5263225905956059</v>
      </c>
      <c r="W54" s="192">
        <f>'Percent Distributions'!BP52</f>
        <v>3.5093834823199535</v>
      </c>
      <c r="X54" s="176" t="s">
        <v>73</v>
      </c>
      <c r="Y54" s="79"/>
      <c r="Z54" s="79"/>
      <c r="AA54" s="79"/>
      <c r="AB54" s="79"/>
      <c r="AC54" s="79"/>
      <c r="AD54" s="79"/>
      <c r="AE54" s="79"/>
      <c r="AF54" s="84"/>
      <c r="AG54" s="84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64" ht="14.25">
      <c r="A55" s="172" t="s">
        <v>191</v>
      </c>
      <c r="B55" s="172"/>
      <c r="C55" s="172">
        <f>'Non Double Counted #''s'!CU53/1000</f>
        <v>37519.044999999998</v>
      </c>
      <c r="D55" s="172">
        <f>'Non Double Counted #''s'!CV53/1000</f>
        <v>6316.7</v>
      </c>
      <c r="E55" s="172">
        <f>'Non Double Counted #''s'!CW53/1000</f>
        <v>7736.058</v>
      </c>
      <c r="F55" s="172">
        <f>'Non Double Counted #''s'!CX53/1000</f>
        <v>884.51900000000001</v>
      </c>
      <c r="G55" s="262">
        <f>'Non Double Counted #''s'!CY53/1000</f>
        <v>3696.011</v>
      </c>
      <c r="H55" s="194">
        <f>(('Non Double Counted #''s'!CU53-'Non Double Counted #''s'!AM53)/'Non Double Counted #''s'!AM53)*100</f>
        <v>-4.6032930449123208</v>
      </c>
      <c r="I55" s="195">
        <f>(('Non Double Counted #''s'!CV53-'Non Double Counted #''s'!AN53)/'Non Double Counted #''s'!AN53)*100</f>
        <v>4.5047197280928382</v>
      </c>
      <c r="J55" s="195">
        <f>(('Non Double Counted #''s'!CW53-'Non Double Counted #''s'!AO53)/'Non Double Counted #''s'!AO53)*100</f>
        <v>32.052837808888405</v>
      </c>
      <c r="K55" s="195">
        <f>(('Non Double Counted #''s'!CX53-'Non Double Counted #''s'!AP53)/'Non Double Counted #''s'!AP53)*100</f>
        <v>60.104368791450668</v>
      </c>
      <c r="L55" s="195">
        <f>(('Non Double Counted #''s'!CY53-'Non Double Counted #''s'!AQ53)/'Non Double Counted #''s'!AQ53)*100</f>
        <v>38.162799104187371</v>
      </c>
      <c r="M55" s="185"/>
      <c r="N55" s="194">
        <f>'Percent Distributions'!BG53</f>
        <v>72.217489985043088</v>
      </c>
      <c r="O55" s="194">
        <f>'Percent Distributions'!BH53</f>
        <v>11.098859259385755</v>
      </c>
      <c r="P55" s="194">
        <f>'Percent Distributions'!BI53</f>
        <v>10.75711908206779</v>
      </c>
      <c r="Q55" s="194">
        <f>'Percent Distributions'!BJ53</f>
        <v>1.0144437745312849</v>
      </c>
      <c r="R55" s="194">
        <f>'Percent Distributions'!BK53</f>
        <v>4.912087898972076</v>
      </c>
      <c r="S55" s="194">
        <f>'Percent Distributions'!BL53</f>
        <v>66.816538148112201</v>
      </c>
      <c r="T55" s="194">
        <f>'Percent Distributions'!BM53</f>
        <v>11.249220936198681</v>
      </c>
      <c r="U55" s="194">
        <f>'Percent Distributions'!BN53</f>
        <v>13.776912884456644</v>
      </c>
      <c r="V55" s="194">
        <f>'Percent Distributions'!BO53</f>
        <v>1.5752132685208289</v>
      </c>
      <c r="W55" s="194">
        <f>'Percent Distributions'!BP53</f>
        <v>6.5821147627116394</v>
      </c>
      <c r="X55" s="179" t="s">
        <v>191</v>
      </c>
      <c r="Y55" s="79"/>
      <c r="Z55" s="79"/>
      <c r="AA55" s="79"/>
      <c r="AB55" s="79"/>
      <c r="AC55" s="79"/>
      <c r="AD55" s="79"/>
      <c r="AE55" s="79"/>
      <c r="AF55" s="84"/>
      <c r="AG55" s="84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64">
      <c r="A56" s="168" t="s">
        <v>184</v>
      </c>
      <c r="B56" s="168"/>
      <c r="C56" s="191">
        <f>(C55/C$7)*100</f>
        <v>18.961412624001039</v>
      </c>
      <c r="D56" s="191">
        <f t="shared" ref="D56" si="9">(D55/D$7)*100</f>
        <v>15.980226787314633</v>
      </c>
      <c r="E56" s="191">
        <f t="shared" ref="E56" si="10">(E55/E$7)*100</f>
        <v>13.967145209322263</v>
      </c>
      <c r="F56" s="191">
        <f t="shared" ref="F56" si="11">(F55/F$7)*100</f>
        <v>13.845706882115536</v>
      </c>
      <c r="G56" s="191">
        <f t="shared" ref="G56" si="12">(G55/G$7)*100</f>
        <v>18.778275611731246</v>
      </c>
      <c r="H56" s="190"/>
      <c r="I56" s="191"/>
      <c r="J56" s="191"/>
      <c r="K56" s="191"/>
      <c r="L56" s="191"/>
      <c r="M56" s="185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77"/>
      <c r="Y56" s="79"/>
      <c r="Z56" s="79"/>
      <c r="AA56" s="79"/>
      <c r="AB56" s="79"/>
      <c r="AC56" s="79"/>
      <c r="AD56" s="79"/>
      <c r="AE56" s="79"/>
      <c r="AF56" s="84"/>
      <c r="AG56" s="84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</row>
    <row r="57" spans="1:64">
      <c r="A57" s="167" t="s">
        <v>45</v>
      </c>
      <c r="B57" s="167"/>
      <c r="C57" s="167">
        <f>'Non Double Counted #''s'!CU55/1000</f>
        <v>2475.3710000000001</v>
      </c>
      <c r="D57" s="167">
        <f>'Non Double Counted #''s'!CV55/1000</f>
        <v>354.96199999999999</v>
      </c>
      <c r="E57" s="167">
        <f>'Non Double Counted #''s'!CW55/1000</f>
        <v>541.15200000000004</v>
      </c>
      <c r="F57" s="167">
        <f>'Non Double Counted #''s'!CX55/1000</f>
        <v>58.686999999999998</v>
      </c>
      <c r="G57" s="167">
        <f>'Non Double Counted #''s'!CY55/1000</f>
        <v>166.505</v>
      </c>
      <c r="H57" s="192">
        <f>(('Non Double Counted #''s'!CU55-'Non Double Counted #''s'!AM55)/'Non Double Counted #''s'!AM55)*100</f>
        <v>-6.1726134837985338</v>
      </c>
      <c r="I57" s="193">
        <f>(('Non Double Counted #''s'!CV55-'Non Double Counted #''s'!AN55)/'Non Double Counted #''s'!AN55)*100</f>
        <v>12.145558402497164</v>
      </c>
      <c r="J57" s="193">
        <f>(('Non Double Counted #''s'!CW55-'Non Double Counted #''s'!AO55)/'Non Double Counted #''s'!AO55)*100</f>
        <v>46.519051602998871</v>
      </c>
      <c r="K57" s="193">
        <f>(('Non Double Counted #''s'!CX55-'Non Double Counted #''s'!AP55)/'Non Double Counted #''s'!AP55)*100</f>
        <v>54.074560252034651</v>
      </c>
      <c r="L57" s="193">
        <f>(('Non Double Counted #''s'!CY55-'Non Double Counted #''s'!AQ55)/'Non Double Counted #''s'!AQ55)*100</f>
        <v>47.108715819234</v>
      </c>
      <c r="M57" s="185"/>
      <c r="N57" s="192">
        <f>'Percent Distributions'!BG55</f>
        <v>75.912274760160912</v>
      </c>
      <c r="O57" s="192">
        <f>'Percent Distributions'!BH55</f>
        <v>9.1075405045418432</v>
      </c>
      <c r="P57" s="192">
        <f>'Percent Distributions'!BI55</f>
        <v>10.627386989112754</v>
      </c>
      <c r="Q57" s="192">
        <f>'Percent Distributions'!BJ55</f>
        <v>1.0960044035839833</v>
      </c>
      <c r="R57" s="192">
        <f>'Percent Distributions'!BK55</f>
        <v>3.2567933426005031</v>
      </c>
      <c r="S57" s="192">
        <f>'Percent Distributions'!BL55</f>
        <v>68.823833777678672</v>
      </c>
      <c r="T57" s="192">
        <f>'Percent Distributions'!BM55</f>
        <v>9.8691653434545277</v>
      </c>
      <c r="U57" s="192">
        <f>'Percent Distributions'!BN55</f>
        <v>15.045888190682676</v>
      </c>
      <c r="V57" s="192">
        <f>'Percent Distributions'!BO55</f>
        <v>1.6317005947434255</v>
      </c>
      <c r="W57" s="192">
        <f>'Percent Distributions'!BP55</f>
        <v>4.6294120934406955</v>
      </c>
      <c r="X57" s="176" t="s">
        <v>45</v>
      </c>
      <c r="Y57" s="79"/>
      <c r="Z57" s="79"/>
      <c r="AA57" s="79"/>
      <c r="AB57" s="79"/>
      <c r="AC57" s="79"/>
      <c r="AD57" s="79"/>
      <c r="AE57" s="79"/>
      <c r="AF57" s="84"/>
      <c r="AG57" s="84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</row>
    <row r="58" spans="1:64">
      <c r="A58" s="167" t="s">
        <v>52</v>
      </c>
      <c r="B58" s="167"/>
      <c r="C58" s="167">
        <f>'Non Double Counted #''s'!CU56/1000</f>
        <v>1247.075</v>
      </c>
      <c r="D58" s="167">
        <f>'Non Double Counted #''s'!CV56/1000</f>
        <v>18.187000000000001</v>
      </c>
      <c r="E58" s="167">
        <f>'Non Double Counted #''s'!CW56/1000</f>
        <v>20.164999999999999</v>
      </c>
      <c r="F58" s="167">
        <f>'Non Double Counted #''s'!CX56/1000</f>
        <v>20.367999999999999</v>
      </c>
      <c r="G58" s="167">
        <f>'Non Double Counted #''s'!CY56/1000</f>
        <v>24.294</v>
      </c>
      <c r="H58" s="192">
        <f>(('Non Double Counted #''s'!CU56-'Non Double Counted #''s'!AM56)/'Non Double Counted #''s'!AM56)*100</f>
        <v>-0.5593697422035101</v>
      </c>
      <c r="I58" s="193">
        <f>(('Non Double Counted #''s'!CV56-'Non Double Counted #''s'!AN56)/'Non Double Counted #''s'!AN56)*100</f>
        <v>79.076408034659323</v>
      </c>
      <c r="J58" s="193">
        <f>(('Non Double Counted #''s'!CW56-'Non Double Counted #''s'!AO56)/'Non Double Counted #''s'!AO56)*100</f>
        <v>48.907103825136609</v>
      </c>
      <c r="K58" s="193">
        <f>(('Non Double Counted #''s'!CX56-'Non Double Counted #''s'!AP56)/'Non Double Counted #''s'!AP56)*100</f>
        <v>71.0877782444351</v>
      </c>
      <c r="L58" s="193">
        <f>(('Non Double Counted #''s'!CY56-'Non Double Counted #''s'!AQ56)/'Non Double Counted #''s'!AQ56)*100</f>
        <v>33.402888364175496</v>
      </c>
      <c r="M58" s="185"/>
      <c r="N58" s="192">
        <f>'Percent Distributions'!BG56</f>
        <v>95.88547783323547</v>
      </c>
      <c r="O58" s="192">
        <f>'Percent Distributions'!BH56</f>
        <v>0.77650959091798788</v>
      </c>
      <c r="P58" s="192">
        <f>'Percent Distributions'!BI56</f>
        <v>1.0353970933646506</v>
      </c>
      <c r="Q58" s="192">
        <f>'Percent Distributions'!BJ56</f>
        <v>0.9102350019573302</v>
      </c>
      <c r="R58" s="192">
        <f>'Percent Distributions'!BK56</f>
        <v>1.3923804805245643</v>
      </c>
      <c r="S58" s="192">
        <f>'Percent Distributions'!BL56</f>
        <v>93.758763511313902</v>
      </c>
      <c r="T58" s="192">
        <f>'Percent Distributions'!BM56</f>
        <v>1.3673521095204908</v>
      </c>
      <c r="U58" s="192">
        <f>'Percent Distributions'!BN56</f>
        <v>1.5160639626370866</v>
      </c>
      <c r="V58" s="192">
        <f>'Percent Distributions'!BO56</f>
        <v>1.5313260992309536</v>
      </c>
      <c r="W58" s="192">
        <f>'Percent Distributions'!BP56</f>
        <v>1.8264943172975643</v>
      </c>
      <c r="X58" s="176" t="s">
        <v>52</v>
      </c>
      <c r="Y58" s="79"/>
      <c r="Z58" s="79"/>
      <c r="AA58" s="79"/>
      <c r="AB58" s="79"/>
      <c r="AC58" s="79"/>
      <c r="AD58" s="79"/>
      <c r="AE58" s="79"/>
      <c r="AF58" s="84"/>
      <c r="AG58" s="84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64">
      <c r="A59" s="167" t="s">
        <v>53</v>
      </c>
      <c r="B59" s="167"/>
      <c r="C59" s="167">
        <f>'Non Double Counted #''s'!CU57/1000</f>
        <v>5010.7420000000002</v>
      </c>
      <c r="D59" s="167">
        <f>'Non Double Counted #''s'!CV57/1000</f>
        <v>456.53699999999998</v>
      </c>
      <c r="E59" s="167">
        <f>'Non Double Counted #''s'!CW57/1000</f>
        <v>731.20600000000002</v>
      </c>
      <c r="F59" s="167">
        <f>'Non Double Counted #''s'!CX57/1000</f>
        <v>113.048</v>
      </c>
      <c r="G59" s="167">
        <f>'Non Double Counted #''s'!CY57/1000</f>
        <v>433.875</v>
      </c>
      <c r="H59" s="192">
        <f>(('Non Double Counted #''s'!CU57-'Non Double Counted #''s'!AM57)/'Non Double Counted #''s'!AM57)*100</f>
        <v>-3.7837532681796815</v>
      </c>
      <c r="I59" s="193">
        <f>(('Non Double Counted #''s'!CV57-'Non Double Counted #''s'!AN57)/'Non Double Counted #''s'!AN57)*100</f>
        <v>24.353292711826089</v>
      </c>
      <c r="J59" s="193">
        <f>(('Non Double Counted #''s'!CW57-'Non Double Counted #''s'!AO57)/'Non Double Counted #''s'!AO57)*100</f>
        <v>48.291177234083975</v>
      </c>
      <c r="K59" s="193">
        <f>(('Non Double Counted #''s'!CX57-'Non Double Counted #''s'!AP57)/'Non Double Counted #''s'!AP57)*100</f>
        <v>65.749809395343391</v>
      </c>
      <c r="L59" s="193">
        <f>(('Non Double Counted #''s'!CY57-'Non Double Counted #''s'!AQ57)/'Non Double Counted #''s'!AQ57)*100</f>
        <v>44.048326532780436</v>
      </c>
      <c r="M59" s="185"/>
      <c r="N59" s="192">
        <f>'Percent Distributions'!BG57</f>
        <v>80.898820551233769</v>
      </c>
      <c r="O59" s="192">
        <f>'Percent Distributions'!BH57</f>
        <v>5.7030509456126328</v>
      </c>
      <c r="P59" s="192">
        <f>'Percent Distributions'!BI57</f>
        <v>7.6597217454089481</v>
      </c>
      <c r="Q59" s="192">
        <f>'Percent Distributions'!BJ57</f>
        <v>1.0594937656642869</v>
      </c>
      <c r="R59" s="192">
        <f>'Percent Distributions'!BK57</f>
        <v>4.6789129920803596</v>
      </c>
      <c r="S59" s="192">
        <f>'Percent Distributions'!BL57</f>
        <v>74.283749774661516</v>
      </c>
      <c r="T59" s="192">
        <f>'Percent Distributions'!BM57</f>
        <v>6.7681154349744297</v>
      </c>
      <c r="U59" s="192">
        <f>'Percent Distributions'!BN57</f>
        <v>10.840055931383247</v>
      </c>
      <c r="V59" s="192">
        <f>'Percent Distributions'!BO57</f>
        <v>1.6759253109671053</v>
      </c>
      <c r="W59" s="192">
        <f>'Percent Distributions'!BP57</f>
        <v>6.4321535480137015</v>
      </c>
      <c r="X59" s="176" t="s">
        <v>53</v>
      </c>
      <c r="Y59" s="79"/>
      <c r="Z59" s="79"/>
      <c r="AA59" s="79"/>
      <c r="AB59" s="79"/>
      <c r="AC59" s="79"/>
      <c r="AD59" s="79"/>
      <c r="AE59" s="79"/>
      <c r="AF59" s="84"/>
      <c r="AG59" s="84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</row>
    <row r="60" spans="1:64">
      <c r="A60" s="167" t="s">
        <v>60</v>
      </c>
      <c r="B60" s="167"/>
      <c r="C60" s="167">
        <f>'Non Double Counted #''s'!CU58/1000</f>
        <v>1211.057</v>
      </c>
      <c r="D60" s="167">
        <f>'Non Double Counted #''s'!CV58/1000</f>
        <v>16.614000000000001</v>
      </c>
      <c r="E60" s="167">
        <f>'Non Double Counted #''s'!CW58/1000</f>
        <v>43.543999999999997</v>
      </c>
      <c r="F60" s="167">
        <f>'Non Double Counted #''s'!CX58/1000</f>
        <v>19.074000000000002</v>
      </c>
      <c r="G60" s="167">
        <f>'Non Double Counted #''s'!CY58/1000</f>
        <v>36.524000000000001</v>
      </c>
      <c r="H60" s="192">
        <f>(('Non Double Counted #''s'!CU58-'Non Double Counted #''s'!AM58)/'Non Double Counted #''s'!AM58)*100</f>
        <v>-0.38085461142547383</v>
      </c>
      <c r="I60" s="193">
        <f>(('Non Double Counted #''s'!CV58-'Non Double Counted #''s'!AN58)/'Non Double Counted #''s'!AN58)*100</f>
        <v>42.903836229141575</v>
      </c>
      <c r="J60" s="193">
        <f>(('Non Double Counted #''s'!CW58-'Non Double Counted #''s'!AO58)/'Non Double Counted #''s'!AO58)*100</f>
        <v>53.567272086051844</v>
      </c>
      <c r="K60" s="193">
        <f>(('Non Double Counted #''s'!CX58-'Non Double Counted #''s'!AP58)/'Non Double Counted #''s'!AP58)*100</f>
        <v>65.17145826117077</v>
      </c>
      <c r="L60" s="193">
        <f>(('Non Double Counted #''s'!CY58-'Non Double Counted #''s'!AQ58)/'Non Double Counted #''s'!AQ58)*100</f>
        <v>46.989697359948487</v>
      </c>
      <c r="M60" s="185"/>
      <c r="N60" s="192">
        <f>'Percent Distributions'!BG58</f>
        <v>94.088760309086865</v>
      </c>
      <c r="O60" s="192">
        <f>'Percent Distributions'!BH58</f>
        <v>0.89980062907100578</v>
      </c>
      <c r="P60" s="192">
        <f>'Percent Distributions'!BI58</f>
        <v>2.1945507343289496</v>
      </c>
      <c r="Q60" s="192">
        <f>'Percent Distributions'!BJ58</f>
        <v>0.8937637764073606</v>
      </c>
      <c r="R60" s="192">
        <f>'Percent Distributions'!BK58</f>
        <v>1.9231245511058277</v>
      </c>
      <c r="S60" s="192">
        <f>'Percent Distributions'!BL58</f>
        <v>91.27563567737127</v>
      </c>
      <c r="T60" s="192">
        <f>'Percent Distributions'!BM58</f>
        <v>1.2521734411706849</v>
      </c>
      <c r="U60" s="192">
        <f>'Percent Distributions'!BN58</f>
        <v>3.2818490623772907</v>
      </c>
      <c r="V60" s="192">
        <f>'Percent Distributions'!BO58</f>
        <v>1.4375801262122092</v>
      </c>
      <c r="W60" s="192">
        <f>'Percent Distributions'!BP58</f>
        <v>2.7527616928685505</v>
      </c>
      <c r="X60" s="176" t="s">
        <v>60</v>
      </c>
      <c r="Y60" s="79"/>
      <c r="Z60" s="79"/>
      <c r="AA60" s="79"/>
      <c r="AB60" s="79"/>
      <c r="AC60" s="79"/>
      <c r="AD60" s="79"/>
      <c r="AE60" s="79"/>
      <c r="AF60" s="84"/>
      <c r="AG60" s="84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64">
      <c r="A61" s="168" t="s">
        <v>61</v>
      </c>
      <c r="B61" s="168"/>
      <c r="C61" s="166">
        <f>'Non Double Counted #''s'!CU59/1000</f>
        <v>5081.2610000000004</v>
      </c>
      <c r="D61" s="166">
        <f>'Non Double Counted #''s'!CV59/1000</f>
        <v>1153.6479999999999</v>
      </c>
      <c r="E61" s="166">
        <f>'Non Double Counted #''s'!CW59/1000</f>
        <v>1729.172</v>
      </c>
      <c r="F61" s="166">
        <f>'Non Double Counted #''s'!CX59/1000</f>
        <v>128.53100000000001</v>
      </c>
      <c r="G61" s="166">
        <f>'Non Double Counted #''s'!CY59/1000</f>
        <v>845.56299999999999</v>
      </c>
      <c r="H61" s="190">
        <f>(('Non Double Counted #''s'!CU59-'Non Double Counted #''s'!AM59)/'Non Double Counted #''s'!AM59)*100</f>
        <v>-7.8583154550896275</v>
      </c>
      <c r="I61" s="191">
        <f>(('Non Double Counted #''s'!CV59-'Non Double Counted #''s'!AN59)/'Non Double Counted #''s'!AN59)*100</f>
        <v>1.3483264517262585</v>
      </c>
      <c r="J61" s="191">
        <f>(('Non Double Counted #''s'!CW59-'Non Double Counted #''s'!AO59)/'Non Double Counted #''s'!AO59)*100</f>
        <v>34.845890143894096</v>
      </c>
      <c r="K61" s="191">
        <f>(('Non Double Counted #''s'!CX59-'Non Double Counted #''s'!AP59)/'Non Double Counted #''s'!AP59)*100</f>
        <v>49.816999254009694</v>
      </c>
      <c r="L61" s="191">
        <f>(('Non Double Counted #''s'!CY59-'Non Double Counted #''s'!AQ59)/'Non Double Counted #''s'!AQ59)*100</f>
        <v>40.990847532802313</v>
      </c>
      <c r="M61" s="185"/>
      <c r="N61" s="190">
        <f>'Percent Distributions'!BG59</f>
        <v>63.968961009283397</v>
      </c>
      <c r="O61" s="190">
        <f>'Percent Distributions'!BH59</f>
        <v>13.204156937257345</v>
      </c>
      <c r="P61" s="190">
        <f>'Percent Distributions'!BI59</f>
        <v>14.874912565814888</v>
      </c>
      <c r="Q61" s="190">
        <f>'Percent Distributions'!BJ59</f>
        <v>0.99517792494173951</v>
      </c>
      <c r="R61" s="190">
        <f>'Percent Distributions'!BK59</f>
        <v>6.9567915627026355</v>
      </c>
      <c r="S61" s="190">
        <f>'Percent Distributions'!BL59</f>
        <v>56.848976440940127</v>
      </c>
      <c r="T61" s="190">
        <f>'Percent Distributions'!BM59</f>
        <v>12.906974857842904</v>
      </c>
      <c r="U61" s="190">
        <f>'Percent Distributions'!BN59</f>
        <v>19.345917930673767</v>
      </c>
      <c r="V61" s="190">
        <f>'Percent Distributions'!BO59</f>
        <v>1.4380004866765308</v>
      </c>
      <c r="W61" s="190">
        <f>'Percent Distributions'!BP59</f>
        <v>9.4601302838666737</v>
      </c>
      <c r="X61" s="177" t="s">
        <v>61</v>
      </c>
      <c r="Y61" s="79"/>
      <c r="Z61" s="79"/>
      <c r="AA61" s="79"/>
      <c r="AB61" s="79"/>
      <c r="AC61" s="79"/>
      <c r="AD61" s="79"/>
      <c r="AE61" s="79"/>
      <c r="AF61" s="84"/>
      <c r="AG61" s="84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64">
      <c r="A62" s="168" t="s">
        <v>63</v>
      </c>
      <c r="B62" s="168"/>
      <c r="C62" s="166">
        <f>'Non Double Counted #''s'!CU60/1000</f>
        <v>11162.574000000001</v>
      </c>
      <c r="D62" s="166">
        <f>'Non Double Counted #''s'!CV60/1000</f>
        <v>2884.2460000000001</v>
      </c>
      <c r="E62" s="166">
        <f>'Non Double Counted #''s'!CW60/1000</f>
        <v>3672.7910000000002</v>
      </c>
      <c r="F62" s="166">
        <f>'Non Double Counted #''s'!CX60/1000</f>
        <v>320.42399999999998</v>
      </c>
      <c r="G62" s="166">
        <f>'Non Double Counted #''s'!CY60/1000</f>
        <v>1706.192</v>
      </c>
      <c r="H62" s="190">
        <f>(('Non Double Counted #''s'!CU60-'Non Double Counted #''s'!AM60)/'Non Double Counted #''s'!AM60)*100</f>
        <v>-5.5768461496882766</v>
      </c>
      <c r="I62" s="191">
        <f>(('Non Double Counted #''s'!CV60-'Non Double Counted #''s'!AN60)/'Non Double Counted #''s'!AN60)*100</f>
        <v>-0.54828255257405922</v>
      </c>
      <c r="J62" s="191">
        <f>(('Non Double Counted #''s'!CW60-'Non Double Counted #''s'!AO60)/'Non Double Counted #''s'!AO60)*100</f>
        <v>19.537931775205127</v>
      </c>
      <c r="K62" s="191">
        <f>(('Non Double Counted #''s'!CX60-'Non Double Counted #''s'!AP60)/'Non Double Counted #''s'!AP60)*100</f>
        <v>50.415442246486343</v>
      </c>
      <c r="L62" s="191">
        <f>(('Non Double Counted #''s'!CY60-'Non Double Counted #''s'!AQ60)/'Non Double Counted #''s'!AQ60)*100</f>
        <v>31.895988602253112</v>
      </c>
      <c r="M62" s="185"/>
      <c r="N62" s="190">
        <f>'Percent Distributions'!BG60</f>
        <v>61.249633635117306</v>
      </c>
      <c r="O62" s="190">
        <f>'Percent Distributions'!BH60</f>
        <v>15.025801879922676</v>
      </c>
      <c r="P62" s="190">
        <f>'Percent Distributions'!BI60</f>
        <v>15.918719298726453</v>
      </c>
      <c r="Q62" s="190">
        <f>'Percent Distributions'!BJ60</f>
        <v>1.1036980095396571</v>
      </c>
      <c r="R62" s="190">
        <f>'Percent Distributions'!BK60</f>
        <v>6.702147176693904</v>
      </c>
      <c r="S62" s="190">
        <f>'Percent Distributions'!BL60</f>
        <v>56.530161432865121</v>
      </c>
      <c r="T62" s="190">
        <f>'Percent Distributions'!BM60</f>
        <v>14.606567624285896</v>
      </c>
      <c r="U62" s="190">
        <f>'Percent Distributions'!BN60</f>
        <v>18.599963425924354</v>
      </c>
      <c r="V62" s="190">
        <f>'Percent Distributions'!BO60</f>
        <v>1.6227099992317517</v>
      </c>
      <c r="W62" s="190">
        <f>'Percent Distributions'!BP60</f>
        <v>8.6405975176928731</v>
      </c>
      <c r="X62" s="177" t="s">
        <v>63</v>
      </c>
      <c r="Y62" s="79"/>
      <c r="Z62" s="79"/>
      <c r="AA62" s="79"/>
      <c r="AB62" s="79"/>
      <c r="AC62" s="79"/>
      <c r="AD62" s="79"/>
      <c r="AE62" s="79"/>
      <c r="AF62" s="84"/>
      <c r="AG62" s="84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64">
      <c r="A63" s="168" t="s">
        <v>67</v>
      </c>
      <c r="B63" s="168"/>
      <c r="C63" s="166">
        <f>'Non Double Counted #''s'!CU61/1000</f>
        <v>9958.3889999999992</v>
      </c>
      <c r="D63" s="166">
        <f>'Non Double Counted #''s'!CV61/1000</f>
        <v>1365.7940000000001</v>
      </c>
      <c r="E63" s="166">
        <f>'Non Double Counted #''s'!CW61/1000</f>
        <v>838.82299999999998</v>
      </c>
      <c r="F63" s="166">
        <f>'Non Double Counted #''s'!CX61/1000</f>
        <v>193.512</v>
      </c>
      <c r="G63" s="166">
        <f>'Non Double Counted #''s'!CY61/1000</f>
        <v>430.69099999999997</v>
      </c>
      <c r="H63" s="190">
        <f>(('Non Double Counted #''s'!CU61-'Non Double Counted #''s'!AM61)/'Non Double Counted #''s'!AM61)*100</f>
        <v>-2.5792024211223676</v>
      </c>
      <c r="I63" s="191">
        <f>(('Non Double Counted #''s'!CV61-'Non Double Counted #''s'!AN61)/'Non Double Counted #''s'!AN61)*100</f>
        <v>9.732913510833944</v>
      </c>
      <c r="J63" s="191">
        <f>(('Non Double Counted #''s'!CW61-'Non Double Counted #''s'!AO61)/'Non Double Counted #''s'!AO61)*100</f>
        <v>74.027862781506414</v>
      </c>
      <c r="K63" s="191">
        <f>(('Non Double Counted #''s'!CX61-'Non Double Counted #''s'!AP61)/'Non Double Counted #''s'!AP61)*100</f>
        <v>85.786977476526047</v>
      </c>
      <c r="L63" s="191">
        <f>(('Non Double Counted #''s'!CY61-'Non Double Counted #''s'!AQ61)/'Non Double Counted #''s'!AQ61)*100</f>
        <v>52.295261669024043</v>
      </c>
      <c r="M63" s="185"/>
      <c r="N63" s="190">
        <f>'Percent Distributions'!BG61</f>
        <v>82.865794203662674</v>
      </c>
      <c r="O63" s="190">
        <f>'Percent Distributions'!BH61</f>
        <v>10.089884182854703</v>
      </c>
      <c r="P63" s="190">
        <f>'Percent Distributions'!BI61</f>
        <v>3.907414054806345</v>
      </c>
      <c r="Q63" s="190">
        <f>'Percent Distributions'!BJ61</f>
        <v>0.84436558359460867</v>
      </c>
      <c r="R63" s="190">
        <f>'Percent Distributions'!BK61</f>
        <v>2.2925419750816576</v>
      </c>
      <c r="S63" s="190">
        <f>'Percent Distributions'!BL61</f>
        <v>77.877737041757896</v>
      </c>
      <c r="T63" s="190">
        <f>'Percent Distributions'!BM61</f>
        <v>10.680939054018747</v>
      </c>
      <c r="U63" s="190">
        <f>'Percent Distributions'!BN61</f>
        <v>6.5598599350335167</v>
      </c>
      <c r="V63" s="190">
        <f>'Percent Distributions'!BO61</f>
        <v>1.5133247607042317</v>
      </c>
      <c r="W63" s="190">
        <f>'Percent Distributions'!BP61</f>
        <v>3.3681392084856041</v>
      </c>
      <c r="X63" s="177" t="s">
        <v>67</v>
      </c>
      <c r="Y63" s="79"/>
      <c r="Z63" s="79"/>
      <c r="AA63" s="79"/>
      <c r="AB63" s="79"/>
      <c r="AC63" s="79"/>
      <c r="AD63" s="79"/>
      <c r="AE63" s="79"/>
      <c r="AF63" s="84"/>
      <c r="AG63" s="84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64">
      <c r="A64" s="168" t="s">
        <v>68</v>
      </c>
      <c r="B64" s="168"/>
      <c r="C64" s="166">
        <f>'Non Double Counted #''s'!CU62/1000</f>
        <v>786.56299999999999</v>
      </c>
      <c r="D64" s="166">
        <f>'Non Double Counted #''s'!CV62/1000</f>
        <v>59.573</v>
      </c>
      <c r="E64" s="166">
        <f>'Non Double Counted #''s'!CW62/1000</f>
        <v>148.095</v>
      </c>
      <c r="F64" s="166">
        <f>'Non Double Counted #''s'!CX62/1000</f>
        <v>20.347000000000001</v>
      </c>
      <c r="G64" s="166">
        <f>'Non Double Counted #''s'!CY62/1000</f>
        <v>40.594999999999999</v>
      </c>
      <c r="H64" s="190">
        <f>(('Non Double Counted #''s'!CU62-'Non Double Counted #''s'!AM62)/'Non Double Counted #''s'!AM62)*100</f>
        <v>-8.8816216266310803</v>
      </c>
      <c r="I64" s="191">
        <f>(('Non Double Counted #''s'!CV62-'Non Double Counted #''s'!AN62)/'Non Double Counted #''s'!AN62)*100</f>
        <v>14.945877631350454</v>
      </c>
      <c r="J64" s="191">
        <f>(('Non Double Counted #''s'!CW62-'Non Double Counted #''s'!AO62)/'Non Double Counted #''s'!AO62)*100</f>
        <v>34.66487228683404</v>
      </c>
      <c r="K64" s="191">
        <f>(('Non Double Counted #''s'!CX62-'Non Double Counted #''s'!AP62)/'Non Double Counted #''s'!AP62)*100</f>
        <v>53.238439524024706</v>
      </c>
      <c r="L64" s="191">
        <f>(('Non Double Counted #''s'!CY62-'Non Double Counted #''s'!AQ62)/'Non Double Counted #''s'!AQ62)*100</f>
        <v>23.821869757511056</v>
      </c>
      <c r="M64" s="185"/>
      <c r="N64" s="190">
        <f>'Percent Distributions'!BG62</f>
        <v>80.593411415420661</v>
      </c>
      <c r="O64" s="190">
        <f>'Percent Distributions'!BH62</f>
        <v>4.8386931131225523</v>
      </c>
      <c r="P64" s="190">
        <f>'Percent Distributions'!BI62</f>
        <v>10.267343232859831</v>
      </c>
      <c r="Q64" s="190">
        <f>'Percent Distributions'!BJ62</f>
        <v>1.2396659493322253</v>
      </c>
      <c r="R64" s="190">
        <f>'Percent Distributions'!BK62</f>
        <v>3.0608862892647246</v>
      </c>
      <c r="S64" s="190">
        <f>'Percent Distributions'!BL62</f>
        <v>74.543510874520109</v>
      </c>
      <c r="T64" s="190">
        <f>'Percent Distributions'!BM62</f>
        <v>5.6458040529846762</v>
      </c>
      <c r="U64" s="190">
        <f>'Percent Distributions'!BN62</f>
        <v>14.035139261523941</v>
      </c>
      <c r="V64" s="190">
        <f>'Percent Distributions'!BO62</f>
        <v>1.9283093862333476</v>
      </c>
      <c r="W64" s="190">
        <f>'Percent Distributions'!BP62</f>
        <v>3.8472364247379343</v>
      </c>
      <c r="X64" s="177" t="s">
        <v>68</v>
      </c>
      <c r="Y64" s="79"/>
      <c r="Z64" s="79"/>
      <c r="AA64" s="79"/>
      <c r="AB64" s="79"/>
      <c r="AC64" s="79"/>
      <c r="AD64" s="79"/>
      <c r="AE64" s="79"/>
      <c r="AF64" s="84"/>
      <c r="AG64" s="84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</row>
    <row r="65" spans="1:64">
      <c r="A65" s="165" t="s">
        <v>71</v>
      </c>
      <c r="B65" s="165"/>
      <c r="C65" s="165">
        <f>'Non Double Counted #''s'!CU63/1000</f>
        <v>586.01300000000003</v>
      </c>
      <c r="D65" s="165">
        <f>'Non Double Counted #''s'!CV63/1000</f>
        <v>7.1390000000000002</v>
      </c>
      <c r="E65" s="165">
        <f>'Non Double Counted #''s'!CW63/1000</f>
        <v>11.11</v>
      </c>
      <c r="F65" s="165">
        <f>'Non Double Counted #''s'!CX63/1000</f>
        <v>10.528</v>
      </c>
      <c r="G65" s="280">
        <f>'Non Double Counted #''s'!CY63/1000</f>
        <v>11.772</v>
      </c>
      <c r="H65" s="187">
        <f>(('Non Double Counted #''s'!CU63-'Non Double Counted #''s'!AM63)/'Non Double Counted #''s'!AM63)*100</f>
        <v>-1.0052976194498315</v>
      </c>
      <c r="I65" s="188">
        <f>(('Non Double Counted #''s'!CV63-'Non Double Counted #''s'!AN63)/'Non Double Counted #''s'!AN63)*100</f>
        <v>75.88075880758808</v>
      </c>
      <c r="J65" s="188">
        <f>(('Non Double Counted #''s'!CW63-'Non Double Counted #''s'!AO63)/'Non Double Counted #''s'!AO63)*100</f>
        <v>54.713828157638211</v>
      </c>
      <c r="K65" s="188">
        <f>(('Non Double Counted #''s'!CX63-'Non Double Counted #''s'!AP63)/'Non Double Counted #''s'!AP63)*100</f>
        <v>62.896487699210887</v>
      </c>
      <c r="L65" s="188">
        <f>(('Non Double Counted #''s'!CY63-'Non Double Counted #''s'!AQ63)/'Non Double Counted #''s'!AQ63)*100</f>
        <v>34.30690245293782</v>
      </c>
      <c r="M65" s="185"/>
      <c r="N65" s="187">
        <f>'Percent Distributions'!BG63</f>
        <v>95.720143847666364</v>
      </c>
      <c r="O65" s="187">
        <f>'Percent Distributions'!BH63</f>
        <v>0.65633731760322889</v>
      </c>
      <c r="P65" s="187">
        <f>'Percent Distributions'!BI63</f>
        <v>1.1611624236779468</v>
      </c>
      <c r="Q65" s="187">
        <f>'Percent Distributions'!BJ63</f>
        <v>1.0450623512366759</v>
      </c>
      <c r="R65" s="284">
        <f>'Percent Distributions'!BK63</f>
        <v>1.4172940598157924</v>
      </c>
      <c r="S65" s="187">
        <f>'Percent Distributions'!BL63</f>
        <v>93.528333987697948</v>
      </c>
      <c r="T65" s="187">
        <f>'Percent Distributions'!BM63</f>
        <v>1.1393924304378498</v>
      </c>
      <c r="U65" s="187">
        <f>'Percent Distributions'!BN63</f>
        <v>1.7731684972915689</v>
      </c>
      <c r="V65" s="187">
        <f>'Percent Distributions'!BO63</f>
        <v>1.6802806426179693</v>
      </c>
      <c r="W65" s="187">
        <f>'Percent Distributions'!BP63</f>
        <v>1.8788244419546667</v>
      </c>
      <c r="X65" s="174" t="s">
        <v>71</v>
      </c>
      <c r="Y65" s="79"/>
      <c r="Z65" s="79"/>
      <c r="AA65" s="79"/>
      <c r="AB65" s="79"/>
      <c r="AC65" s="79"/>
      <c r="AD65" s="79"/>
      <c r="AE65" s="79"/>
      <c r="AF65" s="84"/>
      <c r="AG65" s="84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64">
      <c r="A66" s="173" t="s">
        <v>175</v>
      </c>
      <c r="B66" s="173"/>
      <c r="C66" s="167">
        <f>'Non Double Counted #''s'!CU64/1000</f>
        <v>236.17599999999999</v>
      </c>
      <c r="D66" s="167">
        <f>'Non Double Counted #''s'!CV64/1000</f>
        <v>312.57499999999999</v>
      </c>
      <c r="E66" s="167">
        <f>'Non Double Counted #''s'!CW64/1000</f>
        <v>68.355000000000004</v>
      </c>
      <c r="F66" s="167">
        <f>'Non Double Counted #''s'!CX64/1000</f>
        <v>14.45</v>
      </c>
      <c r="G66" s="167">
        <f>'Non Double Counted #''s'!CY64/1000</f>
        <v>27.337</v>
      </c>
      <c r="H66" s="192">
        <f>(('Non Double Counted #''s'!CU64-'Non Double Counted #''s'!AM64)/'Non Double Counted #''s'!AM64)*100</f>
        <v>35.256050488506077</v>
      </c>
      <c r="I66" s="193">
        <f>(('Non Double Counted #''s'!CV64-'Non Double Counted #''s'!AN64)/'Non Double Counted #''s'!AN64)*100</f>
        <v>-5.2846082753814221</v>
      </c>
      <c r="J66" s="193">
        <f>(('Non Double Counted #''s'!CW64-'Non Double Counted #''s'!AO64)/'Non Double Counted #''s'!AO64)*100</f>
        <v>40.500709132391933</v>
      </c>
      <c r="K66" s="193">
        <f>(('Non Double Counted #''s'!CX64-'Non Double Counted #''s'!AP64)/'Non Double Counted #''s'!AP64)*100</f>
        <v>96.278185275740285</v>
      </c>
      <c r="L66" s="193">
        <f>(('Non Double Counted #''s'!CY64-'Non Double Counted #''s'!AQ64)/'Non Double Counted #''s'!AQ64)*100</f>
        <v>44.801101753270828</v>
      </c>
      <c r="M66" s="185"/>
      <c r="N66" s="192">
        <f>'Percent Distributions'!BG64</f>
        <v>30.130745909121497</v>
      </c>
      <c r="O66" s="283">
        <f>'Percent Distributions'!BH64</f>
        <v>56.946167610837229</v>
      </c>
      <c r="P66" s="192">
        <f>'Percent Distributions'!BI64</f>
        <v>8.3950365905635849</v>
      </c>
      <c r="Q66" s="192">
        <f>'Percent Distributions'!BJ64</f>
        <v>1.2703594865414713</v>
      </c>
      <c r="R66" s="192">
        <f>'Percent Distributions'!BK64</f>
        <v>3.2576904029362184</v>
      </c>
      <c r="S66" s="286">
        <f>'Percent Distributions'!BL64</f>
        <v>35.844363197059309</v>
      </c>
      <c r="T66" s="286">
        <f>'Percent Distributions'!BM64</f>
        <v>47.439417325726637</v>
      </c>
      <c r="U66" s="286">
        <f>'Percent Distributions'!BN64</f>
        <v>10.374218575701972</v>
      </c>
      <c r="V66" s="286">
        <f>'Percent Distributions'!BO64</f>
        <v>2.193072319784851</v>
      </c>
      <c r="W66" s="286">
        <f>'Percent Distributions'!BP64</f>
        <v>4.1489285817272306</v>
      </c>
      <c r="X66" s="180" t="s">
        <v>175</v>
      </c>
      <c r="Y66" s="79"/>
      <c r="Z66" s="79"/>
      <c r="AA66" s="79"/>
      <c r="AB66" s="79"/>
      <c r="AC66" s="79"/>
      <c r="AD66" s="79"/>
      <c r="AE66" s="79"/>
      <c r="AF66" s="84"/>
      <c r="AG66" s="84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s="33" customFormat="1" ht="18" customHeight="1">
      <c r="A67" s="29" t="s">
        <v>240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30"/>
      <c r="N67" s="263"/>
      <c r="O67" s="31"/>
      <c r="P67" s="263"/>
      <c r="Q67" s="263"/>
      <c r="R67" s="263"/>
      <c r="S67" s="285"/>
      <c r="T67" s="31"/>
      <c r="U67" s="31"/>
      <c r="V67" s="31"/>
      <c r="W67" s="31"/>
      <c r="X67" s="31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4" s="33" customFormat="1" ht="32.25" customHeight="1">
      <c r="A68" s="308" t="s">
        <v>229</v>
      </c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78"/>
      <c r="N68" s="78"/>
      <c r="O68" s="78"/>
      <c r="P68" s="34"/>
      <c r="Q68" s="34"/>
      <c r="R68" s="66"/>
      <c r="S68" s="34"/>
      <c r="T68" s="34"/>
      <c r="U68" s="34"/>
      <c r="V68" s="34"/>
      <c r="W68" s="34"/>
      <c r="X68" s="35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ht="9.9499999999999993" customHeight="1">
      <c r="A69" s="83"/>
      <c r="B69" s="3"/>
      <c r="C69" s="3"/>
      <c r="D69" s="3"/>
      <c r="E69" s="3"/>
      <c r="F69" s="3"/>
      <c r="G69" s="3"/>
      <c r="H69" s="14"/>
      <c r="I69" s="15"/>
      <c r="J69" s="14"/>
      <c r="K69" s="3"/>
      <c r="L69" s="3"/>
      <c r="M69" s="83"/>
      <c r="N69" s="83"/>
      <c r="O69" s="83"/>
      <c r="P69" s="83"/>
      <c r="Q69" s="83"/>
      <c r="R69" s="83"/>
      <c r="S69" s="83"/>
      <c r="T69" s="87"/>
      <c r="U69" s="87"/>
      <c r="V69" s="87"/>
      <c r="W69" s="87"/>
      <c r="X69" s="25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51" customHeight="1">
      <c r="A70" s="36" t="s">
        <v>121</v>
      </c>
      <c r="B70" s="306" t="s">
        <v>241</v>
      </c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83"/>
      <c r="N70" s="13"/>
      <c r="O70" s="13"/>
      <c r="P70" s="13"/>
      <c r="Q70" s="13"/>
      <c r="R70" s="13"/>
      <c r="S70" s="83"/>
      <c r="T70" s="87"/>
      <c r="U70" s="87"/>
      <c r="V70" s="87"/>
      <c r="W70" s="87"/>
      <c r="X70" s="25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>
      <c r="A71" s="87"/>
      <c r="B71" s="87"/>
      <c r="C71" s="87"/>
      <c r="D71" s="87"/>
      <c r="E71" s="87"/>
      <c r="F71" s="87"/>
      <c r="G71" s="87"/>
      <c r="H71" s="14"/>
      <c r="I71" s="15"/>
      <c r="J71" s="14"/>
      <c r="K71" s="87"/>
      <c r="L71" s="87"/>
      <c r="M71" s="37"/>
      <c r="N71" s="87"/>
      <c r="O71" s="13"/>
      <c r="P71" s="13"/>
      <c r="Q71" s="13"/>
      <c r="R71" s="13"/>
      <c r="S71" s="83"/>
      <c r="T71" s="87"/>
      <c r="U71" s="87"/>
      <c r="V71" s="87"/>
      <c r="W71" s="87"/>
      <c r="X71" s="10" t="s">
        <v>242</v>
      </c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>
      <c r="A72" s="87"/>
      <c r="B72" s="87"/>
      <c r="C72" s="87"/>
      <c r="D72" s="87"/>
      <c r="E72" s="87"/>
      <c r="F72" s="87"/>
      <c r="G72" s="87"/>
      <c r="H72" s="14"/>
      <c r="I72" s="15"/>
      <c r="J72" s="14"/>
      <c r="K72" s="87"/>
      <c r="L72" s="87"/>
      <c r="M72" s="83"/>
      <c r="N72" s="13"/>
      <c r="O72" s="13"/>
      <c r="P72" s="13"/>
      <c r="Q72" s="13"/>
      <c r="R72" s="13"/>
      <c r="S72" s="83"/>
      <c r="T72" s="87"/>
      <c r="U72" s="87"/>
      <c r="V72" s="87"/>
      <c r="W72" s="87"/>
      <c r="X72" s="25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64">
      <c r="A73" s="87"/>
      <c r="B73" s="87"/>
      <c r="C73" s="87"/>
      <c r="D73" s="88"/>
      <c r="E73" s="87"/>
      <c r="F73" s="87"/>
      <c r="G73" s="87"/>
      <c r="H73" s="14"/>
      <c r="I73" s="15"/>
      <c r="J73" s="14"/>
      <c r="K73" s="87"/>
      <c r="L73" s="87"/>
      <c r="M73" s="83"/>
      <c r="N73" s="13"/>
      <c r="O73" s="13"/>
      <c r="P73" s="13"/>
      <c r="Q73" s="13"/>
      <c r="R73" s="13"/>
      <c r="S73" s="83"/>
      <c r="T73" s="87"/>
      <c r="U73" s="87"/>
      <c r="V73" s="87"/>
      <c r="W73" s="87"/>
      <c r="X73" s="25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>
      <c r="A74" s="87"/>
      <c r="B74" s="87"/>
      <c r="C74" s="87"/>
      <c r="D74" s="87"/>
      <c r="E74" s="87"/>
      <c r="F74" s="87"/>
      <c r="G74" s="87"/>
      <c r="H74" s="14"/>
      <c r="I74" s="15"/>
      <c r="J74" s="14"/>
      <c r="K74" s="87"/>
      <c r="L74" s="87"/>
      <c r="M74" s="83"/>
      <c r="N74" s="13"/>
      <c r="O74" s="13"/>
      <c r="P74" s="13"/>
      <c r="Q74" s="13"/>
      <c r="R74" s="13"/>
      <c r="S74" s="83"/>
      <c r="T74" s="87"/>
      <c r="U74" s="87"/>
      <c r="V74" s="87"/>
      <c r="W74" s="87"/>
      <c r="X74" s="25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64">
      <c r="A75" s="87"/>
      <c r="B75" s="87"/>
      <c r="C75" s="87"/>
      <c r="D75" s="87"/>
      <c r="E75" s="87"/>
      <c r="F75" s="87"/>
      <c r="G75" s="87"/>
      <c r="H75" s="14"/>
      <c r="I75" s="15"/>
      <c r="J75" s="98"/>
      <c r="K75" s="87"/>
      <c r="L75" s="87"/>
      <c r="M75" s="83"/>
      <c r="N75" s="13"/>
      <c r="O75" s="13"/>
      <c r="P75" s="13"/>
      <c r="Q75" s="13"/>
      <c r="R75" s="13"/>
      <c r="S75" s="83"/>
      <c r="T75" s="87"/>
      <c r="U75" s="87"/>
      <c r="V75" s="87"/>
      <c r="W75" s="87"/>
      <c r="X75" s="25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64">
      <c r="A76" s="87"/>
      <c r="B76" s="87"/>
      <c r="C76" s="87"/>
      <c r="D76" s="87"/>
      <c r="E76" s="87"/>
      <c r="F76" s="87"/>
      <c r="G76" s="87"/>
      <c r="H76" s="14"/>
      <c r="I76" s="15"/>
      <c r="J76" s="14"/>
      <c r="K76" s="87"/>
      <c r="L76" s="87"/>
      <c r="M76" s="83"/>
      <c r="N76" s="13"/>
      <c r="O76" s="13"/>
      <c r="P76" s="13"/>
      <c r="Q76" s="13"/>
      <c r="R76" s="13"/>
      <c r="S76" s="83"/>
      <c r="T76" s="87"/>
      <c r="U76" s="87"/>
      <c r="V76" s="87"/>
      <c r="W76" s="87"/>
      <c r="X76" s="25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64">
      <c r="A77" s="87"/>
      <c r="B77" s="87"/>
      <c r="C77" s="87"/>
      <c r="D77" s="87"/>
      <c r="E77" s="87"/>
      <c r="F77" s="87"/>
      <c r="G77" s="87"/>
      <c r="H77" s="14"/>
      <c r="I77" s="15"/>
      <c r="J77" s="14"/>
      <c r="K77" s="87"/>
      <c r="L77" s="87"/>
      <c r="M77" s="83"/>
      <c r="N77" s="13"/>
      <c r="O77" s="13"/>
      <c r="P77" s="13"/>
      <c r="Q77" s="13"/>
      <c r="R77" s="13"/>
      <c r="S77" s="83"/>
      <c r="T77" s="87"/>
      <c r="U77" s="87"/>
      <c r="V77" s="87"/>
      <c r="W77" s="87"/>
      <c r="X77" s="25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64">
      <c r="A78" s="87"/>
      <c r="B78" s="87"/>
      <c r="C78" s="87"/>
      <c r="D78" s="87"/>
      <c r="E78" s="87"/>
      <c r="F78" s="87"/>
      <c r="G78" s="87"/>
      <c r="H78" s="14"/>
      <c r="I78" s="15"/>
      <c r="J78" s="14"/>
      <c r="K78" s="87"/>
      <c r="L78" s="87"/>
      <c r="M78" s="83"/>
      <c r="N78" s="13"/>
      <c r="O78" s="13"/>
      <c r="P78" s="13"/>
      <c r="Q78" s="13"/>
      <c r="R78" s="13"/>
      <c r="S78" s="83"/>
      <c r="T78" s="87"/>
      <c r="U78" s="87"/>
      <c r="V78" s="87"/>
      <c r="W78" s="87"/>
      <c r="X78" s="25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64">
      <c r="A79" s="87"/>
      <c r="B79" s="87"/>
      <c r="C79" s="87"/>
      <c r="D79" s="87"/>
      <c r="E79" s="87"/>
      <c r="F79" s="87"/>
      <c r="G79" s="87"/>
      <c r="H79" s="14"/>
      <c r="I79" s="15"/>
      <c r="J79" s="14"/>
      <c r="K79" s="87"/>
      <c r="L79" s="87"/>
      <c r="M79" s="83"/>
      <c r="N79" s="13"/>
      <c r="O79" s="13"/>
      <c r="P79" s="13"/>
      <c r="Q79" s="13"/>
      <c r="R79" s="13"/>
      <c r="S79" s="83"/>
      <c r="T79" s="87"/>
      <c r="U79" s="87"/>
      <c r="V79" s="87"/>
      <c r="W79" s="87"/>
      <c r="X79" s="25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64">
      <c r="A80" s="87"/>
      <c r="B80" s="87"/>
      <c r="C80" s="87"/>
      <c r="D80" s="87"/>
      <c r="E80" s="87"/>
      <c r="F80" s="87"/>
      <c r="G80" s="87"/>
      <c r="H80" s="14"/>
      <c r="I80" s="15"/>
      <c r="J80" s="14"/>
      <c r="K80" s="87"/>
      <c r="L80" s="87"/>
      <c r="M80" s="83"/>
      <c r="N80" s="13"/>
      <c r="O80" s="13"/>
      <c r="P80" s="13"/>
      <c r="Q80" s="13"/>
      <c r="R80" s="13"/>
      <c r="S80" s="83"/>
      <c r="T80" s="87"/>
      <c r="U80" s="87"/>
      <c r="V80" s="87"/>
      <c r="W80" s="87"/>
      <c r="X80" s="25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64">
      <c r="A81" s="87"/>
      <c r="B81" s="87"/>
      <c r="C81" s="87"/>
      <c r="D81" s="87"/>
      <c r="E81" s="87"/>
      <c r="F81" s="87"/>
      <c r="G81" s="87"/>
      <c r="H81" s="14"/>
      <c r="I81" s="15"/>
      <c r="J81" s="14"/>
      <c r="K81" s="87"/>
      <c r="L81" s="87"/>
      <c r="M81" s="83"/>
      <c r="N81" s="13"/>
      <c r="O81" s="13"/>
      <c r="P81" s="13"/>
      <c r="Q81" s="13"/>
      <c r="R81" s="13"/>
      <c r="S81" s="83"/>
      <c r="T81" s="87"/>
      <c r="U81" s="87"/>
      <c r="V81" s="87"/>
      <c r="W81" s="87"/>
      <c r="X81" s="25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>
      <c r="A82" s="87"/>
      <c r="B82" s="87"/>
      <c r="C82" s="87"/>
      <c r="D82" s="87"/>
      <c r="E82" s="87"/>
      <c r="F82" s="87"/>
      <c r="G82" s="87"/>
      <c r="H82" s="14"/>
      <c r="I82" s="15"/>
      <c r="J82" s="14"/>
      <c r="K82" s="87"/>
      <c r="L82" s="87"/>
      <c r="M82" s="83"/>
      <c r="N82" s="13"/>
      <c r="O82" s="13"/>
      <c r="P82" s="13"/>
      <c r="Q82" s="13"/>
      <c r="R82" s="13"/>
      <c r="S82" s="83"/>
      <c r="T82" s="87"/>
      <c r="U82" s="87"/>
      <c r="V82" s="87"/>
      <c r="W82" s="87"/>
      <c r="X82" s="25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</row>
    <row r="83" spans="1:64">
      <c r="A83" s="87"/>
      <c r="B83" s="87"/>
      <c r="C83" s="87"/>
      <c r="D83" s="87"/>
      <c r="E83" s="87"/>
      <c r="F83" s="87"/>
      <c r="G83" s="87"/>
      <c r="H83" s="14"/>
      <c r="I83" s="15"/>
      <c r="J83" s="14"/>
      <c r="K83" s="87"/>
      <c r="L83" s="87"/>
      <c r="M83" s="83"/>
      <c r="N83" s="13"/>
      <c r="O83" s="13"/>
      <c r="P83" s="13"/>
      <c r="Q83" s="13"/>
      <c r="R83" s="13"/>
      <c r="S83" s="83"/>
      <c r="T83" s="87"/>
      <c r="U83" s="87"/>
      <c r="V83" s="87"/>
      <c r="W83" s="87"/>
      <c r="X83" s="25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>
      <c r="A84" s="87"/>
      <c r="B84" s="87"/>
      <c r="C84" s="87"/>
      <c r="D84" s="87"/>
      <c r="E84" s="87"/>
      <c r="F84" s="87"/>
      <c r="G84" s="87"/>
      <c r="H84" s="14"/>
      <c r="I84" s="15"/>
      <c r="J84" s="14"/>
      <c r="K84" s="87"/>
      <c r="L84" s="87"/>
      <c r="M84" s="83"/>
      <c r="N84" s="13"/>
      <c r="O84" s="13"/>
      <c r="P84" s="13"/>
      <c r="Q84" s="13"/>
      <c r="R84" s="13"/>
      <c r="S84" s="83"/>
      <c r="T84" s="87"/>
      <c r="U84" s="87"/>
      <c r="V84" s="87"/>
      <c r="W84" s="87"/>
      <c r="X84" s="25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>
      <c r="A85" s="87"/>
      <c r="B85" s="87"/>
      <c r="C85" s="87"/>
      <c r="D85" s="87"/>
      <c r="E85" s="87"/>
      <c r="F85" s="87"/>
      <c r="G85" s="87"/>
      <c r="H85" s="14"/>
      <c r="I85" s="15"/>
      <c r="J85" s="14"/>
      <c r="K85" s="87"/>
      <c r="L85" s="87"/>
      <c r="M85" s="83"/>
      <c r="N85" s="13"/>
      <c r="O85" s="13"/>
      <c r="P85" s="13"/>
      <c r="Q85" s="13"/>
      <c r="R85" s="13"/>
      <c r="S85" s="83"/>
      <c r="T85" s="87"/>
      <c r="U85" s="87"/>
      <c r="V85" s="87"/>
      <c r="W85" s="87"/>
      <c r="X85" s="25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</row>
    <row r="86" spans="1:64">
      <c r="A86" s="87"/>
      <c r="B86" s="87"/>
      <c r="C86" s="87"/>
      <c r="D86" s="87"/>
      <c r="E86" s="87"/>
      <c r="F86" s="87"/>
      <c r="G86" s="87"/>
      <c r="H86" s="14"/>
      <c r="I86" s="15"/>
      <c r="J86" s="14"/>
      <c r="K86" s="87"/>
      <c r="L86" s="87"/>
      <c r="M86" s="83"/>
      <c r="N86" s="13"/>
      <c r="O86" s="13"/>
      <c r="P86" s="13"/>
      <c r="Q86" s="13"/>
      <c r="R86" s="13"/>
      <c r="S86" s="83"/>
      <c r="T86" s="87"/>
      <c r="U86" s="87"/>
      <c r="V86" s="87"/>
      <c r="W86" s="87"/>
      <c r="X86" s="25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>
      <c r="A87" s="87"/>
      <c r="B87" s="87"/>
      <c r="C87" s="87"/>
      <c r="D87" s="87"/>
      <c r="E87" s="87"/>
      <c r="F87" s="87"/>
      <c r="G87" s="87"/>
      <c r="H87" s="14"/>
      <c r="I87" s="15"/>
      <c r="J87" s="14"/>
      <c r="K87" s="87"/>
      <c r="L87" s="87"/>
      <c r="M87" s="83"/>
      <c r="N87" s="13"/>
      <c r="O87" s="13"/>
      <c r="P87" s="13"/>
      <c r="Q87" s="13"/>
      <c r="R87" s="13"/>
      <c r="S87" s="83"/>
      <c r="T87" s="87"/>
      <c r="U87" s="87"/>
      <c r="V87" s="87"/>
      <c r="W87" s="87"/>
      <c r="X87" s="25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64">
      <c r="A88" s="87"/>
      <c r="B88" s="87"/>
      <c r="C88" s="87"/>
      <c r="D88" s="87"/>
      <c r="E88" s="87"/>
      <c r="F88" s="87"/>
      <c r="G88" s="87"/>
      <c r="H88" s="14"/>
      <c r="I88" s="15"/>
      <c r="J88" s="14"/>
      <c r="K88" s="87"/>
      <c r="L88" s="87"/>
      <c r="M88" s="83"/>
      <c r="N88" s="13"/>
      <c r="O88" s="13"/>
      <c r="P88" s="13"/>
      <c r="Q88" s="13"/>
      <c r="R88" s="13"/>
      <c r="S88" s="83"/>
      <c r="T88" s="87"/>
      <c r="U88" s="87"/>
      <c r="V88" s="87"/>
      <c r="W88" s="87"/>
      <c r="X88" s="25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>
      <c r="A89" s="87"/>
      <c r="B89" s="87"/>
      <c r="C89" s="87"/>
      <c r="D89" s="87"/>
      <c r="E89" s="87"/>
      <c r="F89" s="87"/>
      <c r="G89" s="87"/>
      <c r="H89" s="14"/>
      <c r="I89" s="15"/>
      <c r="J89" s="14"/>
      <c r="K89" s="87"/>
      <c r="L89" s="87"/>
      <c r="M89" s="83"/>
      <c r="N89" s="13"/>
      <c r="O89" s="13"/>
      <c r="P89" s="13"/>
      <c r="Q89" s="13"/>
      <c r="R89" s="13"/>
      <c r="S89" s="83"/>
      <c r="T89" s="87"/>
      <c r="U89" s="87"/>
      <c r="V89" s="87"/>
      <c r="W89" s="87"/>
      <c r="X89" s="25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</row>
    <row r="90" spans="1:64">
      <c r="A90" s="87"/>
      <c r="B90" s="87"/>
      <c r="C90" s="87"/>
      <c r="D90" s="87"/>
      <c r="E90" s="87"/>
      <c r="F90" s="87"/>
      <c r="G90" s="87"/>
      <c r="H90" s="14"/>
      <c r="I90" s="15"/>
      <c r="J90" s="14"/>
      <c r="K90" s="87"/>
      <c r="L90" s="87"/>
      <c r="M90" s="83"/>
      <c r="N90" s="13"/>
      <c r="O90" s="13"/>
      <c r="P90" s="13"/>
      <c r="Q90" s="13"/>
      <c r="R90" s="13"/>
      <c r="S90" s="83"/>
      <c r="T90" s="87"/>
      <c r="U90" s="87"/>
      <c r="V90" s="87"/>
      <c r="W90" s="87"/>
      <c r="X90" s="25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64">
      <c r="A91" s="87"/>
      <c r="B91" s="87"/>
      <c r="C91" s="87"/>
      <c r="D91" s="87"/>
      <c r="E91" s="87"/>
      <c r="F91" s="87"/>
      <c r="G91" s="87"/>
      <c r="H91" s="14"/>
      <c r="I91" s="15"/>
      <c r="J91" s="14"/>
      <c r="K91" s="87"/>
      <c r="L91" s="87"/>
      <c r="M91" s="83"/>
      <c r="N91" s="13"/>
      <c r="O91" s="13"/>
      <c r="P91" s="13"/>
      <c r="Q91" s="13"/>
      <c r="R91" s="13"/>
      <c r="S91" s="83"/>
      <c r="T91" s="87"/>
      <c r="U91" s="87"/>
      <c r="V91" s="87"/>
      <c r="W91" s="87"/>
      <c r="X91" s="25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</row>
    <row r="92" spans="1:6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3"/>
      <c r="N92" s="13"/>
      <c r="O92" s="13"/>
      <c r="P92" s="13"/>
      <c r="Q92" s="13"/>
      <c r="R92" s="13"/>
      <c r="S92" s="83"/>
      <c r="T92" s="87"/>
      <c r="U92" s="87"/>
      <c r="V92" s="87"/>
      <c r="W92" s="87"/>
      <c r="X92" s="25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</row>
    <row r="93" spans="1:64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N93" s="13"/>
      <c r="O93" s="13"/>
      <c r="P93" s="13"/>
      <c r="Q93" s="13"/>
      <c r="R93" s="13"/>
      <c r="S93" s="79"/>
      <c r="T93" s="81"/>
      <c r="U93" s="81"/>
      <c r="V93" s="81"/>
      <c r="W93" s="81"/>
      <c r="X93" s="25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64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N94" s="13"/>
      <c r="O94" s="13"/>
      <c r="P94" s="13"/>
      <c r="Q94" s="13"/>
      <c r="R94" s="13"/>
      <c r="S94" s="79"/>
      <c r="T94" s="81"/>
      <c r="U94" s="81"/>
      <c r="V94" s="81"/>
      <c r="W94" s="81"/>
      <c r="X94" s="25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N95" s="13"/>
      <c r="O95" s="13"/>
      <c r="P95" s="13"/>
      <c r="Q95" s="13"/>
      <c r="R95" s="13"/>
      <c r="S95" s="79"/>
      <c r="T95" s="81"/>
      <c r="U95" s="81"/>
      <c r="V95" s="81"/>
      <c r="W95" s="81"/>
      <c r="X95" s="25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</row>
    <row r="96" spans="1:64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N96" s="13"/>
      <c r="O96" s="13"/>
      <c r="P96" s="13"/>
      <c r="Q96" s="13"/>
      <c r="R96" s="13"/>
      <c r="S96" s="79"/>
      <c r="T96" s="81"/>
      <c r="U96" s="81"/>
      <c r="V96" s="81"/>
      <c r="W96" s="81"/>
      <c r="X96" s="25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</row>
    <row r="97" spans="1:64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N97" s="13"/>
      <c r="O97" s="13"/>
      <c r="P97" s="13"/>
      <c r="Q97" s="13"/>
      <c r="R97" s="13"/>
      <c r="S97" s="79"/>
      <c r="T97" s="81"/>
      <c r="U97" s="81"/>
      <c r="V97" s="81"/>
      <c r="W97" s="81"/>
      <c r="X97" s="25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</row>
    <row r="98" spans="1:64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N98" s="13"/>
      <c r="O98" s="13"/>
      <c r="P98" s="13"/>
      <c r="Q98" s="13"/>
      <c r="R98" s="13"/>
      <c r="S98" s="79"/>
      <c r="T98" s="81"/>
      <c r="U98" s="81"/>
      <c r="V98" s="81"/>
      <c r="W98" s="81"/>
      <c r="X98" s="25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64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N99" s="13"/>
      <c r="O99" s="13"/>
      <c r="P99" s="13"/>
      <c r="Q99" s="13"/>
      <c r="R99" s="13"/>
      <c r="S99" s="79"/>
      <c r="T99" s="81"/>
      <c r="U99" s="81"/>
      <c r="V99" s="81"/>
      <c r="W99" s="81"/>
      <c r="X99" s="25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</row>
    <row r="100" spans="1:64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N100" s="13"/>
      <c r="O100" s="13"/>
      <c r="P100" s="13"/>
      <c r="Q100" s="13"/>
      <c r="R100" s="13"/>
      <c r="S100" s="79"/>
      <c r="T100" s="81"/>
      <c r="U100" s="81"/>
      <c r="V100" s="81"/>
      <c r="W100" s="81"/>
      <c r="X100" s="25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</row>
    <row r="101" spans="1:64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N101" s="13"/>
      <c r="O101" s="13"/>
      <c r="P101" s="13"/>
      <c r="Q101" s="13"/>
      <c r="R101" s="13"/>
      <c r="S101" s="79"/>
      <c r="T101" s="81"/>
      <c r="U101" s="81"/>
      <c r="V101" s="81"/>
      <c r="W101" s="81"/>
      <c r="X101" s="25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</row>
    <row r="102" spans="1:64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N102" s="13"/>
      <c r="O102" s="13"/>
      <c r="P102" s="13"/>
      <c r="Q102" s="13"/>
      <c r="R102" s="13"/>
      <c r="S102" s="79"/>
      <c r="T102" s="81"/>
      <c r="U102" s="81"/>
      <c r="V102" s="81"/>
      <c r="W102" s="81"/>
      <c r="X102" s="25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</row>
    <row r="103" spans="1:64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N103" s="13"/>
      <c r="O103" s="13"/>
      <c r="P103" s="13"/>
      <c r="Q103" s="13"/>
      <c r="R103" s="13"/>
      <c r="S103" s="79"/>
      <c r="T103" s="81"/>
      <c r="U103" s="81"/>
      <c r="V103" s="81"/>
      <c r="W103" s="81"/>
      <c r="X103" s="25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</row>
    <row r="104" spans="1:64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N104" s="13"/>
      <c r="O104" s="13"/>
      <c r="P104" s="13"/>
      <c r="Q104" s="13"/>
      <c r="R104" s="13"/>
      <c r="S104" s="79"/>
      <c r="T104" s="81"/>
      <c r="U104" s="81"/>
      <c r="V104" s="81"/>
      <c r="W104" s="81"/>
      <c r="X104" s="25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</row>
    <row r="105" spans="1:64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P105" s="79"/>
      <c r="Q105" s="79"/>
      <c r="R105" s="79"/>
      <c r="S105" s="79"/>
      <c r="T105" s="81"/>
      <c r="U105" s="81"/>
      <c r="V105" s="81"/>
      <c r="W105" s="81"/>
      <c r="X105" s="25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</row>
    <row r="106" spans="1:64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P106" s="79"/>
      <c r="Q106" s="79"/>
      <c r="R106" s="79"/>
      <c r="S106" s="79"/>
      <c r="T106" s="81"/>
      <c r="U106" s="81"/>
      <c r="V106" s="81"/>
      <c r="W106" s="81"/>
      <c r="X106" s="25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</row>
    <row r="107" spans="1:64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P107" s="79"/>
      <c r="Q107" s="79"/>
      <c r="R107" s="79"/>
      <c r="S107" s="79"/>
      <c r="T107" s="81"/>
      <c r="U107" s="81"/>
      <c r="V107" s="81"/>
      <c r="W107" s="81"/>
      <c r="X107" s="25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</row>
    <row r="108" spans="1:64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P108" s="79"/>
      <c r="Q108" s="79"/>
      <c r="R108" s="79"/>
      <c r="S108" s="79"/>
      <c r="T108" s="81"/>
      <c r="U108" s="81"/>
      <c r="V108" s="81"/>
      <c r="W108" s="81"/>
      <c r="X108" s="25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</row>
    <row r="109" spans="1:64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P109" s="79"/>
      <c r="Q109" s="79"/>
      <c r="R109" s="79"/>
      <c r="S109" s="79"/>
      <c r="T109" s="81"/>
      <c r="U109" s="81"/>
      <c r="V109" s="81"/>
      <c r="W109" s="81"/>
      <c r="X109" s="25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</row>
    <row r="110" spans="1:64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P110" s="79"/>
      <c r="Q110" s="79"/>
      <c r="R110" s="79"/>
      <c r="S110" s="79"/>
      <c r="T110" s="81"/>
      <c r="U110" s="81"/>
      <c r="V110" s="81"/>
      <c r="W110" s="81"/>
      <c r="X110" s="25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</row>
    <row r="111" spans="1:6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P111" s="79"/>
      <c r="Q111" s="79"/>
      <c r="R111" s="79"/>
      <c r="S111" s="79"/>
      <c r="T111" s="81"/>
      <c r="U111" s="81"/>
      <c r="V111" s="81"/>
      <c r="W111" s="81"/>
      <c r="X111" s="25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</row>
    <row r="112" spans="1:6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P112" s="79"/>
      <c r="Q112" s="79"/>
      <c r="R112" s="79"/>
      <c r="S112" s="79"/>
      <c r="T112" s="81"/>
      <c r="U112" s="81"/>
      <c r="V112" s="81"/>
      <c r="W112" s="81"/>
      <c r="X112" s="25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</row>
    <row r="113" spans="1:6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P113" s="79"/>
      <c r="Q113" s="79"/>
      <c r="R113" s="79"/>
      <c r="S113" s="79"/>
      <c r="T113" s="81"/>
      <c r="U113" s="81"/>
      <c r="V113" s="81"/>
      <c r="W113" s="81"/>
      <c r="X113" s="25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</row>
    <row r="114" spans="1:64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P114" s="79"/>
      <c r="Q114" s="79"/>
      <c r="R114" s="79"/>
      <c r="S114" s="79"/>
      <c r="T114" s="81"/>
      <c r="U114" s="81"/>
      <c r="V114" s="81"/>
      <c r="W114" s="81"/>
      <c r="X114" s="25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</row>
    <row r="115" spans="1:64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P115" s="79"/>
      <c r="Q115" s="79"/>
      <c r="R115" s="79"/>
      <c r="S115" s="79"/>
      <c r="T115" s="81"/>
      <c r="U115" s="81"/>
      <c r="V115" s="81"/>
      <c r="W115" s="81"/>
      <c r="X115" s="25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</row>
    <row r="116" spans="1:64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P116" s="79"/>
      <c r="Q116" s="79"/>
      <c r="R116" s="79"/>
      <c r="S116" s="79"/>
      <c r="T116" s="81"/>
      <c r="U116" s="81"/>
      <c r="V116" s="81"/>
      <c r="W116" s="81"/>
      <c r="X116" s="25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</row>
    <row r="117" spans="1:64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P117" s="79"/>
      <c r="Q117" s="79"/>
      <c r="R117" s="79"/>
      <c r="S117" s="79"/>
      <c r="T117" s="81"/>
      <c r="U117" s="81"/>
      <c r="V117" s="81"/>
      <c r="W117" s="81"/>
      <c r="X117" s="25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</row>
  </sheetData>
  <mergeCells count="2">
    <mergeCell ref="B70:L70"/>
    <mergeCell ref="A68:L68"/>
  </mergeCells>
  <phoneticPr fontId="5" type="noConversion"/>
  <pageMargins left="0.25" right="0.25" top="0.75" bottom="0.75" header="0.5" footer="0.5"/>
  <pageSetup scale="70" orientation="portrait" verticalDpi="300" r:id="rId1"/>
  <headerFooter alignWithMargins="0">
    <oddFooter>&amp;L&amp;"Arial,Regular"&amp;8SREB Fact Book &amp;R&amp;"Arial,Regular"&amp;8&amp;D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BX72"/>
  <sheetViews>
    <sheetView topLeftCell="A21" workbookViewId="0">
      <selection activeCell="BY19" sqref="BY19"/>
    </sheetView>
  </sheetViews>
  <sheetFormatPr defaultRowHeight="12.75"/>
  <cols>
    <col min="1" max="1" width="17.42578125" style="4" customWidth="1"/>
    <col min="2" max="2" width="9" style="41" customWidth="1"/>
    <col min="3" max="6" width="9" style="4" customWidth="1"/>
    <col min="7" max="16384" width="9.140625" style="4"/>
  </cols>
  <sheetData>
    <row r="1" spans="1:76">
      <c r="A1" s="18" t="s">
        <v>0</v>
      </c>
      <c r="B1" s="19"/>
      <c r="C1" s="18"/>
      <c r="D1" s="18"/>
      <c r="E1" s="18"/>
      <c r="F1" s="18"/>
    </row>
    <row r="2" spans="1:76">
      <c r="A2" s="45"/>
      <c r="C2" s="18"/>
      <c r="D2" s="18"/>
      <c r="E2" s="18"/>
      <c r="F2" s="18"/>
      <c r="P2" s="45"/>
    </row>
    <row r="3" spans="1:76">
      <c r="B3" s="196" t="s">
        <v>200</v>
      </c>
      <c r="C3" s="9"/>
      <c r="D3" s="9"/>
      <c r="E3" s="9"/>
      <c r="F3" s="9"/>
      <c r="G3" s="26" t="s">
        <v>201</v>
      </c>
      <c r="H3" s="20"/>
      <c r="I3" s="20"/>
      <c r="J3" s="20"/>
      <c r="K3" s="27"/>
      <c r="L3" s="26" t="s">
        <v>202</v>
      </c>
      <c r="M3" s="20"/>
      <c r="N3" s="20"/>
      <c r="O3" s="20"/>
      <c r="P3" s="94"/>
      <c r="R3" s="95" t="s">
        <v>174</v>
      </c>
      <c r="S3" s="95"/>
      <c r="U3" s="196" t="s">
        <v>217</v>
      </c>
      <c r="V3" s="9"/>
      <c r="W3" s="9"/>
      <c r="X3" s="9"/>
      <c r="Y3" s="9"/>
      <c r="Z3" s="26" t="s">
        <v>218</v>
      </c>
      <c r="AA3" s="20"/>
      <c r="AB3" s="9"/>
      <c r="AC3" s="20"/>
      <c r="AD3" s="27"/>
      <c r="AE3" s="26" t="s">
        <v>219</v>
      </c>
      <c r="AF3" s="9"/>
      <c r="AG3" s="9"/>
      <c r="AH3" s="9"/>
      <c r="AI3" s="94"/>
      <c r="AJ3" s="94"/>
      <c r="AK3" s="95" t="s">
        <v>174</v>
      </c>
      <c r="AL3" s="95"/>
      <c r="AN3" s="196" t="s">
        <v>226</v>
      </c>
      <c r="AO3" s="9"/>
      <c r="AP3" s="9"/>
      <c r="AQ3" s="9"/>
      <c r="AR3" s="9"/>
      <c r="AS3" s="333" t="s">
        <v>227</v>
      </c>
      <c r="AT3" s="9"/>
      <c r="AU3" s="9"/>
      <c r="AV3" s="9"/>
      <c r="AW3" s="334"/>
      <c r="AX3" s="333" t="s">
        <v>228</v>
      </c>
      <c r="AY3" s="9"/>
      <c r="AZ3" s="9"/>
      <c r="BA3" s="9"/>
      <c r="BB3" s="335"/>
      <c r="BD3" s="95" t="s">
        <v>174</v>
      </c>
      <c r="BE3" s="95"/>
      <c r="BG3" s="324" t="s">
        <v>237</v>
      </c>
      <c r="BH3" s="325"/>
      <c r="BI3" s="325"/>
      <c r="BJ3" s="325"/>
      <c r="BK3" s="325"/>
      <c r="BL3" s="326" t="s">
        <v>238</v>
      </c>
      <c r="BM3" s="325"/>
      <c r="BN3" s="325"/>
      <c r="BO3" s="325"/>
      <c r="BP3" s="327"/>
      <c r="BQ3" s="326" t="s">
        <v>239</v>
      </c>
      <c r="BR3" s="325"/>
      <c r="BS3" s="325"/>
      <c r="BT3" s="325"/>
      <c r="BU3" s="328"/>
      <c r="BW3" s="95" t="s">
        <v>174</v>
      </c>
      <c r="BX3" s="95"/>
    </row>
    <row r="4" spans="1:76" ht="38.25">
      <c r="A4" s="45"/>
      <c r="B4" s="7" t="s">
        <v>1</v>
      </c>
      <c r="C4" s="135" t="s">
        <v>2</v>
      </c>
      <c r="D4" s="135" t="s">
        <v>3</v>
      </c>
      <c r="E4" s="73" t="s">
        <v>173</v>
      </c>
      <c r="F4" s="7" t="s">
        <v>4</v>
      </c>
      <c r="G4" s="38" t="s">
        <v>1</v>
      </c>
      <c r="H4" s="17" t="s">
        <v>2</v>
      </c>
      <c r="I4" s="17" t="s">
        <v>3</v>
      </c>
      <c r="J4" s="73" t="s">
        <v>173</v>
      </c>
      <c r="K4" s="17" t="s">
        <v>4</v>
      </c>
      <c r="L4" s="38" t="s">
        <v>1</v>
      </c>
      <c r="M4" s="17" t="s">
        <v>2</v>
      </c>
      <c r="N4" s="17" t="s">
        <v>3</v>
      </c>
      <c r="O4" s="17" t="s">
        <v>4</v>
      </c>
      <c r="P4" s="73" t="s">
        <v>173</v>
      </c>
      <c r="R4" s="96">
        <v>2001</v>
      </c>
      <c r="S4" s="96">
        <v>2011</v>
      </c>
      <c r="U4" s="7" t="s">
        <v>1</v>
      </c>
      <c r="V4" s="135" t="s">
        <v>2</v>
      </c>
      <c r="W4" s="135" t="s">
        <v>3</v>
      </c>
      <c r="X4" s="73" t="s">
        <v>173</v>
      </c>
      <c r="Y4" s="7" t="s">
        <v>4</v>
      </c>
      <c r="Z4" s="287" t="s">
        <v>1</v>
      </c>
      <c r="AA4" s="17" t="s">
        <v>2</v>
      </c>
      <c r="AB4" s="17" t="s">
        <v>3</v>
      </c>
      <c r="AC4" s="73" t="s">
        <v>173</v>
      </c>
      <c r="AD4" s="17" t="s">
        <v>4</v>
      </c>
      <c r="AE4" s="287" t="s">
        <v>1</v>
      </c>
      <c r="AF4" s="17" t="s">
        <v>2</v>
      </c>
      <c r="AG4" s="17" t="s">
        <v>3</v>
      </c>
      <c r="AH4" s="17" t="s">
        <v>4</v>
      </c>
      <c r="AI4" s="73" t="s">
        <v>173</v>
      </c>
      <c r="AJ4" s="186"/>
      <c r="AK4" s="96">
        <v>2002</v>
      </c>
      <c r="AL4" s="96">
        <v>2012</v>
      </c>
      <c r="AN4" s="7" t="s">
        <v>1</v>
      </c>
      <c r="AO4" s="135" t="s">
        <v>2</v>
      </c>
      <c r="AP4" s="135" t="s">
        <v>3</v>
      </c>
      <c r="AQ4" s="73" t="s">
        <v>173</v>
      </c>
      <c r="AR4" s="7" t="s">
        <v>4</v>
      </c>
      <c r="AS4" s="293" t="s">
        <v>1</v>
      </c>
      <c r="AT4" s="17" t="s">
        <v>2</v>
      </c>
      <c r="AU4" s="17" t="s">
        <v>3</v>
      </c>
      <c r="AV4" s="73" t="s">
        <v>173</v>
      </c>
      <c r="AW4" s="17" t="s">
        <v>4</v>
      </c>
      <c r="AX4" s="293" t="s">
        <v>1</v>
      </c>
      <c r="AY4" s="17" t="s">
        <v>2</v>
      </c>
      <c r="AZ4" s="17" t="s">
        <v>3</v>
      </c>
      <c r="BA4" s="17" t="s">
        <v>4</v>
      </c>
      <c r="BB4" s="73" t="s">
        <v>173</v>
      </c>
      <c r="BD4" s="96">
        <v>2003</v>
      </c>
      <c r="BE4" s="96">
        <v>2013</v>
      </c>
      <c r="BG4" s="329" t="s">
        <v>1</v>
      </c>
      <c r="BH4" s="330" t="s">
        <v>2</v>
      </c>
      <c r="BI4" s="330" t="s">
        <v>3</v>
      </c>
      <c r="BJ4" s="331" t="s">
        <v>173</v>
      </c>
      <c r="BK4" s="329" t="s">
        <v>4</v>
      </c>
      <c r="BL4" s="332" t="s">
        <v>1</v>
      </c>
      <c r="BM4" s="304" t="s">
        <v>2</v>
      </c>
      <c r="BN4" s="304" t="s">
        <v>3</v>
      </c>
      <c r="BO4" s="331" t="s">
        <v>173</v>
      </c>
      <c r="BP4" s="304" t="s">
        <v>4</v>
      </c>
      <c r="BQ4" s="332" t="s">
        <v>1</v>
      </c>
      <c r="BR4" s="304" t="s">
        <v>2</v>
      </c>
      <c r="BS4" s="304" t="s">
        <v>3</v>
      </c>
      <c r="BT4" s="304" t="s">
        <v>4</v>
      </c>
      <c r="BU4" s="331" t="s">
        <v>173</v>
      </c>
      <c r="BW4" s="96">
        <v>2004</v>
      </c>
      <c r="BX4" s="96">
        <v>2014</v>
      </c>
    </row>
    <row r="5" spans="1:76">
      <c r="A5" s="107" t="s">
        <v>176</v>
      </c>
      <c r="B5" s="136">
        <f>('Non Double Counted #''s'!U5/'Non Double Counted #''s'!$T5)*100</f>
        <v>68.871424949728862</v>
      </c>
      <c r="C5" s="136">
        <f>('Non Double Counted #''s'!V5/'Non Double Counted #''s'!$T5)*100</f>
        <v>12.198804740262888</v>
      </c>
      <c r="D5" s="136">
        <f>('Non Double Counted #''s'!W5/'Non Double Counted #''s'!$T5)*100</f>
        <v>12.998971234905044</v>
      </c>
      <c r="E5" s="136">
        <f>('Non Double Counted #''s'!X5/'Non Double Counted #''s'!$T5)*100</f>
        <v>1.2473296580267423</v>
      </c>
      <c r="F5" s="136">
        <f>('Non Double Counted #''s'!Y5/'Non Double Counted #''s'!$T5)*100</f>
        <v>4.6834694170764637</v>
      </c>
      <c r="G5" s="151">
        <f>('Non Double Counted #''s'!CC5/'Non Double Counted #''s'!$CB5)*100</f>
        <v>63.387692755842572</v>
      </c>
      <c r="H5" s="136">
        <f>('Non Double Counted #''s'!CD5/'Non Double Counted #''s'!$CB5)*100</f>
        <v>12.303646503128</v>
      </c>
      <c r="I5" s="136">
        <f>('Non Double Counted #''s'!CE5/'Non Double Counted #''s'!$CB5)*100</f>
        <v>16.703025386887685</v>
      </c>
      <c r="J5" s="136">
        <f>('Non Double Counted #''s'!CF5/'Non Double Counted #''s'!$CB5)*100</f>
        <v>1.8725431186329522</v>
      </c>
      <c r="K5" s="136">
        <f>('Non Double Counted #''s'!CG5/'Non Double Counted #''s'!$CB5)*100</f>
        <v>5.7330922355087921</v>
      </c>
      <c r="L5" s="159">
        <f t="shared" ref="L5:N6" si="0">+G5-B5</f>
        <v>-5.48373219388629</v>
      </c>
      <c r="M5" s="145">
        <f t="shared" si="0"/>
        <v>0.10484176286511193</v>
      </c>
      <c r="N5" s="145">
        <f t="shared" si="0"/>
        <v>3.7040541519826409</v>
      </c>
      <c r="O5" s="145">
        <f>+K5-F5</f>
        <v>1.0496228184323284</v>
      </c>
      <c r="P5" s="145">
        <f>+J5-E5</f>
        <v>0.62521346060620986</v>
      </c>
      <c r="R5" s="97">
        <f>SUM(B5:F5)</f>
        <v>100</v>
      </c>
      <c r="S5" s="97">
        <f>SUM(G5:K5)</f>
        <v>100</v>
      </c>
      <c r="U5" s="136">
        <f>('Non Double Counted #''s'!AA5/'Non Double Counted #''s'!$Z5)*100</f>
        <v>68.380447571128173</v>
      </c>
      <c r="V5" s="136">
        <f>('Non Double Counted #''s'!AB5/'Non Double Counted #''s'!$Z5)*100</f>
        <v>12.201764197391144</v>
      </c>
      <c r="W5" s="136">
        <f>('Non Double Counted #''s'!AC5/'Non Double Counted #''s'!$Z5)*100</f>
        <v>13.360683968906084</v>
      </c>
      <c r="X5" s="136">
        <f>('Non Double Counted #''s'!AD5/'Non Double Counted #''s'!$Z5)*100</f>
        <v>1.2768195223850782</v>
      </c>
      <c r="Y5" s="136">
        <f>('Non Double Counted #''s'!AE5/'Non Double Counted #''s'!$Z5)*100</f>
        <v>4.780284740189531</v>
      </c>
      <c r="Z5" s="151">
        <f>('Non Double Counted #''s'!CI5/'Non Double Counted #''s'!$CH5)*100</f>
        <v>62.980825897433576</v>
      </c>
      <c r="AA5" s="136">
        <f>('Non Double Counted #''s'!CJ5/'Non Double Counted #''s'!$CH5)*100</f>
        <v>12.334401481373691</v>
      </c>
      <c r="AB5" s="136">
        <f>('Non Double Counted #''s'!CK5/'Non Double Counted #''s'!$CH5)*100</f>
        <v>16.892429532619822</v>
      </c>
      <c r="AC5" s="136">
        <f>('Non Double Counted #''s'!CL5/'Non Double Counted #''s'!$CH5)*100</f>
        <v>1.9125675296332716</v>
      </c>
      <c r="AD5" s="136">
        <f>('Non Double Counted #''s'!CM5/'Non Double Counted #''s'!$CH5)*100</f>
        <v>5.8773401788591553</v>
      </c>
      <c r="AE5" s="159">
        <f t="shared" ref="AE5:AE6" si="1">+Z5-U5</f>
        <v>-5.3996216736945968</v>
      </c>
      <c r="AF5" s="145">
        <f t="shared" ref="AF5:AF6" si="2">+AA5-V5</f>
        <v>0.13263728398254671</v>
      </c>
      <c r="AG5" s="145">
        <f t="shared" ref="AG5:AG6" si="3">+AB5-W5</f>
        <v>3.5317455637137378</v>
      </c>
      <c r="AH5" s="145">
        <f>+AD5-Y5</f>
        <v>1.0970554386696243</v>
      </c>
      <c r="AI5" s="145">
        <f>+AC5-X5</f>
        <v>0.63574800724819336</v>
      </c>
      <c r="AJ5" s="292"/>
      <c r="AK5" s="97">
        <f>SUM(U5:Y5)</f>
        <v>100.00000000000001</v>
      </c>
      <c r="AL5" s="97">
        <f>SUM(Z5:AD5)</f>
        <v>99.997564619919501</v>
      </c>
      <c r="AN5" s="136">
        <f>('Non Double Counted #''s'!AG5/'Non Double Counted #''s'!$AF5)*100</f>
        <v>67.919067992046649</v>
      </c>
      <c r="AO5" s="136">
        <f>('Non Double Counted #''s'!AH5/'Non Double Counted #''s'!$AF5)*100</f>
        <v>12.197709421775915</v>
      </c>
      <c r="AP5" s="136">
        <f>('Non Double Counted #''s'!AI5/'Non Double Counted #''s'!$AF5)*100</f>
        <v>13.706449716773919</v>
      </c>
      <c r="AQ5" s="136">
        <f>('Non Double Counted #''s'!AJ5/'Non Double Counted #''s'!$AF5)*100</f>
        <v>1.3067172242874368</v>
      </c>
      <c r="AR5" s="136">
        <f>('Non Double Counted #''s'!AK5/'Non Double Counted #''s'!$AF5)*100</f>
        <v>4.8700556451160901</v>
      </c>
      <c r="AS5" s="151">
        <f>('Non Double Counted #''s'!CO5/'Non Double Counted #''s'!$CN5)*100</f>
        <v>62.580886838989095</v>
      </c>
      <c r="AT5" s="151">
        <f>('Non Double Counted #''s'!CP5/'Non Double Counted #''s'!$CN5)*100</f>
        <v>12.360928260645021</v>
      </c>
      <c r="AU5" s="151">
        <f>('Non Double Counted #''s'!CQ5/'Non Double Counted #''s'!$CN5)*100</f>
        <v>17.104219333814086</v>
      </c>
      <c r="AV5" s="151">
        <f>('Non Double Counted #''s'!CR5/'Non Double Counted #''s'!$CN5)*100</f>
        <v>1.9580118092294641</v>
      </c>
      <c r="AW5" s="151">
        <f>('Non Double Counted #''s'!CS5/'Non Double Counted #''s'!$CN5)*100</f>
        <v>5.9959537573223427</v>
      </c>
      <c r="AX5" s="159">
        <f t="shared" ref="AX5:AX6" si="4">+AS5-AN5</f>
        <v>-5.3381811530575547</v>
      </c>
      <c r="AY5" s="145">
        <f t="shared" ref="AY5:AY6" si="5">+AT5-AO5</f>
        <v>0.16321883886910626</v>
      </c>
      <c r="AZ5" s="145">
        <f t="shared" ref="AZ5:AZ6" si="6">+AU5-AP5</f>
        <v>3.3977696170401668</v>
      </c>
      <c r="BA5" s="145">
        <f>+AW5-AR5</f>
        <v>1.1258981122062526</v>
      </c>
      <c r="BB5" s="145">
        <f>+AV5-AQ5</f>
        <v>0.6512945849420273</v>
      </c>
      <c r="BD5" s="97">
        <f>SUM(AN5:AR5)</f>
        <v>100.00000000000001</v>
      </c>
      <c r="BE5" s="97">
        <f>SUM(AS5:AW5)</f>
        <v>100</v>
      </c>
      <c r="BG5" s="323">
        <f>('Non Double Counted #''s'!AM5/'Non Double Counted #''s'!$AL5)*100</f>
        <v>67.467745215288772</v>
      </c>
      <c r="BH5" s="323">
        <f>('Non Double Counted #''s'!AN5/'Non Double Counted #''s'!$AL5)*100</f>
        <v>12.202600447501958</v>
      </c>
      <c r="BI5" s="323">
        <f>('Non Double Counted #''s'!AO5/'Non Double Counted #''s'!$AL5)*100</f>
        <v>14.040576106028279</v>
      </c>
      <c r="BJ5" s="323">
        <f>('Non Double Counted #''s'!AP5/'Non Double Counted #''s'!$AL5)*100</f>
        <v>1.3378427205043992</v>
      </c>
      <c r="BK5" s="323">
        <f>('Non Double Counted #''s'!AQ5/'Non Double Counted #''s'!$AL5)*100</f>
        <v>4.9512355106765975</v>
      </c>
      <c r="BL5" s="323">
        <f>('Non Double Counted #''s'!CU5/'Non Double Counted #''s'!$CT5)*100</f>
        <v>62.056182316379413</v>
      </c>
      <c r="BM5" s="323">
        <f>('Non Double Counted #''s'!CV5/'Non Double Counted #''s'!$CT5)*100</f>
        <v>12.396848134983722</v>
      </c>
      <c r="BN5" s="323">
        <f>('Non Double Counted #''s'!CW5/'Non Double Counted #''s'!$CT5)*100</f>
        <v>17.370648683402511</v>
      </c>
      <c r="BO5" s="323">
        <f>('Non Double Counted #''s'!CX5/'Non Double Counted #''s'!$CT5)*100</f>
        <v>2.0035306980943837</v>
      </c>
      <c r="BP5" s="323">
        <f>('Non Double Counted #''s'!CY5/'Non Double Counted #''s'!$CT5)*100</f>
        <v>6.1727901671399739</v>
      </c>
      <c r="BQ5" s="61">
        <f t="shared" ref="BQ5" si="7">+BL5-BG5</f>
        <v>-5.4115628989093594</v>
      </c>
      <c r="BR5" s="61">
        <f t="shared" ref="BR5" si="8">+BM5-BH5</f>
        <v>0.19424768748176469</v>
      </c>
      <c r="BS5" s="61">
        <f t="shared" ref="BS5" si="9">+BN5-BI5</f>
        <v>3.3300725773742315</v>
      </c>
      <c r="BT5" s="61">
        <f>+BP5-BK5</f>
        <v>1.2215546564633764</v>
      </c>
      <c r="BU5" s="61">
        <f>+BO5-BJ5</f>
        <v>0.66568797758998444</v>
      </c>
      <c r="BW5" s="97">
        <f>SUM(BG5:BK5)</f>
        <v>100.00000000000001</v>
      </c>
      <c r="BX5" s="97">
        <f>SUM(BL5:BP5)</f>
        <v>100</v>
      </c>
    </row>
    <row r="6" spans="1:76">
      <c r="A6" s="103" t="s">
        <v>27</v>
      </c>
      <c r="B6" s="137">
        <f>('Non Double Counted #''s'!U6/'Non Double Counted #''s'!$T6)*100</f>
        <v>65.585967826128496</v>
      </c>
      <c r="C6" s="137">
        <f>('Non Double Counted #''s'!V6/'Non Double Counted #''s'!$T6)*100</f>
        <v>18.626479681146101</v>
      </c>
      <c r="D6" s="137">
        <f>('Non Double Counted #''s'!W6/'Non Double Counted #''s'!$T6)*100</f>
        <v>12.067163076738572</v>
      </c>
      <c r="E6" s="137">
        <f>('Non Double Counted #''s'!X6/'Non Double Counted #''s'!$T6)*100</f>
        <v>1.0079569095258563</v>
      </c>
      <c r="F6" s="137">
        <f>('Non Double Counted #''s'!Y6/'Non Double Counted #''s'!$T6)*100</f>
        <v>2.7124325064609658</v>
      </c>
      <c r="G6" s="152">
        <f>('Non Double Counted #''s'!CC6/'Non Double Counted #''s'!$CB6)*100</f>
        <v>59.719620954018907</v>
      </c>
      <c r="H6" s="137">
        <f>('Non Double Counted #''s'!CD6/'Non Double Counted #''s'!$CB6)*100</f>
        <v>18.765749327247271</v>
      </c>
      <c r="I6" s="137">
        <f>('Non Double Counted #''s'!CE6/'Non Double Counted #''s'!$CB6)*100</f>
        <v>16.317244734716848</v>
      </c>
      <c r="J6" s="137">
        <f>('Non Double Counted #''s'!CF6/'Non Double Counted #''s'!$CB6)*100</f>
        <v>1.602155581010414</v>
      </c>
      <c r="K6" s="137">
        <f>('Non Double Counted #''s'!CG6/'Non Double Counted #''s'!$CB6)*100</f>
        <v>3.5952294030065648</v>
      </c>
      <c r="L6" s="160">
        <f t="shared" si="0"/>
        <v>-5.8663468721095882</v>
      </c>
      <c r="M6" s="146">
        <f t="shared" si="0"/>
        <v>0.13926964610116954</v>
      </c>
      <c r="N6" s="146">
        <f t="shared" si="0"/>
        <v>4.2500816579782761</v>
      </c>
      <c r="O6" s="146">
        <f>+K6-F6</f>
        <v>0.88279689654559901</v>
      </c>
      <c r="P6" s="146">
        <f>+J6-E6</f>
        <v>0.59419867148455774</v>
      </c>
      <c r="R6" s="97">
        <f>SUM(B6:F6)</f>
        <v>99.999999999999986</v>
      </c>
      <c r="S6" s="97">
        <f>SUM(G6:K6)</f>
        <v>100</v>
      </c>
      <c r="U6" s="137">
        <f>('Non Double Counted #''s'!AA6/'Non Double Counted #''s'!$Z6)*100</f>
        <v>65.084521123420529</v>
      </c>
      <c r="V6" s="137">
        <f>('Non Double Counted #''s'!AB6/'Non Double Counted #''s'!$Z6)*100</f>
        <v>18.622990442231188</v>
      </c>
      <c r="W6" s="137">
        <f>('Non Double Counted #''s'!AC6/'Non Double Counted #''s'!$Z6)*100</f>
        <v>12.465525090817986</v>
      </c>
      <c r="X6" s="137">
        <f>('Non Double Counted #''s'!AD6/'Non Double Counted #''s'!$Z6)*100</f>
        <v>1.0410212875707541</v>
      </c>
      <c r="Y6" s="137">
        <f>('Non Double Counted #''s'!AE6/'Non Double Counted #''s'!$Z6)*100</f>
        <v>2.7859420559595325</v>
      </c>
      <c r="Z6" s="152">
        <f>('Non Double Counted #''s'!CI6/'Non Double Counted #''s'!$CH6)*100</f>
        <v>59.325768499278773</v>
      </c>
      <c r="AA6" s="137">
        <f>('Non Double Counted #''s'!CJ6/'Non Double Counted #''s'!$CH6)*100</f>
        <v>18.813060826857058</v>
      </c>
      <c r="AB6" s="137">
        <f>('Non Double Counted #''s'!CK6/'Non Double Counted #''s'!$CH6)*100</f>
        <v>16.513442095357718</v>
      </c>
      <c r="AC6" s="137">
        <f>('Non Double Counted #''s'!CL6/'Non Double Counted #''s'!$CH6)*100</f>
        <v>1.6442458110445677</v>
      </c>
      <c r="AD6" s="137">
        <f>('Non Double Counted #''s'!CM6/'Non Double Counted #''s'!$CH6)*100</f>
        <v>3.7034827674618844</v>
      </c>
      <c r="AE6" s="160">
        <f t="shared" si="1"/>
        <v>-5.7587526241417564</v>
      </c>
      <c r="AF6" s="146">
        <f t="shared" si="2"/>
        <v>0.19007038462586934</v>
      </c>
      <c r="AG6" s="146">
        <f t="shared" si="3"/>
        <v>4.0479170045397321</v>
      </c>
      <c r="AH6" s="146">
        <f>+AD6-Y6</f>
        <v>0.91754071150235195</v>
      </c>
      <c r="AI6" s="146">
        <f>+AC6-X6</f>
        <v>0.60322452347381361</v>
      </c>
      <c r="AJ6" s="146"/>
      <c r="AK6" s="97">
        <f t="shared" ref="AK6:AK64" si="10">SUM(U6:Y6)</f>
        <v>100</v>
      </c>
      <c r="AL6" s="97">
        <f t="shared" ref="AL6:AL64" si="11">SUM(Z6:AD6)</f>
        <v>100</v>
      </c>
      <c r="AN6" s="137">
        <f>('Non Double Counted #''s'!AG6/'Non Double Counted #''s'!$AF6)*100</f>
        <v>64.61119058378128</v>
      </c>
      <c r="AO6" s="137">
        <f>('Non Double Counted #''s'!AH6/'Non Double Counted #''s'!$AF6)*100</f>
        <v>18.618146481280924</v>
      </c>
      <c r="AP6" s="137">
        <f>('Non Double Counted #''s'!AI6/'Non Double Counted #''s'!$AF6)*100</f>
        <v>12.842260079380322</v>
      </c>
      <c r="AQ6" s="137">
        <f>('Non Double Counted #''s'!AJ6/'Non Double Counted #''s'!$AF6)*100</f>
        <v>1.0729620021006587</v>
      </c>
      <c r="AR6" s="137">
        <f>('Non Double Counted #''s'!AK6/'Non Double Counted #''s'!$AF6)*100</f>
        <v>2.8554408534568081</v>
      </c>
      <c r="AS6" s="152">
        <f>('Non Double Counted #''s'!CO6/'Non Double Counted #''s'!$CN6)*100</f>
        <v>58.925763900022467</v>
      </c>
      <c r="AT6" s="152">
        <f>('Non Double Counted #''s'!CP6/'Non Double Counted #''s'!$CN6)*100</f>
        <v>18.838673693446452</v>
      </c>
      <c r="AU6" s="152">
        <f>('Non Double Counted #''s'!CQ6/'Non Double Counted #''s'!$CN6)*100</f>
        <v>16.740686725814765</v>
      </c>
      <c r="AV6" s="152">
        <f>('Non Double Counted #''s'!CR6/'Non Double Counted #''s'!$CN6)*100</f>
        <v>1.6916100565969896</v>
      </c>
      <c r="AW6" s="152">
        <f>('Non Double Counted #''s'!CS6/'Non Double Counted #''s'!$CN6)*100</f>
        <v>3.8032656241193292</v>
      </c>
      <c r="AX6" s="160">
        <f t="shared" si="4"/>
        <v>-5.6854266837588128</v>
      </c>
      <c r="AY6" s="146">
        <f t="shared" si="5"/>
        <v>0.2205272121655284</v>
      </c>
      <c r="AZ6" s="146">
        <f t="shared" si="6"/>
        <v>3.8984266464344426</v>
      </c>
      <c r="BA6" s="146">
        <f>+AW6-AR6</f>
        <v>0.94782477066252113</v>
      </c>
      <c r="BB6" s="146">
        <f>+AV6-AQ6</f>
        <v>0.61864805449633087</v>
      </c>
      <c r="BD6" s="97">
        <f t="shared" ref="BD6:BD64" si="12">SUM(AN6:AR6)</f>
        <v>99.999999999999986</v>
      </c>
      <c r="BE6" s="97">
        <f t="shared" ref="BE6:BE64" si="13">SUM(AS6:AW6)</f>
        <v>100.00000000000001</v>
      </c>
      <c r="BG6" s="323">
        <f>('Non Double Counted #''s'!AM6/'Non Double Counted #''s'!$AL6)*100</f>
        <v>64.133871748122885</v>
      </c>
      <c r="BH6" s="323">
        <f>('Non Double Counted #''s'!AN6/'Non Double Counted #''s'!$AL6)*100</f>
        <v>18.619335976075636</v>
      </c>
      <c r="BI6" s="323">
        <f>('Non Double Counted #''s'!AO6/'Non Double Counted #''s'!$AL6)*100</f>
        <v>13.217936267640118</v>
      </c>
      <c r="BJ6" s="323">
        <f>('Non Double Counted #''s'!AP6/'Non Double Counted #''s'!$AL6)*100</f>
        <v>1.1067299956443046</v>
      </c>
      <c r="BK6" s="323">
        <f>('Non Double Counted #''s'!AQ6/'Non Double Counted #''s'!$AL6)*100</f>
        <v>2.9221260125170589</v>
      </c>
      <c r="BL6" s="323">
        <f>('Non Double Counted #''s'!CU6/'Non Double Counted #''s'!$CT6)*100</f>
        <v>58.439174598858578</v>
      </c>
      <c r="BM6" s="323">
        <f>('Non Double Counted #''s'!CV6/'Non Double Counted #''s'!$CT6)*100</f>
        <v>18.866268387858558</v>
      </c>
      <c r="BN6" s="323">
        <f>('Non Double Counted #''s'!CW6/'Non Double Counted #''s'!$CT6)*100</f>
        <v>17.025155121343936</v>
      </c>
      <c r="BO6" s="323">
        <f>('Non Double Counted #''s'!CX6/'Non Double Counted #''s'!$CT6)*100</f>
        <v>1.7363405237886587</v>
      </c>
      <c r="BP6" s="323">
        <f>('Non Double Counted #''s'!CY6/'Non Double Counted #''s'!$CT6)*100</f>
        <v>3.9330613681502764</v>
      </c>
      <c r="BQ6" s="61">
        <f t="shared" ref="BQ6:BQ64" si="14">+BL6-BG6</f>
        <v>-5.6946971492643073</v>
      </c>
      <c r="BR6" s="61">
        <f t="shared" ref="BR6:BR64" si="15">+BM6-BH6</f>
        <v>0.24693241178292169</v>
      </c>
      <c r="BS6" s="61">
        <f t="shared" ref="BS6:BS64" si="16">+BN6-BI6</f>
        <v>3.8072188537038176</v>
      </c>
      <c r="BT6" s="61">
        <f t="shared" ref="BT6:BT64" si="17">+BP6-BK6</f>
        <v>1.0109353556332175</v>
      </c>
      <c r="BU6" s="61">
        <f t="shared" ref="BU6:BU64" si="18">+BO6-BJ6</f>
        <v>0.62961052814435403</v>
      </c>
      <c r="BW6" s="97">
        <f t="shared" ref="BW6:BW64" si="19">SUM(BG6:BK6)</f>
        <v>99.999999999999986</v>
      </c>
      <c r="BX6" s="97">
        <f t="shared" ref="BX6:BX64" si="20">SUM(BL6:BP6)</f>
        <v>100.00000000000001</v>
      </c>
    </row>
    <row r="7" spans="1:76">
      <c r="A7" s="105"/>
      <c r="B7" s="138"/>
      <c r="C7" s="138"/>
      <c r="D7" s="138"/>
      <c r="E7" s="138"/>
      <c r="F7" s="138"/>
      <c r="G7" s="153"/>
      <c r="H7" s="138"/>
      <c r="I7" s="138"/>
      <c r="J7" s="138"/>
      <c r="K7" s="138"/>
      <c r="L7" s="60"/>
      <c r="M7" s="70"/>
      <c r="N7" s="70"/>
      <c r="O7" s="70"/>
      <c r="P7" s="70"/>
      <c r="R7" s="97"/>
      <c r="S7" s="97"/>
      <c r="U7" s="138"/>
      <c r="V7" s="138"/>
      <c r="W7" s="138"/>
      <c r="X7" s="138"/>
      <c r="Y7" s="138"/>
      <c r="Z7" s="153"/>
      <c r="AA7" s="138"/>
      <c r="AB7" s="138"/>
      <c r="AC7" s="138"/>
      <c r="AD7" s="138"/>
      <c r="AE7" s="60"/>
      <c r="AF7" s="70"/>
      <c r="AG7" s="70"/>
      <c r="AH7" s="70"/>
      <c r="AI7" s="70"/>
      <c r="AJ7" s="70"/>
      <c r="AK7" s="97">
        <f t="shared" si="10"/>
        <v>0</v>
      </c>
      <c r="AL7" s="97">
        <f t="shared" si="11"/>
        <v>0</v>
      </c>
      <c r="AN7" s="138"/>
      <c r="AO7" s="138"/>
      <c r="AP7" s="138"/>
      <c r="AQ7" s="138"/>
      <c r="AR7" s="138"/>
      <c r="AS7" s="153"/>
      <c r="AT7" s="153"/>
      <c r="AU7" s="153"/>
      <c r="AV7" s="153"/>
      <c r="AW7" s="153"/>
      <c r="AX7" s="60"/>
      <c r="AY7" s="70"/>
      <c r="AZ7" s="70"/>
      <c r="BA7" s="70"/>
      <c r="BB7" s="70"/>
      <c r="BD7" s="97">
        <f t="shared" si="12"/>
        <v>0</v>
      </c>
      <c r="BE7" s="97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61"/>
      <c r="BR7" s="61"/>
      <c r="BS7" s="61"/>
      <c r="BT7" s="61"/>
      <c r="BU7" s="61"/>
      <c r="BW7" s="97"/>
      <c r="BX7" s="97"/>
    </row>
    <row r="8" spans="1:76">
      <c r="A8" s="103" t="s">
        <v>11</v>
      </c>
      <c r="B8" s="139">
        <f>('Non Double Counted #''s'!U8/'Non Double Counted #''s'!$T8)*100</f>
        <v>70.112878997013553</v>
      </c>
      <c r="C8" s="139">
        <f>('Non Double Counted #''s'!V8/'Non Double Counted #''s'!$T8)*100</f>
        <v>25.975008694031054</v>
      </c>
      <c r="D8" s="139">
        <f>('Non Double Counted #''s'!W8/'Non Double Counted #''s'!$T8)*100</f>
        <v>1.8475936356107514</v>
      </c>
      <c r="E8" s="139">
        <f>('Non Double Counted #''s'!X8/'Non Double Counted #''s'!$T8)*100</f>
        <v>0.81385541736726819</v>
      </c>
      <c r="F8" s="139">
        <f>('Non Double Counted #''s'!Y8/'Non Double Counted #''s'!$T8)*100</f>
        <v>1.2506632559773705</v>
      </c>
      <c r="G8" s="154">
        <f>('Non Double Counted #''s'!CC8/'Non Double Counted #''s'!$CB8)*100</f>
        <v>66.764825911875306</v>
      </c>
      <c r="H8" s="139">
        <f>('Non Double Counted #''s'!CD8/'Non Double Counted #''s'!$CB8)*100</f>
        <v>26.188654809546218</v>
      </c>
      <c r="I8" s="139">
        <f>('Non Double Counted #''s'!CE8/'Non Double Counted #''s'!$CB8)*100</f>
        <v>4.0366124337357423</v>
      </c>
      <c r="J8" s="139">
        <f>('Non Double Counted #''s'!CF8/'Non Double Counted #''s'!$CB8)*100</f>
        <v>1.2675889179926458</v>
      </c>
      <c r="K8" s="139">
        <f>('Non Double Counted #''s'!CG8/'Non Double Counted #''s'!$CB8)*100</f>
        <v>1.7423179268500899</v>
      </c>
      <c r="L8" s="161">
        <f t="shared" ref="L8:L24" si="21">+G8-B8</f>
        <v>-3.3480530851382468</v>
      </c>
      <c r="M8" s="147">
        <f t="shared" ref="M8:M24" si="22">+H8-C8</f>
        <v>0.21364611551516433</v>
      </c>
      <c r="N8" s="147">
        <f t="shared" ref="N8:N24" si="23">+I8-D8</f>
        <v>2.1890187981249909</v>
      </c>
      <c r="O8" s="147">
        <f t="shared" ref="O8:O24" si="24">+K8-F8</f>
        <v>0.49165467087271941</v>
      </c>
      <c r="P8" s="147">
        <f t="shared" ref="P8:P24" si="25">+J8-E8</f>
        <v>0.45373350062537765</v>
      </c>
      <c r="R8" s="97">
        <f t="shared" ref="R8:R24" si="26">SUM(B8:F8)</f>
        <v>100</v>
      </c>
      <c r="S8" s="97">
        <f t="shared" ref="S8:S24" si="27">SUM(G8:K8)</f>
        <v>100</v>
      </c>
      <c r="U8" s="139">
        <f>('Non Double Counted #''s'!AA8/'Non Double Counted #''s'!$Z8)*100</f>
        <v>69.914132422471525</v>
      </c>
      <c r="V8" s="139">
        <f>('Non Double Counted #''s'!AB8/'Non Double Counted #''s'!$Z8)*100</f>
        <v>25.996139516132999</v>
      </c>
      <c r="W8" s="139">
        <f>('Non Double Counted #''s'!AC8/'Non Double Counted #''s'!$Z8)*100</f>
        <v>1.9725247018617393</v>
      </c>
      <c r="X8" s="139">
        <f>('Non Double Counted #''s'!AD8/'Non Double Counted #''s'!$Z8)*100</f>
        <v>0.84102439738106338</v>
      </c>
      <c r="Y8" s="139">
        <f>('Non Double Counted #''s'!AE8/'Non Double Counted #''s'!$Z8)*100</f>
        <v>1.2761789621526716</v>
      </c>
      <c r="Z8" s="154">
        <f>('Non Double Counted #''s'!CI8/'Non Double Counted #''s'!$CH8)*100</f>
        <v>66.573261886141978</v>
      </c>
      <c r="AA8" s="139">
        <f>('Non Double Counted #''s'!CJ8/'Non Double Counted #''s'!$CH8)*100</f>
        <v>26.25091170241204</v>
      </c>
      <c r="AB8" s="139">
        <f>('Non Double Counted #''s'!CK8/'Non Double Counted #''s'!$CH8)*100</f>
        <v>4.0653476766908829</v>
      </c>
      <c r="AC8" s="139">
        <f>('Non Double Counted #''s'!CL8/'Non Double Counted #''s'!$CH8)*100</f>
        <v>1.3141994552908602</v>
      </c>
      <c r="AD8" s="139">
        <f>('Non Double Counted #''s'!CM8/'Non Double Counted #''s'!$CH8)*100</f>
        <v>1.7962792794642417</v>
      </c>
      <c r="AE8" s="161">
        <f t="shared" ref="AE8:AE24" si="28">+Z8-U8</f>
        <v>-3.3408705363295468</v>
      </c>
      <c r="AF8" s="147">
        <f t="shared" ref="AF8:AF24" si="29">+AA8-V8</f>
        <v>0.25477218627904108</v>
      </c>
      <c r="AG8" s="147">
        <f t="shared" ref="AG8:AG24" si="30">+AB8-W8</f>
        <v>2.0928229748291436</v>
      </c>
      <c r="AH8" s="147">
        <f t="shared" ref="AH8:AH24" si="31">+AD8-Y8</f>
        <v>0.52010031731157014</v>
      </c>
      <c r="AI8" s="147">
        <f t="shared" ref="AI8:AI24" si="32">+AC8-X8</f>
        <v>0.47317505790979686</v>
      </c>
      <c r="AJ8" s="147"/>
      <c r="AK8" s="97">
        <f t="shared" si="10"/>
        <v>100</v>
      </c>
      <c r="AL8" s="97">
        <f t="shared" si="11"/>
        <v>100</v>
      </c>
      <c r="AN8" s="139">
        <f>('Non Double Counted #''s'!AG8/'Non Double Counted #''s'!$AF8)*100</f>
        <v>69.712775693298141</v>
      </c>
      <c r="AO8" s="139">
        <f>('Non Double Counted #''s'!AH8/'Non Double Counted #''s'!$AF8)*100</f>
        <v>26.013206442832633</v>
      </c>
      <c r="AP8" s="139">
        <f>('Non Double Counted #''s'!AI8/'Non Double Counted #''s'!$AF8)*100</f>
        <v>2.1007230868466484</v>
      </c>
      <c r="AQ8" s="139">
        <f>('Non Double Counted #''s'!AJ8/'Non Double Counted #''s'!$AF8)*100</f>
        <v>0.86845311302684125</v>
      </c>
      <c r="AR8" s="139">
        <f>('Non Double Counted #''s'!AK8/'Non Double Counted #''s'!$AF8)*100</f>
        <v>1.3048416639957492</v>
      </c>
      <c r="AS8" s="154">
        <f>('Non Double Counted #''s'!CO8/'Non Double Counted #''s'!$CN8)*100</f>
        <v>66.42076230283827</v>
      </c>
      <c r="AT8" s="154">
        <f>('Non Double Counted #''s'!CP8/'Non Double Counted #''s'!$CN8)*100</f>
        <v>26.276749055903505</v>
      </c>
      <c r="AU8" s="154">
        <f>('Non Double Counted #''s'!CQ8/'Non Double Counted #''s'!$CN8)*100</f>
        <v>4.0966154032027493</v>
      </c>
      <c r="AV8" s="154">
        <f>('Non Double Counted #''s'!CR8/'Non Double Counted #''s'!$CN8)*100</f>
        <v>1.3612698454731156</v>
      </c>
      <c r="AW8" s="154">
        <f>('Non Double Counted #''s'!CS8/'Non Double Counted #''s'!$CN8)*100</f>
        <v>1.8446033925823619</v>
      </c>
      <c r="AX8" s="161">
        <f t="shared" ref="AX8:AX24" si="33">+AS8-AN8</f>
        <v>-3.2920133904598714</v>
      </c>
      <c r="AY8" s="147">
        <f t="shared" ref="AY8:AY24" si="34">+AT8-AO8</f>
        <v>0.26354261307087157</v>
      </c>
      <c r="AZ8" s="147">
        <f t="shared" ref="AZ8:AZ24" si="35">+AU8-AP8</f>
        <v>1.9958923163561009</v>
      </c>
      <c r="BA8" s="147">
        <f t="shared" ref="BA8:BA24" si="36">+AW8-AR8</f>
        <v>0.53976172858661275</v>
      </c>
      <c r="BB8" s="147">
        <f t="shared" ref="BB8:BB24" si="37">+AV8-AQ8</f>
        <v>0.49281673244627433</v>
      </c>
      <c r="BD8" s="97">
        <f t="shared" si="12"/>
        <v>100</v>
      </c>
      <c r="BE8" s="97">
        <f t="shared" si="13"/>
        <v>100</v>
      </c>
      <c r="BG8" s="323">
        <f>('Non Double Counted #''s'!AM8/'Non Double Counted #''s'!$AL8)*100</f>
        <v>69.498004470801988</v>
      </c>
      <c r="BH8" s="323">
        <f>('Non Double Counted #''s'!AN8/'Non Double Counted #''s'!$AL8)*100</f>
        <v>26.02524667297153</v>
      </c>
      <c r="BI8" s="323">
        <f>('Non Double Counted #''s'!AO8/'Non Double Counted #''s'!$AL8)*100</f>
        <v>2.2369764703741692</v>
      </c>
      <c r="BJ8" s="323">
        <f>('Non Double Counted #''s'!AP8/'Non Double Counted #''s'!$AL8)*100</f>
        <v>0.89842084031017799</v>
      </c>
      <c r="BK8" s="323">
        <f>('Non Double Counted #''s'!AQ8/'Non Double Counted #''s'!$AL8)*100</f>
        <v>1.3413515455421348</v>
      </c>
      <c r="BL8" s="323">
        <f>('Non Double Counted #''s'!CU8/'Non Double Counted #''s'!$CT8)*100</f>
        <v>66.186584379807968</v>
      </c>
      <c r="BM8" s="323">
        <f>('Non Double Counted #''s'!CV8/'Non Double Counted #''s'!$CT8)*100</f>
        <v>26.364603123246553</v>
      </c>
      <c r="BN8" s="323">
        <f>('Non Double Counted #''s'!CW8/'Non Double Counted #''s'!$CT8)*100</f>
        <v>4.1379335943565536</v>
      </c>
      <c r="BO8" s="323">
        <f>('Non Double Counted #''s'!CX8/'Non Double Counted #''s'!$CT8)*100</f>
        <v>1.407768461804475</v>
      </c>
      <c r="BP8" s="323">
        <f>('Non Double Counted #''s'!CY8/'Non Double Counted #''s'!$CT8)*100</f>
        <v>1.9031104407844552</v>
      </c>
      <c r="BQ8" s="61">
        <f t="shared" si="14"/>
        <v>-3.3114200909940195</v>
      </c>
      <c r="BR8" s="61">
        <f t="shared" si="15"/>
        <v>0.33935645027502304</v>
      </c>
      <c r="BS8" s="61">
        <f t="shared" si="16"/>
        <v>1.9009571239823844</v>
      </c>
      <c r="BT8" s="61">
        <f t="shared" si="17"/>
        <v>0.56175889524232048</v>
      </c>
      <c r="BU8" s="61">
        <f t="shared" si="18"/>
        <v>0.50934762149429702</v>
      </c>
      <c r="BW8" s="97">
        <f t="shared" si="19"/>
        <v>100.00000000000001</v>
      </c>
      <c r="BX8" s="97">
        <f t="shared" si="20"/>
        <v>100.00000000000001</v>
      </c>
    </row>
    <row r="9" spans="1:76">
      <c r="A9" s="103" t="s">
        <v>12</v>
      </c>
      <c r="B9" s="139">
        <f>('Non Double Counted #''s'!U9/'Non Double Counted #''s'!$T9)*100</f>
        <v>78.267854599994564</v>
      </c>
      <c r="C9" s="139">
        <f>('Non Double Counted #''s'!V9/'Non Double Counted #''s'!$T9)*100</f>
        <v>15.629232737495263</v>
      </c>
      <c r="D9" s="139">
        <f>('Non Double Counted #''s'!W9/'Non Double Counted #''s'!$T9)*100</f>
        <v>3.5350968415017689</v>
      </c>
      <c r="E9" s="139">
        <f>('Non Double Counted #''s'!X9/'Non Double Counted #''s'!$T9)*100</f>
        <v>1.0699728324015345</v>
      </c>
      <c r="F9" s="139">
        <f>('Non Double Counted #''s'!Y9/'Non Double Counted #''s'!$T9)*100</f>
        <v>1.4978429886068603</v>
      </c>
      <c r="G9" s="154">
        <f>('Non Double Counted #''s'!CC9/'Non Double Counted #''s'!$CB9)*100</f>
        <v>74.197432997308695</v>
      </c>
      <c r="H9" s="139">
        <f>('Non Double Counted #''s'!CD9/'Non Double Counted #''s'!$CB9)*100</f>
        <v>15.355589675760106</v>
      </c>
      <c r="I9" s="139">
        <f>('Non Double Counted #''s'!CE9/'Non Double Counted #''s'!$CB9)*100</f>
        <v>6.6397683577724687</v>
      </c>
      <c r="J9" s="139">
        <f>('Non Double Counted #''s'!CF9/'Non Double Counted #''s'!$CB9)*100</f>
        <v>1.5929657768146064</v>
      </c>
      <c r="K9" s="139">
        <f>('Non Double Counted #''s'!CG9/'Non Double Counted #''s'!$CB9)*100</f>
        <v>2.2142431923441253</v>
      </c>
      <c r="L9" s="161">
        <f t="shared" si="21"/>
        <v>-4.0704216026858688</v>
      </c>
      <c r="M9" s="147">
        <f t="shared" si="22"/>
        <v>-0.27364306173515729</v>
      </c>
      <c r="N9" s="147">
        <f t="shared" si="23"/>
        <v>3.1046715162706997</v>
      </c>
      <c r="O9" s="147">
        <f t="shared" si="24"/>
        <v>0.71640020373726498</v>
      </c>
      <c r="P9" s="147">
        <f t="shared" si="25"/>
        <v>0.52299294441307187</v>
      </c>
      <c r="R9" s="97">
        <f t="shared" si="26"/>
        <v>99.999999999999986</v>
      </c>
      <c r="S9" s="97">
        <f t="shared" si="27"/>
        <v>100</v>
      </c>
      <c r="U9" s="139">
        <f>('Non Double Counted #''s'!AA9/'Non Double Counted #''s'!$Z9)*100</f>
        <v>77.921261754276358</v>
      </c>
      <c r="V9" s="139">
        <f>('Non Double Counted #''s'!AB9/'Non Double Counted #''s'!$Z9)*100</f>
        <v>15.618702322708296</v>
      </c>
      <c r="W9" s="139">
        <f>('Non Double Counted #''s'!AC9/'Non Double Counted #''s'!$Z9)*100</f>
        <v>3.8125548458874512</v>
      </c>
      <c r="X9" s="139">
        <f>('Non Double Counted #''s'!AD9/'Non Double Counted #''s'!$Z9)*100</f>
        <v>1.1031911377558441</v>
      </c>
      <c r="Y9" s="139">
        <f>('Non Double Counted #''s'!AE9/'Non Double Counted #''s'!$Z9)*100</f>
        <v>1.5442899393720466</v>
      </c>
      <c r="Z9" s="154">
        <f>('Non Double Counted #''s'!CI9/'Non Double Counted #''s'!$CH9)*100</f>
        <v>73.944901057294516</v>
      </c>
      <c r="AA9" s="139">
        <f>('Non Double Counted #''s'!CJ9/'Non Double Counted #''s'!$CH9)*100</f>
        <v>15.366526614111073</v>
      </c>
      <c r="AB9" s="139">
        <f>('Non Double Counted #''s'!CK9/'Non Double Counted #''s'!$CH9)*100</f>
        <v>6.7712488865364069</v>
      </c>
      <c r="AC9" s="139">
        <f>('Non Double Counted #''s'!CL9/'Non Double Counted #''s'!$CH9)*100</f>
        <v>1.6272929212028899</v>
      </c>
      <c r="AD9" s="139">
        <f>('Non Double Counted #''s'!CM9/'Non Double Counted #''s'!$CH9)*100</f>
        <v>2.2900305208551264</v>
      </c>
      <c r="AE9" s="161">
        <f t="shared" si="28"/>
        <v>-3.9763606969818426</v>
      </c>
      <c r="AF9" s="147">
        <f t="shared" si="29"/>
        <v>-0.25217570859722294</v>
      </c>
      <c r="AG9" s="147">
        <f t="shared" si="30"/>
        <v>2.9586940406489557</v>
      </c>
      <c r="AH9" s="147">
        <f t="shared" si="31"/>
        <v>0.74574058148307976</v>
      </c>
      <c r="AI9" s="147">
        <f t="shared" si="32"/>
        <v>0.52410178344704583</v>
      </c>
      <c r="AJ9" s="147"/>
      <c r="AK9" s="97">
        <f t="shared" si="10"/>
        <v>100</v>
      </c>
      <c r="AL9" s="97">
        <f t="shared" si="11"/>
        <v>100.00000000000003</v>
      </c>
      <c r="AN9" s="139">
        <f>('Non Double Counted #''s'!AG9/'Non Double Counted #''s'!$AF9)*100</f>
        <v>77.566651422104272</v>
      </c>
      <c r="AO9" s="139">
        <f>('Non Double Counted #''s'!AH9/'Non Double Counted #''s'!$AF9)*100</f>
        <v>15.591544823612564</v>
      </c>
      <c r="AP9" s="139">
        <f>('Non Double Counted #''s'!AI9/'Non Double Counted #''s'!$AF9)*100</f>
        <v>4.1057298092025896</v>
      </c>
      <c r="AQ9" s="139">
        <f>('Non Double Counted #''s'!AJ9/'Non Double Counted #''s'!$AF9)*100</f>
        <v>1.1377496450396243</v>
      </c>
      <c r="AR9" s="139">
        <f>('Non Double Counted #''s'!AK9/'Non Double Counted #''s'!$AF9)*100</f>
        <v>1.5983243000409506</v>
      </c>
      <c r="AS9" s="154">
        <f>('Non Double Counted #''s'!CO9/'Non Double Counted #''s'!$CN9)*100</f>
        <v>73.663509128453896</v>
      </c>
      <c r="AT9" s="154">
        <f>('Non Double Counted #''s'!CP9/'Non Double Counted #''s'!$CN9)*100</f>
        <v>15.361091690706106</v>
      </c>
      <c r="AU9" s="154">
        <f>('Non Double Counted #''s'!CQ9/'Non Double Counted #''s'!$CN9)*100</f>
        <v>6.9069360300306855</v>
      </c>
      <c r="AV9" s="154">
        <f>('Non Double Counted #''s'!CR9/'Non Double Counted #''s'!$CN9)*100</f>
        <v>1.6952239545336125</v>
      </c>
      <c r="AW9" s="154">
        <f>('Non Double Counted #''s'!CS9/'Non Double Counted #''s'!$CN9)*100</f>
        <v>2.3732391962756978</v>
      </c>
      <c r="AX9" s="161">
        <f t="shared" si="33"/>
        <v>-3.9031422936503759</v>
      </c>
      <c r="AY9" s="147">
        <f t="shared" si="34"/>
        <v>-0.23045313290645808</v>
      </c>
      <c r="AZ9" s="147">
        <f t="shared" si="35"/>
        <v>2.8012062208280959</v>
      </c>
      <c r="BA9" s="147">
        <f t="shared" si="36"/>
        <v>0.77491489623474719</v>
      </c>
      <c r="BB9" s="147">
        <f t="shared" si="37"/>
        <v>0.55747430949398824</v>
      </c>
      <c r="BD9" s="97">
        <f t="shared" si="12"/>
        <v>100</v>
      </c>
      <c r="BE9" s="97">
        <f t="shared" si="13"/>
        <v>100</v>
      </c>
      <c r="BG9" s="323">
        <f>('Non Double Counted #''s'!AM9/'Non Double Counted #''s'!$AL9)*100</f>
        <v>77.221697319639389</v>
      </c>
      <c r="BH9" s="323">
        <f>('Non Double Counted #''s'!AN9/'Non Double Counted #''s'!$AL9)*100</f>
        <v>15.571870719960762</v>
      </c>
      <c r="BI9" s="323">
        <f>('Non Double Counted #''s'!AO9/'Non Double Counted #''s'!$AL9)*100</f>
        <v>4.3703887794682927</v>
      </c>
      <c r="BJ9" s="323">
        <f>('Non Double Counted #''s'!AP9/'Non Double Counted #''s'!$AL9)*100</f>
        <v>1.1761588881942902</v>
      </c>
      <c r="BK9" s="323">
        <f>('Non Double Counted #''s'!AQ9/'Non Double Counted #''s'!$AL9)*100</f>
        <v>1.6598842927372581</v>
      </c>
      <c r="BL9" s="323">
        <f>('Non Double Counted #''s'!CU9/'Non Double Counted #''s'!$CT9)*100</f>
        <v>73.385981312506971</v>
      </c>
      <c r="BM9" s="323">
        <f>('Non Double Counted #''s'!CV9/'Non Double Counted #''s'!$CT9)*100</f>
        <v>15.387600126619446</v>
      </c>
      <c r="BN9" s="323">
        <f>('Non Double Counted #''s'!CW9/'Non Double Counted #''s'!$CT9)*100</f>
        <v>7.0396164469086617</v>
      </c>
      <c r="BO9" s="323">
        <f>('Non Double Counted #''s'!CX9/'Non Double Counted #''s'!$CT9)*100</f>
        <v>1.7470179873104124</v>
      </c>
      <c r="BP9" s="323">
        <f>('Non Double Counted #''s'!CY9/'Non Double Counted #''s'!$CT9)*100</f>
        <v>2.4397841266545059</v>
      </c>
      <c r="BQ9" s="61">
        <f t="shared" si="14"/>
        <v>-3.8357160071324188</v>
      </c>
      <c r="BR9" s="61">
        <f t="shared" si="15"/>
        <v>-0.18427059334131535</v>
      </c>
      <c r="BS9" s="61">
        <f t="shared" si="16"/>
        <v>2.669227667440369</v>
      </c>
      <c r="BT9" s="61">
        <f t="shared" si="17"/>
        <v>0.77989983391724782</v>
      </c>
      <c r="BU9" s="61">
        <f t="shared" si="18"/>
        <v>0.5708590991161222</v>
      </c>
      <c r="BW9" s="97">
        <f t="shared" si="19"/>
        <v>99.999999999999986</v>
      </c>
      <c r="BX9" s="97">
        <f t="shared" si="20"/>
        <v>100</v>
      </c>
    </row>
    <row r="10" spans="1:76">
      <c r="A10" s="103" t="s">
        <v>26</v>
      </c>
      <c r="B10" s="139">
        <f>('Non Double Counted #''s'!U10/'Non Double Counted #''s'!$T10)*100</f>
        <v>72.093825283386494</v>
      </c>
      <c r="C10" s="139">
        <f>('Non Double Counted #''s'!V10/'Non Double Counted #''s'!$T10)*100</f>
        <v>19.254422289294624</v>
      </c>
      <c r="D10" s="139">
        <f>('Non Double Counted #''s'!W10/'Non Double Counted #''s'!$T10)*100</f>
        <v>5.0307238029548218</v>
      </c>
      <c r="E10" s="139">
        <f>('Non Double Counted #''s'!X10/'Non Double Counted #''s'!$T10)*100</f>
        <v>1.0787944085447667</v>
      </c>
      <c r="F10" s="139">
        <f>('Non Double Counted #''s'!Y10/'Non Double Counted #''s'!$T10)*100</f>
        <v>2.5422342158192972</v>
      </c>
      <c r="G10" s="154">
        <f>('Non Double Counted #''s'!CC10/'Non Double Counted #''s'!$CB10)*100</f>
        <v>65.071571486052235</v>
      </c>
      <c r="H10" s="139">
        <f>('Non Double Counted #''s'!CD10/'Non Double Counted #''s'!$CB10)*100</f>
        <v>20.906921241050121</v>
      </c>
      <c r="I10" s="139">
        <f>('Non Double Counted #''s'!CE10/'Non Double Counted #''s'!$CB10)*100</f>
        <v>8.3948916092974031</v>
      </c>
      <c r="J10" s="139">
        <f>('Non Double Counted #''s'!CF10/'Non Double Counted #''s'!$CB10)*100</f>
        <v>1.9721430658060819</v>
      </c>
      <c r="K10" s="139">
        <f>('Non Double Counted #''s'!CG10/'Non Double Counted #''s'!$CB10)*100</f>
        <v>3.6544725977941539</v>
      </c>
      <c r="L10" s="161">
        <f t="shared" si="21"/>
        <v>-7.0222537973342583</v>
      </c>
      <c r="M10" s="147">
        <f t="shared" si="22"/>
        <v>1.6524989517554971</v>
      </c>
      <c r="N10" s="147">
        <f t="shared" si="23"/>
        <v>3.3641678063425813</v>
      </c>
      <c r="O10" s="147">
        <f t="shared" si="24"/>
        <v>1.1122383819748567</v>
      </c>
      <c r="P10" s="147">
        <f t="shared" si="25"/>
        <v>0.89334865726131518</v>
      </c>
      <c r="R10" s="97">
        <f t="shared" si="26"/>
        <v>100</v>
      </c>
      <c r="S10" s="97">
        <f t="shared" si="27"/>
        <v>99.999999999999986</v>
      </c>
      <c r="U10" s="139">
        <f>('Non Double Counted #''s'!AA10/'Non Double Counted #''s'!$Z10)*100</f>
        <v>71.581812798124844</v>
      </c>
      <c r="V10" s="139">
        <f>('Non Double Counted #''s'!AB10/'Non Double Counted #''s'!$Z10)*100</f>
        <v>19.396994677608383</v>
      </c>
      <c r="W10" s="139">
        <f>('Non Double Counted #''s'!AC10/'Non Double Counted #''s'!$Z10)*100</f>
        <v>5.2808376483937023</v>
      </c>
      <c r="X10" s="139">
        <f>('Non Double Counted #''s'!AD10/'Non Double Counted #''s'!$Z10)*100</f>
        <v>1.1081473150412926</v>
      </c>
      <c r="Y10" s="139">
        <f>('Non Double Counted #''s'!AE10/'Non Double Counted #''s'!$Z10)*100</f>
        <v>2.6322075608317763</v>
      </c>
      <c r="Z10" s="154">
        <f>('Non Double Counted #''s'!CI10/'Non Double Counted #''s'!$CH10)*100</f>
        <v>64.553392680341787</v>
      </c>
      <c r="AA10" s="139">
        <f>('Non Double Counted #''s'!CJ10/'Non Double Counted #''s'!$CH10)*100</f>
        <v>21.011087219166672</v>
      </c>
      <c r="AB10" s="139">
        <f>('Non Double Counted #''s'!CK10/'Non Double Counted #''s'!$CH10)*100</f>
        <v>8.5937942976277188</v>
      </c>
      <c r="AC10" s="139">
        <f>('Non Double Counted #''s'!CL10/'Non Double Counted #''s'!$CH10)*100</f>
        <v>2.0435245318899304</v>
      </c>
      <c r="AD10" s="139">
        <f>('Non Double Counted #''s'!CM10/'Non Double Counted #''s'!$CH10)*100</f>
        <v>3.7982012709739048</v>
      </c>
      <c r="AE10" s="161">
        <f t="shared" si="28"/>
        <v>-7.0284201177830568</v>
      </c>
      <c r="AF10" s="147">
        <f t="shared" si="29"/>
        <v>1.6140925415582892</v>
      </c>
      <c r="AG10" s="147">
        <f t="shared" si="30"/>
        <v>3.3129566492340166</v>
      </c>
      <c r="AH10" s="147">
        <f t="shared" si="31"/>
        <v>1.1659937101421285</v>
      </c>
      <c r="AI10" s="147">
        <f t="shared" si="32"/>
        <v>0.93537721684863784</v>
      </c>
      <c r="AJ10" s="147"/>
      <c r="AK10" s="97">
        <f t="shared" si="10"/>
        <v>99.999999999999986</v>
      </c>
      <c r="AL10" s="97">
        <f t="shared" si="11"/>
        <v>100.00000000000001</v>
      </c>
      <c r="AN10" s="139">
        <f>('Non Double Counted #''s'!AG10/'Non Double Counted #''s'!$AF10)*100</f>
        <v>71.056981659465862</v>
      </c>
      <c r="AO10" s="139">
        <f>('Non Double Counted #''s'!AH10/'Non Double Counted #''s'!$AF10)*100</f>
        <v>19.528481004885407</v>
      </c>
      <c r="AP10" s="139">
        <f>('Non Double Counted #''s'!AI10/'Non Double Counted #''s'!$AF10)*100</f>
        <v>5.5296698114366141</v>
      </c>
      <c r="AQ10" s="139">
        <f>('Non Double Counted #''s'!AJ10/'Non Double Counted #''s'!$AF10)*100</f>
        <v>1.1409104194964275</v>
      </c>
      <c r="AR10" s="139">
        <f>('Non Double Counted #''s'!AK10/'Non Double Counted #''s'!$AF10)*100</f>
        <v>2.7439571047156814</v>
      </c>
      <c r="AS10" s="154">
        <f>('Non Double Counted #''s'!CO10/'Non Double Counted #''s'!$CN10)*100</f>
        <v>64.121592353866973</v>
      </c>
      <c r="AT10" s="154">
        <f>('Non Double Counted #''s'!CP10/'Non Double Counted #''s'!$CN10)*100</f>
        <v>21.122356059795905</v>
      </c>
      <c r="AU10" s="154">
        <f>('Non Double Counted #''s'!CQ10/'Non Double Counted #''s'!$CN10)*100</f>
        <v>8.7436227314315218</v>
      </c>
      <c r="AV10" s="154">
        <f>('Non Double Counted #''s'!CR10/'Non Double Counted #''s'!$CN10)*100</f>
        <v>2.0947362622049823</v>
      </c>
      <c r="AW10" s="154">
        <f>('Non Double Counted #''s'!CS10/'Non Double Counted #''s'!$CN10)*100</f>
        <v>3.9176925927006132</v>
      </c>
      <c r="AX10" s="161">
        <f t="shared" si="33"/>
        <v>-6.9353893055988891</v>
      </c>
      <c r="AY10" s="147">
        <f t="shared" si="34"/>
        <v>1.5938750549104981</v>
      </c>
      <c r="AZ10" s="147">
        <f t="shared" si="35"/>
        <v>3.2139529199949077</v>
      </c>
      <c r="BA10" s="147">
        <f t="shared" si="36"/>
        <v>1.1737354879849318</v>
      </c>
      <c r="BB10" s="147">
        <f t="shared" si="37"/>
        <v>0.95382584270855486</v>
      </c>
      <c r="BD10" s="97">
        <f t="shared" si="12"/>
        <v>99.999999999999986</v>
      </c>
      <c r="BE10" s="97">
        <f t="shared" si="13"/>
        <v>99.999999999999986</v>
      </c>
      <c r="BG10" s="323">
        <f>('Non Double Counted #''s'!AM10/'Non Double Counted #''s'!$AL10)*100</f>
        <v>70.565423492337246</v>
      </c>
      <c r="BH10" s="323">
        <f>('Non Double Counted #''s'!AN10/'Non Double Counted #''s'!$AL10)*100</f>
        <v>19.640854469396206</v>
      </c>
      <c r="BI10" s="323">
        <f>('Non Double Counted #''s'!AO10/'Non Double Counted #''s'!$AL10)*100</f>
        <v>5.7718346772728486</v>
      </c>
      <c r="BJ10" s="323">
        <f>('Non Double Counted #''s'!AP10/'Non Double Counted #''s'!$AL10)*100</f>
        <v>1.170063050908219</v>
      </c>
      <c r="BK10" s="323">
        <f>('Non Double Counted #''s'!AQ10/'Non Double Counted #''s'!$AL10)*100</f>
        <v>2.851824310085481</v>
      </c>
      <c r="BL10" s="323">
        <f>('Non Double Counted #''s'!CU10/'Non Double Counted #''s'!$CT10)*100</f>
        <v>63.68790975765647</v>
      </c>
      <c r="BM10" s="323">
        <f>('Non Double Counted #''s'!CV10/'Non Double Counted #''s'!$CT10)*100</f>
        <v>21.216121178178181</v>
      </c>
      <c r="BN10" s="323">
        <f>('Non Double Counted #''s'!CW10/'Non Double Counted #''s'!$CT10)*100</f>
        <v>8.9059163287424088</v>
      </c>
      <c r="BO10" s="323">
        <f>('Non Double Counted #''s'!CX10/'Non Double Counted #''s'!$CT10)*100</f>
        <v>2.1462910986795838</v>
      </c>
      <c r="BP10" s="323">
        <f>('Non Double Counted #''s'!CY10/'Non Double Counted #''s'!$CT10)*100</f>
        <v>4.0437616367433575</v>
      </c>
      <c r="BQ10" s="61">
        <f t="shared" si="14"/>
        <v>-6.8775137346807753</v>
      </c>
      <c r="BR10" s="61">
        <f t="shared" si="15"/>
        <v>1.5752667087819745</v>
      </c>
      <c r="BS10" s="61">
        <f t="shared" si="16"/>
        <v>3.1340816514695602</v>
      </c>
      <c r="BT10" s="61">
        <f t="shared" si="17"/>
        <v>1.1919373266578766</v>
      </c>
      <c r="BU10" s="61">
        <f t="shared" si="18"/>
        <v>0.97622804777136474</v>
      </c>
      <c r="BW10" s="97">
        <f t="shared" si="19"/>
        <v>100</v>
      </c>
      <c r="BX10" s="97">
        <f t="shared" si="20"/>
        <v>100</v>
      </c>
    </row>
    <row r="11" spans="1:76">
      <c r="A11" s="103" t="s">
        <v>13</v>
      </c>
      <c r="B11" s="139">
        <f>('Non Double Counted #''s'!U11/'Non Double Counted #''s'!$T11)*100</f>
        <v>64.922463091315237</v>
      </c>
      <c r="C11" s="139">
        <f>('Non Double Counted #''s'!V11/'Non Double Counted #''s'!$T11)*100</f>
        <v>14.605102806275411</v>
      </c>
      <c r="D11" s="139">
        <f>('Non Double Counted #''s'!W11/'Non Double Counted #''s'!$T11)*100</f>
        <v>17.443910414305748</v>
      </c>
      <c r="E11" s="139">
        <f>('Non Double Counted #''s'!X11/'Non Double Counted #''s'!$T11)*100</f>
        <v>0.93993329797792435</v>
      </c>
      <c r="F11" s="139">
        <f>('Non Double Counted #''s'!Y11/'Non Double Counted #''s'!$T11)*100</f>
        <v>2.0885903901256824</v>
      </c>
      <c r="G11" s="154">
        <f>('Non Double Counted #''s'!CC11/'Non Double Counted #''s'!$CB11)*100</f>
        <v>57.522979616154068</v>
      </c>
      <c r="H11" s="139">
        <f>('Non Double Counted #''s'!CD11/'Non Double Counted #''s'!$CB11)*100</f>
        <v>15.359609334719032</v>
      </c>
      <c r="I11" s="139">
        <f>('Non Double Counted #''s'!CE11/'Non Double Counted #''s'!$CB11)*100</f>
        <v>22.854600031840413</v>
      </c>
      <c r="J11" s="139">
        <f>('Non Double Counted #''s'!CF11/'Non Double Counted #''s'!$CB11)*100</f>
        <v>1.4471173669720889</v>
      </c>
      <c r="K11" s="139">
        <f>('Non Double Counted #''s'!CG11/'Non Double Counted #''s'!$CB11)*100</f>
        <v>2.8156936503144006</v>
      </c>
      <c r="L11" s="161">
        <f t="shared" si="21"/>
        <v>-7.3994834751611691</v>
      </c>
      <c r="M11" s="147">
        <f t="shared" si="22"/>
        <v>0.75450652844362054</v>
      </c>
      <c r="N11" s="147">
        <f t="shared" si="23"/>
        <v>5.4106896175346648</v>
      </c>
      <c r="O11" s="147">
        <f t="shared" si="24"/>
        <v>0.72710326018871818</v>
      </c>
      <c r="P11" s="147">
        <f t="shared" si="25"/>
        <v>0.50718406899416457</v>
      </c>
      <c r="R11" s="97">
        <f t="shared" si="26"/>
        <v>100.00000000000001</v>
      </c>
      <c r="S11" s="97">
        <f t="shared" si="27"/>
        <v>100.00000000000001</v>
      </c>
      <c r="U11" s="139">
        <f>('Non Double Counted #''s'!AA11/'Non Double Counted #''s'!$Z11)*100</f>
        <v>64.256393821078291</v>
      </c>
      <c r="V11" s="139">
        <f>('Non Double Counted #''s'!AB11/'Non Double Counted #''s'!$Z11)*100</f>
        <v>14.65761755210678</v>
      </c>
      <c r="W11" s="139">
        <f>('Non Double Counted #''s'!AC11/'Non Double Counted #''s'!$Z11)*100</f>
        <v>17.949099961633802</v>
      </c>
      <c r="X11" s="139">
        <f>('Non Double Counted #''s'!AD11/'Non Double Counted #''s'!$Z11)*100</f>
        <v>0.97713406953920146</v>
      </c>
      <c r="Y11" s="139">
        <f>('Non Double Counted #''s'!AE11/'Non Double Counted #''s'!$Z11)*100</f>
        <v>2.1597545956419384</v>
      </c>
      <c r="Z11" s="154">
        <f>('Non Double Counted #''s'!CI11/'Non Double Counted #''s'!$CH11)*100</f>
        <v>56.986448811775894</v>
      </c>
      <c r="AA11" s="139">
        <f>('Non Double Counted #''s'!CJ11/'Non Double Counted #''s'!$CH11)*100</f>
        <v>15.444863452790743</v>
      </c>
      <c r="AB11" s="139">
        <f>('Non Double Counted #''s'!CK11/'Non Double Counted #''s'!$CH11)*100</f>
        <v>23.213061809851013</v>
      </c>
      <c r="AC11" s="139">
        <f>('Non Double Counted #''s'!CL11/'Non Double Counted #''s'!$CH11)*100</f>
        <v>1.4813769517984874</v>
      </c>
      <c r="AD11" s="139">
        <f>('Non Double Counted #''s'!CM11/'Non Double Counted #''s'!$CH11)*100</f>
        <v>2.8742489737838635</v>
      </c>
      <c r="AE11" s="161">
        <f t="shared" si="28"/>
        <v>-7.269945009302397</v>
      </c>
      <c r="AF11" s="147">
        <f t="shared" si="29"/>
        <v>0.78724590068396338</v>
      </c>
      <c r="AG11" s="147">
        <f t="shared" si="30"/>
        <v>5.2639618482172104</v>
      </c>
      <c r="AH11" s="147">
        <f t="shared" si="31"/>
        <v>0.71449437814192507</v>
      </c>
      <c r="AI11" s="147">
        <f t="shared" si="32"/>
        <v>0.50424288225928593</v>
      </c>
      <c r="AJ11" s="147"/>
      <c r="AK11" s="97">
        <f t="shared" si="10"/>
        <v>100.00000000000003</v>
      </c>
      <c r="AL11" s="97">
        <f t="shared" si="11"/>
        <v>100</v>
      </c>
      <c r="AN11" s="139">
        <f>('Non Double Counted #''s'!AG11/'Non Double Counted #''s'!$AF11)*100</f>
        <v>63.638079587127535</v>
      </c>
      <c r="AO11" s="139">
        <f>('Non Double Counted #''s'!AH11/'Non Double Counted #''s'!$AF11)*100</f>
        <v>14.713523147115747</v>
      </c>
      <c r="AP11" s="139">
        <f>('Non Double Counted #''s'!AI11/'Non Double Counted #''s'!$AF11)*100</f>
        <v>18.408395605519331</v>
      </c>
      <c r="AQ11" s="139">
        <f>('Non Double Counted #''s'!AJ11/'Non Double Counted #''s'!$AF11)*100</f>
        <v>1.0132820761610872</v>
      </c>
      <c r="AR11" s="139">
        <f>('Non Double Counted #''s'!AK11/'Non Double Counted #''s'!$AF11)*100</f>
        <v>2.2267195840762923</v>
      </c>
      <c r="AS11" s="154">
        <f>('Non Double Counted #''s'!CO11/'Non Double Counted #''s'!$CN11)*100</f>
        <v>56.437155485182224</v>
      </c>
      <c r="AT11" s="154">
        <f>('Non Double Counted #''s'!CP11/'Non Double Counted #''s'!$CN11)*100</f>
        <v>15.495733105029135</v>
      </c>
      <c r="AU11" s="154">
        <f>('Non Double Counted #''s'!CQ11/'Non Double Counted #''s'!$CN11)*100</f>
        <v>23.6247587309478</v>
      </c>
      <c r="AV11" s="154">
        <f>('Non Double Counted #''s'!CR11/'Non Double Counted #''s'!$CN11)*100</f>
        <v>1.5174455297076745</v>
      </c>
      <c r="AW11" s="154">
        <f>('Non Double Counted #''s'!CS11/'Non Double Counted #''s'!$CN11)*100</f>
        <v>2.9249071491331704</v>
      </c>
      <c r="AX11" s="161">
        <f t="shared" si="33"/>
        <v>-7.2009241019453114</v>
      </c>
      <c r="AY11" s="147">
        <f t="shared" si="34"/>
        <v>0.78220995791338765</v>
      </c>
      <c r="AZ11" s="147">
        <f t="shared" si="35"/>
        <v>5.2163631254284688</v>
      </c>
      <c r="BA11" s="147">
        <f t="shared" si="36"/>
        <v>0.69818756505687807</v>
      </c>
      <c r="BB11" s="147">
        <f t="shared" si="37"/>
        <v>0.50416345354658731</v>
      </c>
      <c r="BD11" s="97">
        <f t="shared" si="12"/>
        <v>100</v>
      </c>
      <c r="BE11" s="97">
        <f t="shared" si="13"/>
        <v>100.00000000000001</v>
      </c>
      <c r="BG11" s="323">
        <f>('Non Double Counted #''s'!AM11/'Non Double Counted #''s'!$AL11)*100</f>
        <v>63.024893826090633</v>
      </c>
      <c r="BH11" s="323">
        <f>('Non Double Counted #''s'!AN11/'Non Double Counted #''s'!$AL11)*100</f>
        <v>14.757652142558332</v>
      </c>
      <c r="BI11" s="323">
        <f>('Non Double Counted #''s'!AO11/'Non Double Counted #''s'!$AL11)*100</f>
        <v>18.870443947898011</v>
      </c>
      <c r="BJ11" s="323">
        <f>('Non Double Counted #''s'!AP11/'Non Double Counted #''s'!$AL11)*100</f>
        <v>1.0484058073638438</v>
      </c>
      <c r="BK11" s="323">
        <f>('Non Double Counted #''s'!AQ11/'Non Double Counted #''s'!$AL11)*100</f>
        <v>2.2986042760891867</v>
      </c>
      <c r="BL11" s="323">
        <f>('Non Double Counted #''s'!CU11/'Non Double Counted #''s'!$CT11)*100</f>
        <v>55.814342891477466</v>
      </c>
      <c r="BM11" s="323">
        <f>('Non Double Counted #''s'!CV11/'Non Double Counted #''s'!$CT11)*100</f>
        <v>15.556601804115225</v>
      </c>
      <c r="BN11" s="323">
        <f>('Non Double Counted #''s'!CW11/'Non Double Counted #''s'!$CT11)*100</f>
        <v>24.072776875547579</v>
      </c>
      <c r="BO11" s="323">
        <f>('Non Double Counted #''s'!CX11/'Non Double Counted #''s'!$CT11)*100</f>
        <v>1.5550715399262374</v>
      </c>
      <c r="BP11" s="323">
        <f>('Non Double Counted #''s'!CY11/'Non Double Counted #''s'!$CT11)*100</f>
        <v>3.0012068889334933</v>
      </c>
      <c r="BQ11" s="61">
        <f t="shared" si="14"/>
        <v>-7.2105509346131669</v>
      </c>
      <c r="BR11" s="61">
        <f t="shared" si="15"/>
        <v>0.79894966155689318</v>
      </c>
      <c r="BS11" s="61">
        <f t="shared" si="16"/>
        <v>5.202332927649568</v>
      </c>
      <c r="BT11" s="61">
        <f t="shared" si="17"/>
        <v>0.70260261284430658</v>
      </c>
      <c r="BU11" s="61">
        <f t="shared" si="18"/>
        <v>0.50666573256239356</v>
      </c>
      <c r="BW11" s="97">
        <f t="shared" si="19"/>
        <v>100.00000000000001</v>
      </c>
      <c r="BX11" s="97">
        <f t="shared" si="20"/>
        <v>100</v>
      </c>
    </row>
    <row r="12" spans="1:76">
      <c r="A12" s="103" t="s">
        <v>14</v>
      </c>
      <c r="B12" s="139">
        <f>('Non Double Counted #''s'!U12/'Non Double Counted #''s'!$T12)*100</f>
        <v>62.198144297763804</v>
      </c>
      <c r="C12" s="139">
        <f>('Non Double Counted #''s'!V12/'Non Double Counted #''s'!$T12)*100</f>
        <v>28.685877638445955</v>
      </c>
      <c r="D12" s="139">
        <f>('Non Double Counted #''s'!W12/'Non Double Counted #''s'!$T12)*100</f>
        <v>5.7155638377533915</v>
      </c>
      <c r="E12" s="139">
        <f>('Non Double Counted #''s'!X12/'Non Double Counted #''s'!$T12)*100</f>
        <v>0.8769399918656231</v>
      </c>
      <c r="F12" s="139">
        <f>('Non Double Counted #''s'!Y12/'Non Double Counted #''s'!$T12)*100</f>
        <v>2.5234742341712249</v>
      </c>
      <c r="G12" s="154">
        <f>('Non Double Counted #''s'!CC12/'Non Double Counted #''s'!$CB12)*100</f>
        <v>55.526219000917962</v>
      </c>
      <c r="H12" s="139">
        <f>('Non Double Counted #''s'!CD12/'Non Double Counted #''s'!$CB12)*100</f>
        <v>30.233617008703838</v>
      </c>
      <c r="I12" s="139">
        <f>('Non Double Counted #''s'!CE12/'Non Double Counted #''s'!$CB12)*100</f>
        <v>9.0880378514570754</v>
      </c>
      <c r="J12" s="139">
        <f>('Non Double Counted #''s'!CF12/'Non Double Counted #''s'!$CB12)*100</f>
        <v>1.5253978264346866</v>
      </c>
      <c r="K12" s="139">
        <f>('Non Double Counted #''s'!CG12/'Non Double Counted #''s'!$CB12)*100</f>
        <v>3.6267283124864367</v>
      </c>
      <c r="L12" s="161">
        <f t="shared" si="21"/>
        <v>-6.671925296845842</v>
      </c>
      <c r="M12" s="147">
        <f t="shared" si="22"/>
        <v>1.547739370257883</v>
      </c>
      <c r="N12" s="147">
        <f t="shared" si="23"/>
        <v>3.3724740137036839</v>
      </c>
      <c r="O12" s="147">
        <f t="shared" si="24"/>
        <v>1.1032540783152118</v>
      </c>
      <c r="P12" s="147">
        <f t="shared" si="25"/>
        <v>0.64845783456906347</v>
      </c>
      <c r="R12" s="97">
        <f t="shared" si="26"/>
        <v>100</v>
      </c>
      <c r="S12" s="97">
        <f t="shared" si="27"/>
        <v>100</v>
      </c>
      <c r="U12" s="139">
        <f>('Non Double Counted #''s'!AA12/'Non Double Counted #''s'!$Z12)*100</f>
        <v>61.67870541215801</v>
      </c>
      <c r="V12" s="139">
        <f>('Non Double Counted #''s'!AB12/'Non Double Counted #''s'!$Z12)*100</f>
        <v>28.747026040364531</v>
      </c>
      <c r="W12" s="139">
        <f>('Non Double Counted #''s'!AC12/'Non Double Counted #''s'!$Z12)*100</f>
        <v>6.0366924466143512</v>
      </c>
      <c r="X12" s="139">
        <f>('Non Double Counted #''s'!AD12/'Non Double Counted #''s'!$Z12)*100</f>
        <v>0.9185577178257236</v>
      </c>
      <c r="Y12" s="139">
        <f>('Non Double Counted #''s'!AE12/'Non Double Counted #''s'!$Z12)*100</f>
        <v>2.6190183830373801</v>
      </c>
      <c r="Z12" s="154">
        <f>('Non Double Counted #''s'!CI12/'Non Double Counted #''s'!$CH12)*100</f>
        <v>55.140850075277633</v>
      </c>
      <c r="AA12" s="139">
        <f>('Non Double Counted #''s'!CJ12/'Non Double Counted #''s'!$CH12)*100</f>
        <v>30.364119962358661</v>
      </c>
      <c r="AB12" s="139">
        <f>('Non Double Counted #''s'!CK12/'Non Double Counted #''s'!$CH12)*100</f>
        <v>9.1724500488661995</v>
      </c>
      <c r="AC12" s="139">
        <f>('Non Double Counted #''s'!CL12/'Non Double Counted #''s'!$CH12)*100</f>
        <v>1.5663494102033833</v>
      </c>
      <c r="AD12" s="139">
        <f>('Non Double Counted #''s'!CM12/'Non Double Counted #''s'!$CH12)*100</f>
        <v>3.756230503294121</v>
      </c>
      <c r="AE12" s="161">
        <f t="shared" si="28"/>
        <v>-6.5378553368803765</v>
      </c>
      <c r="AF12" s="147">
        <f t="shared" si="29"/>
        <v>1.6170939219941296</v>
      </c>
      <c r="AG12" s="147">
        <f t="shared" si="30"/>
        <v>3.1357576022518483</v>
      </c>
      <c r="AH12" s="147">
        <f t="shared" si="31"/>
        <v>1.1372121202567409</v>
      </c>
      <c r="AI12" s="147">
        <f t="shared" si="32"/>
        <v>0.64779169237765966</v>
      </c>
      <c r="AJ12" s="147"/>
      <c r="AK12" s="97">
        <f t="shared" si="10"/>
        <v>100</v>
      </c>
      <c r="AL12" s="97">
        <f t="shared" si="11"/>
        <v>100</v>
      </c>
      <c r="AN12" s="139">
        <f>('Non Double Counted #''s'!AG12/'Non Double Counted #''s'!$AF12)*100</f>
        <v>61.186115898867321</v>
      </c>
      <c r="AO12" s="139">
        <f>('Non Double Counted #''s'!AH12/'Non Double Counted #''s'!$AF12)*100</f>
        <v>28.825648774683028</v>
      </c>
      <c r="AP12" s="139">
        <f>('Non Double Counted #''s'!AI12/'Non Double Counted #''s'!$AF12)*100</f>
        <v>6.3295752945977775</v>
      </c>
      <c r="AQ12" s="139">
        <f>('Non Double Counted #''s'!AJ12/'Non Double Counted #''s'!$AF12)*100</f>
        <v>0.95568219762361384</v>
      </c>
      <c r="AR12" s="139">
        <f>('Non Double Counted #''s'!AK12/'Non Double Counted #''s'!$AF12)*100</f>
        <v>2.7029778342282609</v>
      </c>
      <c r="AS12" s="154">
        <f>('Non Double Counted #''s'!CO12/'Non Double Counted #''s'!$CN12)*100</f>
        <v>54.80398796377203</v>
      </c>
      <c r="AT12" s="154">
        <f>('Non Double Counted #''s'!CP12/'Non Double Counted #''s'!$CN12)*100</f>
        <v>30.527742380606732</v>
      </c>
      <c r="AU12" s="154">
        <f>('Non Double Counted #''s'!CQ12/'Non Double Counted #''s'!$CN12)*100</f>
        <v>9.1711337490656444</v>
      </c>
      <c r="AV12" s="154">
        <f>('Non Double Counted #''s'!CR12/'Non Double Counted #''s'!$CN12)*100</f>
        <v>1.6156955743433832</v>
      </c>
      <c r="AW12" s="154">
        <f>('Non Double Counted #''s'!CS12/'Non Double Counted #''s'!$CN12)*100</f>
        <v>3.8814403322122217</v>
      </c>
      <c r="AX12" s="161">
        <f t="shared" si="33"/>
        <v>-6.3821279350952906</v>
      </c>
      <c r="AY12" s="147">
        <f t="shared" si="34"/>
        <v>1.7020936059237037</v>
      </c>
      <c r="AZ12" s="147">
        <f t="shared" si="35"/>
        <v>2.8415584544678669</v>
      </c>
      <c r="BA12" s="147">
        <f t="shared" si="36"/>
        <v>1.1784624979839609</v>
      </c>
      <c r="BB12" s="147">
        <f t="shared" si="37"/>
        <v>0.66001337671976934</v>
      </c>
      <c r="BD12" s="97">
        <f t="shared" si="12"/>
        <v>100</v>
      </c>
      <c r="BE12" s="97">
        <f t="shared" si="13"/>
        <v>100.00000000000001</v>
      </c>
      <c r="BG12" s="323">
        <f>('Non Double Counted #''s'!AM12/'Non Double Counted #''s'!$AL12)*100</f>
        <v>60.623510435327432</v>
      </c>
      <c r="BH12" s="323">
        <f>('Non Double Counted #''s'!AN12/'Non Double Counted #''s'!$AL12)*100</f>
        <v>28.921399466105008</v>
      </c>
      <c r="BI12" s="323">
        <f>('Non Double Counted #''s'!AO12/'Non Double Counted #''s'!$AL12)*100</f>
        <v>6.6668529586933341</v>
      </c>
      <c r="BJ12" s="323">
        <f>('Non Double Counted #''s'!AP12/'Non Double Counted #''s'!$AL12)*100</f>
        <v>1.0017573173768601</v>
      </c>
      <c r="BK12" s="323">
        <f>('Non Double Counted #''s'!AQ12/'Non Double Counted #''s'!$AL12)*100</f>
        <v>2.7864798224973657</v>
      </c>
      <c r="BL12" s="323">
        <f>('Non Double Counted #''s'!CU12/'Non Double Counted #''s'!$CT12)*100</f>
        <v>54.342048200204751</v>
      </c>
      <c r="BM12" s="323">
        <f>('Non Double Counted #''s'!CV12/'Non Double Counted #''s'!$CT12)*100</f>
        <v>30.683458014648014</v>
      </c>
      <c r="BN12" s="323">
        <f>('Non Double Counted #''s'!CW12/'Non Double Counted #''s'!$CT12)*100</f>
        <v>9.2626248311065602</v>
      </c>
      <c r="BO12" s="323">
        <f>('Non Double Counted #''s'!CX12/'Non Double Counted #''s'!$CT12)*100</f>
        <v>1.6656361975620715</v>
      </c>
      <c r="BP12" s="323">
        <f>('Non Double Counted #''s'!CY12/'Non Double Counted #''s'!$CT12)*100</f>
        <v>4.0462327564786102</v>
      </c>
      <c r="BQ12" s="61">
        <f t="shared" si="14"/>
        <v>-6.2814622351226816</v>
      </c>
      <c r="BR12" s="61">
        <f t="shared" si="15"/>
        <v>1.7620585485430063</v>
      </c>
      <c r="BS12" s="61">
        <f t="shared" si="16"/>
        <v>2.5957718724132262</v>
      </c>
      <c r="BT12" s="61">
        <f t="shared" si="17"/>
        <v>1.2597529339812445</v>
      </c>
      <c r="BU12" s="61">
        <f t="shared" si="18"/>
        <v>0.66387888018521135</v>
      </c>
      <c r="BW12" s="97">
        <f t="shared" si="19"/>
        <v>100.00000000000001</v>
      </c>
      <c r="BX12" s="97">
        <f t="shared" si="20"/>
        <v>100.00000000000001</v>
      </c>
    </row>
    <row r="13" spans="1:76">
      <c r="A13" s="103" t="s">
        <v>15</v>
      </c>
      <c r="B13" s="139">
        <f>('Non Double Counted #''s'!U13/'Non Double Counted #''s'!$T13)*100</f>
        <v>89.157991187381995</v>
      </c>
      <c r="C13" s="139">
        <f>('Non Double Counted #''s'!V13/'Non Double Counted #''s'!$T13)*100</f>
        <v>7.3639314171946868</v>
      </c>
      <c r="D13" s="139">
        <f>('Non Double Counted #''s'!W13/'Non Double Counted #''s'!$T13)*100</f>
        <v>1.6094905571012694</v>
      </c>
      <c r="E13" s="139">
        <f>('Non Double Counted #''s'!X13/'Non Double Counted #''s'!$T13)*100</f>
        <v>0.85344878889210762</v>
      </c>
      <c r="F13" s="139">
        <f>('Non Double Counted #''s'!Y13/'Non Double Counted #''s'!$T13)*100</f>
        <v>1.015138049429944</v>
      </c>
      <c r="G13" s="154">
        <f>('Non Double Counted #''s'!CC13/'Non Double Counted #''s'!$CB13)*100</f>
        <v>86.130976738906156</v>
      </c>
      <c r="H13" s="139">
        <f>('Non Double Counted #''s'!CD13/'Non Double Counted #''s'!$CB13)*100</f>
        <v>7.8102585369560176</v>
      </c>
      <c r="I13" s="139">
        <f>('Non Double Counted #''s'!CE13/'Non Double Counted #''s'!$CB13)*100</f>
        <v>3.1712453734600707</v>
      </c>
      <c r="J13" s="139">
        <f>('Non Double Counted #''s'!CF13/'Non Double Counted #''s'!$CB13)*100</f>
        <v>1.4637168498057838</v>
      </c>
      <c r="K13" s="139">
        <f>('Non Double Counted #''s'!CG13/'Non Double Counted #''s'!$CB13)*100</f>
        <v>1.4238025008719819</v>
      </c>
      <c r="L13" s="161">
        <f t="shared" si="21"/>
        <v>-3.027014448475839</v>
      </c>
      <c r="M13" s="147">
        <f t="shared" si="22"/>
        <v>0.44632711976133077</v>
      </c>
      <c r="N13" s="147">
        <f t="shared" si="23"/>
        <v>1.5617548163588013</v>
      </c>
      <c r="O13" s="147">
        <f t="shared" si="24"/>
        <v>0.40866445144203789</v>
      </c>
      <c r="P13" s="147">
        <f t="shared" si="25"/>
        <v>0.61026806091367614</v>
      </c>
      <c r="R13" s="97">
        <f t="shared" si="26"/>
        <v>100.00000000000001</v>
      </c>
      <c r="S13" s="97">
        <f t="shared" si="27"/>
        <v>100</v>
      </c>
      <c r="U13" s="139">
        <f>('Non Double Counted #''s'!AA13/'Non Double Counted #''s'!$Z13)*100</f>
        <v>88.972715264975577</v>
      </c>
      <c r="V13" s="139">
        <f>('Non Double Counted #''s'!AB13/'Non Double Counted #''s'!$Z13)*100</f>
        <v>7.3878192815129067</v>
      </c>
      <c r="W13" s="139">
        <f>('Non Double Counted #''s'!AC13/'Non Double Counted #''s'!$Z13)*100</f>
        <v>1.7078590979540242</v>
      </c>
      <c r="X13" s="139">
        <f>('Non Double Counted #''s'!AD13/'Non Double Counted #''s'!$Z13)*100</f>
        <v>0.88204477196327447</v>
      </c>
      <c r="Y13" s="139">
        <f>('Non Double Counted #''s'!AE13/'Non Double Counted #''s'!$Z13)*100</f>
        <v>1.0495615835942167</v>
      </c>
      <c r="Z13" s="154">
        <f>('Non Double Counted #''s'!CI13/'Non Double Counted #''s'!$CH13)*100</f>
        <v>85.859490482066192</v>
      </c>
      <c r="AA13" s="139">
        <f>('Non Double Counted #''s'!CJ13/'Non Double Counted #''s'!$CH13)*100</f>
        <v>7.8867413247374962</v>
      </c>
      <c r="AB13" s="139">
        <f>('Non Double Counted #''s'!CK13/'Non Double Counted #''s'!$CH13)*100</f>
        <v>3.242341193699684</v>
      </c>
      <c r="AC13" s="139">
        <f>('Non Double Counted #''s'!CL13/'Non Double Counted #''s'!$CH13)*100</f>
        <v>1.5204723753343006</v>
      </c>
      <c r="AD13" s="139">
        <f>('Non Double Counted #''s'!CM13/'Non Double Counted #''s'!$CH13)*100</f>
        <v>1.4909546241623226</v>
      </c>
      <c r="AE13" s="161">
        <f t="shared" si="28"/>
        <v>-3.1132247829093842</v>
      </c>
      <c r="AF13" s="147">
        <f t="shared" si="29"/>
        <v>0.49892204322458955</v>
      </c>
      <c r="AG13" s="147">
        <f t="shared" si="30"/>
        <v>1.5344820957456597</v>
      </c>
      <c r="AH13" s="147">
        <f t="shared" si="31"/>
        <v>0.44139304056810591</v>
      </c>
      <c r="AI13" s="147">
        <f t="shared" si="32"/>
        <v>0.63842760337102611</v>
      </c>
      <c r="AJ13" s="147"/>
      <c r="AK13" s="97">
        <f t="shared" si="10"/>
        <v>100</v>
      </c>
      <c r="AL13" s="97">
        <f t="shared" si="11"/>
        <v>100.00000000000001</v>
      </c>
      <c r="AN13" s="139">
        <f>('Non Double Counted #''s'!AG13/'Non Double Counted #''s'!$AF13)*100</f>
        <v>88.821047930366959</v>
      </c>
      <c r="AO13" s="139">
        <f>('Non Double Counted #''s'!AH13/'Non Double Counted #''s'!$AF13)*100</f>
        <v>7.3778096495141483</v>
      </c>
      <c r="AP13" s="139">
        <f>('Non Double Counted #''s'!AI13/'Non Double Counted #''s'!$AF13)*100</f>
        <v>1.8150429514352255</v>
      </c>
      <c r="AQ13" s="139">
        <f>('Non Double Counted #''s'!AJ13/'Non Double Counted #''s'!$AF13)*100</f>
        <v>0.9076795910990284</v>
      </c>
      <c r="AR13" s="139">
        <f>('Non Double Counted #''s'!AK13/'Non Double Counted #''s'!$AF13)*100</f>
        <v>1.0784198775846392</v>
      </c>
      <c r="AS13" s="154">
        <f>('Non Double Counted #''s'!CO13/'Non Double Counted #''s'!$CN13)*100</f>
        <v>85.61677885102138</v>
      </c>
      <c r="AT13" s="154">
        <f>('Non Double Counted #''s'!CP13/'Non Double Counted #''s'!$CN13)*100</f>
        <v>7.9554842166452993</v>
      </c>
      <c r="AU13" s="154">
        <f>('Non Double Counted #''s'!CQ13/'Non Double Counted #''s'!$CN13)*100</f>
        <v>3.3162961757970741</v>
      </c>
      <c r="AV13" s="154">
        <f>('Non Double Counted #''s'!CR13/'Non Double Counted #''s'!$CN13)*100</f>
        <v>1.5687684216872815</v>
      </c>
      <c r="AW13" s="154">
        <f>('Non Double Counted #''s'!CS13/'Non Double Counted #''s'!$CN13)*100</f>
        <v>1.5426723348489693</v>
      </c>
      <c r="AX13" s="161">
        <f t="shared" si="33"/>
        <v>-3.204269079345579</v>
      </c>
      <c r="AY13" s="147">
        <f t="shared" si="34"/>
        <v>0.57767456713115095</v>
      </c>
      <c r="AZ13" s="147">
        <f t="shared" si="35"/>
        <v>1.5012532243618486</v>
      </c>
      <c r="BA13" s="147">
        <f t="shared" si="36"/>
        <v>0.46425245726433007</v>
      </c>
      <c r="BB13" s="147">
        <f t="shared" si="37"/>
        <v>0.66108883058825307</v>
      </c>
      <c r="BD13" s="97">
        <f t="shared" si="12"/>
        <v>100</v>
      </c>
      <c r="BE13" s="97">
        <f t="shared" si="13"/>
        <v>100.00000000000001</v>
      </c>
      <c r="BG13" s="323">
        <f>('Non Double Counted #''s'!AM13/'Non Double Counted #''s'!$AL13)*100</f>
        <v>88.577624301577032</v>
      </c>
      <c r="BH13" s="323">
        <f>('Non Double Counted #''s'!AN13/'Non Double Counted #''s'!$AL13)*100</f>
        <v>7.4341438550022287</v>
      </c>
      <c r="BI13" s="323">
        <f>('Non Double Counted #''s'!AO13/'Non Double Counted #''s'!$AL13)*100</f>
        <v>1.9322864313406118</v>
      </c>
      <c r="BJ13" s="323">
        <f>('Non Double Counted #''s'!AP13/'Non Double Counted #''s'!$AL13)*100</f>
        <v>0.93900062554904806</v>
      </c>
      <c r="BK13" s="323">
        <f>('Non Double Counted #''s'!AQ13/'Non Double Counted #''s'!$AL13)*100</f>
        <v>1.1169447865310851</v>
      </c>
      <c r="BL13" s="323">
        <f>('Non Double Counted #''s'!CU13/'Non Double Counted #''s'!$CT13)*100</f>
        <v>85.366369265634617</v>
      </c>
      <c r="BM13" s="323">
        <f>('Non Double Counted #''s'!CV13/'Non Double Counted #''s'!$CT13)*100</f>
        <v>8.0239594494746402</v>
      </c>
      <c r="BN13" s="323">
        <f>('Non Double Counted #''s'!CW13/'Non Double Counted #''s'!$CT13)*100</f>
        <v>3.3761742778959896</v>
      </c>
      <c r="BO13" s="323">
        <f>('Non Double Counted #''s'!CX13/'Non Double Counted #''s'!$CT13)*100</f>
        <v>1.6237158309234687</v>
      </c>
      <c r="BP13" s="323">
        <f>('Non Double Counted #''s'!CY13/'Non Double Counted #''s'!$CT13)*100</f>
        <v>1.6097811760712746</v>
      </c>
      <c r="BQ13" s="61">
        <f t="shared" si="14"/>
        <v>-3.2112550359424148</v>
      </c>
      <c r="BR13" s="61">
        <f t="shared" si="15"/>
        <v>0.5898155944724115</v>
      </c>
      <c r="BS13" s="61">
        <f t="shared" si="16"/>
        <v>1.4438878465553777</v>
      </c>
      <c r="BT13" s="61">
        <f t="shared" si="17"/>
        <v>0.49283638954018949</v>
      </c>
      <c r="BU13" s="61">
        <f t="shared" si="18"/>
        <v>0.68471520537442065</v>
      </c>
      <c r="BW13" s="97">
        <f t="shared" si="19"/>
        <v>100</v>
      </c>
      <c r="BX13" s="97">
        <f t="shared" si="20"/>
        <v>100</v>
      </c>
    </row>
    <row r="14" spans="1:76">
      <c r="A14" s="103" t="s">
        <v>16</v>
      </c>
      <c r="B14" s="139">
        <f>('Non Double Counted #''s'!U14/'Non Double Counted #''s'!$T14)*100</f>
        <v>62.455253402445301</v>
      </c>
      <c r="C14" s="139">
        <f>('Non Double Counted #''s'!V14/'Non Double Counted #''s'!$T14)*100</f>
        <v>32.420178033559807</v>
      </c>
      <c r="D14" s="139">
        <f>('Non Double Counted #''s'!W14/'Non Double Counted #''s'!$T14)*100</f>
        <v>2.5524421043427767</v>
      </c>
      <c r="E14" s="139">
        <f>('Non Double Counted #''s'!X14/'Non Double Counted #''s'!$T14)*100</f>
        <v>0.73190827269782155</v>
      </c>
      <c r="F14" s="139">
        <f>('Non Double Counted #''s'!Y14/'Non Double Counted #''s'!$T14)*100</f>
        <v>1.8402181869542944</v>
      </c>
      <c r="G14" s="154">
        <f>('Non Double Counted #''s'!CC14/'Non Double Counted #''s'!$CB14)*100</f>
        <v>60.086875245363991</v>
      </c>
      <c r="H14" s="139">
        <f>('Non Double Counted #''s'!CD14/'Non Double Counted #''s'!$CB14)*100</f>
        <v>32.010262225793454</v>
      </c>
      <c r="I14" s="139">
        <f>('Non Double Counted #''s'!CE14/'Non Double Counted #''s'!$CB14)*100</f>
        <v>4.4205519061229737</v>
      </c>
      <c r="J14" s="139">
        <f>('Non Double Counted #''s'!CF14/'Non Double Counted #''s'!$CB14)*100</f>
        <v>1.2279347281520037</v>
      </c>
      <c r="K14" s="139">
        <f>('Non Double Counted #''s'!CG14/'Non Double Counted #''s'!$CB14)*100</f>
        <v>2.2543758945675867</v>
      </c>
      <c r="L14" s="161">
        <f t="shared" si="21"/>
        <v>-2.3683781570813096</v>
      </c>
      <c r="M14" s="147">
        <f t="shared" si="22"/>
        <v>-0.40991580776635317</v>
      </c>
      <c r="N14" s="147">
        <f t="shared" si="23"/>
        <v>1.8681098017801969</v>
      </c>
      <c r="O14" s="147">
        <f t="shared" si="24"/>
        <v>0.41415770761329229</v>
      </c>
      <c r="P14" s="147">
        <f t="shared" si="25"/>
        <v>0.49602645545418211</v>
      </c>
      <c r="R14" s="97">
        <f t="shared" si="26"/>
        <v>99.999999999999986</v>
      </c>
      <c r="S14" s="97">
        <f t="shared" si="27"/>
        <v>100.00000000000001</v>
      </c>
      <c r="U14" s="139">
        <f>('Non Double Counted #''s'!AA14/'Non Double Counted #''s'!$Z14)*100</f>
        <v>62.237294284821672</v>
      </c>
      <c r="V14" s="139">
        <f>('Non Double Counted #''s'!AB14/'Non Double Counted #''s'!$Z14)*100</f>
        <v>32.446074825064414</v>
      </c>
      <c r="W14" s="139">
        <f>('Non Double Counted #''s'!AC14/'Non Double Counted #''s'!$Z14)*100</f>
        <v>2.6708680321104361</v>
      </c>
      <c r="X14" s="139">
        <f>('Non Double Counted #''s'!AD14/'Non Double Counted #''s'!$Z14)*100</f>
        <v>0.76910070399745589</v>
      </c>
      <c r="Y14" s="139">
        <f>('Non Double Counted #''s'!AE14/'Non Double Counted #''s'!$Z14)*100</f>
        <v>1.876662154006022</v>
      </c>
      <c r="Z14" s="154">
        <f>('Non Double Counted #''s'!CI14/'Non Double Counted #''s'!$CH14)*100</f>
        <v>59.87907584987309</v>
      </c>
      <c r="AA14" s="139">
        <f>('Non Double Counted #''s'!CJ14/'Non Double Counted #''s'!$CH14)*100</f>
        <v>32.024668978613803</v>
      </c>
      <c r="AB14" s="139">
        <f>('Non Double Counted #''s'!CK14/'Non Double Counted #''s'!$CH14)*100</f>
        <v>4.5269414130228576</v>
      </c>
      <c r="AC14" s="139">
        <f>('Non Double Counted #''s'!CL14/'Non Double Counted #''s'!$CH14)*100</f>
        <v>1.2647838617716667</v>
      </c>
      <c r="AD14" s="139">
        <f>('Non Double Counted #''s'!CM14/'Non Double Counted #''s'!$CH14)*100</f>
        <v>2.3045298967185897</v>
      </c>
      <c r="AE14" s="161">
        <f t="shared" si="28"/>
        <v>-2.3582184349485829</v>
      </c>
      <c r="AF14" s="147">
        <f t="shared" si="29"/>
        <v>-0.42140584645061097</v>
      </c>
      <c r="AG14" s="147">
        <f t="shared" si="30"/>
        <v>1.8560733809124215</v>
      </c>
      <c r="AH14" s="147">
        <f t="shared" si="31"/>
        <v>0.42786774271256767</v>
      </c>
      <c r="AI14" s="147">
        <f t="shared" si="32"/>
        <v>0.49568315777421079</v>
      </c>
      <c r="AJ14" s="147"/>
      <c r="AK14" s="97">
        <f t="shared" si="10"/>
        <v>100</v>
      </c>
      <c r="AL14" s="97">
        <f t="shared" si="11"/>
        <v>100</v>
      </c>
      <c r="AN14" s="139">
        <f>('Non Double Counted #''s'!AG14/'Non Double Counted #''s'!$AF14)*100</f>
        <v>62.050072894997676</v>
      </c>
      <c r="AO14" s="139">
        <f>('Non Double Counted #''s'!AH14/'Non Double Counted #''s'!$AF14)*100</f>
        <v>32.463377025624794</v>
      </c>
      <c r="AP14" s="139">
        <f>('Non Double Counted #''s'!AI14/'Non Double Counted #''s'!$AF14)*100</f>
        <v>2.7696522544247775</v>
      </c>
      <c r="AQ14" s="139">
        <f>('Non Double Counted #''s'!AJ14/'Non Double Counted #''s'!$AF14)*100</f>
        <v>0.80611450661866901</v>
      </c>
      <c r="AR14" s="139">
        <f>('Non Double Counted #''s'!AK14/'Non Double Counted #''s'!$AF14)*100</f>
        <v>1.9107833183340868</v>
      </c>
      <c r="AS14" s="154">
        <f>('Non Double Counted #''s'!CO14/'Non Double Counted #''s'!$CN14)*100</f>
        <v>59.604321290593177</v>
      </c>
      <c r="AT14" s="154">
        <f>('Non Double Counted #''s'!CP14/'Non Double Counted #''s'!$CN14)*100</f>
        <v>32.03125304023159</v>
      </c>
      <c r="AU14" s="154">
        <f>('Non Double Counted #''s'!CQ14/'Non Double Counted #''s'!$CN14)*100</f>
        <v>4.6879560347380913</v>
      </c>
      <c r="AV14" s="154">
        <f>('Non Double Counted #''s'!CR14/'Non Double Counted #''s'!$CN14)*100</f>
        <v>1.3107208564751258</v>
      </c>
      <c r="AW14" s="154">
        <f>('Non Double Counted #''s'!CS14/'Non Double Counted #''s'!$CN14)*100</f>
        <v>2.3657487779620237</v>
      </c>
      <c r="AX14" s="161">
        <f t="shared" si="33"/>
        <v>-2.4457516044044993</v>
      </c>
      <c r="AY14" s="147">
        <f t="shared" si="34"/>
        <v>-0.43212398539320418</v>
      </c>
      <c r="AZ14" s="147">
        <f t="shared" si="35"/>
        <v>1.9183037803133138</v>
      </c>
      <c r="BA14" s="147">
        <f t="shared" si="36"/>
        <v>0.45496545962793689</v>
      </c>
      <c r="BB14" s="147">
        <f t="shared" si="37"/>
        <v>0.5046063498564568</v>
      </c>
      <c r="BD14" s="97">
        <f t="shared" si="12"/>
        <v>100</v>
      </c>
      <c r="BE14" s="97">
        <f t="shared" si="13"/>
        <v>100.00000000000001</v>
      </c>
      <c r="BG14" s="323">
        <f>('Non Double Counted #''s'!AM14/'Non Double Counted #''s'!$AL14)*100</f>
        <v>61.844298915065856</v>
      </c>
      <c r="BH14" s="323">
        <f>('Non Double Counted #''s'!AN14/'Non Double Counted #''s'!$AL14)*100</f>
        <v>32.483070882809734</v>
      </c>
      <c r="BI14" s="323">
        <f>('Non Double Counted #''s'!AO14/'Non Double Counted #''s'!$AL14)*100</f>
        <v>2.8805458317271375</v>
      </c>
      <c r="BJ14" s="323">
        <f>('Non Double Counted #''s'!AP14/'Non Double Counted #''s'!$AL14)*100</f>
        <v>0.84577624375254856</v>
      </c>
      <c r="BK14" s="323">
        <f>('Non Double Counted #''s'!AQ14/'Non Double Counted #''s'!$AL14)*100</f>
        <v>1.9463081266447257</v>
      </c>
      <c r="BL14" s="323">
        <f>('Non Double Counted #''s'!CU14/'Non Double Counted #''s'!$CT14)*100</f>
        <v>59.328606982508028</v>
      </c>
      <c r="BM14" s="323">
        <f>('Non Double Counted #''s'!CV14/'Non Double Counted #''s'!$CT14)*100</f>
        <v>32.061180176855338</v>
      </c>
      <c r="BN14" s="323">
        <f>('Non Double Counted #''s'!CW14/'Non Double Counted #''s'!$CT14)*100</f>
        <v>4.8361864353559252</v>
      </c>
      <c r="BO14" s="323">
        <f>('Non Double Counted #''s'!CX14/'Non Double Counted #''s'!$CT14)*100</f>
        <v>1.3578795597800792</v>
      </c>
      <c r="BP14" s="323">
        <f>('Non Double Counted #''s'!CY14/'Non Double Counted #''s'!$CT14)*100</f>
        <v>2.4161468455006325</v>
      </c>
      <c r="BQ14" s="61">
        <f t="shared" si="14"/>
        <v>-2.5156919325578286</v>
      </c>
      <c r="BR14" s="61">
        <f t="shared" si="15"/>
        <v>-0.42189070595439659</v>
      </c>
      <c r="BS14" s="61">
        <f t="shared" si="16"/>
        <v>1.9556406036287877</v>
      </c>
      <c r="BT14" s="61">
        <f t="shared" si="17"/>
        <v>0.46983871885590678</v>
      </c>
      <c r="BU14" s="61">
        <f t="shared" si="18"/>
        <v>0.51210331602753068</v>
      </c>
      <c r="BW14" s="97">
        <f t="shared" si="19"/>
        <v>100</v>
      </c>
      <c r="BX14" s="97">
        <f t="shared" si="20"/>
        <v>100</v>
      </c>
    </row>
    <row r="15" spans="1:76">
      <c r="A15" s="103" t="s">
        <v>17</v>
      </c>
      <c r="B15" s="139">
        <f>('Non Double Counted #''s'!U15/'Non Double Counted #''s'!$T15)*100</f>
        <v>61.67707066240623</v>
      </c>
      <c r="C15" s="139">
        <f>('Non Double Counted #''s'!V15/'Non Double Counted #''s'!$T15)*100</f>
        <v>28.016006967703866</v>
      </c>
      <c r="D15" s="139">
        <f>('Non Double Counted #''s'!W15/'Non Double Counted #''s'!$T15)*100</f>
        <v>4.5862842118519795</v>
      </c>
      <c r="E15" s="139">
        <f>('Non Double Counted #''s'!X15/'Non Double Counted #''s'!$T15)*100</f>
        <v>1.2282587120946475</v>
      </c>
      <c r="F15" s="139">
        <f>('Non Double Counted #''s'!Y15/'Non Double Counted #''s'!$T15)*100</f>
        <v>4.4923794459432784</v>
      </c>
      <c r="G15" s="154">
        <f>('Non Double Counted #''s'!CC15/'Non Double Counted #''s'!$CB15)*100</f>
        <v>54.387042234865156</v>
      </c>
      <c r="H15" s="139">
        <f>('Non Double Counted #''s'!CD15/'Non Double Counted #''s'!$CB15)*100</f>
        <v>29.103429840215544</v>
      </c>
      <c r="I15" s="139">
        <f>('Non Double Counted #''s'!CE15/'Non Double Counted #''s'!$CB15)*100</f>
        <v>8.4195550357918076</v>
      </c>
      <c r="J15" s="139">
        <f>('Non Double Counted #''s'!CF15/'Non Double Counted #''s'!$CB15)*100</f>
        <v>2.1002733392252853</v>
      </c>
      <c r="K15" s="139">
        <f>('Non Double Counted #''s'!CG15/'Non Double Counted #''s'!$CB15)*100</f>
        <v>5.9896995499022099</v>
      </c>
      <c r="L15" s="161">
        <f t="shared" si="21"/>
        <v>-7.2900284275410741</v>
      </c>
      <c r="M15" s="147">
        <f t="shared" si="22"/>
        <v>1.0874228725116772</v>
      </c>
      <c r="N15" s="147">
        <f t="shared" si="23"/>
        <v>3.8332708239398281</v>
      </c>
      <c r="O15" s="147">
        <f t="shared" si="24"/>
        <v>1.4973201039589314</v>
      </c>
      <c r="P15" s="147">
        <f t="shared" si="25"/>
        <v>0.87201462713063771</v>
      </c>
      <c r="R15" s="97">
        <f t="shared" si="26"/>
        <v>100</v>
      </c>
      <c r="S15" s="97">
        <f t="shared" si="27"/>
        <v>100</v>
      </c>
      <c r="U15" s="139">
        <f>('Non Double Counted #''s'!AA15/'Non Double Counted #''s'!$Z15)*100</f>
        <v>61.115832896238821</v>
      </c>
      <c r="V15" s="139">
        <f>('Non Double Counted #''s'!AB15/'Non Double Counted #''s'!$Z15)*100</f>
        <v>28.150394341064622</v>
      </c>
      <c r="W15" s="139">
        <f>('Non Double Counted #''s'!AC15/'Non Double Counted #''s'!$Z15)*100</f>
        <v>4.8551594710154395</v>
      </c>
      <c r="X15" s="139">
        <f>('Non Double Counted #''s'!AD15/'Non Double Counted #''s'!$Z15)*100</f>
        <v>1.2642556698650402</v>
      </c>
      <c r="Y15" s="139">
        <f>('Non Double Counted #''s'!AE15/'Non Double Counted #''s'!$Z15)*100</f>
        <v>4.6143576218160813</v>
      </c>
      <c r="Z15" s="154">
        <f>('Non Double Counted #''s'!CI15/'Non Double Counted #''s'!$CH15)*100</f>
        <v>53.874654753462579</v>
      </c>
      <c r="AA15" s="139">
        <f>('Non Double Counted #''s'!CJ15/'Non Double Counted #''s'!$CH15)*100</f>
        <v>29.098456418938838</v>
      </c>
      <c r="AB15" s="139">
        <f>('Non Double Counted #''s'!CK15/'Non Double Counted #''s'!$CH15)*100</f>
        <v>8.7009009844911169</v>
      </c>
      <c r="AC15" s="139">
        <f>('Non Double Counted #''s'!CL15/'Non Double Counted #''s'!$CH15)*100</f>
        <v>2.1470923159459763</v>
      </c>
      <c r="AD15" s="139">
        <f>('Non Double Counted #''s'!CM15/'Non Double Counted #''s'!$CH15)*100</f>
        <v>6.1788955271614903</v>
      </c>
      <c r="AE15" s="161">
        <f t="shared" si="28"/>
        <v>-7.2411781427762421</v>
      </c>
      <c r="AF15" s="147">
        <f t="shared" si="29"/>
        <v>0.9480620778742157</v>
      </c>
      <c r="AG15" s="147">
        <f t="shared" si="30"/>
        <v>3.8457415134756774</v>
      </c>
      <c r="AH15" s="147">
        <f t="shared" si="31"/>
        <v>1.5645379053454089</v>
      </c>
      <c r="AI15" s="147">
        <f t="shared" si="32"/>
        <v>0.88283664608093604</v>
      </c>
      <c r="AJ15" s="147"/>
      <c r="AK15" s="97">
        <f t="shared" si="10"/>
        <v>100</v>
      </c>
      <c r="AL15" s="97">
        <f t="shared" si="11"/>
        <v>100</v>
      </c>
      <c r="AN15" s="139">
        <f>('Non Double Counted #''s'!AG15/'Non Double Counted #''s'!$AF15)*100</f>
        <v>60.562412181672499</v>
      </c>
      <c r="AO15" s="139">
        <f>('Non Double Counted #''s'!AH15/'Non Double Counted #''s'!$AF15)*100</f>
        <v>28.268907293873401</v>
      </c>
      <c r="AP15" s="139">
        <f>('Non Double Counted #''s'!AI15/'Non Double Counted #''s'!$AF15)*100</f>
        <v>5.1274711288006989</v>
      </c>
      <c r="AQ15" s="139">
        <f>('Non Double Counted #''s'!AJ15/'Non Double Counted #''s'!$AF15)*100</f>
        <v>1.3038013222544311</v>
      </c>
      <c r="AR15" s="139">
        <f>('Non Double Counted #''s'!AK15/'Non Double Counted #''s'!$AF15)*100</f>
        <v>4.7374080733989699</v>
      </c>
      <c r="AS15" s="154">
        <f>('Non Double Counted #''s'!CO15/'Non Double Counted #''s'!$CN15)*100</f>
        <v>53.30938025716442</v>
      </c>
      <c r="AT15" s="154">
        <f>('Non Double Counted #''s'!CP15/'Non Double Counted #''s'!$CN15)*100</f>
        <v>29.186545572183576</v>
      </c>
      <c r="AU15" s="154">
        <f>('Non Double Counted #''s'!CQ15/'Non Double Counted #''s'!$CN15)*100</f>
        <v>8.9794350101048881</v>
      </c>
      <c r="AV15" s="154">
        <f>('Non Double Counted #''s'!CR15/'Non Double Counted #''s'!$CN15)*100</f>
        <v>2.1933391737369394</v>
      </c>
      <c r="AW15" s="154">
        <f>('Non Double Counted #''s'!CS15/'Non Double Counted #''s'!$CN15)*100</f>
        <v>6.331299986810178</v>
      </c>
      <c r="AX15" s="161">
        <f t="shared" si="33"/>
        <v>-7.253031924508079</v>
      </c>
      <c r="AY15" s="147">
        <f t="shared" si="34"/>
        <v>0.91763827831017508</v>
      </c>
      <c r="AZ15" s="147">
        <f t="shared" si="35"/>
        <v>3.8519638813041892</v>
      </c>
      <c r="BA15" s="147">
        <f t="shared" si="36"/>
        <v>1.5938919134112082</v>
      </c>
      <c r="BB15" s="147">
        <f t="shared" si="37"/>
        <v>0.8895378514825083</v>
      </c>
      <c r="BD15" s="97">
        <f t="shared" si="12"/>
        <v>99.999999999999986</v>
      </c>
      <c r="BE15" s="97">
        <f t="shared" si="13"/>
        <v>100.00000000000001</v>
      </c>
      <c r="BG15" s="323">
        <f>('Non Double Counted #''s'!AM15/'Non Double Counted #''s'!$AL15)*100</f>
        <v>59.975096538375503</v>
      </c>
      <c r="BH15" s="323">
        <f>('Non Double Counted #''s'!AN15/'Non Double Counted #''s'!$AL15)*100</f>
        <v>28.402096483672381</v>
      </c>
      <c r="BI15" s="323">
        <f>('Non Double Counted #''s'!AO15/'Non Double Counted #''s'!$AL15)*100</f>
        <v>5.4216933812289572</v>
      </c>
      <c r="BJ15" s="323">
        <f>('Non Double Counted #''s'!AP15/'Non Double Counted #''s'!$AL15)*100</f>
        <v>1.3413097588747693</v>
      </c>
      <c r="BK15" s="323">
        <f>('Non Double Counted #''s'!AQ15/'Non Double Counted #''s'!$AL15)*100</f>
        <v>4.8598038378483874</v>
      </c>
      <c r="BL15" s="323">
        <f>('Non Double Counted #''s'!CU15/'Non Double Counted #''s'!$CT15)*100</f>
        <v>52.61863859004248</v>
      </c>
      <c r="BM15" s="323">
        <f>('Non Double Counted #''s'!CV15/'Non Double Counted #''s'!$CT15)*100</f>
        <v>29.272504365917516</v>
      </c>
      <c r="BN15" s="323">
        <f>('Non Double Counted #''s'!CW15/'Non Double Counted #''s'!$CT15)*100</f>
        <v>9.3261887953748808</v>
      </c>
      <c r="BO15" s="323">
        <f>('Non Double Counted #''s'!CX15/'Non Double Counted #''s'!$CT15)*100</f>
        <v>2.2384686986679454</v>
      </c>
      <c r="BP15" s="323">
        <f>('Non Double Counted #''s'!CY15/'Non Double Counted #''s'!$CT15)*100</f>
        <v>6.5441995499971801</v>
      </c>
      <c r="BQ15" s="61">
        <f t="shared" si="14"/>
        <v>-7.3564579483330235</v>
      </c>
      <c r="BR15" s="61">
        <f t="shared" si="15"/>
        <v>0.87040788224513577</v>
      </c>
      <c r="BS15" s="61">
        <f t="shared" si="16"/>
        <v>3.9044954141459236</v>
      </c>
      <c r="BT15" s="61">
        <f t="shared" si="17"/>
        <v>1.6843957121487927</v>
      </c>
      <c r="BU15" s="61">
        <f t="shared" si="18"/>
        <v>0.89715893979317607</v>
      </c>
      <c r="BW15" s="97">
        <f t="shared" si="19"/>
        <v>100.00000000000001</v>
      </c>
      <c r="BX15" s="97">
        <f t="shared" si="20"/>
        <v>99.999999999999986</v>
      </c>
    </row>
    <row r="16" spans="1:76">
      <c r="A16" s="103" t="s">
        <v>18</v>
      </c>
      <c r="B16" s="139">
        <f>('Non Double Counted #''s'!U16/'Non Double Counted #''s'!$T16)*100</f>
        <v>60.570909630042955</v>
      </c>
      <c r="C16" s="139">
        <f>('Non Double Counted #''s'!V16/'Non Double Counted #''s'!$T16)*100</f>
        <v>36.257899848618727</v>
      </c>
      <c r="D16" s="139">
        <f>('Non Double Counted #''s'!W16/'Non Double Counted #''s'!$T16)*100</f>
        <v>1.5073634948569274</v>
      </c>
      <c r="E16" s="139">
        <f>('Non Double Counted #''s'!X16/'Non Double Counted #''s'!$T16)*100</f>
        <v>0.56546284849850736</v>
      </c>
      <c r="F16" s="139">
        <f>('Non Double Counted #''s'!Y16/'Non Double Counted #''s'!$T16)*100</f>
        <v>1.0983641779828752</v>
      </c>
      <c r="G16" s="154">
        <f>('Non Double Counted #''s'!CC16/'Non Double Counted #''s'!$CB16)*100</f>
        <v>57.715698308417082</v>
      </c>
      <c r="H16" s="139">
        <f>('Non Double Counted #''s'!CD16/'Non Double Counted #''s'!$CB16)*100</f>
        <v>37.022916140676955</v>
      </c>
      <c r="I16" s="139">
        <f>('Non Double Counted #''s'!CE16/'Non Double Counted #''s'!$CB16)*100</f>
        <v>2.8749590399501495</v>
      </c>
      <c r="J16" s="139">
        <f>('Non Double Counted #''s'!CF16/'Non Double Counted #''s'!$CB16)*100</f>
        <v>0.9620239905026402</v>
      </c>
      <c r="K16" s="139">
        <f>('Non Double Counted #''s'!CG16/'Non Double Counted #''s'!$CB16)*100</f>
        <v>1.4244025204531658</v>
      </c>
      <c r="L16" s="161">
        <f t="shared" si="21"/>
        <v>-2.8552113216258732</v>
      </c>
      <c r="M16" s="147">
        <f t="shared" si="22"/>
        <v>0.76501629205822752</v>
      </c>
      <c r="N16" s="147">
        <f t="shared" si="23"/>
        <v>1.367595545093222</v>
      </c>
      <c r="O16" s="147">
        <f t="shared" si="24"/>
        <v>0.32603834247029062</v>
      </c>
      <c r="P16" s="147">
        <f t="shared" si="25"/>
        <v>0.39656114200413284</v>
      </c>
      <c r="R16" s="97">
        <f t="shared" si="26"/>
        <v>100</v>
      </c>
      <c r="S16" s="97">
        <f t="shared" si="27"/>
        <v>100</v>
      </c>
      <c r="U16" s="139">
        <f>('Non Double Counted #''s'!AA16/'Non Double Counted #''s'!$Z16)*100</f>
        <v>60.398010785815181</v>
      </c>
      <c r="V16" s="139">
        <f>('Non Double Counted #''s'!AB16/'Non Double Counted #''s'!$Z16)*100</f>
        <v>36.267889614217992</v>
      </c>
      <c r="W16" s="139">
        <f>('Non Double Counted #''s'!AC16/'Non Double Counted #''s'!$Z16)*100</f>
        <v>1.6007274984403501</v>
      </c>
      <c r="X16" s="139">
        <f>('Non Double Counted #''s'!AD16/'Non Double Counted #''s'!$Z16)*100</f>
        <v>0.60615539537433871</v>
      </c>
      <c r="Y16" s="139">
        <f>('Non Double Counted #''s'!AE16/'Non Double Counted #''s'!$Z16)*100</f>
        <v>1.1272167061521414</v>
      </c>
      <c r="Z16" s="154">
        <f>('Non Double Counted #''s'!CI16/'Non Double Counted #''s'!$CH16)*100</f>
        <v>57.624376617711789</v>
      </c>
      <c r="AA16" s="139">
        <f>('Non Double Counted #''s'!CJ16/'Non Double Counted #''s'!$CH16)*100</f>
        <v>37.102494333192851</v>
      </c>
      <c r="AB16" s="139">
        <f>('Non Double Counted #''s'!CK16/'Non Double Counted #''s'!$CH16)*100</f>
        <v>2.8563522177769229</v>
      </c>
      <c r="AC16" s="139">
        <f>('Non Double Counted #''s'!CL16/'Non Double Counted #''s'!$CH16)*100</f>
        <v>0.97764567697825666</v>
      </c>
      <c r="AD16" s="139">
        <f>('Non Double Counted #''s'!CM16/'Non Double Counted #''s'!$CH16)*100</f>
        <v>1.4391311543401746</v>
      </c>
      <c r="AE16" s="161">
        <f t="shared" si="28"/>
        <v>-2.773634168103392</v>
      </c>
      <c r="AF16" s="147">
        <f t="shared" si="29"/>
        <v>0.83460471897485888</v>
      </c>
      <c r="AG16" s="147">
        <f t="shared" si="30"/>
        <v>1.2556247193365728</v>
      </c>
      <c r="AH16" s="147">
        <f t="shared" si="31"/>
        <v>0.31191444818803316</v>
      </c>
      <c r="AI16" s="147">
        <f t="shared" si="32"/>
        <v>0.37149028160391795</v>
      </c>
      <c r="AJ16" s="147"/>
      <c r="AK16" s="97">
        <f t="shared" si="10"/>
        <v>100</v>
      </c>
      <c r="AL16" s="97">
        <f t="shared" si="11"/>
        <v>100</v>
      </c>
      <c r="AN16" s="139">
        <f>('Non Double Counted #''s'!AG16/'Non Double Counted #''s'!$AF16)*100</f>
        <v>60.218940800101585</v>
      </c>
      <c r="AO16" s="139">
        <f>('Non Double Counted #''s'!AH16/'Non Double Counted #''s'!$AF16)*100</f>
        <v>36.292706170939447</v>
      </c>
      <c r="AP16" s="139">
        <f>('Non Double Counted #''s'!AI16/'Non Double Counted #''s'!$AF16)*100</f>
        <v>1.6889738798225564</v>
      </c>
      <c r="AQ16" s="139">
        <f>('Non Double Counted #''s'!AJ16/'Non Double Counted #''s'!$AF16)*100</f>
        <v>0.64359469789595114</v>
      </c>
      <c r="AR16" s="139">
        <f>('Non Double Counted #''s'!AK16/'Non Double Counted #''s'!$AF16)*100</f>
        <v>1.1557844512404634</v>
      </c>
      <c r="AS16" s="154">
        <f>('Non Double Counted #''s'!CO16/'Non Double Counted #''s'!$CN16)*100</f>
        <v>57.450420515865332</v>
      </c>
      <c r="AT16" s="154">
        <f>('Non Double Counted #''s'!CP16/'Non Double Counted #''s'!$CN16)*100</f>
        <v>37.116087251734839</v>
      </c>
      <c r="AU16" s="154">
        <f>('Non Double Counted #''s'!CQ16/'Non Double Counted #''s'!$CN16)*100</f>
        <v>2.9194569282567207</v>
      </c>
      <c r="AV16" s="154">
        <f>('Non Double Counted #''s'!CR16/'Non Double Counted #''s'!$CN16)*100</f>
        <v>1.0289826147103827</v>
      </c>
      <c r="AW16" s="154">
        <f>('Non Double Counted #''s'!CS16/'Non Double Counted #''s'!$CN16)*100</f>
        <v>1.4850526894327274</v>
      </c>
      <c r="AX16" s="161">
        <f t="shared" si="33"/>
        <v>-2.7685202842362528</v>
      </c>
      <c r="AY16" s="147">
        <f t="shared" si="34"/>
        <v>0.82338108079539296</v>
      </c>
      <c r="AZ16" s="147">
        <f t="shared" si="35"/>
        <v>1.2304830484341642</v>
      </c>
      <c r="BA16" s="147">
        <f t="shared" si="36"/>
        <v>0.32926823819226403</v>
      </c>
      <c r="BB16" s="147">
        <f t="shared" si="37"/>
        <v>0.38538791681443152</v>
      </c>
      <c r="BD16" s="97">
        <f t="shared" si="12"/>
        <v>100</v>
      </c>
      <c r="BE16" s="97">
        <f t="shared" si="13"/>
        <v>100</v>
      </c>
      <c r="BG16" s="323">
        <f>('Non Double Counted #''s'!AM16/'Non Double Counted #''s'!$AL16)*100</f>
        <v>60.004763232008919</v>
      </c>
      <c r="BH16" s="323">
        <f>('Non Double Counted #''s'!AN16/'Non Double Counted #''s'!$AL16)*100</f>
        <v>36.341449547874291</v>
      </c>
      <c r="BI16" s="323">
        <f>('Non Double Counted #''s'!AO16/'Non Double Counted #''s'!$AL16)*100</f>
        <v>1.7796252924152984</v>
      </c>
      <c r="BJ16" s="323">
        <f>('Non Double Counted #''s'!AP16/'Non Double Counted #''s'!$AL16)*100</f>
        <v>0.68567660774680406</v>
      </c>
      <c r="BK16" s="323">
        <f>('Non Double Counted #''s'!AQ16/'Non Double Counted #''s'!$AL16)*100</f>
        <v>1.1884853199546834</v>
      </c>
      <c r="BL16" s="323">
        <f>('Non Double Counted #''s'!CU16/'Non Double Counted #''s'!$CT16)*100</f>
        <v>57.255302882789664</v>
      </c>
      <c r="BM16" s="323">
        <f>('Non Double Counted #''s'!CV16/'Non Double Counted #''s'!$CT16)*100</f>
        <v>37.195878933054203</v>
      </c>
      <c r="BN16" s="323">
        <f>('Non Double Counted #''s'!CW16/'Non Double Counted #''s'!$CT16)*100</f>
        <v>2.9704293039696013</v>
      </c>
      <c r="BO16" s="323">
        <f>('Non Double Counted #''s'!CX16/'Non Double Counted #''s'!$CT16)*100</f>
        <v>1.0604262612977147</v>
      </c>
      <c r="BP16" s="323">
        <f>('Non Double Counted #''s'!CY16/'Non Double Counted #''s'!$CT16)*100</f>
        <v>1.5179626188888136</v>
      </c>
      <c r="BQ16" s="61">
        <f t="shared" si="14"/>
        <v>-2.7494603492192553</v>
      </c>
      <c r="BR16" s="61">
        <f t="shared" si="15"/>
        <v>0.85442938517991252</v>
      </c>
      <c r="BS16" s="61">
        <f t="shared" si="16"/>
        <v>1.1908040115543028</v>
      </c>
      <c r="BT16" s="61">
        <f t="shared" si="17"/>
        <v>0.32947729893413014</v>
      </c>
      <c r="BU16" s="61">
        <f t="shared" si="18"/>
        <v>0.37474965355091061</v>
      </c>
      <c r="BW16" s="97">
        <f t="shared" si="19"/>
        <v>100</v>
      </c>
      <c r="BX16" s="97">
        <f t="shared" si="20"/>
        <v>100</v>
      </c>
    </row>
    <row r="17" spans="1:76">
      <c r="A17" s="103" t="s">
        <v>19</v>
      </c>
      <c r="B17" s="139">
        <f>('Non Double Counted #''s'!U17/'Non Double Counted #''s'!$T17)*100</f>
        <v>69.883778035205978</v>
      </c>
      <c r="C17" s="139">
        <f>('Non Double Counted #''s'!V17/'Non Double Counted #''s'!$T17)*100</f>
        <v>21.454934948700068</v>
      </c>
      <c r="D17" s="139">
        <f>('Non Double Counted #''s'!W17/'Non Double Counted #''s'!$T17)*100</f>
        <v>5.0758831221745888</v>
      </c>
      <c r="E17" s="139">
        <f>('Non Double Counted #''s'!X17/'Non Double Counted #''s'!$T17)*100</f>
        <v>0.84916754604591538</v>
      </c>
      <c r="F17" s="139">
        <f>('Non Double Counted #''s'!Y17/'Non Double Counted #''s'!$T17)*100</f>
        <v>2.7362363478734468</v>
      </c>
      <c r="G17" s="154">
        <f>('Non Double Counted #''s'!CC17/'Non Double Counted #''s'!$CB17)*100</f>
        <v>65.002644359943218</v>
      </c>
      <c r="H17" s="139">
        <f>('Non Double Counted #''s'!CD17/'Non Double Counted #''s'!$CB17)*100</f>
        <v>21.298701244904805</v>
      </c>
      <c r="I17" s="139">
        <f>('Non Double Counted #''s'!CE17/'Non Double Counted #''s'!$CB17)*100</f>
        <v>8.620240605169565</v>
      </c>
      <c r="J17" s="139">
        <f>('Non Double Counted #''s'!CF17/'Non Double Counted #''s'!$CB17)*100</f>
        <v>1.6090570389527115</v>
      </c>
      <c r="K17" s="139">
        <f>('Non Double Counted #''s'!CG17/'Non Double Counted #''s'!$CB17)*100</f>
        <v>3.4693567510297054</v>
      </c>
      <c r="L17" s="161">
        <f t="shared" si="21"/>
        <v>-4.8811336752627597</v>
      </c>
      <c r="M17" s="147">
        <f t="shared" si="22"/>
        <v>-0.15623370379526236</v>
      </c>
      <c r="N17" s="147">
        <f t="shared" si="23"/>
        <v>3.5443574829949762</v>
      </c>
      <c r="O17" s="147">
        <f t="shared" si="24"/>
        <v>0.73312040315625859</v>
      </c>
      <c r="P17" s="147">
        <f t="shared" si="25"/>
        <v>0.75988949290679608</v>
      </c>
      <c r="R17" s="97">
        <f t="shared" si="26"/>
        <v>100</v>
      </c>
      <c r="S17" s="97">
        <f t="shared" si="27"/>
        <v>100.00000000000001</v>
      </c>
      <c r="U17" s="139">
        <f>('Non Double Counted #''s'!AA17/'Non Double Counted #''s'!$Z17)*100</f>
        <v>69.515487597973973</v>
      </c>
      <c r="V17" s="139">
        <f>('Non Double Counted #''s'!AB17/'Non Double Counted #''s'!$Z17)*100</f>
        <v>21.428536192393384</v>
      </c>
      <c r="W17" s="139">
        <f>('Non Double Counted #''s'!AC17/'Non Double Counted #''s'!$Z17)*100</f>
        <v>5.3885312015755007</v>
      </c>
      <c r="X17" s="139">
        <f>('Non Double Counted #''s'!AD17/'Non Double Counted #''s'!$Z17)*100</f>
        <v>0.88623112997386799</v>
      </c>
      <c r="Y17" s="139">
        <f>('Non Double Counted #''s'!AE17/'Non Double Counted #''s'!$Z17)*100</f>
        <v>2.7812138780832707</v>
      </c>
      <c r="Z17" s="154">
        <f>('Non Double Counted #''s'!CI17/'Non Double Counted #''s'!$CH17)*100</f>
        <v>64.701884409601945</v>
      </c>
      <c r="AA17" s="139">
        <f>('Non Double Counted #''s'!CJ17/'Non Double Counted #''s'!$CH17)*100</f>
        <v>21.335166379496954</v>
      </c>
      <c r="AB17" s="139">
        <f>('Non Double Counted #''s'!CK17/'Non Double Counted #''s'!$CH17)*100</f>
        <v>8.7248424001748131</v>
      </c>
      <c r="AC17" s="139">
        <f>('Non Double Counted #''s'!CL17/'Non Double Counted #''s'!$CH17)*100</f>
        <v>1.6591856931341675</v>
      </c>
      <c r="AD17" s="139">
        <f>('Non Double Counted #''s'!CM17/'Non Double Counted #''s'!$CH17)*100</f>
        <v>3.5789211175921265</v>
      </c>
      <c r="AE17" s="161">
        <f t="shared" si="28"/>
        <v>-4.8136031883720278</v>
      </c>
      <c r="AF17" s="147">
        <f t="shared" si="29"/>
        <v>-9.3369812896430204E-2</v>
      </c>
      <c r="AG17" s="147">
        <f t="shared" si="30"/>
        <v>3.3363111985993124</v>
      </c>
      <c r="AH17" s="147">
        <f t="shared" si="31"/>
        <v>0.7977072395088558</v>
      </c>
      <c r="AI17" s="147">
        <f t="shared" si="32"/>
        <v>0.77295456316029953</v>
      </c>
      <c r="AJ17" s="147"/>
      <c r="AK17" s="97">
        <f t="shared" si="10"/>
        <v>99.999999999999986</v>
      </c>
      <c r="AL17" s="97">
        <f t="shared" si="11"/>
        <v>100</v>
      </c>
      <c r="AN17" s="139">
        <f>('Non Double Counted #''s'!AG17/'Non Double Counted #''s'!$AF17)*100</f>
        <v>69.187874420606775</v>
      </c>
      <c r="AO17" s="139">
        <f>('Non Double Counted #''s'!AH17/'Non Double Counted #''s'!$AF17)*100</f>
        <v>21.388783850952358</v>
      </c>
      <c r="AP17" s="139">
        <f>('Non Double Counted #''s'!AI17/'Non Double Counted #''s'!$AF17)*100</f>
        <v>5.6672921378509953</v>
      </c>
      <c r="AQ17" s="139">
        <f>('Non Double Counted #''s'!AJ17/'Non Double Counted #''s'!$AF17)*100</f>
        <v>0.92058418532972797</v>
      </c>
      <c r="AR17" s="139">
        <f>('Non Double Counted #''s'!AK17/'Non Double Counted #''s'!$AF17)*100</f>
        <v>2.8354654052601411</v>
      </c>
      <c r="AS17" s="154">
        <f>('Non Double Counted #''s'!CO17/'Non Double Counted #''s'!$CN17)*100</f>
        <v>64.412523887953569</v>
      </c>
      <c r="AT17" s="154">
        <f>('Non Double Counted #''s'!CP17/'Non Double Counted #''s'!$CN17)*100</f>
        <v>21.337613702597263</v>
      </c>
      <c r="AU17" s="154">
        <f>('Non Double Counted #''s'!CQ17/'Non Double Counted #''s'!$CN17)*100</f>
        <v>8.8627100159828434</v>
      </c>
      <c r="AV17" s="154">
        <f>('Non Double Counted #''s'!CR17/'Non Double Counted #''s'!$CN17)*100</f>
        <v>1.707747515754372</v>
      </c>
      <c r="AW17" s="154">
        <f>('Non Double Counted #''s'!CS17/'Non Double Counted #''s'!$CN17)*100</f>
        <v>3.679404877711955</v>
      </c>
      <c r="AX17" s="161">
        <f t="shared" si="33"/>
        <v>-4.7753505326532064</v>
      </c>
      <c r="AY17" s="147">
        <f t="shared" si="34"/>
        <v>-5.1170148355094369E-2</v>
      </c>
      <c r="AZ17" s="147">
        <f t="shared" si="35"/>
        <v>3.1954178781318481</v>
      </c>
      <c r="BA17" s="147">
        <f t="shared" si="36"/>
        <v>0.84393947245181389</v>
      </c>
      <c r="BB17" s="147">
        <f t="shared" si="37"/>
        <v>0.78716333042464404</v>
      </c>
      <c r="BD17" s="97">
        <f t="shared" si="12"/>
        <v>99.999999999999986</v>
      </c>
      <c r="BE17" s="97">
        <f t="shared" si="13"/>
        <v>100.00000000000001</v>
      </c>
      <c r="BG17" s="323">
        <f>('Non Double Counted #''s'!AM17/'Non Double Counted #''s'!$AL17)*100</f>
        <v>68.828159473925226</v>
      </c>
      <c r="BH17" s="323">
        <f>('Non Double Counted #''s'!AN17/'Non Double Counted #''s'!$AL17)*100</f>
        <v>21.350328673541473</v>
      </c>
      <c r="BI17" s="323">
        <f>('Non Double Counted #''s'!AO17/'Non Double Counted #''s'!$AL17)*100</f>
        <v>5.9813105384492378</v>
      </c>
      <c r="BJ17" s="323">
        <f>('Non Double Counted #''s'!AP17/'Non Double Counted #''s'!$AL17)*100</f>
        <v>0.95953409042778426</v>
      </c>
      <c r="BK17" s="323">
        <f>('Non Double Counted #''s'!AQ17/'Non Double Counted #''s'!$AL17)*100</f>
        <v>2.8806672236562818</v>
      </c>
      <c r="BL17" s="323">
        <f>('Non Double Counted #''s'!CU17/'Non Double Counted #''s'!$CT17)*100</f>
        <v>64.09420830566161</v>
      </c>
      <c r="BM17" s="323">
        <f>('Non Double Counted #''s'!CV17/'Non Double Counted #''s'!$CT17)*100</f>
        <v>21.355236201579171</v>
      </c>
      <c r="BN17" s="323">
        <f>('Non Double Counted #''s'!CW17/'Non Double Counted #''s'!$CT17)*100</f>
        <v>8.9931540379671517</v>
      </c>
      <c r="BO17" s="323">
        <f>('Non Double Counted #''s'!CX17/'Non Double Counted #''s'!$CT17)*100</f>
        <v>1.754159608783781</v>
      </c>
      <c r="BP17" s="323">
        <f>('Non Double Counted #''s'!CY17/'Non Double Counted #''s'!$CT17)*100</f>
        <v>3.8032418460082922</v>
      </c>
      <c r="BQ17" s="61">
        <f t="shared" si="14"/>
        <v>-4.7339511682636157</v>
      </c>
      <c r="BR17" s="61">
        <f t="shared" si="15"/>
        <v>4.9075280376982278E-3</v>
      </c>
      <c r="BS17" s="61">
        <f t="shared" si="16"/>
        <v>3.011843499517914</v>
      </c>
      <c r="BT17" s="61">
        <f t="shared" si="17"/>
        <v>0.92257462235201038</v>
      </c>
      <c r="BU17" s="61">
        <f t="shared" si="18"/>
        <v>0.79462551835599671</v>
      </c>
      <c r="BW17" s="97">
        <f t="shared" si="19"/>
        <v>100</v>
      </c>
      <c r="BX17" s="97">
        <f t="shared" si="20"/>
        <v>100.00000000000001</v>
      </c>
    </row>
    <row r="18" spans="1:76">
      <c r="A18" s="103" t="s">
        <v>20</v>
      </c>
      <c r="B18" s="139">
        <f>('Non Double Counted #''s'!U18/'Non Double Counted #''s'!$T18)*100</f>
        <v>73.797124029165673</v>
      </c>
      <c r="C18" s="139">
        <f>('Non Double Counted #''s'!V18/'Non Double Counted #''s'!$T18)*100</f>
        <v>7.5565046585899864</v>
      </c>
      <c r="D18" s="139">
        <f>('Non Double Counted #''s'!W18/'Non Double Counted #''s'!$T18)*100</f>
        <v>5.5633401638338427</v>
      </c>
      <c r="E18" s="139">
        <f>('Non Double Counted #''s'!X18/'Non Double Counted #''s'!$T18)*100</f>
        <v>3.8665618367222607</v>
      </c>
      <c r="F18" s="139">
        <f>('Non Double Counted #''s'!Y18/'Non Double Counted #''s'!$T18)*100</f>
        <v>9.2164693116882397</v>
      </c>
      <c r="G18" s="154">
        <f>('Non Double Counted #''s'!CC18/'Non Double Counted #''s'!$CB18)*100</f>
        <v>68.24142267403893</v>
      </c>
      <c r="H18" s="139">
        <f>('Non Double Counted #''s'!CD18/'Non Double Counted #''s'!$CB18)*100</f>
        <v>7.3340475610232128</v>
      </c>
      <c r="I18" s="139">
        <f>('Non Double Counted #''s'!CE18/'Non Double Counted #''s'!$CB18)*100</f>
        <v>9.1683836615932233</v>
      </c>
      <c r="J18" s="139">
        <f>('Non Double Counted #''s'!CF18/'Non Double Counted #''s'!$CB18)*100</f>
        <v>5.1741945421188618</v>
      </c>
      <c r="K18" s="139">
        <f>('Non Double Counted #''s'!CG18/'Non Double Counted #''s'!$CB18)*100</f>
        <v>10.081951561225772</v>
      </c>
      <c r="L18" s="161">
        <f t="shared" si="21"/>
        <v>-5.5557013551267431</v>
      </c>
      <c r="M18" s="147">
        <f t="shared" si="22"/>
        <v>-0.22245709756677368</v>
      </c>
      <c r="N18" s="147">
        <f t="shared" si="23"/>
        <v>3.6050434977593806</v>
      </c>
      <c r="O18" s="147">
        <f t="shared" si="24"/>
        <v>0.86548224953753206</v>
      </c>
      <c r="P18" s="147">
        <f t="shared" si="25"/>
        <v>1.307632705396601</v>
      </c>
      <c r="R18" s="97">
        <f t="shared" si="26"/>
        <v>100</v>
      </c>
      <c r="S18" s="97">
        <f t="shared" si="27"/>
        <v>100</v>
      </c>
      <c r="U18" s="139">
        <f>('Non Double Counted #''s'!AA18/'Non Double Counted #''s'!$Z18)*100</f>
        <v>73.438032056770325</v>
      </c>
      <c r="V18" s="139">
        <f>('Non Double Counted #''s'!AB18/'Non Double Counted #''s'!$Z18)*100</f>
        <v>7.5813693350399349</v>
      </c>
      <c r="W18" s="139">
        <f>('Non Double Counted #''s'!AC18/'Non Double Counted #''s'!$Z18)*100</f>
        <v>5.8884059643761342</v>
      </c>
      <c r="X18" s="139">
        <f>('Non Double Counted #''s'!AD18/'Non Double Counted #''s'!$Z18)*100</f>
        <v>3.8437862659943622</v>
      </c>
      <c r="Y18" s="139">
        <f>('Non Double Counted #''s'!AE18/'Non Double Counted #''s'!$Z18)*100</f>
        <v>9.2484063778192365</v>
      </c>
      <c r="Z18" s="154">
        <f>('Non Double Counted #''s'!CI18/'Non Double Counted #''s'!$CH18)*100</f>
        <v>67.862834943719491</v>
      </c>
      <c r="AA18" s="139">
        <f>('Non Double Counted #''s'!CJ18/'Non Double Counted #''s'!$CH18)*100</f>
        <v>7.3268725654159299</v>
      </c>
      <c r="AB18" s="139">
        <f>('Non Double Counted #''s'!CK18/'Non Double Counted #''s'!$CH18)*100</f>
        <v>9.3398902176249461</v>
      </c>
      <c r="AC18" s="139">
        <f>('Non Double Counted #''s'!CL18/'Non Double Counted #''s'!$CH18)*100</f>
        <v>5.292569505245333</v>
      </c>
      <c r="AD18" s="139">
        <f>('Non Double Counted #''s'!CM18/'Non Double Counted #''s'!$CH18)*100</f>
        <v>10.177832767994296</v>
      </c>
      <c r="AE18" s="161">
        <f t="shared" si="28"/>
        <v>-5.5751971130508338</v>
      </c>
      <c r="AF18" s="147">
        <f t="shared" si="29"/>
        <v>-0.25449676962400503</v>
      </c>
      <c r="AG18" s="147">
        <f t="shared" si="30"/>
        <v>3.4514842532488119</v>
      </c>
      <c r="AH18" s="147">
        <f t="shared" si="31"/>
        <v>0.92942639017505968</v>
      </c>
      <c r="AI18" s="147">
        <f t="shared" si="32"/>
        <v>1.4487832392509707</v>
      </c>
      <c r="AJ18" s="147"/>
      <c r="AK18" s="97">
        <f t="shared" si="10"/>
        <v>100</v>
      </c>
      <c r="AL18" s="97">
        <f t="shared" si="11"/>
        <v>100</v>
      </c>
      <c r="AN18" s="139">
        <f>('Non Double Counted #''s'!AG18/'Non Double Counted #''s'!$AF18)*100</f>
        <v>73.135588590558143</v>
      </c>
      <c r="AO18" s="139">
        <f>('Non Double Counted #''s'!AH18/'Non Double Counted #''s'!$AF18)*100</f>
        <v>7.5715707275159554</v>
      </c>
      <c r="AP18" s="139">
        <f>('Non Double Counted #''s'!AI18/'Non Double Counted #''s'!$AF18)*100</f>
        <v>6.1555874064007998</v>
      </c>
      <c r="AQ18" s="139">
        <f>('Non Double Counted #''s'!AJ18/'Non Double Counted #''s'!$AF18)*100</f>
        <v>3.8368128204768834</v>
      </c>
      <c r="AR18" s="139">
        <f>('Non Double Counted #''s'!AK18/'Non Double Counted #''s'!$AF18)*100</f>
        <v>9.3004404550482143</v>
      </c>
      <c r="AS18" s="154">
        <f>('Non Double Counted #''s'!CO18/'Non Double Counted #''s'!$CN18)*100</f>
        <v>67.497574383831164</v>
      </c>
      <c r="AT18" s="154">
        <f>('Non Double Counted #''s'!CP18/'Non Double Counted #''s'!$CN18)*100</f>
        <v>7.3624982080565786</v>
      </c>
      <c r="AU18" s="154">
        <f>('Non Double Counted #''s'!CQ18/'Non Double Counted #''s'!$CN18)*100</f>
        <v>9.5997785261810726</v>
      </c>
      <c r="AV18" s="154">
        <f>('Non Double Counted #''s'!CR18/'Non Double Counted #''s'!$CN18)*100</f>
        <v>5.3119695587767826</v>
      </c>
      <c r="AW18" s="154">
        <f>('Non Double Counted #''s'!CS18/'Non Double Counted #''s'!$CN18)*100</f>
        <v>10.228179323154402</v>
      </c>
      <c r="AX18" s="161">
        <f t="shared" si="33"/>
        <v>-5.6380142067269787</v>
      </c>
      <c r="AY18" s="147">
        <f t="shared" si="34"/>
        <v>-0.20907251945937677</v>
      </c>
      <c r="AZ18" s="147">
        <f t="shared" si="35"/>
        <v>3.4441911197802728</v>
      </c>
      <c r="BA18" s="147">
        <f t="shared" si="36"/>
        <v>0.92773886810618755</v>
      </c>
      <c r="BB18" s="147">
        <f t="shared" si="37"/>
        <v>1.4751567382998991</v>
      </c>
      <c r="BD18" s="97">
        <f t="shared" si="12"/>
        <v>100</v>
      </c>
      <c r="BE18" s="97">
        <f t="shared" si="13"/>
        <v>100</v>
      </c>
      <c r="BG18" s="323">
        <f>('Non Double Counted #''s'!AM18/'Non Double Counted #''s'!$AL18)*100</f>
        <v>72.816660782013471</v>
      </c>
      <c r="BH18" s="323">
        <f>('Non Double Counted #''s'!AN18/'Non Double Counted #''s'!$AL18)*100</f>
        <v>7.5769370949555226</v>
      </c>
      <c r="BI18" s="323">
        <f>('Non Double Counted #''s'!AO18/'Non Double Counted #''s'!$AL18)*100</f>
        <v>6.4432681465620343</v>
      </c>
      <c r="BJ18" s="323">
        <f>('Non Double Counted #''s'!AP18/'Non Double Counted #''s'!$AL18)*100</f>
        <v>3.8372589665030357</v>
      </c>
      <c r="BK18" s="323">
        <f>('Non Double Counted #''s'!AQ18/'Non Double Counted #''s'!$AL18)*100</f>
        <v>9.3258750099659444</v>
      </c>
      <c r="BL18" s="323">
        <f>('Non Double Counted #''s'!CU18/'Non Double Counted #''s'!$CT18)*100</f>
        <v>67.024234596192784</v>
      </c>
      <c r="BM18" s="323">
        <f>('Non Double Counted #''s'!CV18/'Non Double Counted #''s'!$CT18)*100</f>
        <v>7.3944618056853813</v>
      </c>
      <c r="BN18" s="323">
        <f>('Non Double Counted #''s'!CW18/'Non Double Counted #''s'!$CT18)*100</f>
        <v>9.838215124040401</v>
      </c>
      <c r="BO18" s="323">
        <f>('Non Double Counted #''s'!CX18/'Non Double Counted #''s'!$CT18)*100</f>
        <v>5.3694239709586071</v>
      </c>
      <c r="BP18" s="323">
        <f>('Non Double Counted #''s'!CY18/'Non Double Counted #''s'!$CT18)*100</f>
        <v>10.373664503122832</v>
      </c>
      <c r="BQ18" s="61">
        <f t="shared" si="14"/>
        <v>-5.7924261858206876</v>
      </c>
      <c r="BR18" s="61">
        <f t="shared" si="15"/>
        <v>-0.18247528927014134</v>
      </c>
      <c r="BS18" s="61">
        <f t="shared" si="16"/>
        <v>3.3949469774783667</v>
      </c>
      <c r="BT18" s="61">
        <f t="shared" si="17"/>
        <v>1.0477894931568876</v>
      </c>
      <c r="BU18" s="61">
        <f t="shared" si="18"/>
        <v>1.5321650044555715</v>
      </c>
      <c r="BW18" s="97">
        <f t="shared" si="19"/>
        <v>100</v>
      </c>
      <c r="BX18" s="97">
        <f t="shared" si="20"/>
        <v>100</v>
      </c>
    </row>
    <row r="19" spans="1:76">
      <c r="A19" s="103" t="s">
        <v>21</v>
      </c>
      <c r="B19" s="139">
        <f>('Non Double Counted #''s'!U19/'Non Double Counted #''s'!$T19)*100</f>
        <v>66.033604441726467</v>
      </c>
      <c r="C19" s="139">
        <f>('Non Double Counted #''s'!V19/'Non Double Counted #''s'!$T19)*100</f>
        <v>29.338399012862137</v>
      </c>
      <c r="D19" s="139">
        <f>('Non Double Counted #''s'!W19/'Non Double Counted #''s'!$T19)*100</f>
        <v>2.5833586912742095</v>
      </c>
      <c r="E19" s="139">
        <f>('Non Double Counted #''s'!X19/'Non Double Counted #''s'!$T19)*100</f>
        <v>0.74434173247421609</v>
      </c>
      <c r="F19" s="139">
        <f>('Non Double Counted #''s'!Y19/'Non Double Counted #''s'!$T19)*100</f>
        <v>1.3002961216629689</v>
      </c>
      <c r="G19" s="154">
        <f>('Non Double Counted #''s'!CC19/'Non Double Counted #''s'!$CB19)*100</f>
        <v>63.984159786973493</v>
      </c>
      <c r="H19" s="139">
        <f>('Non Double Counted #''s'!CD19/'Non Double Counted #''s'!$CB19)*100</f>
        <v>27.649249983437446</v>
      </c>
      <c r="I19" s="139">
        <f>('Non Double Counted #''s'!CE19/'Non Double Counted #''s'!$CB19)*100</f>
        <v>5.2500090826909558</v>
      </c>
      <c r="J19" s="139">
        <f>('Non Double Counted #''s'!CF19/'Non Double Counted #''s'!$CB19)*100</f>
        <v>1.3736661801193786</v>
      </c>
      <c r="K19" s="139">
        <f>('Non Double Counted #''s'!CG19/'Non Double Counted #''s'!$CB19)*100</f>
        <v>1.7429149667787223</v>
      </c>
      <c r="L19" s="161">
        <f t="shared" si="21"/>
        <v>-2.0494446547529748</v>
      </c>
      <c r="M19" s="147">
        <f t="shared" si="22"/>
        <v>-1.6891490294246907</v>
      </c>
      <c r="N19" s="147">
        <f t="shared" si="23"/>
        <v>2.6666503914167463</v>
      </c>
      <c r="O19" s="147">
        <f t="shared" si="24"/>
        <v>0.44261884511575333</v>
      </c>
      <c r="P19" s="147">
        <f t="shared" si="25"/>
        <v>0.62932444764516249</v>
      </c>
      <c r="R19" s="97">
        <f t="shared" si="26"/>
        <v>100</v>
      </c>
      <c r="S19" s="97">
        <f t="shared" si="27"/>
        <v>99.999999999999986</v>
      </c>
      <c r="U19" s="139">
        <f>('Non Double Counted #''s'!AA19/'Non Double Counted #''s'!$Z19)*100</f>
        <v>65.916721494823165</v>
      </c>
      <c r="V19" s="139">
        <f>('Non Double Counted #''s'!AB19/'Non Double Counted #''s'!$Z19)*100</f>
        <v>29.186358283374503</v>
      </c>
      <c r="W19" s="139">
        <f>('Non Double Counted #''s'!AC19/'Non Double Counted #''s'!$Z19)*100</f>
        <v>2.7761370636468969</v>
      </c>
      <c r="X19" s="139">
        <f>('Non Double Counted #''s'!AD19/'Non Double Counted #''s'!$Z19)*100</f>
        <v>0.7814322568975608</v>
      </c>
      <c r="Y19" s="139">
        <f>('Non Double Counted #''s'!AE19/'Non Double Counted #''s'!$Z19)*100</f>
        <v>1.3393509012578826</v>
      </c>
      <c r="Z19" s="154">
        <f>('Non Double Counted #''s'!CI19/'Non Double Counted #''s'!$CH19)*100</f>
        <v>63.95675614340638</v>
      </c>
      <c r="AA19" s="139">
        <f>('Non Double Counted #''s'!CJ19/'Non Double Counted #''s'!$CH19)*100</f>
        <v>27.541496400191118</v>
      </c>
      <c r="AB19" s="139">
        <f>('Non Double Counted #''s'!CK19/'Non Double Counted #''s'!$CH19)*100</f>
        <v>5.2863387628783478</v>
      </c>
      <c r="AC19" s="139">
        <f>('Non Double Counted #''s'!CL19/'Non Double Counted #''s'!$CH19)*100</f>
        <v>1.4165944954858698</v>
      </c>
      <c r="AD19" s="139">
        <f>('Non Double Counted #''s'!CM19/'Non Double Counted #''s'!$CH19)*100</f>
        <v>1.7988141980382848</v>
      </c>
      <c r="AE19" s="161">
        <f t="shared" si="28"/>
        <v>-1.9599653514167841</v>
      </c>
      <c r="AF19" s="147">
        <f t="shared" si="29"/>
        <v>-1.6448618831833848</v>
      </c>
      <c r="AG19" s="147">
        <f t="shared" si="30"/>
        <v>2.5102016992314509</v>
      </c>
      <c r="AH19" s="147">
        <f t="shared" si="31"/>
        <v>0.45946329678040221</v>
      </c>
      <c r="AI19" s="147">
        <f t="shared" si="32"/>
        <v>0.635162238588309</v>
      </c>
      <c r="AJ19" s="147"/>
      <c r="AK19" s="97">
        <f t="shared" si="10"/>
        <v>100.00000000000001</v>
      </c>
      <c r="AL19" s="97">
        <f t="shared" si="11"/>
        <v>100</v>
      </c>
      <c r="AN19" s="139">
        <f>('Non Double Counted #''s'!AG19/'Non Double Counted #''s'!$AF19)*100</f>
        <v>65.773153578444862</v>
      </c>
      <c r="AO19" s="139">
        <f>('Non Double Counted #''s'!AH19/'Non Double Counted #''s'!$AF19)*100</f>
        <v>29.067171563587568</v>
      </c>
      <c r="AP19" s="139">
        <f>('Non Double Counted #''s'!AI19/'Non Double Counted #''s'!$AF19)*100</f>
        <v>2.9595117077197095</v>
      </c>
      <c r="AQ19" s="139">
        <f>('Non Double Counted #''s'!AJ19/'Non Double Counted #''s'!$AF19)*100</f>
        <v>0.81756133821818699</v>
      </c>
      <c r="AR19" s="139">
        <f>('Non Double Counted #''s'!AK19/'Non Double Counted #''s'!$AF19)*100</f>
        <v>1.3826018120296759</v>
      </c>
      <c r="AS19" s="154">
        <f>('Non Double Counted #''s'!CO19/'Non Double Counted #''s'!$CN19)*100</f>
        <v>63.910092047082635</v>
      </c>
      <c r="AT19" s="154">
        <f>('Non Double Counted #''s'!CP19/'Non Double Counted #''s'!$CN19)*100</f>
        <v>27.41830666960708</v>
      </c>
      <c r="AU19" s="154">
        <f>('Non Double Counted #''s'!CQ19/'Non Double Counted #''s'!$CN19)*100</f>
        <v>5.3358867178558267</v>
      </c>
      <c r="AV19" s="154">
        <f>('Non Double Counted #''s'!CR19/'Non Double Counted #''s'!$CN19)*100</f>
        <v>1.4752329869132761</v>
      </c>
      <c r="AW19" s="154">
        <f>('Non Double Counted #''s'!CS19/'Non Double Counted #''s'!$CN19)*100</f>
        <v>1.8604815785411823</v>
      </c>
      <c r="AX19" s="161">
        <f t="shared" si="33"/>
        <v>-1.8630615313622272</v>
      </c>
      <c r="AY19" s="147">
        <f t="shared" si="34"/>
        <v>-1.6488648939804875</v>
      </c>
      <c r="AZ19" s="147">
        <f t="shared" si="35"/>
        <v>2.3763750101361172</v>
      </c>
      <c r="BA19" s="147">
        <f t="shared" si="36"/>
        <v>0.47787976651150643</v>
      </c>
      <c r="BB19" s="147">
        <f t="shared" si="37"/>
        <v>0.65767164869508909</v>
      </c>
      <c r="BD19" s="97">
        <f t="shared" si="12"/>
        <v>100</v>
      </c>
      <c r="BE19" s="97">
        <f t="shared" si="13"/>
        <v>100</v>
      </c>
      <c r="BG19" s="323">
        <f>('Non Double Counted #''s'!AM19/'Non Double Counted #''s'!$AL19)*100</f>
        <v>65.670693306970378</v>
      </c>
      <c r="BH19" s="323">
        <f>('Non Double Counted #''s'!AN19/'Non Double Counted #''s'!$AL19)*100</f>
        <v>28.895212756198234</v>
      </c>
      <c r="BI19" s="323">
        <f>('Non Double Counted #''s'!AO19/'Non Double Counted #''s'!$AL19)*100</f>
        <v>3.1573110839952068</v>
      </c>
      <c r="BJ19" s="323">
        <f>('Non Double Counted #''s'!AP19/'Non Double Counted #''s'!$AL19)*100</f>
        <v>0.85167290594569822</v>
      </c>
      <c r="BK19" s="323">
        <f>('Non Double Counted #''s'!AQ19/'Non Double Counted #''s'!$AL19)*100</f>
        <v>1.4251099468904753</v>
      </c>
      <c r="BL19" s="323">
        <f>('Non Double Counted #''s'!CU19/'Non Double Counted #''s'!$CT19)*100</f>
        <v>63.853543582780027</v>
      </c>
      <c r="BM19" s="323">
        <f>('Non Double Counted #''s'!CV19/'Non Double Counted #''s'!$CT19)*100</f>
        <v>27.291814020207422</v>
      </c>
      <c r="BN19" s="323">
        <f>('Non Double Counted #''s'!CW19/'Non Double Counted #''s'!$CT19)*100</f>
        <v>5.4165126740254799</v>
      </c>
      <c r="BO19" s="323">
        <f>('Non Double Counted #''s'!CX19/'Non Double Counted #''s'!$CT19)*100</f>
        <v>1.5275794095042672</v>
      </c>
      <c r="BP19" s="323">
        <f>('Non Double Counted #''s'!CY19/'Non Double Counted #''s'!$CT19)*100</f>
        <v>1.9105503134828024</v>
      </c>
      <c r="BQ19" s="61">
        <f t="shared" si="14"/>
        <v>-1.8171497241903509</v>
      </c>
      <c r="BR19" s="61">
        <f t="shared" si="15"/>
        <v>-1.6033987359908117</v>
      </c>
      <c r="BS19" s="61">
        <f t="shared" si="16"/>
        <v>2.2592015900302731</v>
      </c>
      <c r="BT19" s="61">
        <f t="shared" si="17"/>
        <v>0.48544036659232703</v>
      </c>
      <c r="BU19" s="61">
        <f t="shared" si="18"/>
        <v>0.67590650355856896</v>
      </c>
      <c r="BW19" s="97">
        <f t="shared" si="19"/>
        <v>100</v>
      </c>
      <c r="BX19" s="97">
        <f t="shared" si="20"/>
        <v>100</v>
      </c>
    </row>
    <row r="20" spans="1:76">
      <c r="A20" s="103" t="s">
        <v>22</v>
      </c>
      <c r="B20" s="139">
        <f>('Non Double Counted #''s'!U20/'Non Double Counted #''s'!$T20)*100</f>
        <v>79.01354602253204</v>
      </c>
      <c r="C20" s="139">
        <f>('Non Double Counted #''s'!V20/'Non Double Counted #''s'!$T20)*100</f>
        <v>16.446606298743184</v>
      </c>
      <c r="D20" s="139">
        <f>('Non Double Counted #''s'!W20/'Non Double Counted #''s'!$T20)*100</f>
        <v>2.3595041415681628</v>
      </c>
      <c r="E20" s="139">
        <f>('Non Double Counted #''s'!X20/'Non Double Counted #''s'!$T20)*100</f>
        <v>0.84621578841528899</v>
      </c>
      <c r="F20" s="139">
        <f>('Non Double Counted #''s'!Y20/'Non Double Counted #''s'!$T20)*100</f>
        <v>1.3341277487413306</v>
      </c>
      <c r="G20" s="154">
        <f>('Non Double Counted #''s'!CC20/'Non Double Counted #''s'!$CB20)*100</f>
        <v>75.421657996990007</v>
      </c>
      <c r="H20" s="139">
        <f>('Non Double Counted #''s'!CD20/'Non Double Counted #''s'!$CB20)*100</f>
        <v>16.645154499525482</v>
      </c>
      <c r="I20" s="139">
        <f>('Non Double Counted #''s'!CE20/'Non Double Counted #''s'!$CB20)*100</f>
        <v>4.7337543315197523</v>
      </c>
      <c r="J20" s="139">
        <f>('Non Double Counted #''s'!CF20/'Non Double Counted #''s'!$CB20)*100</f>
        <v>1.4033897553359935</v>
      </c>
      <c r="K20" s="139">
        <f>('Non Double Counted #''s'!CG20/'Non Double Counted #''s'!$CB20)*100</f>
        <v>1.7960434166287569</v>
      </c>
      <c r="L20" s="161">
        <f t="shared" si="21"/>
        <v>-3.5918880255420333</v>
      </c>
      <c r="M20" s="147">
        <f t="shared" si="22"/>
        <v>0.19854820078229807</v>
      </c>
      <c r="N20" s="147">
        <f t="shared" si="23"/>
        <v>2.3742501899515895</v>
      </c>
      <c r="O20" s="147">
        <f t="shared" si="24"/>
        <v>0.46191566788742633</v>
      </c>
      <c r="P20" s="147">
        <f t="shared" si="25"/>
        <v>0.55717396692070453</v>
      </c>
      <c r="R20" s="97">
        <f t="shared" si="26"/>
        <v>100</v>
      </c>
      <c r="S20" s="97">
        <f t="shared" si="27"/>
        <v>100</v>
      </c>
      <c r="U20" s="139">
        <f>('Non Double Counted #''s'!AA20/'Non Double Counted #''s'!$Z20)*100</f>
        <v>78.72337967333857</v>
      </c>
      <c r="V20" s="139">
        <f>('Non Double Counted #''s'!AB20/'Non Double Counted #''s'!$Z20)*100</f>
        <v>16.49809720244183</v>
      </c>
      <c r="W20" s="139">
        <f>('Non Double Counted #''s'!AC20/'Non Double Counted #''s'!$Z20)*100</f>
        <v>2.5218081517230364</v>
      </c>
      <c r="X20" s="139">
        <f>('Non Double Counted #''s'!AD20/'Non Double Counted #''s'!$Z20)*100</f>
        <v>0.87846495995149587</v>
      </c>
      <c r="Y20" s="139">
        <f>('Non Double Counted #''s'!AE20/'Non Double Counted #''s'!$Z20)*100</f>
        <v>1.3782500125450654</v>
      </c>
      <c r="Z20" s="154">
        <f>('Non Double Counted #''s'!CI20/'Non Double Counted #''s'!$CH20)*100</f>
        <v>75.098567386636475</v>
      </c>
      <c r="AA20" s="139">
        <f>('Non Double Counted #''s'!CJ20/'Non Double Counted #''s'!$CH20)*100</f>
        <v>16.735352123518275</v>
      </c>
      <c r="AB20" s="139">
        <f>('Non Double Counted #''s'!CK20/'Non Double Counted #''s'!$CH20)*100</f>
        <v>4.8438697242343576</v>
      </c>
      <c r="AC20" s="139">
        <f>('Non Double Counted #''s'!CL20/'Non Double Counted #''s'!$CH20)*100</f>
        <v>1.4573491115498596</v>
      </c>
      <c r="AD20" s="139">
        <f>('Non Double Counted #''s'!CM20/'Non Double Counted #''s'!$CH20)*100</f>
        <v>1.8648616540610383</v>
      </c>
      <c r="AE20" s="161">
        <f t="shared" si="28"/>
        <v>-3.6248122867020953</v>
      </c>
      <c r="AF20" s="147">
        <f t="shared" si="29"/>
        <v>0.23725492107644541</v>
      </c>
      <c r="AG20" s="147">
        <f t="shared" si="30"/>
        <v>2.3220615725113212</v>
      </c>
      <c r="AH20" s="147">
        <f t="shared" si="31"/>
        <v>0.48661164151597291</v>
      </c>
      <c r="AI20" s="147">
        <f t="shared" si="32"/>
        <v>0.57888415159836371</v>
      </c>
      <c r="AJ20" s="147"/>
      <c r="AK20" s="97">
        <f t="shared" si="10"/>
        <v>100</v>
      </c>
      <c r="AL20" s="97">
        <f t="shared" si="11"/>
        <v>100</v>
      </c>
      <c r="AN20" s="139">
        <f>('Non Double Counted #''s'!AG20/'Non Double Counted #''s'!$AF20)*100</f>
        <v>78.456527436323015</v>
      </c>
      <c r="AO20" s="139">
        <f>('Non Double Counted #''s'!AH20/'Non Double Counted #''s'!$AF20)*100</f>
        <v>16.530431418552123</v>
      </c>
      <c r="AP20" s="139">
        <f>('Non Double Counted #''s'!AI20/'Non Double Counted #''s'!$AF20)*100</f>
        <v>2.6787813038341497</v>
      </c>
      <c r="AQ20" s="139">
        <f>('Non Double Counted #''s'!AJ20/'Non Double Counted #''s'!$AF20)*100</f>
        <v>0.9114868922687045</v>
      </c>
      <c r="AR20" s="139">
        <f>('Non Double Counted #''s'!AK20/'Non Double Counted #''s'!$AF20)*100</f>
        <v>1.4227729490220038</v>
      </c>
      <c r="AS20" s="154">
        <f>('Non Double Counted #''s'!CO20/'Non Double Counted #''s'!$CN20)*100</f>
        <v>74.89762126657449</v>
      </c>
      <c r="AT20" s="154">
        <f>('Non Double Counted #''s'!CP20/'Non Double Counted #''s'!$CN20)*100</f>
        <v>16.762171916222623</v>
      </c>
      <c r="AU20" s="154">
        <f>('Non Double Counted #''s'!CQ20/'Non Double Counted #''s'!$CN20)*100</f>
        <v>4.9220763986577545</v>
      </c>
      <c r="AV20" s="154">
        <f>('Non Double Counted #''s'!CR20/'Non Double Counted #''s'!$CN20)*100</f>
        <v>1.5061935246701883</v>
      </c>
      <c r="AW20" s="154">
        <f>('Non Double Counted #''s'!CS20/'Non Double Counted #''s'!$CN20)*100</f>
        <v>1.9119368938749486</v>
      </c>
      <c r="AX20" s="161">
        <f t="shared" si="33"/>
        <v>-3.5589061697485249</v>
      </c>
      <c r="AY20" s="147">
        <f t="shared" si="34"/>
        <v>0.23174049767050064</v>
      </c>
      <c r="AZ20" s="147">
        <f t="shared" si="35"/>
        <v>2.2432950948236048</v>
      </c>
      <c r="BA20" s="147">
        <f t="shared" si="36"/>
        <v>0.48916394485294479</v>
      </c>
      <c r="BB20" s="147">
        <f t="shared" si="37"/>
        <v>0.5947066324014838</v>
      </c>
      <c r="BD20" s="97">
        <f t="shared" si="12"/>
        <v>100</v>
      </c>
      <c r="BE20" s="97">
        <f t="shared" si="13"/>
        <v>100.00000000000001</v>
      </c>
      <c r="BG20" s="323">
        <f>('Non Double Counted #''s'!AM20/'Non Double Counted #''s'!$AL20)*100</f>
        <v>78.153716241381318</v>
      </c>
      <c r="BH20" s="323">
        <f>('Non Double Counted #''s'!AN20/'Non Double Counted #''s'!$AL20)*100</f>
        <v>16.558212244046661</v>
      </c>
      <c r="BI20" s="323">
        <f>('Non Double Counted #''s'!AO20/'Non Double Counted #''s'!$AL20)*100</f>
        <v>2.8767198425715126</v>
      </c>
      <c r="BJ20" s="323">
        <f>('Non Double Counted #''s'!AP20/'Non Double Counted #''s'!$AL20)*100</f>
        <v>0.94184192955535673</v>
      </c>
      <c r="BK20" s="323">
        <f>('Non Double Counted #''s'!AQ20/'Non Double Counted #''s'!$AL20)*100</f>
        <v>1.4695097424451526</v>
      </c>
      <c r="BL20" s="323">
        <f>('Non Double Counted #''s'!CU20/'Non Double Counted #''s'!$CT20)*100</f>
        <v>74.6383917065383</v>
      </c>
      <c r="BM20" s="323">
        <f>('Non Double Counted #''s'!CV20/'Non Double Counted #''s'!$CT20)*100</f>
        <v>16.792333043024716</v>
      </c>
      <c r="BN20" s="323">
        <f>('Non Double Counted #''s'!CW20/'Non Double Counted #''s'!$CT20)*100</f>
        <v>5.0230770922069841</v>
      </c>
      <c r="BO20" s="323">
        <f>('Non Double Counted #''s'!CX20/'Non Double Counted #''s'!$CT20)*100</f>
        <v>1.5538331120391757</v>
      </c>
      <c r="BP20" s="323">
        <f>('Non Double Counted #''s'!CY20/'Non Double Counted #''s'!$CT20)*100</f>
        <v>1.9923650461908293</v>
      </c>
      <c r="BQ20" s="61">
        <f t="shared" si="14"/>
        <v>-3.5153245348430175</v>
      </c>
      <c r="BR20" s="61">
        <f t="shared" si="15"/>
        <v>0.23412079897805427</v>
      </c>
      <c r="BS20" s="61">
        <f t="shared" si="16"/>
        <v>2.1463572496354715</v>
      </c>
      <c r="BT20" s="61">
        <f t="shared" si="17"/>
        <v>0.52285530374567668</v>
      </c>
      <c r="BU20" s="61">
        <f t="shared" si="18"/>
        <v>0.61199118248381901</v>
      </c>
      <c r="BW20" s="97">
        <f t="shared" si="19"/>
        <v>100</v>
      </c>
      <c r="BX20" s="97">
        <f t="shared" si="20"/>
        <v>100</v>
      </c>
    </row>
    <row r="21" spans="1:76">
      <c r="A21" s="103" t="s">
        <v>23</v>
      </c>
      <c r="B21" s="139">
        <f>('Non Double Counted #''s'!U21/'Non Double Counted #''s'!$T21)*100</f>
        <v>51.844793888870342</v>
      </c>
      <c r="C21" s="139">
        <f>('Non Double Counted #''s'!V21/'Non Double Counted #''s'!$T21)*100</f>
        <v>11.352977285758159</v>
      </c>
      <c r="D21" s="139">
        <f>('Non Double Counted #''s'!W21/'Non Double Counted #''s'!$T21)*100</f>
        <v>32.727297101593294</v>
      </c>
      <c r="E21" s="139">
        <f>('Non Double Counted #''s'!X21/'Non Double Counted #''s'!$T21)*100</f>
        <v>0.84370304427764076</v>
      </c>
      <c r="F21" s="139">
        <f>('Non Double Counted #''s'!Y21/'Non Double Counted #''s'!$T21)*100</f>
        <v>3.2312286795005591</v>
      </c>
      <c r="G21" s="154">
        <f>('Non Double Counted #''s'!CC21/'Non Double Counted #''s'!$CB21)*100</f>
        <v>44.824132381625311</v>
      </c>
      <c r="H21" s="139">
        <f>('Non Double Counted #''s'!CD21/'Non Double Counted #''s'!$CB21)*100</f>
        <v>11.515270627899914</v>
      </c>
      <c r="I21" s="139">
        <f>('Non Double Counted #''s'!CE21/'Non Double Counted #''s'!$CB21)*100</f>
        <v>38.137112589636459</v>
      </c>
      <c r="J21" s="139">
        <f>('Non Double Counted #''s'!CF21/'Non Double Counted #''s'!$CB21)*100</f>
        <v>1.2308039971363227</v>
      </c>
      <c r="K21" s="139">
        <f>('Non Double Counted #''s'!CG21/'Non Double Counted #''s'!$CB21)*100</f>
        <v>4.2926804037019979</v>
      </c>
      <c r="L21" s="161">
        <f t="shared" si="21"/>
        <v>-7.0206615072450305</v>
      </c>
      <c r="M21" s="147">
        <f t="shared" si="22"/>
        <v>0.16229334214175495</v>
      </c>
      <c r="N21" s="147">
        <f t="shared" si="23"/>
        <v>5.409815488043165</v>
      </c>
      <c r="O21" s="147">
        <f t="shared" si="24"/>
        <v>1.0614517242014387</v>
      </c>
      <c r="P21" s="147">
        <f t="shared" si="25"/>
        <v>0.38710095285868196</v>
      </c>
      <c r="R21" s="97">
        <f t="shared" si="26"/>
        <v>100</v>
      </c>
      <c r="S21" s="97">
        <f t="shared" si="27"/>
        <v>100</v>
      </c>
      <c r="U21" s="139">
        <f>('Non Double Counted #''s'!AA21/'Non Double Counted #''s'!$Z21)*100</f>
        <v>51.168718556566716</v>
      </c>
      <c r="V21" s="139">
        <f>('Non Double Counted #''s'!AB21/'Non Double Counted #''s'!$Z21)*100</f>
        <v>11.306333136173949</v>
      </c>
      <c r="W21" s="139">
        <f>('Non Double Counted #''s'!AC21/'Non Double Counted #''s'!$Z21)*100</f>
        <v>33.320930852044938</v>
      </c>
      <c r="X21" s="139">
        <f>('Non Double Counted #''s'!AD21/'Non Double Counted #''s'!$Z21)*100</f>
        <v>0.87743064800040271</v>
      </c>
      <c r="Y21" s="139">
        <f>('Non Double Counted #''s'!AE21/'Non Double Counted #''s'!$Z21)*100</f>
        <v>3.3265868072139977</v>
      </c>
      <c r="Z21" s="154">
        <f>('Non Double Counted #''s'!CI21/'Non Double Counted #''s'!$CH21)*100</f>
        <v>44.451977291861148</v>
      </c>
      <c r="AA21" s="139">
        <f>('Non Double Counted #''s'!CJ21/'Non Double Counted #''s'!$CH21)*100</f>
        <v>11.624419211899918</v>
      </c>
      <c r="AB21" s="139">
        <f>('Non Double Counted #''s'!CK21/'Non Double Counted #''s'!$CH21)*100</f>
        <v>38.224116063718448</v>
      </c>
      <c r="AC21" s="139">
        <f>('Non Double Counted #''s'!CL21/'Non Double Counted #''s'!$CH21)*100</f>
        <v>1.2572602469845298</v>
      </c>
      <c r="AD21" s="139">
        <f>('Non Double Counted #''s'!CM21/'Non Double Counted #''s'!$CH21)*100</f>
        <v>4.4422271855359501</v>
      </c>
      <c r="AE21" s="161">
        <f t="shared" si="28"/>
        <v>-6.7167412647055684</v>
      </c>
      <c r="AF21" s="147">
        <f t="shared" si="29"/>
        <v>0.3180860757259687</v>
      </c>
      <c r="AG21" s="147">
        <f t="shared" si="30"/>
        <v>4.9031852116735095</v>
      </c>
      <c r="AH21" s="147">
        <f t="shared" si="31"/>
        <v>1.1156403783219524</v>
      </c>
      <c r="AI21" s="147">
        <f t="shared" si="32"/>
        <v>0.37982959898412705</v>
      </c>
      <c r="AJ21" s="147"/>
      <c r="AK21" s="97">
        <f t="shared" si="10"/>
        <v>100</v>
      </c>
      <c r="AL21" s="97">
        <f t="shared" si="11"/>
        <v>100</v>
      </c>
      <c r="AN21" s="139">
        <f>('Non Double Counted #''s'!AG21/'Non Double Counted #''s'!$AF21)*100</f>
        <v>50.508226340361958</v>
      </c>
      <c r="AO21" s="139">
        <f>('Non Double Counted #''s'!AH21/'Non Double Counted #''s'!$AF21)*100</f>
        <v>11.256502605212129</v>
      </c>
      <c r="AP21" s="139">
        <f>('Non Double Counted #''s'!AI21/'Non Double Counted #''s'!$AF21)*100</f>
        <v>33.920934793253537</v>
      </c>
      <c r="AQ21" s="139">
        <f>('Non Double Counted #''s'!AJ21/'Non Double Counted #''s'!$AF21)*100</f>
        <v>0.90776411821548064</v>
      </c>
      <c r="AR21" s="139">
        <f>('Non Double Counted #''s'!AK21/'Non Double Counted #''s'!$AF21)*100</f>
        <v>3.4065721429568936</v>
      </c>
      <c r="AS21" s="154">
        <f>('Non Double Counted #''s'!CO21/'Non Double Counted #''s'!$CN21)*100</f>
        <v>44.041791437320498</v>
      </c>
      <c r="AT21" s="154">
        <f>('Non Double Counted #''s'!CP21/'Non Double Counted #''s'!$CN21)*100</f>
        <v>11.68319892402479</v>
      </c>
      <c r="AU21" s="154">
        <f>('Non Double Counted #''s'!CQ21/'Non Double Counted #''s'!$CN21)*100</f>
        <v>38.388804104688738</v>
      </c>
      <c r="AV21" s="154">
        <f>('Non Double Counted #''s'!CR21/'Non Double Counted #''s'!$CN21)*100</f>
        <v>1.3005803458860119</v>
      </c>
      <c r="AW21" s="154">
        <f>('Non Double Counted #''s'!CS21/'Non Double Counted #''s'!$CN21)*100</f>
        <v>4.5856251880799563</v>
      </c>
      <c r="AX21" s="161">
        <f t="shared" si="33"/>
        <v>-6.4664349030414598</v>
      </c>
      <c r="AY21" s="147">
        <f t="shared" si="34"/>
        <v>0.42669631881266135</v>
      </c>
      <c r="AZ21" s="147">
        <f t="shared" si="35"/>
        <v>4.4678693114352015</v>
      </c>
      <c r="BA21" s="147">
        <f t="shared" si="36"/>
        <v>1.1790530451230627</v>
      </c>
      <c r="BB21" s="147">
        <f t="shared" si="37"/>
        <v>0.39281622767053126</v>
      </c>
      <c r="BD21" s="97">
        <f t="shared" si="12"/>
        <v>100</v>
      </c>
      <c r="BE21" s="97">
        <f t="shared" si="13"/>
        <v>100</v>
      </c>
      <c r="BG21" s="323">
        <f>('Non Double Counted #''s'!AM21/'Non Double Counted #''s'!$AL21)*100</f>
        <v>49.914532445296039</v>
      </c>
      <c r="BH21" s="323">
        <f>('Non Double Counted #''s'!AN21/'Non Double Counted #''s'!$AL21)*100</f>
        <v>11.218461598285192</v>
      </c>
      <c r="BI21" s="323">
        <f>('Non Double Counted #''s'!AO21/'Non Double Counted #''s'!$AL21)*100</f>
        <v>34.450720012643096</v>
      </c>
      <c r="BJ21" s="323">
        <f>('Non Double Counted #''s'!AP21/'Non Double Counted #''s'!$AL21)*100</f>
        <v>0.93935825933369377</v>
      </c>
      <c r="BK21" s="323">
        <f>('Non Double Counted #''s'!AQ21/'Non Double Counted #''s'!$AL21)*100</f>
        <v>3.4769276844419799</v>
      </c>
      <c r="BL21" s="323">
        <f>('Non Double Counted #''s'!CU21/'Non Double Counted #''s'!$CT21)*100</f>
        <v>43.532634505718335</v>
      </c>
      <c r="BM21" s="323">
        <f>('Non Double Counted #''s'!CV21/'Non Double Counted #''s'!$CT21)*100</f>
        <v>11.729109048580334</v>
      </c>
      <c r="BN21" s="323">
        <f>('Non Double Counted #''s'!CW21/'Non Double Counted #''s'!$CT21)*100</f>
        <v>38.622087848339568</v>
      </c>
      <c r="BO21" s="323">
        <f>('Non Double Counted #''s'!CX21/'Non Double Counted #''s'!$CT21)*100</f>
        <v>1.3390865542024437</v>
      </c>
      <c r="BP21" s="323">
        <f>('Non Double Counted #''s'!CY21/'Non Double Counted #''s'!$CT21)*100</f>
        <v>4.7770820431593215</v>
      </c>
      <c r="BQ21" s="61">
        <f t="shared" si="14"/>
        <v>-6.3818979395777049</v>
      </c>
      <c r="BR21" s="61">
        <f t="shared" si="15"/>
        <v>0.51064745029514214</v>
      </c>
      <c r="BS21" s="61">
        <f t="shared" si="16"/>
        <v>4.1713678356964721</v>
      </c>
      <c r="BT21" s="61">
        <f t="shared" si="17"/>
        <v>1.3001543587173416</v>
      </c>
      <c r="BU21" s="61">
        <f t="shared" si="18"/>
        <v>0.39972829486874994</v>
      </c>
      <c r="BW21" s="97">
        <f t="shared" si="19"/>
        <v>99.999999999999986</v>
      </c>
      <c r="BX21" s="97">
        <f t="shared" si="20"/>
        <v>100</v>
      </c>
    </row>
    <row r="22" spans="1:76">
      <c r="A22" s="103" t="s">
        <v>24</v>
      </c>
      <c r="B22" s="139">
        <f>('Non Double Counted #''s'!U22/'Non Double Counted #''s'!$T22)*100</f>
        <v>69.984812717307733</v>
      </c>
      <c r="C22" s="139">
        <f>('Non Double Counted #''s'!V22/'Non Double Counted #''s'!$T22)*100</f>
        <v>19.516110386239991</v>
      </c>
      <c r="D22" s="139">
        <f>('Non Double Counted #''s'!W22/'Non Double Counted #''s'!$T22)*100</f>
        <v>4.9622223820509328</v>
      </c>
      <c r="E22" s="139">
        <f>('Non Double Counted #''s'!X22/'Non Double Counted #''s'!$T22)*100</f>
        <v>1.3036829125749783</v>
      </c>
      <c r="F22" s="139">
        <f>('Non Double Counted #''s'!Y22/'Non Double Counted #''s'!$T22)*100</f>
        <v>4.2331716018263696</v>
      </c>
      <c r="G22" s="154">
        <f>('Non Double Counted #''s'!CC22/'Non Double Counted #''s'!$CB22)*100</f>
        <v>64.497683226202</v>
      </c>
      <c r="H22" s="139">
        <f>('Non Double Counted #''s'!CD22/'Non Double Counted #''s'!$CB22)*100</f>
        <v>19.11997919127575</v>
      </c>
      <c r="I22" s="139">
        <f>('Non Double Counted #''s'!CE22/'Non Double Counted #''s'!$CB22)*100</f>
        <v>8.1605818933468903</v>
      </c>
      <c r="J22" s="139">
        <f>('Non Double Counted #''s'!CF22/'Non Double Counted #''s'!$CB22)*100</f>
        <v>2.2268101539855474</v>
      </c>
      <c r="K22" s="139">
        <f>('Non Double Counted #''s'!CG22/'Non Double Counted #''s'!$CB22)*100</f>
        <v>5.9949455351898155</v>
      </c>
      <c r="L22" s="161">
        <f t="shared" si="21"/>
        <v>-5.4871294911057333</v>
      </c>
      <c r="M22" s="147">
        <f t="shared" si="22"/>
        <v>-0.39613119496424076</v>
      </c>
      <c r="N22" s="147">
        <f t="shared" si="23"/>
        <v>3.1983595112959575</v>
      </c>
      <c r="O22" s="147">
        <f t="shared" si="24"/>
        <v>1.7617739333634459</v>
      </c>
      <c r="P22" s="147">
        <f t="shared" si="25"/>
        <v>0.92312724141056912</v>
      </c>
      <c r="R22" s="97">
        <f t="shared" si="26"/>
        <v>100.00000000000001</v>
      </c>
      <c r="S22" s="97">
        <f t="shared" si="27"/>
        <v>100</v>
      </c>
      <c r="U22" s="139">
        <f>('Non Double Counted #''s'!AA22/'Non Double Counted #''s'!$Z22)*100</f>
        <v>69.554631612724577</v>
      </c>
      <c r="V22" s="139">
        <f>('Non Double Counted #''s'!AB22/'Non Double Counted #''s'!$Z22)*100</f>
        <v>19.491011483780269</v>
      </c>
      <c r="W22" s="139">
        <f>('Non Double Counted #''s'!AC22/'Non Double Counted #''s'!$Z22)*100</f>
        <v>5.2378900847008669</v>
      </c>
      <c r="X22" s="139">
        <f>('Non Double Counted #''s'!AD22/'Non Double Counted #''s'!$Z22)*100</f>
        <v>1.3440001319263932</v>
      </c>
      <c r="Y22" s="139">
        <f>('Non Double Counted #''s'!AE22/'Non Double Counted #''s'!$Z22)*100</f>
        <v>4.3724666868678961</v>
      </c>
      <c r="Z22" s="154">
        <f>('Non Double Counted #''s'!CI22/'Non Double Counted #''s'!$CH22)*100</f>
        <v>64.080090722216724</v>
      </c>
      <c r="AA22" s="139">
        <f>('Non Double Counted #''s'!CJ22/'Non Double Counted #''s'!$CH22)*100</f>
        <v>19.04885579010751</v>
      </c>
      <c r="AB22" s="139">
        <f>('Non Double Counted #''s'!CK22/'Non Double Counted #''s'!$CH22)*100</f>
        <v>8.3985728084758762</v>
      </c>
      <c r="AC22" s="139">
        <f>('Non Double Counted #''s'!CL22/'Non Double Counted #''s'!$CH22)*100</f>
        <v>2.2850969848398464</v>
      </c>
      <c r="AD22" s="139">
        <f>('Non Double Counted #''s'!CM22/'Non Double Counted #''s'!$CH22)*100</f>
        <v>6.1873836943600473</v>
      </c>
      <c r="AE22" s="161">
        <f t="shared" si="28"/>
        <v>-5.4745408905078534</v>
      </c>
      <c r="AF22" s="147">
        <f t="shared" si="29"/>
        <v>-0.44215569367275975</v>
      </c>
      <c r="AG22" s="147">
        <f t="shared" si="30"/>
        <v>3.1606827237750093</v>
      </c>
      <c r="AH22" s="147">
        <f t="shared" si="31"/>
        <v>1.8149170074921512</v>
      </c>
      <c r="AI22" s="147">
        <f t="shared" si="32"/>
        <v>0.94109685291345313</v>
      </c>
      <c r="AJ22" s="147"/>
      <c r="AK22" s="97">
        <f t="shared" si="10"/>
        <v>100</v>
      </c>
      <c r="AL22" s="97">
        <f t="shared" si="11"/>
        <v>100</v>
      </c>
      <c r="AN22" s="139">
        <f>('Non Double Counted #''s'!AG22/'Non Double Counted #''s'!$AF22)*100</f>
        <v>69.144283133920936</v>
      </c>
      <c r="AO22" s="139">
        <f>('Non Double Counted #''s'!AH22/'Non Double Counted #''s'!$AF22)*100</f>
        <v>19.459182703407439</v>
      </c>
      <c r="AP22" s="139">
        <f>('Non Double Counted #''s'!AI22/'Non Double Counted #''s'!$AF22)*100</f>
        <v>5.5061996659106649</v>
      </c>
      <c r="AQ22" s="139">
        <f>('Non Double Counted #''s'!AJ22/'Non Double Counted #''s'!$AF22)*100</f>
        <v>1.38219276683009</v>
      </c>
      <c r="AR22" s="139">
        <f>('Non Double Counted #''s'!AK22/'Non Double Counted #''s'!$AF22)*100</f>
        <v>4.5081417299308733</v>
      </c>
      <c r="AS22" s="154">
        <f>('Non Double Counted #''s'!CO22/'Non Double Counted #''s'!$CN22)*100</f>
        <v>63.641201611785384</v>
      </c>
      <c r="AT22" s="154">
        <f>('Non Double Counted #''s'!CP22/'Non Double Counted #''s'!$CN22)*100</f>
        <v>19.003850295475829</v>
      </c>
      <c r="AU22" s="154">
        <f>('Non Double Counted #''s'!CQ22/'Non Double Counted #''s'!$CN22)*100</f>
        <v>8.6289957937897714</v>
      </c>
      <c r="AV22" s="154">
        <f>('Non Double Counted #''s'!CR22/'Non Double Counted #''s'!$CN22)*100</f>
        <v>2.3698595892090037</v>
      </c>
      <c r="AW22" s="154">
        <f>('Non Double Counted #''s'!CS22/'Non Double Counted #''s'!$CN22)*100</f>
        <v>6.3560927097400191</v>
      </c>
      <c r="AX22" s="161">
        <f t="shared" si="33"/>
        <v>-5.5030815221355525</v>
      </c>
      <c r="AY22" s="147">
        <f t="shared" si="34"/>
        <v>-0.45533240793161056</v>
      </c>
      <c r="AZ22" s="147">
        <f t="shared" si="35"/>
        <v>3.1227961278791065</v>
      </c>
      <c r="BA22" s="147">
        <f t="shared" si="36"/>
        <v>1.8479509798091458</v>
      </c>
      <c r="BB22" s="147">
        <f t="shared" si="37"/>
        <v>0.98766682237891379</v>
      </c>
      <c r="BD22" s="97">
        <f t="shared" si="12"/>
        <v>100</v>
      </c>
      <c r="BE22" s="97">
        <f t="shared" si="13"/>
        <v>100</v>
      </c>
      <c r="BG22" s="323">
        <f>('Non Double Counted #''s'!AM22/'Non Double Counted #''s'!$AL22)*100</f>
        <v>68.729824776033553</v>
      </c>
      <c r="BH22" s="323">
        <f>('Non Double Counted #''s'!AN22/'Non Double Counted #''s'!$AL22)*100</f>
        <v>19.43212110285501</v>
      </c>
      <c r="BI22" s="323">
        <f>('Non Double Counted #''s'!AO22/'Non Double Counted #''s'!$AL22)*100</f>
        <v>5.7740310526745047</v>
      </c>
      <c r="BJ22" s="323">
        <f>('Non Double Counted #''s'!AP22/'Non Double Counted #''s'!$AL22)*100</f>
        <v>1.4220850020819114</v>
      </c>
      <c r="BK22" s="323">
        <f>('Non Double Counted #''s'!AQ22/'Non Double Counted #''s'!$AL22)*100</f>
        <v>4.6419380663550243</v>
      </c>
      <c r="BL22" s="323">
        <f>('Non Double Counted #''s'!CU22/'Non Double Counted #''s'!$CT22)*100</f>
        <v>63.141959160917907</v>
      </c>
      <c r="BM22" s="323">
        <f>('Non Double Counted #''s'!CV22/'Non Double Counted #''s'!$CT22)*100</f>
        <v>18.996049740766864</v>
      </c>
      <c r="BN22" s="323">
        <f>('Non Double Counted #''s'!CW22/'Non Double Counted #''s'!$CT22)*100</f>
        <v>8.8552775432128286</v>
      </c>
      <c r="BO22" s="323">
        <f>('Non Double Counted #''s'!CX22/'Non Double Counted #''s'!$CT22)*100</f>
        <v>2.4406070939886906</v>
      </c>
      <c r="BP22" s="323">
        <f>('Non Double Counted #''s'!CY22/'Non Double Counted #''s'!$CT22)*100</f>
        <v>6.5661064611137094</v>
      </c>
      <c r="BQ22" s="61">
        <f t="shared" si="14"/>
        <v>-5.5878656151156463</v>
      </c>
      <c r="BR22" s="61">
        <f t="shared" si="15"/>
        <v>-0.43607136208814623</v>
      </c>
      <c r="BS22" s="61">
        <f t="shared" si="16"/>
        <v>3.0812464905383239</v>
      </c>
      <c r="BT22" s="61">
        <f t="shared" si="17"/>
        <v>1.9241683947586852</v>
      </c>
      <c r="BU22" s="61">
        <f t="shared" si="18"/>
        <v>1.0185220919067792</v>
      </c>
      <c r="BW22" s="97">
        <f t="shared" si="19"/>
        <v>100</v>
      </c>
      <c r="BX22" s="97">
        <f t="shared" si="20"/>
        <v>99.999999999999986</v>
      </c>
    </row>
    <row r="23" spans="1:76">
      <c r="A23" s="108" t="s">
        <v>25</v>
      </c>
      <c r="B23" s="140">
        <f>('Non Double Counted #''s'!U23/'Non Double Counted #''s'!$T23)*100</f>
        <v>94.548800693896169</v>
      </c>
      <c r="C23" s="140">
        <f>('Non Double Counted #''s'!V23/'Non Double Counted #''s'!$T23)*100</f>
        <v>3.1939795611996398</v>
      </c>
      <c r="D23" s="140">
        <f>('Non Double Counted #''s'!W23/'Non Double Counted #''s'!$T23)*100</f>
        <v>0.72658934469069358</v>
      </c>
      <c r="E23" s="140">
        <f>('Non Double Counted #''s'!X23/'Non Double Counted #''s'!$T23)*100</f>
        <v>0.7726822867436921</v>
      </c>
      <c r="F23" s="140">
        <f>('Non Double Counted #''s'!Y23/'Non Double Counted #''s'!$T23)*100</f>
        <v>0.75794811346981439</v>
      </c>
      <c r="G23" s="155">
        <f>('Non Double Counted #''s'!CC23/'Non Double Counted #''s'!$CB23)*100</f>
        <v>92.967902794276498</v>
      </c>
      <c r="H23" s="140">
        <f>('Non Double Counted #''s'!CD23/'Non Double Counted #''s'!$CB23)*100</f>
        <v>3.4626089543615159</v>
      </c>
      <c r="I23" s="140">
        <f>('Non Double Counted #''s'!CE23/'Non Double Counted #''s'!$CB23)*100</f>
        <v>1.2881569330869846</v>
      </c>
      <c r="J23" s="140">
        <f>('Non Double Counted #''s'!CF23/'Non Double Counted #''s'!$CB23)*100</f>
        <v>1.3516485174876736</v>
      </c>
      <c r="K23" s="140">
        <f>('Non Double Counted #''s'!CG23/'Non Double Counted #''s'!$CB23)*100</f>
        <v>0.92968280078733878</v>
      </c>
      <c r="L23" s="162">
        <f t="shared" si="21"/>
        <v>-1.5808978996196714</v>
      </c>
      <c r="M23" s="148">
        <f t="shared" si="22"/>
        <v>0.26862939316187617</v>
      </c>
      <c r="N23" s="148">
        <f t="shared" si="23"/>
        <v>0.56156758839629106</v>
      </c>
      <c r="O23" s="148">
        <f t="shared" si="24"/>
        <v>0.17173468731752439</v>
      </c>
      <c r="P23" s="148">
        <f t="shared" si="25"/>
        <v>0.57896623074398146</v>
      </c>
      <c r="R23" s="97">
        <f t="shared" si="26"/>
        <v>100</v>
      </c>
      <c r="S23" s="97">
        <f t="shared" si="27"/>
        <v>100</v>
      </c>
      <c r="U23" s="139">
        <f>('Non Double Counted #''s'!AA23/'Non Double Counted #''s'!$Z23)*100</f>
        <v>94.429618448898296</v>
      </c>
      <c r="V23" s="139">
        <f>('Non Double Counted #''s'!AB23/'Non Double Counted #''s'!$Z23)*100</f>
        <v>3.224978214863687</v>
      </c>
      <c r="W23" s="139">
        <f>('Non Double Counted #''s'!AC23/'Non Double Counted #''s'!$Z23)*100</f>
        <v>0.77331676477387912</v>
      </c>
      <c r="X23" s="139">
        <f>('Non Double Counted #''s'!AD23/'Non Double Counted #''s'!$Z23)*100</f>
        <v>0.79604666465117102</v>
      </c>
      <c r="Y23" s="139">
        <f>('Non Double Counted #''s'!AE23/'Non Double Counted #''s'!$Z23)*100</f>
        <v>0.77603990681296797</v>
      </c>
      <c r="Z23" s="154">
        <f>('Non Double Counted #''s'!CI23/'Non Double Counted #''s'!$CH23)*100</f>
        <v>92.852696407753967</v>
      </c>
      <c r="AA23" s="139">
        <f>('Non Double Counted #''s'!CJ23/'Non Double Counted #''s'!$CH23)*100</f>
        <v>3.460038277192194</v>
      </c>
      <c r="AB23" s="139">
        <f>('Non Double Counted #''s'!CK23/'Non Double Counted #''s'!$CH23)*100</f>
        <v>1.3220776182984597</v>
      </c>
      <c r="AC23" s="139">
        <f>('Non Double Counted #''s'!CL23/'Non Double Counted #''s'!$CH23)*100</f>
        <v>1.4128390821881704</v>
      </c>
      <c r="AD23" s="139">
        <f>('Non Double Counted #''s'!CM23/'Non Double Counted #''s'!$CH23)*100</f>
        <v>0.95234861456721487</v>
      </c>
      <c r="AE23" s="162">
        <f t="shared" si="28"/>
        <v>-1.5769220411443285</v>
      </c>
      <c r="AF23" s="148">
        <f t="shared" si="29"/>
        <v>0.23506006232850707</v>
      </c>
      <c r="AG23" s="148">
        <f t="shared" si="30"/>
        <v>0.54876085352458059</v>
      </c>
      <c r="AH23" s="148">
        <f t="shared" si="31"/>
        <v>0.1763087077542469</v>
      </c>
      <c r="AI23" s="148">
        <f t="shared" si="32"/>
        <v>0.61679241753699943</v>
      </c>
      <c r="AJ23" s="147"/>
      <c r="AK23" s="97">
        <f t="shared" si="10"/>
        <v>100</v>
      </c>
      <c r="AL23" s="97">
        <f t="shared" si="11"/>
        <v>100.00000000000001</v>
      </c>
      <c r="AN23" s="139">
        <f>('Non Double Counted #''s'!AG23/'Non Double Counted #''s'!$AF23)*100</f>
        <v>94.286648019987936</v>
      </c>
      <c r="AO23" s="139">
        <f>('Non Double Counted #''s'!AH23/'Non Double Counted #''s'!$AF23)*100</f>
        <v>3.264962794493885</v>
      </c>
      <c r="AP23" s="139">
        <f>('Non Double Counted #''s'!AI23/'Non Double Counted #''s'!$AF23)*100</f>
        <v>0.82672737471889879</v>
      </c>
      <c r="AQ23" s="139">
        <f>('Non Double Counted #''s'!AJ23/'Non Double Counted #''s'!$AF23)*100</f>
        <v>0.82095692861347824</v>
      </c>
      <c r="AR23" s="139">
        <f>('Non Double Counted #''s'!AK23/'Non Double Counted #''s'!$AF23)*100</f>
        <v>0.8007048821858006</v>
      </c>
      <c r="AS23" s="154">
        <f>('Non Double Counted #''s'!CO23/'Non Double Counted #''s'!$CN23)*100</f>
        <v>92.663446770324612</v>
      </c>
      <c r="AT23" s="154">
        <f>('Non Double Counted #''s'!CP23/'Non Double Counted #''s'!$CN23)*100</f>
        <v>3.5051965589245344</v>
      </c>
      <c r="AU23" s="154">
        <f>('Non Double Counted #''s'!CQ23/'Non Double Counted #''s'!$CN23)*100</f>
        <v>1.3860726180820404</v>
      </c>
      <c r="AV23" s="154">
        <f>('Non Double Counted #''s'!CR23/'Non Double Counted #''s'!$CN23)*100</f>
        <v>1.4562876421557629</v>
      </c>
      <c r="AW23" s="154">
        <f>('Non Double Counted #''s'!CS23/'Non Double Counted #''s'!$CN23)*100</f>
        <v>0.98899641051305509</v>
      </c>
      <c r="AX23" s="162">
        <f t="shared" si="33"/>
        <v>-1.6232012496633246</v>
      </c>
      <c r="AY23" s="148">
        <f t="shared" si="34"/>
        <v>0.24023376443064937</v>
      </c>
      <c r="AZ23" s="148">
        <f t="shared" si="35"/>
        <v>0.55934524336314162</v>
      </c>
      <c r="BA23" s="148">
        <f t="shared" si="36"/>
        <v>0.18829152832725449</v>
      </c>
      <c r="BB23" s="148">
        <f t="shared" si="37"/>
        <v>0.63533071354228465</v>
      </c>
      <c r="BD23" s="97">
        <f t="shared" si="12"/>
        <v>100</v>
      </c>
      <c r="BE23" s="97">
        <f t="shared" si="13"/>
        <v>100</v>
      </c>
      <c r="BG23" s="323">
        <f>('Non Double Counted #''s'!AM23/'Non Double Counted #''s'!$AL23)*100</f>
        <v>94.136122867257583</v>
      </c>
      <c r="BH23" s="323">
        <f>('Non Double Counted #''s'!AN23/'Non Double Counted #''s'!$AL23)*100</f>
        <v>3.3042535068806731</v>
      </c>
      <c r="BI23" s="323">
        <f>('Non Double Counted #''s'!AO23/'Non Double Counted #''s'!$AL23)*100</f>
        <v>0.8842618470902428</v>
      </c>
      <c r="BJ23" s="323">
        <f>('Non Double Counted #''s'!AP23/'Non Double Counted #''s'!$AL23)*100</f>
        <v>0.84793979078495574</v>
      </c>
      <c r="BK23" s="323">
        <f>('Non Double Counted #''s'!AQ23/'Non Double Counted #''s'!$AL23)*100</f>
        <v>0.8274219879865492</v>
      </c>
      <c r="BL23" s="323">
        <f>('Non Double Counted #''s'!CU23/'Non Double Counted #''s'!$CT23)*100</f>
        <v>92.494349644332942</v>
      </c>
      <c r="BM23" s="323">
        <f>('Non Double Counted #''s'!CV23/'Non Double Counted #''s'!$CT23)*100</f>
        <v>3.5306751350843038</v>
      </c>
      <c r="BN23" s="323">
        <f>('Non Double Counted #''s'!CW23/'Non Double Counted #''s'!$CT23)*100</f>
        <v>1.4509335111758683</v>
      </c>
      <c r="BO23" s="323">
        <f>('Non Double Counted #''s'!CX23/'Non Double Counted #''s'!$CT23)*100</f>
        <v>1.4986548316350738</v>
      </c>
      <c r="BP23" s="323">
        <f>('Non Double Counted #''s'!CY23/'Non Double Counted #''s'!$CT23)*100</f>
        <v>1.0253868777718089</v>
      </c>
      <c r="BQ23" s="61">
        <f t="shared" si="14"/>
        <v>-1.6417732229246411</v>
      </c>
      <c r="BR23" s="61">
        <f t="shared" si="15"/>
        <v>0.22642162820363065</v>
      </c>
      <c r="BS23" s="61">
        <f t="shared" si="16"/>
        <v>0.56667166408562553</v>
      </c>
      <c r="BT23" s="61">
        <f t="shared" si="17"/>
        <v>0.19796488978525972</v>
      </c>
      <c r="BU23" s="61">
        <f t="shared" si="18"/>
        <v>0.65071504085011811</v>
      </c>
      <c r="BW23" s="97">
        <f t="shared" si="19"/>
        <v>100</v>
      </c>
      <c r="BX23" s="97">
        <f t="shared" si="20"/>
        <v>100</v>
      </c>
    </row>
    <row r="24" spans="1:76">
      <c r="A24" s="105" t="s">
        <v>123</v>
      </c>
      <c r="B24" s="137">
        <f>('Non Double Counted #''s'!U24/'Non Double Counted #''s'!$T24)*100</f>
        <v>58.230991768545323</v>
      </c>
      <c r="C24" s="137">
        <f>('Non Double Counted #''s'!V24/'Non Double Counted #''s'!$T24)*100</f>
        <v>4.7328076863652955</v>
      </c>
      <c r="D24" s="137">
        <f>('Non Double Counted #''s'!W24/'Non Double Counted #''s'!$T24)*100</f>
        <v>24.864425110969741</v>
      </c>
      <c r="E24" s="137">
        <f>('Non Double Counted #''s'!X24/'Non Double Counted #''s'!$T24)*100</f>
        <v>2.1029140488723246</v>
      </c>
      <c r="F24" s="137">
        <f>('Non Double Counted #''s'!Y24/'Non Double Counted #''s'!$T24)*100</f>
        <v>10.06886138524731</v>
      </c>
      <c r="G24" s="152">
        <f>('Non Double Counted #''s'!CC24/'Non Double Counted #''s'!$CB24)*100</f>
        <v>52.458667667388347</v>
      </c>
      <c r="H24" s="137">
        <f>('Non Double Counted #''s'!CD24/'Non Double Counted #''s'!$CB24)*100</f>
        <v>4.5205508704977611</v>
      </c>
      <c r="I24" s="137">
        <f>('Non Double Counted #''s'!CE24/'Non Double Counted #''s'!$CB24)*100</f>
        <v>29.027129826895166</v>
      </c>
      <c r="J24" s="137">
        <f>('Non Double Counted #''s'!CF24/'Non Double Counted #''s'!$CB24)*100</f>
        <v>2.8071667797437518</v>
      </c>
      <c r="K24" s="137">
        <f>('Non Double Counted #''s'!CG24/'Non Double Counted #''s'!$CB24)*100</f>
        <v>11.186484855474967</v>
      </c>
      <c r="L24" s="60">
        <f t="shared" si="21"/>
        <v>-5.7723241011569755</v>
      </c>
      <c r="M24" s="61">
        <f t="shared" si="22"/>
        <v>-0.21225681586753442</v>
      </c>
      <c r="N24" s="61">
        <f t="shared" si="23"/>
        <v>4.1627047159254253</v>
      </c>
      <c r="O24" s="61">
        <f t="shared" si="24"/>
        <v>1.1176234702276577</v>
      </c>
      <c r="P24" s="61">
        <f t="shared" si="25"/>
        <v>0.70425273087142726</v>
      </c>
      <c r="R24" s="97">
        <f t="shared" si="26"/>
        <v>100</v>
      </c>
      <c r="S24" s="97">
        <f t="shared" si="27"/>
        <v>100</v>
      </c>
      <c r="U24" s="264">
        <f>('Non Double Counted #''s'!AA24/'Non Double Counted #''s'!$Z24)*100</f>
        <v>57.66165597168866</v>
      </c>
      <c r="V24" s="264">
        <f>('Non Double Counted #''s'!AB24/'Non Double Counted #''s'!$Z24)*100</f>
        <v>4.7183508852261768</v>
      </c>
      <c r="W24" s="264">
        <f>('Non Double Counted #''s'!AC24/'Non Double Counted #''s'!$Z24)*100</f>
        <v>25.344389503339976</v>
      </c>
      <c r="X24" s="264">
        <f>('Non Double Counted #''s'!AD24/'Non Double Counted #''s'!$Z24)*100</f>
        <v>2.1200128270937575</v>
      </c>
      <c r="Y24" s="266">
        <f>('Non Double Counted #''s'!AE24/'Non Double Counted #''s'!$Z24)*100</f>
        <v>10.155590812651429</v>
      </c>
      <c r="Z24" s="267">
        <f>('Non Double Counted #''s'!CI24/'Non Double Counted #''s'!$CH24)*100</f>
        <v>52.098776083223584</v>
      </c>
      <c r="AA24" s="264">
        <f>('Non Double Counted #''s'!CJ24/'Non Double Counted #''s'!$CH24)*100</f>
        <v>4.5183728044866234</v>
      </c>
      <c r="AB24" s="264">
        <f>('Non Double Counted #''s'!CK24/'Non Double Counted #''s'!$CH24)*100</f>
        <v>29.143435479950913</v>
      </c>
      <c r="AC24" s="264">
        <f>('Non Double Counted #''s'!CL24/'Non Double Counted #''s'!$CH24)*100</f>
        <v>2.8457246428013288</v>
      </c>
      <c r="AD24" s="266">
        <f>('Non Double Counted #''s'!CM24/'Non Double Counted #''s'!$CH24)*100</f>
        <v>11.383300857545365</v>
      </c>
      <c r="AE24" s="60">
        <f t="shared" si="28"/>
        <v>-5.5628798884650763</v>
      </c>
      <c r="AF24" s="61">
        <f t="shared" si="29"/>
        <v>-0.19997808073955348</v>
      </c>
      <c r="AG24" s="61">
        <f t="shared" si="30"/>
        <v>3.7990459766109375</v>
      </c>
      <c r="AH24" s="61">
        <f t="shared" si="31"/>
        <v>1.2277100448939358</v>
      </c>
      <c r="AI24" s="61">
        <f t="shared" si="32"/>
        <v>0.72571181570757126</v>
      </c>
      <c r="AJ24" s="61"/>
      <c r="AK24" s="97">
        <f t="shared" si="10"/>
        <v>100</v>
      </c>
      <c r="AL24" s="97">
        <f t="shared" si="11"/>
        <v>99.989609868007818</v>
      </c>
      <c r="AN24" s="264">
        <f>('Non Double Counted #''s'!AG24/'Non Double Counted #''s'!$AF24)*100</f>
        <v>57.120642551591693</v>
      </c>
      <c r="AO24" s="264">
        <f>('Non Double Counted #''s'!AH24/'Non Double Counted #''s'!$AF24)*100</f>
        <v>4.6913089722522905</v>
      </c>
      <c r="AP24" s="264">
        <f>('Non Double Counted #''s'!AI24/'Non Double Counted #''s'!$AF24)*100</f>
        <v>25.8093295789233</v>
      </c>
      <c r="AQ24" s="264">
        <f>('Non Double Counted #''s'!AJ24/'Non Double Counted #''s'!$AF24)*100</f>
        <v>2.1421606364489345</v>
      </c>
      <c r="AR24" s="266">
        <f>('Non Double Counted #''s'!AK24/'Non Double Counted #''s'!$AF24)*100</f>
        <v>10.236558260783781</v>
      </c>
      <c r="AS24" s="267">
        <f>('Non Double Counted #''s'!CO24/'Non Double Counted #''s'!$CN24)*100</f>
        <v>51.769193600763685</v>
      </c>
      <c r="AT24" s="267">
        <f>('Non Double Counted #''s'!CP24/'Non Double Counted #''s'!$CN24)*100</f>
        <v>4.5366994502132219</v>
      </c>
      <c r="AU24" s="267">
        <f>('Non Double Counted #''s'!CQ24/'Non Double Counted #''s'!$CN24)*100</f>
        <v>29.300501062408095</v>
      </c>
      <c r="AV24" s="267">
        <f>('Non Double Counted #''s'!CR24/'Non Double Counted #''s'!$CN24)*100</f>
        <v>2.8884299592497</v>
      </c>
      <c r="AW24" s="267">
        <f>('Non Double Counted #''s'!CS24/'Non Double Counted #''s'!$CN24)*100</f>
        <v>11.505175927365297</v>
      </c>
      <c r="AX24" s="60">
        <f t="shared" si="33"/>
        <v>-5.3514489508280079</v>
      </c>
      <c r="AY24" s="61">
        <f t="shared" si="34"/>
        <v>-0.15460952203906864</v>
      </c>
      <c r="AZ24" s="61">
        <f t="shared" si="35"/>
        <v>3.4911714834847949</v>
      </c>
      <c r="BA24" s="61">
        <f t="shared" si="36"/>
        <v>1.2686176665815161</v>
      </c>
      <c r="BB24" s="61">
        <f t="shared" si="37"/>
        <v>0.74626932280076552</v>
      </c>
      <c r="BD24" s="97">
        <f t="shared" si="12"/>
        <v>100</v>
      </c>
      <c r="BE24" s="97">
        <f t="shared" si="13"/>
        <v>100</v>
      </c>
      <c r="BG24" s="323">
        <f>('Non Double Counted #''s'!AM24/'Non Double Counted #''s'!$AL24)*100</f>
        <v>56.617535582757228</v>
      </c>
      <c r="BH24" s="323">
        <f>('Non Double Counted #''s'!AN24/'Non Double Counted #''s'!$AL24)*100</f>
        <v>4.6775859588616999</v>
      </c>
      <c r="BI24" s="323">
        <f>('Non Double Counted #''s'!AO24/'Non Double Counted #''s'!$AL24)*100</f>
        <v>26.236365013529657</v>
      </c>
      <c r="BJ24" s="323">
        <f>('Non Double Counted #''s'!AP24/'Non Double Counted #''s'!$AL24)*100</f>
        <v>2.1660214212268785</v>
      </c>
      <c r="BK24" s="323">
        <f>('Non Double Counted #''s'!AQ24/'Non Double Counted #''s'!$AL24)*100</f>
        <v>10.30249202362454</v>
      </c>
      <c r="BL24" s="323">
        <f>('Non Double Counted #''s'!CU24/'Non Double Counted #''s'!$CT24)*100</f>
        <v>51.273334258041558</v>
      </c>
      <c r="BM24" s="323">
        <f>('Non Double Counted #''s'!CV24/'Non Double Counted #''s'!$CT24)*100</f>
        <v>4.553969419538288</v>
      </c>
      <c r="BN24" s="323">
        <f>('Non Double Counted #''s'!CW24/'Non Double Counted #''s'!$CT24)*100</f>
        <v>29.527697496083167</v>
      </c>
      <c r="BO24" s="323">
        <f>('Non Double Counted #''s'!CX24/'Non Double Counted #''s'!$CT24)*100</f>
        <v>2.9287005141174656</v>
      </c>
      <c r="BP24" s="323">
        <f>('Non Double Counted #''s'!CY24/'Non Double Counted #''s'!$CT24)*100</f>
        <v>11.716298312219523</v>
      </c>
      <c r="BQ24" s="61">
        <f t="shared" si="14"/>
        <v>-5.3442013247156694</v>
      </c>
      <c r="BR24" s="61">
        <f t="shared" si="15"/>
        <v>-0.12361653932341188</v>
      </c>
      <c r="BS24" s="61">
        <f t="shared" si="16"/>
        <v>3.2913324825535106</v>
      </c>
      <c r="BT24" s="61">
        <f t="shared" si="17"/>
        <v>1.4138062885949836</v>
      </c>
      <c r="BU24" s="61">
        <f t="shared" si="18"/>
        <v>0.76267909289058711</v>
      </c>
      <c r="BW24" s="97">
        <f t="shared" si="19"/>
        <v>99.999999999999986</v>
      </c>
      <c r="BX24" s="97">
        <f t="shared" si="20"/>
        <v>100</v>
      </c>
    </row>
    <row r="25" spans="1:76">
      <c r="A25" s="105"/>
      <c r="B25" s="138"/>
      <c r="C25" s="141"/>
      <c r="D25" s="141"/>
      <c r="E25" s="141"/>
      <c r="F25" s="141"/>
      <c r="G25" s="153"/>
      <c r="H25" s="141"/>
      <c r="I25" s="141"/>
      <c r="J25" s="141"/>
      <c r="K25" s="141"/>
      <c r="L25" s="60"/>
      <c r="M25" s="61"/>
      <c r="N25" s="61"/>
      <c r="O25" s="61"/>
      <c r="P25" s="61"/>
      <c r="R25" s="97"/>
      <c r="S25" s="97"/>
      <c r="U25" s="139"/>
      <c r="V25" s="139"/>
      <c r="W25" s="139"/>
      <c r="X25" s="139"/>
      <c r="Y25" s="139"/>
      <c r="Z25" s="154"/>
      <c r="AA25" s="139"/>
      <c r="AB25" s="139"/>
      <c r="AC25" s="139"/>
      <c r="AD25" s="139"/>
      <c r="AE25" s="60"/>
      <c r="AF25" s="61"/>
      <c r="AG25" s="61"/>
      <c r="AH25" s="61"/>
      <c r="AI25" s="61"/>
      <c r="AJ25" s="61"/>
      <c r="AK25" s="97">
        <f t="shared" si="10"/>
        <v>0</v>
      </c>
      <c r="AL25" s="97">
        <f t="shared" si="11"/>
        <v>0</v>
      </c>
      <c r="AN25" s="139"/>
      <c r="AO25" s="139"/>
      <c r="AP25" s="139"/>
      <c r="AQ25" s="139"/>
      <c r="AR25" s="139"/>
      <c r="AS25" s="154"/>
      <c r="AT25" s="154"/>
      <c r="AU25" s="154"/>
      <c r="AV25" s="154"/>
      <c r="AW25" s="154"/>
      <c r="AX25" s="60"/>
      <c r="AY25" s="61"/>
      <c r="AZ25" s="61"/>
      <c r="BA25" s="61"/>
      <c r="BB25" s="61"/>
      <c r="BD25" s="97"/>
      <c r="BE25" s="97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61"/>
      <c r="BR25" s="61"/>
      <c r="BS25" s="61"/>
      <c r="BT25" s="61"/>
      <c r="BU25" s="61"/>
      <c r="BW25" s="97"/>
      <c r="BX25" s="97"/>
    </row>
    <row r="26" spans="1:76">
      <c r="A26" s="102" t="s">
        <v>41</v>
      </c>
      <c r="B26" s="142">
        <f>('Non Double Counted #''s'!U26/'Non Double Counted #''s'!$T26)*100</f>
        <v>67.584496809653174</v>
      </c>
      <c r="C26" s="142">
        <f>('Non Double Counted #''s'!V26/'Non Double Counted #''s'!$T26)*100</f>
        <v>3.5006949270326619</v>
      </c>
      <c r="D26" s="142">
        <f>('Non Double Counted #''s'!W26/'Non Double Counted #''s'!$T26)*100</f>
        <v>4.4791206014277591</v>
      </c>
      <c r="E26" s="142">
        <f>('Non Double Counted #''s'!X26/'Non Double Counted #''s'!$T26)*100</f>
        <v>4.4481647608819257</v>
      </c>
      <c r="F26" s="142">
        <f>('Non Double Counted #''s'!Y26/'Non Double Counted #''s'!$T26)*100</f>
        <v>19.987522901004485</v>
      </c>
      <c r="G26" s="156">
        <f>('Non Double Counted #''s'!CC26/'Non Double Counted #''s'!$CB26)*100</f>
        <v>63.717937010009443</v>
      </c>
      <c r="H26" s="142">
        <f>('Non Double Counted #''s'!CD26/'Non Double Counted #''s'!$CB26)*100</f>
        <v>3.2507838465348859</v>
      </c>
      <c r="I26" s="142">
        <f>('Non Double Counted #''s'!CE26/'Non Double Counted #''s'!$CB26)*100</f>
        <v>5.8270307367465595</v>
      </c>
      <c r="J26" s="142">
        <f>('Non Double Counted #''s'!CF26/'Non Double Counted #''s'!$CB26)*100</f>
        <v>6.4062331365760921</v>
      </c>
      <c r="K26" s="142">
        <f>('Non Double Counted #''s'!CG26/'Non Double Counted #''s'!$CB26)*100</f>
        <v>20.798015270133025</v>
      </c>
      <c r="L26" s="163">
        <f t="shared" ref="L26:L39" si="38">+G26-B26</f>
        <v>-3.8665597996437313</v>
      </c>
      <c r="M26" s="149">
        <f t="shared" ref="M26:M39" si="39">+H26-C26</f>
        <v>-0.24991108049777599</v>
      </c>
      <c r="N26" s="149">
        <f t="shared" ref="N26:N39" si="40">+I26-D26</f>
        <v>1.3479101353188003</v>
      </c>
      <c r="O26" s="149">
        <f t="shared" ref="O26:O39" si="41">+K26-F26</f>
        <v>0.81049236912853928</v>
      </c>
      <c r="P26" s="149">
        <f t="shared" ref="P26:P39" si="42">+J26-E26</f>
        <v>1.9580683756941664</v>
      </c>
      <c r="R26" s="97">
        <f t="shared" ref="R26:R39" si="43">SUM(B26:F26)</f>
        <v>100.00000000000001</v>
      </c>
      <c r="S26" s="97">
        <f t="shared" ref="S26:S39" si="44">SUM(G26:K26)</f>
        <v>100</v>
      </c>
      <c r="U26" s="139">
        <f>('Non Double Counted #''s'!AA26/'Non Double Counted #''s'!$Z26)*100</f>
        <v>67.228370260479991</v>
      </c>
      <c r="V26" s="139">
        <f>('Non Double Counted #''s'!AB26/'Non Double Counted #''s'!$Z26)*100</f>
        <v>3.6108849594717238</v>
      </c>
      <c r="W26" s="139">
        <f>('Non Double Counted #''s'!AC26/'Non Double Counted #''s'!$Z26)*100</f>
        <v>4.8071968629697492</v>
      </c>
      <c r="X26" s="139">
        <f>('Non Double Counted #''s'!AD26/'Non Double Counted #''s'!$Z26)*100</f>
        <v>4.3974775487203281</v>
      </c>
      <c r="Y26" s="139">
        <f>('Non Double Counted #''s'!AE26/'Non Double Counted #''s'!$Z26)*100</f>
        <v>19.956070368358212</v>
      </c>
      <c r="Z26" s="154">
        <f>('Non Double Counted #''s'!CI26/'Non Double Counted #''s'!$CH26)*100</f>
        <v>63.054020170921007</v>
      </c>
      <c r="AA26" s="139">
        <f>('Non Double Counted #''s'!CJ26/'Non Double Counted #''s'!$CH26)*100</f>
        <v>3.4029713623232789</v>
      </c>
      <c r="AB26" s="139">
        <f>('Non Double Counted #''s'!CK26/'Non Double Counted #''s'!$CH26)*100</f>
        <v>6.1342622657218753</v>
      </c>
      <c r="AC26" s="139">
        <f>('Non Double Counted #''s'!CL26/'Non Double Counted #''s'!$CH26)*100</f>
        <v>6.4459723097577557</v>
      </c>
      <c r="AD26" s="139">
        <f>('Non Double Counted #''s'!CM26/'Non Double Counted #''s'!$CH26)*100</f>
        <v>20.962773891276086</v>
      </c>
      <c r="AE26" s="163">
        <f t="shared" ref="AE26:AE39" si="45">+Z26-U26</f>
        <v>-4.1743500895589847</v>
      </c>
      <c r="AF26" s="149">
        <f t="shared" ref="AF26:AF39" si="46">+AA26-V26</f>
        <v>-0.20791359714844493</v>
      </c>
      <c r="AG26" s="149">
        <f t="shared" ref="AG26:AG39" si="47">+AB26-W26</f>
        <v>1.327065402752126</v>
      </c>
      <c r="AH26" s="149">
        <f t="shared" ref="AH26:AH39" si="48">+AD26-Y26</f>
        <v>1.0067035229178742</v>
      </c>
      <c r="AI26" s="149">
        <f t="shared" ref="AI26:AI39" si="49">+AC26-X26</f>
        <v>2.0484947610374276</v>
      </c>
      <c r="AJ26" s="149"/>
      <c r="AK26" s="97">
        <f t="shared" si="10"/>
        <v>100</v>
      </c>
      <c r="AL26" s="97">
        <f t="shared" si="11"/>
        <v>100</v>
      </c>
      <c r="AN26" s="139">
        <f>('Non Double Counted #''s'!AG26/'Non Double Counted #''s'!$AF26)*100</f>
        <v>66.893389870638629</v>
      </c>
      <c r="AO26" s="139">
        <f>('Non Double Counted #''s'!AH26/'Non Double Counted #''s'!$AF26)*100</f>
        <v>3.6294674567129848</v>
      </c>
      <c r="AP26" s="139">
        <f>('Non Double Counted #''s'!AI26/'Non Double Counted #''s'!$AF26)*100</f>
        <v>5.0835913693487038</v>
      </c>
      <c r="AQ26" s="139">
        <f>('Non Double Counted #''s'!AJ26/'Non Double Counted #''s'!$AF26)*100</f>
        <v>4.3665228634771669</v>
      </c>
      <c r="AR26" s="139">
        <f>('Non Double Counted #''s'!AK26/'Non Double Counted #''s'!$AF26)*100</f>
        <v>20.027028439822516</v>
      </c>
      <c r="AS26" s="154">
        <f>('Non Double Counted #''s'!CO26/'Non Double Counted #''s'!$CN26)*100</f>
        <v>62.512854834233856</v>
      </c>
      <c r="AT26" s="154">
        <f>('Non Double Counted #''s'!CP26/'Non Double Counted #''s'!$CN26)*100</f>
        <v>3.5250812099051601</v>
      </c>
      <c r="AU26" s="154">
        <f>('Non Double Counted #''s'!CQ26/'Non Double Counted #''s'!$CN26)*100</f>
        <v>6.5973185767998128</v>
      </c>
      <c r="AV26" s="154">
        <f>('Non Double Counted #''s'!CR26/'Non Double Counted #''s'!$CN26)*100</f>
        <v>6.432722286609752</v>
      </c>
      <c r="AW26" s="154">
        <f>('Non Double Counted #''s'!CS26/'Non Double Counted #''s'!$CN26)*100</f>
        <v>20.932023092451423</v>
      </c>
      <c r="AX26" s="163">
        <f t="shared" ref="AX26:AX39" si="50">+AS26-AN26</f>
        <v>-4.3805350364047726</v>
      </c>
      <c r="AY26" s="149">
        <f t="shared" ref="AY26:AY39" si="51">+AT26-AO26</f>
        <v>-0.10438624680782471</v>
      </c>
      <c r="AZ26" s="149">
        <f t="shared" ref="AZ26:AZ39" si="52">+AU26-AP26</f>
        <v>1.513727207451109</v>
      </c>
      <c r="BA26" s="149">
        <f t="shared" ref="BA26:BA39" si="53">+AW26-AR26</f>
        <v>0.90499465262890766</v>
      </c>
      <c r="BB26" s="149">
        <f t="shared" ref="BB26:BB39" si="54">+AV26-AQ26</f>
        <v>2.0661994231325851</v>
      </c>
      <c r="BD26" s="97">
        <f t="shared" si="12"/>
        <v>100.00000000000001</v>
      </c>
      <c r="BE26" s="97">
        <f t="shared" si="13"/>
        <v>100</v>
      </c>
      <c r="BG26" s="323">
        <f>('Non Double Counted #''s'!AM26/'Non Double Counted #''s'!$AL26)*100</f>
        <v>66.685275539922088</v>
      </c>
      <c r="BH26" s="323">
        <f>('Non Double Counted #''s'!AN26/'Non Double Counted #''s'!$AL26)*100</f>
        <v>3.7069480691402852</v>
      </c>
      <c r="BI26" s="323">
        <f>('Non Double Counted #''s'!AO26/'Non Double Counted #''s'!$AL26)*100</f>
        <v>5.3295510420212562</v>
      </c>
      <c r="BJ26" s="323">
        <f>('Non Double Counted #''s'!AP26/'Non Double Counted #''s'!$AL26)*100</f>
        <v>4.3379855516471881</v>
      </c>
      <c r="BK26" s="323">
        <f>('Non Double Counted #''s'!AQ26/'Non Double Counted #''s'!$AL26)*100</f>
        <v>19.940239797269186</v>
      </c>
      <c r="BL26" s="323">
        <f>('Non Double Counted #''s'!CU26/'Non Double Counted #''s'!$CT26)*100</f>
        <v>61.937312346959274</v>
      </c>
      <c r="BM26" s="323">
        <f>('Non Double Counted #''s'!CV26/'Non Double Counted #''s'!$CT26)*100</f>
        <v>3.5523093879456846</v>
      </c>
      <c r="BN26" s="323">
        <f>('Non Double Counted #''s'!CW26/'Non Double Counted #''s'!$CT26)*100</f>
        <v>6.8108891700102623</v>
      </c>
      <c r="BO26" s="323">
        <f>('Non Double Counted #''s'!CX26/'Non Double Counted #''s'!$CT26)*100</f>
        <v>6.4582507614709277</v>
      </c>
      <c r="BP26" s="323">
        <f>('Non Double Counted #''s'!CY26/'Non Double Counted #''s'!$CT26)*100</f>
        <v>21.24123833361385</v>
      </c>
      <c r="BQ26" s="61">
        <f t="shared" si="14"/>
        <v>-4.7479631929628141</v>
      </c>
      <c r="BR26" s="61">
        <f t="shared" si="15"/>
        <v>-0.15463868119460056</v>
      </c>
      <c r="BS26" s="61">
        <f t="shared" si="16"/>
        <v>1.4813381279890061</v>
      </c>
      <c r="BT26" s="61">
        <f t="shared" si="17"/>
        <v>1.3009985363446646</v>
      </c>
      <c r="BU26" s="61">
        <f t="shared" si="18"/>
        <v>2.1202652098237396</v>
      </c>
      <c r="BW26" s="97">
        <f t="shared" si="19"/>
        <v>100</v>
      </c>
      <c r="BX26" s="97">
        <f t="shared" si="20"/>
        <v>99.999999999999986</v>
      </c>
    </row>
    <row r="27" spans="1:76">
      <c r="A27" s="102" t="s">
        <v>42</v>
      </c>
      <c r="B27" s="142">
        <f>('Non Double Counted #''s'!U27/'Non Double Counted #''s'!$T27)*100</f>
        <v>63.258989311475609</v>
      </c>
      <c r="C27" s="142">
        <f>('Non Double Counted #''s'!V27/'Non Double Counted #''s'!$T27)*100</f>
        <v>3.0085043607852127</v>
      </c>
      <c r="D27" s="142">
        <f>('Non Double Counted #''s'!W27/'Non Double Counted #''s'!$T27)*100</f>
        <v>26.076809250717243</v>
      </c>
      <c r="E27" s="142">
        <f>('Non Double Counted #''s'!X27/'Non Double Counted #''s'!$T27)*100</f>
        <v>1.1635045568772495</v>
      </c>
      <c r="F27" s="142">
        <f>('Non Double Counted #''s'!Y27/'Non Double Counted #''s'!$T27)*100</f>
        <v>6.4921925201446848</v>
      </c>
      <c r="G27" s="156">
        <f>('Non Double Counted #''s'!CC27/'Non Double Counted #''s'!$CB27)*100</f>
        <v>57.387429705029149</v>
      </c>
      <c r="H27" s="142">
        <f>('Non Double Counted #''s'!CD27/'Non Double Counted #''s'!$CB27)*100</f>
        <v>3.8404135438383773</v>
      </c>
      <c r="I27" s="142">
        <f>('Non Double Counted #''s'!CE27/'Non Double Counted #''s'!$CB27)*100</f>
        <v>30.070073220151777</v>
      </c>
      <c r="J27" s="142">
        <f>('Non Double Counted #''s'!CF27/'Non Double Counted #''s'!$CB27)*100</f>
        <v>1.7620965969173956</v>
      </c>
      <c r="K27" s="142">
        <f>('Non Double Counted #''s'!CG27/'Non Double Counted #''s'!$CB27)*100</f>
        <v>6.939986934063298</v>
      </c>
      <c r="L27" s="163">
        <f t="shared" si="38"/>
        <v>-5.8715596064464606</v>
      </c>
      <c r="M27" s="149">
        <f t="shared" si="39"/>
        <v>0.83190918305316464</v>
      </c>
      <c r="N27" s="149">
        <f t="shared" si="40"/>
        <v>3.9932639694345333</v>
      </c>
      <c r="O27" s="149">
        <f t="shared" si="41"/>
        <v>0.44779441391861319</v>
      </c>
      <c r="P27" s="149">
        <f t="shared" si="42"/>
        <v>0.5985920400401461</v>
      </c>
      <c r="R27" s="97">
        <f t="shared" si="43"/>
        <v>100</v>
      </c>
      <c r="S27" s="97">
        <f t="shared" si="44"/>
        <v>100</v>
      </c>
      <c r="U27" s="139">
        <f>('Non Double Counted #''s'!AA27/'Non Double Counted #''s'!$Z27)*100</f>
        <v>62.546724791460015</v>
      </c>
      <c r="V27" s="139">
        <f>('Non Double Counted #''s'!AB27/'Non Double Counted #''s'!$Z27)*100</f>
        <v>3.0531849199744183</v>
      </c>
      <c r="W27" s="139">
        <f>('Non Double Counted #''s'!AC27/'Non Double Counted #''s'!$Z27)*100</f>
        <v>26.705742774850229</v>
      </c>
      <c r="X27" s="139">
        <f>('Non Double Counted #''s'!AD27/'Non Double Counted #''s'!$Z27)*100</f>
        <v>1.1939745228423648</v>
      </c>
      <c r="Y27" s="139">
        <f>('Non Double Counted #''s'!AE27/'Non Double Counted #''s'!$Z27)*100</f>
        <v>6.5003729908729646</v>
      </c>
      <c r="Z27" s="154">
        <f>('Non Double Counted #''s'!CI27/'Non Double Counted #''s'!$CH27)*100</f>
        <v>57.056195737843254</v>
      </c>
      <c r="AA27" s="139">
        <f>('Non Double Counted #''s'!CJ27/'Non Double Counted #''s'!$CH27)*100</f>
        <v>3.9010537511511458</v>
      </c>
      <c r="AB27" s="139">
        <f>('Non Double Counted #''s'!CK27/'Non Double Counted #''s'!$CH27)*100</f>
        <v>30.154572040917071</v>
      </c>
      <c r="AC27" s="139">
        <f>('Non Double Counted #''s'!CL27/'Non Double Counted #''s'!$CH27)*100</f>
        <v>1.8066289195216727</v>
      </c>
      <c r="AD27" s="139">
        <f>('Non Double Counted #''s'!CM27/'Non Double Counted #''s'!$CH27)*100</f>
        <v>7.0815495505668551</v>
      </c>
      <c r="AE27" s="163">
        <f t="shared" si="45"/>
        <v>-5.4905290536167612</v>
      </c>
      <c r="AF27" s="149">
        <f t="shared" si="46"/>
        <v>0.84786883117672751</v>
      </c>
      <c r="AG27" s="149">
        <f t="shared" si="47"/>
        <v>3.4488292660668414</v>
      </c>
      <c r="AH27" s="149">
        <f t="shared" si="48"/>
        <v>0.58117655969389048</v>
      </c>
      <c r="AI27" s="149">
        <f t="shared" si="49"/>
        <v>0.61265439667930788</v>
      </c>
      <c r="AJ27" s="149"/>
      <c r="AK27" s="97">
        <f t="shared" si="10"/>
        <v>99.999999999999986</v>
      </c>
      <c r="AL27" s="97">
        <f t="shared" si="11"/>
        <v>100</v>
      </c>
      <c r="AN27" s="139">
        <f>('Non Double Counted #''s'!AG27/'Non Double Counted #''s'!$AF27)*100</f>
        <v>61.912891781451727</v>
      </c>
      <c r="AO27" s="139">
        <f>('Non Double Counted #''s'!AH27/'Non Double Counted #''s'!$AF27)*100</f>
        <v>3.0870759923172666</v>
      </c>
      <c r="AP27" s="139">
        <f>('Non Double Counted #''s'!AI27/'Non Double Counted #''s'!$AF27)*100</f>
        <v>27.263624176261729</v>
      </c>
      <c r="AQ27" s="139">
        <f>('Non Double Counted #''s'!AJ27/'Non Double Counted #''s'!$AF27)*100</f>
        <v>1.227174876716763</v>
      </c>
      <c r="AR27" s="139">
        <f>('Non Double Counted #''s'!AK27/'Non Double Counted #''s'!$AF27)*100</f>
        <v>6.5092331732525137</v>
      </c>
      <c r="AS27" s="154">
        <f>('Non Double Counted #''s'!CO27/'Non Double Counted #''s'!$CN27)*100</f>
        <v>56.711803778213465</v>
      </c>
      <c r="AT27" s="154">
        <f>('Non Double Counted #''s'!CP27/'Non Double Counted #''s'!$CN27)*100</f>
        <v>3.9791453385615365</v>
      </c>
      <c r="AU27" s="154">
        <f>('Non Double Counted #''s'!CQ27/'Non Double Counted #''s'!$CN27)*100</f>
        <v>30.258499652311642</v>
      </c>
      <c r="AV27" s="154">
        <f>('Non Double Counted #''s'!CR27/'Non Double Counted #''s'!$CN27)*100</f>
        <v>1.8679798340753906</v>
      </c>
      <c r="AW27" s="154">
        <f>('Non Double Counted #''s'!CS27/'Non Double Counted #''s'!$CN27)*100</f>
        <v>7.1825713968379681</v>
      </c>
      <c r="AX27" s="163">
        <f t="shared" si="50"/>
        <v>-5.2010880032382616</v>
      </c>
      <c r="AY27" s="149">
        <f t="shared" si="51"/>
        <v>0.89206934624426992</v>
      </c>
      <c r="AZ27" s="149">
        <f t="shared" si="52"/>
        <v>2.9948754760499128</v>
      </c>
      <c r="BA27" s="149">
        <f t="shared" si="53"/>
        <v>0.67333822358545437</v>
      </c>
      <c r="BB27" s="149">
        <f t="shared" si="54"/>
        <v>0.64080495735862764</v>
      </c>
      <c r="BD27" s="97">
        <f t="shared" si="12"/>
        <v>99.999999999999986</v>
      </c>
      <c r="BE27" s="97">
        <f t="shared" si="13"/>
        <v>100</v>
      </c>
      <c r="BG27" s="323">
        <f>('Non Double Counted #''s'!AM27/'Non Double Counted #''s'!$AL27)*100</f>
        <v>61.321838630721814</v>
      </c>
      <c r="BH27" s="323">
        <f>('Non Double Counted #''s'!AN27/'Non Double Counted #''s'!$AL27)*100</f>
        <v>3.1484877336220052</v>
      </c>
      <c r="BI27" s="323">
        <f>('Non Double Counted #''s'!AO27/'Non Double Counted #''s'!$AL27)*100</f>
        <v>27.764193392719733</v>
      </c>
      <c r="BJ27" s="323">
        <f>('Non Double Counted #''s'!AP27/'Non Double Counted #''s'!$AL27)*100</f>
        <v>1.2633043357287876</v>
      </c>
      <c r="BK27" s="323">
        <f>('Non Double Counted #''s'!AQ27/'Non Double Counted #''s'!$AL27)*100</f>
        <v>6.5021759072076648</v>
      </c>
      <c r="BL27" s="323">
        <f>('Non Double Counted #''s'!CU27/'Non Double Counted #''s'!$CT27)*100</f>
        <v>56.214186945998833</v>
      </c>
      <c r="BM27" s="323">
        <f>('Non Double Counted #''s'!CV27/'Non Double Counted #''s'!$CT27)*100</f>
        <v>4.062432592872538</v>
      </c>
      <c r="BN27" s="323">
        <f>('Non Double Counted #''s'!CW27/'Non Double Counted #''s'!$CT27)*100</f>
        <v>30.549801499936713</v>
      </c>
      <c r="BO27" s="323">
        <f>('Non Double Counted #''s'!CX27/'Non Double Counted #''s'!$CT27)*100</f>
        <v>1.9215376579666532</v>
      </c>
      <c r="BP27" s="323">
        <f>('Non Double Counted #''s'!CY27/'Non Double Counted #''s'!$CT27)*100</f>
        <v>7.252041303225262</v>
      </c>
      <c r="BQ27" s="61">
        <f t="shared" si="14"/>
        <v>-5.1076516847229811</v>
      </c>
      <c r="BR27" s="61">
        <f t="shared" si="15"/>
        <v>0.91394485925053282</v>
      </c>
      <c r="BS27" s="61">
        <f t="shared" si="16"/>
        <v>2.78560810721698</v>
      </c>
      <c r="BT27" s="61">
        <f t="shared" si="17"/>
        <v>0.74986539601759716</v>
      </c>
      <c r="BU27" s="61">
        <f t="shared" si="18"/>
        <v>0.65823332223786557</v>
      </c>
      <c r="BW27" s="97">
        <f t="shared" si="19"/>
        <v>100</v>
      </c>
      <c r="BX27" s="97">
        <f t="shared" si="20"/>
        <v>100</v>
      </c>
    </row>
    <row r="28" spans="1:76">
      <c r="A28" s="102" t="s">
        <v>43</v>
      </c>
      <c r="B28" s="142">
        <f>('Non Double Counted #''s'!U28/'Non Double Counted #''s'!$T28)*100</f>
        <v>46.585953644808029</v>
      </c>
      <c r="C28" s="142">
        <f>('Non Double Counted #''s'!V28/'Non Double Counted #''s'!$T28)*100</f>
        <v>6.4441622475188396</v>
      </c>
      <c r="D28" s="142">
        <f>('Non Double Counted #''s'!W28/'Non Double Counted #''s'!$T28)*100</f>
        <v>33.017457602117595</v>
      </c>
      <c r="E28" s="142">
        <f>('Non Double Counted #''s'!X28/'Non Double Counted #''s'!$T28)*100</f>
        <v>1.8836712403240732</v>
      </c>
      <c r="F28" s="142">
        <f>('Non Double Counted #''s'!Y28/'Non Double Counted #''s'!$T28)*100</f>
        <v>12.068755265231461</v>
      </c>
      <c r="G28" s="156">
        <f>('Non Double Counted #''s'!CC28/'Non Double Counted #''s'!$CB28)*100</f>
        <v>39.735633469588919</v>
      </c>
      <c r="H28" s="142">
        <f>('Non Double Counted #''s'!CD28/'Non Double Counted #''s'!$CB28)*100</f>
        <v>5.8250931924069018</v>
      </c>
      <c r="I28" s="142">
        <f>('Non Double Counted #''s'!CE28/'Non Double Counted #''s'!$CB28)*100</f>
        <v>38.09703259415442</v>
      </c>
      <c r="J28" s="142">
        <f>('Non Double Counted #''s'!CF28/'Non Double Counted #''s'!$CB28)*100</f>
        <v>2.501823202813378</v>
      </c>
      <c r="K28" s="142">
        <f>('Non Double Counted #''s'!CG28/'Non Double Counted #''s'!$CB28)*100</f>
        <v>13.840417541036389</v>
      </c>
      <c r="L28" s="163">
        <f t="shared" si="38"/>
        <v>-6.8503201752191103</v>
      </c>
      <c r="M28" s="149">
        <f t="shared" si="39"/>
        <v>-0.61906905511193777</v>
      </c>
      <c r="N28" s="149">
        <f t="shared" si="40"/>
        <v>5.0795749920368252</v>
      </c>
      <c r="O28" s="149">
        <f t="shared" si="41"/>
        <v>1.7716622758049283</v>
      </c>
      <c r="P28" s="149">
        <f t="shared" si="42"/>
        <v>0.61815196248930482</v>
      </c>
      <c r="R28" s="97">
        <f t="shared" si="43"/>
        <v>100</v>
      </c>
      <c r="S28" s="97">
        <f t="shared" si="44"/>
        <v>100.00000000000001</v>
      </c>
      <c r="U28" s="139">
        <f>('Non Double Counted #''s'!AA28/'Non Double Counted #''s'!$Z28)*100</f>
        <v>45.92695801797975</v>
      </c>
      <c r="V28" s="139">
        <f>('Non Double Counted #''s'!AB28/'Non Double Counted #''s'!$Z28)*100</f>
        <v>6.380030412560024</v>
      </c>
      <c r="W28" s="139">
        <f>('Non Double Counted #''s'!AC28/'Non Double Counted #''s'!$Z28)*100</f>
        <v>33.571198941932742</v>
      </c>
      <c r="X28" s="139">
        <f>('Non Double Counted #''s'!AD28/'Non Double Counted #''s'!$Z28)*100</f>
        <v>1.9058069832037838</v>
      </c>
      <c r="Y28" s="139">
        <f>('Non Double Counted #''s'!AE28/'Non Double Counted #''s'!$Z28)*100</f>
        <v>12.216005644323692</v>
      </c>
      <c r="Z28" s="154">
        <f>('Non Double Counted #''s'!CI28/'Non Double Counted #''s'!$CH28)*100</f>
        <v>39.355360721192653</v>
      </c>
      <c r="AA28" s="139">
        <f>('Non Double Counted #''s'!CJ28/'Non Double Counted #''s'!$CH28)*100</f>
        <v>5.7885310830849424</v>
      </c>
      <c r="AB28" s="139">
        <f>('Non Double Counted #''s'!CK28/'Non Double Counted #''s'!$CH28)*100</f>
        <v>38.215351000212138</v>
      </c>
      <c r="AC28" s="139">
        <f>('Non Double Counted #''s'!CL28/'Non Double Counted #''s'!$CH28)*100</f>
        <v>2.5357984702467808</v>
      </c>
      <c r="AD28" s="139">
        <f>('Non Double Counted #''s'!CM28/'Non Double Counted #''s'!$CH28)*100</f>
        <v>14.104958725263483</v>
      </c>
      <c r="AE28" s="163">
        <f t="shared" si="45"/>
        <v>-6.5715972967870968</v>
      </c>
      <c r="AF28" s="149">
        <f t="shared" si="46"/>
        <v>-0.59149932947508166</v>
      </c>
      <c r="AG28" s="149">
        <f t="shared" si="47"/>
        <v>4.6441520582793956</v>
      </c>
      <c r="AH28" s="149">
        <f t="shared" si="48"/>
        <v>1.8889530809397908</v>
      </c>
      <c r="AI28" s="149">
        <f t="shared" si="49"/>
        <v>0.62999148704299701</v>
      </c>
      <c r="AJ28" s="149"/>
      <c r="AK28" s="97">
        <f t="shared" si="10"/>
        <v>100</v>
      </c>
      <c r="AL28" s="97">
        <f t="shared" si="11"/>
        <v>99.999999999999986</v>
      </c>
      <c r="AN28" s="139">
        <f>('Non Double Counted #''s'!AG28/'Non Double Counted #''s'!$AF28)*100</f>
        <v>45.292490825860348</v>
      </c>
      <c r="AO28" s="139">
        <f>('Non Double Counted #''s'!AH28/'Non Double Counted #''s'!$AF28)*100</f>
        <v>6.3126826848016391</v>
      </c>
      <c r="AP28" s="139">
        <f>('Non Double Counted #''s'!AI28/'Non Double Counted #''s'!$AF28)*100</f>
        <v>34.122423861424167</v>
      </c>
      <c r="AQ28" s="139">
        <f>('Non Double Counted #''s'!AJ28/'Non Double Counted #''s'!$AF28)*100</f>
        <v>1.9307794927284079</v>
      </c>
      <c r="AR28" s="139">
        <f>('Non Double Counted #''s'!AK28/'Non Double Counted #''s'!$AF28)*100</f>
        <v>12.341623135185436</v>
      </c>
      <c r="AS28" s="154">
        <f>('Non Double Counted #''s'!CO28/'Non Double Counted #''s'!$CN28)*100</f>
        <v>38.990232340836648</v>
      </c>
      <c r="AT28" s="154">
        <f>('Non Double Counted #''s'!CP28/'Non Double Counted #''s'!$CN28)*100</f>
        <v>5.7464782971096531</v>
      </c>
      <c r="AU28" s="154">
        <f>('Non Double Counted #''s'!CQ28/'Non Double Counted #''s'!$CN28)*100</f>
        <v>38.399055465201464</v>
      </c>
      <c r="AV28" s="154">
        <f>('Non Double Counted #''s'!CR28/'Non Double Counted #''s'!$CN28)*100</f>
        <v>2.5781398515375495</v>
      </c>
      <c r="AW28" s="154">
        <f>('Non Double Counted #''s'!CS28/'Non Double Counted #''s'!$CN28)*100</f>
        <v>14.286094045314682</v>
      </c>
      <c r="AX28" s="163">
        <f t="shared" si="50"/>
        <v>-6.3022584850236996</v>
      </c>
      <c r="AY28" s="149">
        <f t="shared" si="51"/>
        <v>-0.566204387691986</v>
      </c>
      <c r="AZ28" s="149">
        <f t="shared" si="52"/>
        <v>4.2766316037772967</v>
      </c>
      <c r="BA28" s="149">
        <f t="shared" si="53"/>
        <v>1.9444709101292457</v>
      </c>
      <c r="BB28" s="149">
        <f t="shared" si="54"/>
        <v>0.64736035880914167</v>
      </c>
      <c r="BD28" s="97">
        <f t="shared" si="12"/>
        <v>100</v>
      </c>
      <c r="BE28" s="97">
        <f t="shared" si="13"/>
        <v>100</v>
      </c>
      <c r="BG28" s="323">
        <f>('Non Double Counted #''s'!AM28/'Non Double Counted #''s'!$AL28)*100</f>
        <v>44.661336426785475</v>
      </c>
      <c r="BH28" s="323">
        <f>('Non Double Counted #''s'!AN28/'Non Double Counted #''s'!$AL28)*100</f>
        <v>6.2583045263461079</v>
      </c>
      <c r="BI28" s="323">
        <f>('Non Double Counted #''s'!AO28/'Non Double Counted #''s'!$AL28)*100</f>
        <v>34.659294869617916</v>
      </c>
      <c r="BJ28" s="323">
        <f>('Non Double Counted #''s'!AP28/'Non Double Counted #''s'!$AL28)*100</f>
        <v>1.9579554857460633</v>
      </c>
      <c r="BK28" s="323">
        <f>('Non Double Counted #''s'!AQ28/'Non Double Counted #''s'!$AL28)*100</f>
        <v>12.463108691504434</v>
      </c>
      <c r="BL28" s="323">
        <f>('Non Double Counted #''s'!CU28/'Non Double Counted #''s'!$CT28)*100</f>
        <v>38.451607499516783</v>
      </c>
      <c r="BM28" s="323">
        <f>('Non Double Counted #''s'!CV28/'Non Double Counted #''s'!$CT28)*100</f>
        <v>5.7219895625281874</v>
      </c>
      <c r="BN28" s="323">
        <f>('Non Double Counted #''s'!CW28/'Non Double Counted #''s'!$CT28)*100</f>
        <v>38.628356420333745</v>
      </c>
      <c r="BO28" s="323">
        <f>('Non Double Counted #''s'!CX28/'Non Double Counted #''s'!$CT28)*100</f>
        <v>2.6173829005863025</v>
      </c>
      <c r="BP28" s="323">
        <f>('Non Double Counted #''s'!CY28/'Non Double Counted #''s'!$CT28)*100</f>
        <v>14.580663617034983</v>
      </c>
      <c r="BQ28" s="61">
        <f t="shared" si="14"/>
        <v>-6.2097289272686922</v>
      </c>
      <c r="BR28" s="61">
        <f t="shared" si="15"/>
        <v>-0.53631496381792054</v>
      </c>
      <c r="BS28" s="61">
        <f t="shared" si="16"/>
        <v>3.9690615507158284</v>
      </c>
      <c r="BT28" s="61">
        <f t="shared" si="17"/>
        <v>2.1175549255305484</v>
      </c>
      <c r="BU28" s="61">
        <f t="shared" si="18"/>
        <v>0.65942741484023926</v>
      </c>
      <c r="BW28" s="97">
        <f t="shared" si="19"/>
        <v>100</v>
      </c>
      <c r="BX28" s="97">
        <f t="shared" si="20"/>
        <v>100</v>
      </c>
    </row>
    <row r="29" spans="1:76">
      <c r="A29" s="102" t="s">
        <v>44</v>
      </c>
      <c r="B29" s="142">
        <f>('Non Double Counted #''s'!U29/'Non Double Counted #''s'!$T29)*100</f>
        <v>74.060485776135749</v>
      </c>
      <c r="C29" s="142">
        <f>('Non Double Counted #''s'!V29/'Non Double Counted #''s'!$T29)*100</f>
        <v>3.7613511802339303</v>
      </c>
      <c r="D29" s="142">
        <f>('Non Double Counted #''s'!W29/'Non Double Counted #''s'!$T29)*100</f>
        <v>17.693423028133644</v>
      </c>
      <c r="E29" s="142">
        <f>('Non Double Counted #''s'!X29/'Non Double Counted #''s'!$T29)*100</f>
        <v>1.4054186020589732</v>
      </c>
      <c r="F29" s="142">
        <f>('Non Double Counted #''s'!Y29/'Non Double Counted #''s'!$T29)*100</f>
        <v>3.0793214134377038</v>
      </c>
      <c r="G29" s="156">
        <f>('Non Double Counted #''s'!CC29/'Non Double Counted #''s'!$CB29)*100</f>
        <v>69.722986806587556</v>
      </c>
      <c r="H29" s="142">
        <f>('Non Double Counted #''s'!CD29/'Non Double Counted #''s'!$CB29)*100</f>
        <v>3.8283136556548274</v>
      </c>
      <c r="I29" s="142">
        <f>('Non Double Counted #''s'!CE29/'Non Double Counted #''s'!$CB29)*100</f>
        <v>20.922585148987764</v>
      </c>
      <c r="J29" s="142">
        <f>('Non Double Counted #''s'!CF29/'Non Double Counted #''s'!$CB29)*100</f>
        <v>1.9975195415255953</v>
      </c>
      <c r="K29" s="142">
        <f>('Non Double Counted #''s'!CG29/'Non Double Counted #''s'!$CB29)*100</f>
        <v>3.5285948472442521</v>
      </c>
      <c r="L29" s="163">
        <f t="shared" si="38"/>
        <v>-4.3374989695481929</v>
      </c>
      <c r="M29" s="149">
        <f t="shared" si="39"/>
        <v>6.6962475420897061E-2</v>
      </c>
      <c r="N29" s="149">
        <f t="shared" si="40"/>
        <v>3.2291621208541201</v>
      </c>
      <c r="O29" s="149">
        <f t="shared" si="41"/>
        <v>0.44927343380654827</v>
      </c>
      <c r="P29" s="149">
        <f t="shared" si="42"/>
        <v>0.59210093946662212</v>
      </c>
      <c r="R29" s="97">
        <f t="shared" si="43"/>
        <v>100</v>
      </c>
      <c r="S29" s="97">
        <f t="shared" si="44"/>
        <v>99.999999999999986</v>
      </c>
      <c r="U29" s="139">
        <f>('Non Double Counted #''s'!AA29/'Non Double Counted #''s'!$Z29)*100</f>
        <v>73.474714178234109</v>
      </c>
      <c r="V29" s="139">
        <f>('Non Double Counted #''s'!AB29/'Non Double Counted #''s'!$Z29)*100</f>
        <v>3.7742418872453007</v>
      </c>
      <c r="W29" s="139">
        <f>('Non Double Counted #''s'!AC29/'Non Double Counted #''s'!$Z29)*100</f>
        <v>18.182292596570051</v>
      </c>
      <c r="X29" s="139">
        <f>('Non Double Counted #''s'!AD29/'Non Double Counted #''s'!$Z29)*100</f>
        <v>1.4327729263654201</v>
      </c>
      <c r="Y29" s="139">
        <f>('Non Double Counted #''s'!AE29/'Non Double Counted #''s'!$Z29)*100</f>
        <v>3.135978411585119</v>
      </c>
      <c r="Z29" s="154">
        <f>('Non Double Counted #''s'!CI29/'Non Double Counted #''s'!$CH29)*100</f>
        <v>69.552384906879553</v>
      </c>
      <c r="AA29" s="139">
        <f>('Non Double Counted #''s'!CJ29/'Non Double Counted #''s'!$CH29)*100</f>
        <v>3.838512817725098</v>
      </c>
      <c r="AB29" s="139">
        <f>('Non Double Counted #''s'!CK29/'Non Double Counted #''s'!$CH29)*100</f>
        <v>20.987504390292049</v>
      </c>
      <c r="AC29" s="139">
        <f>('Non Double Counted #''s'!CL29/'Non Double Counted #''s'!$CH29)*100</f>
        <v>2.0380786269980891</v>
      </c>
      <c r="AD29" s="139">
        <f>('Non Double Counted #''s'!CM29/'Non Double Counted #''s'!$CH29)*100</f>
        <v>3.5835192581052215</v>
      </c>
      <c r="AE29" s="163">
        <f t="shared" si="45"/>
        <v>-3.9223292713545561</v>
      </c>
      <c r="AF29" s="149">
        <f t="shared" si="46"/>
        <v>6.4270930479797261E-2</v>
      </c>
      <c r="AG29" s="149">
        <f t="shared" si="47"/>
        <v>2.8052117937219982</v>
      </c>
      <c r="AH29" s="149">
        <f t="shared" si="48"/>
        <v>0.44754084652010251</v>
      </c>
      <c r="AI29" s="149">
        <f t="shared" si="49"/>
        <v>0.60530570063266897</v>
      </c>
      <c r="AJ29" s="149"/>
      <c r="AK29" s="97">
        <f t="shared" si="10"/>
        <v>99.999999999999986</v>
      </c>
      <c r="AL29" s="97">
        <f t="shared" si="11"/>
        <v>100.00000000000001</v>
      </c>
      <c r="AN29" s="139">
        <f>('Non Double Counted #''s'!AG29/'Non Double Counted #''s'!$AF29)*100</f>
        <v>73.01227986744172</v>
      </c>
      <c r="AO29" s="139">
        <f>('Non Double Counted #''s'!AH29/'Non Double Counted #''s'!$AF29)*100</f>
        <v>3.7504680279987928</v>
      </c>
      <c r="AP29" s="139">
        <f>('Non Double Counted #''s'!AI29/'Non Double Counted #''s'!$AF29)*100</f>
        <v>18.595183868220904</v>
      </c>
      <c r="AQ29" s="139">
        <f>('Non Double Counted #''s'!AJ29/'Non Double Counted #''s'!$AF29)*100</f>
        <v>1.4580707374714155</v>
      </c>
      <c r="AR29" s="139">
        <f>('Non Double Counted #''s'!AK29/'Non Double Counted #''s'!$AF29)*100</f>
        <v>3.1839974988671687</v>
      </c>
      <c r="AS29" s="154">
        <f>('Non Double Counted #''s'!CO29/'Non Double Counted #''s'!$CN29)*100</f>
        <v>69.35682347110594</v>
      </c>
      <c r="AT29" s="154">
        <f>('Non Double Counted #''s'!CP29/'Non Double Counted #''s'!$CN29)*100</f>
        <v>3.8759068986651846</v>
      </c>
      <c r="AU29" s="154">
        <f>('Non Double Counted #''s'!CQ29/'Non Double Counted #''s'!$CN29)*100</f>
        <v>21.039308764936081</v>
      </c>
      <c r="AV29" s="154">
        <f>('Non Double Counted #''s'!CR29/'Non Double Counted #''s'!$CN29)*100</f>
        <v>2.0784808651333515</v>
      </c>
      <c r="AW29" s="154">
        <f>('Non Double Counted #''s'!CS29/'Non Double Counted #''s'!$CN29)*100</f>
        <v>3.6494800001594419</v>
      </c>
      <c r="AX29" s="163">
        <f t="shared" si="50"/>
        <v>-3.6554563963357793</v>
      </c>
      <c r="AY29" s="149">
        <f t="shared" si="51"/>
        <v>0.12543887066639181</v>
      </c>
      <c r="AZ29" s="149">
        <f t="shared" si="52"/>
        <v>2.4441248967151772</v>
      </c>
      <c r="BA29" s="149">
        <f t="shared" si="53"/>
        <v>0.4654825012922732</v>
      </c>
      <c r="BB29" s="149">
        <f t="shared" si="54"/>
        <v>0.62041012766193604</v>
      </c>
      <c r="BD29" s="97">
        <f t="shared" si="12"/>
        <v>100</v>
      </c>
      <c r="BE29" s="97">
        <f t="shared" si="13"/>
        <v>100</v>
      </c>
      <c r="BG29" s="323">
        <f>('Non Double Counted #''s'!AM29/'Non Double Counted #''s'!$AL29)*100</f>
        <v>72.599536961554762</v>
      </c>
      <c r="BH29" s="323">
        <f>('Non Double Counted #''s'!AN29/'Non Double Counted #''s'!$AL29)*100</f>
        <v>3.7896109824893207</v>
      </c>
      <c r="BI29" s="323">
        <f>('Non Double Counted #''s'!AO29/'Non Double Counted #''s'!$AL29)*100</f>
        <v>18.896098955446135</v>
      </c>
      <c r="BJ29" s="323">
        <f>('Non Double Counted #''s'!AP29/'Non Double Counted #''s'!$AL29)*100</f>
        <v>1.4851577700242389</v>
      </c>
      <c r="BK29" s="323">
        <f>('Non Double Counted #''s'!AQ29/'Non Double Counted #''s'!$AL29)*100</f>
        <v>3.2295953304855378</v>
      </c>
      <c r="BL29" s="323">
        <f>('Non Double Counted #''s'!CU29/'Non Double Counted #''s'!$CT29)*100</f>
        <v>68.988133758387534</v>
      </c>
      <c r="BM29" s="323">
        <f>('Non Double Counted #''s'!CV29/'Non Double Counted #''s'!$CT29)*100</f>
        <v>3.9431905129814675</v>
      </c>
      <c r="BN29" s="323">
        <f>('Non Double Counted #''s'!CW29/'Non Double Counted #''s'!$CT29)*100</f>
        <v>21.193752793665858</v>
      </c>
      <c r="BO29" s="323">
        <f>('Non Double Counted #''s'!CX29/'Non Double Counted #''s'!$CT29)*100</f>
        <v>2.1175473770254896</v>
      </c>
      <c r="BP29" s="323">
        <f>('Non Double Counted #''s'!CY29/'Non Double Counted #''s'!$CT29)*100</f>
        <v>3.7573755579396497</v>
      </c>
      <c r="BQ29" s="61">
        <f t="shared" si="14"/>
        <v>-3.6114032031672281</v>
      </c>
      <c r="BR29" s="61">
        <f t="shared" si="15"/>
        <v>0.15357953049214679</v>
      </c>
      <c r="BS29" s="61">
        <f t="shared" si="16"/>
        <v>2.2976538382197234</v>
      </c>
      <c r="BT29" s="61">
        <f t="shared" si="17"/>
        <v>0.52778022745411191</v>
      </c>
      <c r="BU29" s="61">
        <f t="shared" si="18"/>
        <v>0.63238960700125069</v>
      </c>
      <c r="BW29" s="97">
        <f t="shared" si="19"/>
        <v>100</v>
      </c>
      <c r="BX29" s="97">
        <f t="shared" si="20"/>
        <v>100.00000000000001</v>
      </c>
    </row>
    <row r="30" spans="1:76">
      <c r="A30" s="102" t="s">
        <v>46</v>
      </c>
      <c r="B30" s="142">
        <f>('Non Double Counted #''s'!U30/'Non Double Counted #''s'!$T30)*100</f>
        <v>23.547503807611939</v>
      </c>
      <c r="C30" s="142">
        <f>('Non Double Counted #''s'!V30/'Non Double Counted #''s'!$T30)*100</f>
        <v>2.0344758221773382</v>
      </c>
      <c r="D30" s="142">
        <f>('Non Double Counted #''s'!W30/'Non Double Counted #''s'!$T30)*100</f>
        <v>7.4949402892553501</v>
      </c>
      <c r="E30" s="142">
        <f>('Non Double Counted #''s'!X30/'Non Double Counted #''s'!$T30)*100</f>
        <v>16.957194641838164</v>
      </c>
      <c r="F30" s="142">
        <f>('Non Double Counted #''s'!Y30/'Non Double Counted #''s'!$T30)*100</f>
        <v>49.965885439117208</v>
      </c>
      <c r="G30" s="156">
        <f>('Non Double Counted #''s'!CC30/'Non Double Counted #''s'!$CB30)*100</f>
        <v>22.949571213476773</v>
      </c>
      <c r="H30" s="142">
        <f>('Non Double Counted #''s'!CD30/'Non Double Counted #''s'!$CB30)*100</f>
        <v>1.7905019602708738</v>
      </c>
      <c r="I30" s="142">
        <f>('Non Double Counted #''s'!CE30/'Non Double Counted #''s'!$CB30)*100</f>
        <v>9.1953069878746874</v>
      </c>
      <c r="J30" s="142">
        <f>('Non Double Counted #''s'!CF30/'Non Double Counted #''s'!$CB30)*100</f>
        <v>19.026119972941714</v>
      </c>
      <c r="K30" s="142">
        <f>('Non Double Counted #''s'!CG30/'Non Double Counted #''s'!$CB30)*100</f>
        <v>47.038499865435952</v>
      </c>
      <c r="L30" s="163">
        <f t="shared" si="38"/>
        <v>-0.59793259413516608</v>
      </c>
      <c r="M30" s="149">
        <f t="shared" si="39"/>
        <v>-0.24397386190646442</v>
      </c>
      <c r="N30" s="149">
        <f t="shared" si="40"/>
        <v>1.7003666986193373</v>
      </c>
      <c r="O30" s="149">
        <f t="shared" si="41"/>
        <v>-2.9273855736812564</v>
      </c>
      <c r="P30" s="149">
        <f t="shared" si="42"/>
        <v>2.06892533110355</v>
      </c>
      <c r="R30" s="97">
        <f t="shared" si="43"/>
        <v>100</v>
      </c>
      <c r="S30" s="97">
        <f t="shared" si="44"/>
        <v>100</v>
      </c>
      <c r="U30" s="139">
        <f>('Non Double Counted #''s'!AA30/'Non Double Counted #''s'!$Z30)*100</f>
        <v>23.812949581673649</v>
      </c>
      <c r="V30" s="139">
        <f>('Non Double Counted #''s'!AB30/'Non Double Counted #''s'!$Z30)*100</f>
        <v>2.2566565992418064</v>
      </c>
      <c r="W30" s="139">
        <f>('Non Double Counted #''s'!AC30/'Non Double Counted #''s'!$Z30)*100</f>
        <v>7.7489569338540036</v>
      </c>
      <c r="X30" s="139">
        <f>('Non Double Counted #''s'!AD30/'Non Double Counted #''s'!$Z30)*100</f>
        <v>16.69280612290623</v>
      </c>
      <c r="Y30" s="139">
        <f>('Non Double Counted #''s'!AE30/'Non Double Counted #''s'!$Z30)*100</f>
        <v>49.488630762324313</v>
      </c>
      <c r="Z30" s="154">
        <f>('Non Double Counted #''s'!CI30/'Non Double Counted #''s'!$CH30)*100</f>
        <v>22.848167042899117</v>
      </c>
      <c r="AA30" s="139">
        <f>('Non Double Counted #''s'!CJ30/'Non Double Counted #''s'!$CH30)*100</f>
        <v>1.9280147495570321</v>
      </c>
      <c r="AB30" s="139">
        <f>('Non Double Counted #''s'!CK30/'Non Double Counted #''s'!$CH30)*100</f>
        <v>9.4622401715706168</v>
      </c>
      <c r="AC30" s="139">
        <f>('Non Double Counted #''s'!CL30/'Non Double Counted #''s'!$CH30)*100</f>
        <v>19.029126353054234</v>
      </c>
      <c r="AD30" s="139">
        <f>('Non Double Counted #''s'!CM30/'Non Double Counted #''s'!$CH30)*100</f>
        <v>46.732451682918999</v>
      </c>
      <c r="AE30" s="163">
        <f t="shared" si="45"/>
        <v>-0.96478253877453213</v>
      </c>
      <c r="AF30" s="149">
        <f t="shared" si="46"/>
        <v>-0.32864184968477428</v>
      </c>
      <c r="AG30" s="149">
        <f t="shared" si="47"/>
        <v>1.7132832377166132</v>
      </c>
      <c r="AH30" s="149">
        <f t="shared" si="48"/>
        <v>-2.7561790794053138</v>
      </c>
      <c r="AI30" s="149">
        <f t="shared" si="49"/>
        <v>2.3363202301480044</v>
      </c>
      <c r="AJ30" s="149"/>
      <c r="AK30" s="97">
        <f t="shared" si="10"/>
        <v>100</v>
      </c>
      <c r="AL30" s="97">
        <f t="shared" si="11"/>
        <v>100</v>
      </c>
      <c r="AN30" s="139">
        <f>('Non Double Counted #''s'!AG30/'Non Double Counted #''s'!$AF30)*100</f>
        <v>23.937341571289792</v>
      </c>
      <c r="AO30" s="139">
        <f>('Non Double Counted #''s'!AH30/'Non Double Counted #''s'!$AF30)*100</f>
        <v>2.3267570193154832</v>
      </c>
      <c r="AP30" s="139">
        <f>('Non Double Counted #''s'!AI30/'Non Double Counted #''s'!$AF30)*100</f>
        <v>7.9472161365319343</v>
      </c>
      <c r="AQ30" s="139">
        <f>('Non Double Counted #''s'!AJ30/'Non Double Counted #''s'!$AF30)*100</f>
        <v>16.566626262887286</v>
      </c>
      <c r="AR30" s="139">
        <f>('Non Double Counted #''s'!AK30/'Non Double Counted #''s'!$AF30)*100</f>
        <v>49.222059009975503</v>
      </c>
      <c r="AS30" s="154">
        <f>('Non Double Counted #''s'!CO30/'Non Double Counted #''s'!$CN30)*100</f>
        <v>23.03778914486195</v>
      </c>
      <c r="AT30" s="154">
        <f>('Non Double Counted #''s'!CP30/'Non Double Counted #''s'!$CN30)*100</f>
        <v>2.0951473376380108</v>
      </c>
      <c r="AU30" s="154">
        <f>('Non Double Counted #''s'!CQ30/'Non Double Counted #''s'!$CN30)*100</f>
        <v>9.8333112544104431</v>
      </c>
      <c r="AV30" s="154">
        <f>('Non Double Counted #''s'!CR30/'Non Double Counted #''s'!$CN30)*100</f>
        <v>18.982959344868501</v>
      </c>
      <c r="AW30" s="154">
        <f>('Non Double Counted #''s'!CS30/'Non Double Counted #''s'!$CN30)*100</f>
        <v>46.050792918221092</v>
      </c>
      <c r="AX30" s="163">
        <f t="shared" si="50"/>
        <v>-0.89955242642784228</v>
      </c>
      <c r="AY30" s="149">
        <f t="shared" si="51"/>
        <v>-0.23160968167747242</v>
      </c>
      <c r="AZ30" s="149">
        <f t="shared" si="52"/>
        <v>1.8860951178785088</v>
      </c>
      <c r="BA30" s="149">
        <f t="shared" si="53"/>
        <v>-3.1712660917544113</v>
      </c>
      <c r="BB30" s="149">
        <f t="shared" si="54"/>
        <v>2.4163330819812145</v>
      </c>
      <c r="BD30" s="97">
        <f t="shared" si="12"/>
        <v>100</v>
      </c>
      <c r="BE30" s="97">
        <f t="shared" si="13"/>
        <v>100</v>
      </c>
      <c r="BG30" s="323">
        <f>('Non Double Counted #''s'!AM30/'Non Double Counted #''s'!$AL30)*100</f>
        <v>24.190671912504037</v>
      </c>
      <c r="BH30" s="323">
        <f>('Non Double Counted #''s'!AN30/'Non Double Counted #''s'!$AL30)*100</f>
        <v>2.3627042696471205</v>
      </c>
      <c r="BI30" s="323">
        <f>('Non Double Counted #''s'!AO30/'Non Double Counted #''s'!$AL30)*100</f>
        <v>8.1164524758456036</v>
      </c>
      <c r="BJ30" s="323">
        <f>('Non Double Counted #''s'!AP30/'Non Double Counted #''s'!$AL30)*100</f>
        <v>16.462943017038317</v>
      </c>
      <c r="BK30" s="323">
        <f>('Non Double Counted #''s'!AQ30/'Non Double Counted #''s'!$AL30)*100</f>
        <v>48.86722832496492</v>
      </c>
      <c r="BL30" s="323">
        <f>('Non Double Counted #''s'!CU30/'Non Double Counted #''s'!$CT30)*100</f>
        <v>22.970904385228955</v>
      </c>
      <c r="BM30" s="323">
        <f>('Non Double Counted #''s'!CV30/'Non Double Counted #''s'!$CT30)*100</f>
        <v>2.2223771997117421</v>
      </c>
      <c r="BN30" s="323">
        <f>('Non Double Counted #''s'!CW30/'Non Double Counted #''s'!$CT30)*100</f>
        <v>10.090373009683979</v>
      </c>
      <c r="BO30" s="323">
        <f>('Non Double Counted #''s'!CX30/'Non Double Counted #''s'!$CT30)*100</f>
        <v>18.838147849933886</v>
      </c>
      <c r="BP30" s="323">
        <f>('Non Double Counted #''s'!CY30/'Non Double Counted #''s'!$CT30)*100</f>
        <v>45.878197555441439</v>
      </c>
      <c r="BQ30" s="61">
        <f t="shared" si="14"/>
        <v>-1.2197675272750814</v>
      </c>
      <c r="BR30" s="61">
        <f t="shared" si="15"/>
        <v>-0.14032706993537847</v>
      </c>
      <c r="BS30" s="61">
        <f t="shared" si="16"/>
        <v>1.9739205338383758</v>
      </c>
      <c r="BT30" s="61">
        <f t="shared" si="17"/>
        <v>-2.989030769523481</v>
      </c>
      <c r="BU30" s="61">
        <f t="shared" si="18"/>
        <v>2.3752048328955695</v>
      </c>
      <c r="BW30" s="97">
        <f t="shared" si="19"/>
        <v>100</v>
      </c>
      <c r="BX30" s="97">
        <f t="shared" si="20"/>
        <v>100</v>
      </c>
    </row>
    <row r="31" spans="1:76">
      <c r="A31" s="102" t="s">
        <v>47</v>
      </c>
      <c r="B31" s="142">
        <f>('Non Double Counted #''s'!U31/'Non Double Counted #''s'!$T31)*100</f>
        <v>87.887625952880683</v>
      </c>
      <c r="C31" s="142">
        <f>('Non Double Counted #''s'!V31/'Non Double Counted #''s'!$T31)*100</f>
        <v>0.43332031025219342</v>
      </c>
      <c r="D31" s="142">
        <f>('Non Double Counted #''s'!W31/'Non Double Counted #''s'!$T31)*100</f>
        <v>8.1990138801815959</v>
      </c>
      <c r="E31" s="142">
        <f>('Non Double Counted #''s'!X31/'Non Double Counted #''s'!$T31)*100</f>
        <v>1.1969120154580946</v>
      </c>
      <c r="F31" s="142">
        <f>('Non Double Counted #''s'!Y31/'Non Double Counted #''s'!$T31)*100</f>
        <v>2.2831278412274405</v>
      </c>
      <c r="G31" s="156">
        <f>('Non Double Counted #''s'!CC31/'Non Double Counted #''s'!$CB31)*100</f>
        <v>83.612400117351271</v>
      </c>
      <c r="H31" s="142">
        <f>('Non Double Counted #''s'!CD31/'Non Double Counted #''s'!$CB31)*100</f>
        <v>0.63552651917841485</v>
      </c>
      <c r="I31" s="142">
        <f>('Non Double Counted #''s'!CE31/'Non Double Counted #''s'!$CB31)*100</f>
        <v>11.487805878289068</v>
      </c>
      <c r="J31" s="142">
        <f>('Non Double Counted #''s'!CF31/'Non Double Counted #''s'!$CB31)*100</f>
        <v>1.7456947542090304</v>
      </c>
      <c r="K31" s="142">
        <f>('Non Double Counted #''s'!CG31/'Non Double Counted #''s'!$CB31)*100</f>
        <v>2.5185727309722172</v>
      </c>
      <c r="L31" s="163">
        <f t="shared" si="38"/>
        <v>-4.2752258355294117</v>
      </c>
      <c r="M31" s="149">
        <f t="shared" si="39"/>
        <v>0.20220620892622143</v>
      </c>
      <c r="N31" s="149">
        <f t="shared" si="40"/>
        <v>3.288791998107472</v>
      </c>
      <c r="O31" s="149">
        <f t="shared" si="41"/>
        <v>0.23544488974477673</v>
      </c>
      <c r="P31" s="149">
        <f t="shared" si="42"/>
        <v>0.54878273875093586</v>
      </c>
      <c r="R31" s="97">
        <f t="shared" si="43"/>
        <v>100.00000000000001</v>
      </c>
      <c r="S31" s="97">
        <f t="shared" si="44"/>
        <v>100</v>
      </c>
      <c r="U31" s="139">
        <f>('Non Double Counted #''s'!AA31/'Non Double Counted #''s'!$Z31)*100</f>
        <v>87.550171163434243</v>
      </c>
      <c r="V31" s="139">
        <f>('Non Double Counted #''s'!AB31/'Non Double Counted #''s'!$Z31)*100</f>
        <v>0.47204131777952724</v>
      </c>
      <c r="W31" s="139">
        <f>('Non Double Counted #''s'!AC31/'Non Double Counted #''s'!$Z31)*100</f>
        <v>8.4459016197905488</v>
      </c>
      <c r="X31" s="139">
        <f>('Non Double Counted #''s'!AD31/'Non Double Counted #''s'!$Z31)*100</f>
        <v>1.2309453946897588</v>
      </c>
      <c r="Y31" s="139">
        <f>('Non Double Counted #''s'!AE31/'Non Double Counted #''s'!$Z31)*100</f>
        <v>2.3009405043059235</v>
      </c>
      <c r="Z31" s="154">
        <f>('Non Double Counted #''s'!CI31/'Non Double Counted #''s'!$CH31)*100</f>
        <v>83.450939007149088</v>
      </c>
      <c r="AA31" s="139">
        <f>('Non Double Counted #''s'!CJ31/'Non Double Counted #''s'!$CH31)*100</f>
        <v>0.61771179048058311</v>
      </c>
      <c r="AB31" s="139">
        <f>('Non Double Counted #''s'!CK31/'Non Double Counted #''s'!$CH31)*100</f>
        <v>11.603481295057804</v>
      </c>
      <c r="AC31" s="139">
        <f>('Non Double Counted #''s'!CL31/'Non Double Counted #''s'!$CH31)*100</f>
        <v>1.7697251661937374</v>
      </c>
      <c r="AD31" s="139">
        <f>('Non Double Counted #''s'!CM31/'Non Double Counted #''s'!$CH31)*100</f>
        <v>2.5581427411187874</v>
      </c>
      <c r="AE31" s="163">
        <f t="shared" si="45"/>
        <v>-4.0992321562851544</v>
      </c>
      <c r="AF31" s="149">
        <f t="shared" si="46"/>
        <v>0.14567047270105588</v>
      </c>
      <c r="AG31" s="149">
        <f t="shared" si="47"/>
        <v>3.1575796752672556</v>
      </c>
      <c r="AH31" s="149">
        <f t="shared" si="48"/>
        <v>0.25720223681286392</v>
      </c>
      <c r="AI31" s="149">
        <f t="shared" si="49"/>
        <v>0.5387797715039786</v>
      </c>
      <c r="AJ31" s="149"/>
      <c r="AK31" s="97">
        <f t="shared" si="10"/>
        <v>100</v>
      </c>
      <c r="AL31" s="97">
        <f t="shared" si="11"/>
        <v>100</v>
      </c>
      <c r="AN31" s="139">
        <f>('Non Double Counted #''s'!AG31/'Non Double Counted #''s'!$AF31)*100</f>
        <v>87.207650714228066</v>
      </c>
      <c r="AO31" s="139">
        <f>('Non Double Counted #''s'!AH31/'Non Double Counted #''s'!$AF31)*100</f>
        <v>0.51158832290298684</v>
      </c>
      <c r="AP31" s="139">
        <f>('Non Double Counted #''s'!AI31/'Non Double Counted #''s'!$AF31)*100</f>
        <v>8.6760918848724522</v>
      </c>
      <c r="AQ31" s="139">
        <f>('Non Double Counted #''s'!AJ31/'Non Double Counted #''s'!$AF31)*100</f>
        <v>1.270937117115795</v>
      </c>
      <c r="AR31" s="139">
        <f>('Non Double Counted #''s'!AK31/'Non Double Counted #''s'!$AF31)*100</f>
        <v>2.3337319608806979</v>
      </c>
      <c r="AS31" s="154">
        <f>('Non Double Counted #''s'!CO31/'Non Double Counted #''s'!$CN31)*100</f>
        <v>83.140256157048782</v>
      </c>
      <c r="AT31" s="154">
        <f>('Non Double Counted #''s'!CP31/'Non Double Counted #''s'!$CN31)*100</f>
        <v>0.65757479517857054</v>
      </c>
      <c r="AU31" s="154">
        <f>('Non Double Counted #''s'!CQ31/'Non Double Counted #''s'!$CN31)*100</f>
        <v>11.801113553695222</v>
      </c>
      <c r="AV31" s="154">
        <f>('Non Double Counted #''s'!CR31/'Non Double Counted #''s'!$CN31)*100</f>
        <v>1.8250321312842093</v>
      </c>
      <c r="AW31" s="154">
        <f>('Non Double Counted #''s'!CS31/'Non Double Counted #''s'!$CN31)*100</f>
        <v>2.5760233627932134</v>
      </c>
      <c r="AX31" s="163">
        <f t="shared" si="50"/>
        <v>-4.0673945571792842</v>
      </c>
      <c r="AY31" s="149">
        <f t="shared" si="51"/>
        <v>0.1459864722755837</v>
      </c>
      <c r="AZ31" s="149">
        <f t="shared" si="52"/>
        <v>3.1250216688227699</v>
      </c>
      <c r="BA31" s="149">
        <f t="shared" si="53"/>
        <v>0.24229140191251552</v>
      </c>
      <c r="BB31" s="149">
        <f t="shared" si="54"/>
        <v>0.55409501416841422</v>
      </c>
      <c r="BD31" s="97">
        <f t="shared" si="12"/>
        <v>99.999999999999986</v>
      </c>
      <c r="BE31" s="97">
        <f t="shared" si="13"/>
        <v>99.999999999999986</v>
      </c>
      <c r="BG31" s="323">
        <f>('Non Double Counted #''s'!AM31/'Non Double Counted #''s'!$AL31)*100</f>
        <v>86.870877324719544</v>
      </c>
      <c r="BH31" s="323">
        <f>('Non Double Counted #''s'!AN31/'Non Double Counted #''s'!$AL31)*100</f>
        <v>0.55267494240571835</v>
      </c>
      <c r="BI31" s="323">
        <f>('Non Double Counted #''s'!AO31/'Non Double Counted #''s'!$AL31)*100</f>
        <v>8.9196154291538203</v>
      </c>
      <c r="BJ31" s="323">
        <f>('Non Double Counted #''s'!AP31/'Non Double Counted #''s'!$AL31)*100</f>
        <v>1.3002677783459886</v>
      </c>
      <c r="BK31" s="323">
        <f>('Non Double Counted #''s'!AQ31/'Non Double Counted #''s'!$AL31)*100</f>
        <v>2.356564525374929</v>
      </c>
      <c r="BL31" s="323">
        <f>('Non Double Counted #''s'!CU31/'Non Double Counted #''s'!$CT31)*100</f>
        <v>82.806473559527774</v>
      </c>
      <c r="BM31" s="323">
        <f>('Non Double Counted #''s'!CV31/'Non Double Counted #''s'!$CT31)*100</f>
        <v>0.68273146425984299</v>
      </c>
      <c r="BN31" s="323">
        <f>('Non Double Counted #''s'!CW31/'Non Double Counted #''s'!$CT31)*100</f>
        <v>12.02241224034301</v>
      </c>
      <c r="BO31" s="323">
        <f>('Non Double Counted #''s'!CX31/'Non Double Counted #''s'!$CT31)*100</f>
        <v>1.8674623607494567</v>
      </c>
      <c r="BP31" s="323">
        <f>('Non Double Counted #''s'!CY31/'Non Double Counted #''s'!$CT31)*100</f>
        <v>2.6209203751199168</v>
      </c>
      <c r="BQ31" s="61">
        <f t="shared" si="14"/>
        <v>-4.0644037651917699</v>
      </c>
      <c r="BR31" s="61">
        <f t="shared" si="15"/>
        <v>0.13005652185412464</v>
      </c>
      <c r="BS31" s="61">
        <f t="shared" si="16"/>
        <v>3.1027968111891902</v>
      </c>
      <c r="BT31" s="61">
        <f t="shared" si="17"/>
        <v>0.26435584974498783</v>
      </c>
      <c r="BU31" s="61">
        <f t="shared" si="18"/>
        <v>0.56719458240346809</v>
      </c>
      <c r="BW31" s="97">
        <f t="shared" si="19"/>
        <v>100</v>
      </c>
      <c r="BX31" s="97">
        <f t="shared" si="20"/>
        <v>100.00000000000001</v>
      </c>
    </row>
    <row r="32" spans="1:76">
      <c r="A32" s="102" t="s">
        <v>57</v>
      </c>
      <c r="B32" s="142">
        <f>('Non Double Counted #''s'!U32/'Non Double Counted #''s'!$T32)*100</f>
        <v>89.364400885793955</v>
      </c>
      <c r="C32" s="142">
        <f>('Non Double Counted #''s'!V32/'Non Double Counted #''s'!$T32)*100</f>
        <v>0.3326143064997229</v>
      </c>
      <c r="D32" s="142">
        <f>('Non Double Counted #''s'!W32/'Non Double Counted #''s'!$T32)*100</f>
        <v>2.17485378438468</v>
      </c>
      <c r="E32" s="142">
        <f>('Non Double Counted #''s'!X32/'Non Double Counted #''s'!$T32)*100</f>
        <v>1.4367657481227658</v>
      </c>
      <c r="F32" s="142">
        <f>('Non Double Counted #''s'!Y32/'Non Double Counted #''s'!$T32)*100</f>
        <v>6.6913652751988728</v>
      </c>
      <c r="G32" s="156">
        <f>('Non Double Counted #''s'!CC32/'Non Double Counted #''s'!$CB32)*100</f>
        <v>87.476144536309903</v>
      </c>
      <c r="H32" s="142">
        <f>('Non Double Counted #''s'!CD32/'Non Double Counted #''s'!$CB32)*100</f>
        <v>0.49158534520671732</v>
      </c>
      <c r="I32" s="142">
        <f>('Non Double Counted #''s'!CE32/'Non Double Counted #''s'!$CB32)*100</f>
        <v>3.0557033216823499</v>
      </c>
      <c r="J32" s="142">
        <f>('Non Double Counted #''s'!CF32/'Non Double Counted #''s'!$CB32)*100</f>
        <v>2.1872392178313143</v>
      </c>
      <c r="K32" s="142">
        <f>('Non Double Counted #''s'!CG32/'Non Double Counted #''s'!$CB32)*100</f>
        <v>6.7893275789697238</v>
      </c>
      <c r="L32" s="163">
        <f t="shared" si="38"/>
        <v>-1.8882563494840525</v>
      </c>
      <c r="M32" s="149">
        <f t="shared" si="39"/>
        <v>0.15897103870699442</v>
      </c>
      <c r="N32" s="149">
        <f t="shared" si="40"/>
        <v>0.8808495372976699</v>
      </c>
      <c r="O32" s="149">
        <f t="shared" si="41"/>
        <v>9.7962303770851022E-2</v>
      </c>
      <c r="P32" s="149">
        <f t="shared" si="42"/>
        <v>0.75047346970854845</v>
      </c>
      <c r="R32" s="97">
        <f t="shared" si="43"/>
        <v>100</v>
      </c>
      <c r="S32" s="97">
        <f t="shared" si="44"/>
        <v>100</v>
      </c>
      <c r="U32" s="139">
        <f>('Non Double Counted #''s'!AA32/'Non Double Counted #''s'!$Z32)*100</f>
        <v>89.13853685021526</v>
      </c>
      <c r="V32" s="139">
        <f>('Non Double Counted #''s'!AB32/'Non Double Counted #''s'!$Z32)*100</f>
        <v>0.36697993864983475</v>
      </c>
      <c r="W32" s="139">
        <f>('Non Double Counted #''s'!AC32/'Non Double Counted #''s'!$Z32)*100</f>
        <v>2.3002465217138042</v>
      </c>
      <c r="X32" s="139">
        <f>('Non Double Counted #''s'!AD32/'Non Double Counted #''s'!$Z32)*100</f>
        <v>1.4595668120005407</v>
      </c>
      <c r="Y32" s="139">
        <f>('Non Double Counted #''s'!AE32/'Non Double Counted #''s'!$Z32)*100</f>
        <v>6.7346698774205667</v>
      </c>
      <c r="Z32" s="154">
        <f>('Non Double Counted #''s'!CI32/'Non Double Counted #''s'!$CH32)*100</f>
        <v>87.233830875469209</v>
      </c>
      <c r="AA32" s="139">
        <f>('Non Double Counted #''s'!CJ32/'Non Double Counted #''s'!$CH32)*100</f>
        <v>0.51714137618503275</v>
      </c>
      <c r="AB32" s="139">
        <f>('Non Double Counted #''s'!CK32/'Non Double Counted #''s'!$CH32)*100</f>
        <v>3.1390620818372748</v>
      </c>
      <c r="AC32" s="139">
        <f>('Non Double Counted #''s'!CL32/'Non Double Counted #''s'!$CH32)*100</f>
        <v>2.2351093030729023</v>
      </c>
      <c r="AD32" s="139">
        <f>('Non Double Counted #''s'!CM32/'Non Double Counted #''s'!$CH32)*100</f>
        <v>6.8748563634355779</v>
      </c>
      <c r="AE32" s="163">
        <f t="shared" si="45"/>
        <v>-1.9047059747460509</v>
      </c>
      <c r="AF32" s="149">
        <f t="shared" si="46"/>
        <v>0.15016143753519801</v>
      </c>
      <c r="AG32" s="149">
        <f t="shared" si="47"/>
        <v>0.83881556012347058</v>
      </c>
      <c r="AH32" s="149">
        <f t="shared" si="48"/>
        <v>0.14018648601501127</v>
      </c>
      <c r="AI32" s="149">
        <f t="shared" si="49"/>
        <v>0.77554249107236162</v>
      </c>
      <c r="AJ32" s="149"/>
      <c r="AK32" s="97">
        <f t="shared" si="10"/>
        <v>100.00000000000001</v>
      </c>
      <c r="AL32" s="97">
        <f t="shared" si="11"/>
        <v>100.00000000000001</v>
      </c>
      <c r="AN32" s="139">
        <f>('Non Double Counted #''s'!AG32/'Non Double Counted #''s'!$AF32)*100</f>
        <v>88.921782724700421</v>
      </c>
      <c r="AO32" s="139">
        <f>('Non Double Counted #''s'!AH32/'Non Double Counted #''s'!$AF32)*100</f>
        <v>0.40687032726336619</v>
      </c>
      <c r="AP32" s="139">
        <f>('Non Double Counted #''s'!AI32/'Non Double Counted #''s'!$AF32)*100</f>
        <v>2.4207148264419902</v>
      </c>
      <c r="AQ32" s="139">
        <f>('Non Double Counted #''s'!AJ32/'Non Double Counted #''s'!$AF32)*100</f>
        <v>1.4782591622179997</v>
      </c>
      <c r="AR32" s="139">
        <f>('Non Double Counted #''s'!AK32/'Non Double Counted #''s'!$AF32)*100</f>
        <v>6.7723729593762343</v>
      </c>
      <c r="AS32" s="154">
        <f>('Non Double Counted #''s'!CO32/'Non Double Counted #''s'!$CN32)*100</f>
        <v>86.962414976875678</v>
      </c>
      <c r="AT32" s="154">
        <f>('Non Double Counted #''s'!CP32/'Non Double Counted #''s'!$CN32)*100</f>
        <v>0.52612136943255527</v>
      </c>
      <c r="AU32" s="154">
        <f>('Non Double Counted #''s'!CQ32/'Non Double Counted #''s'!$CN32)*100</f>
        <v>3.3185738278998982</v>
      </c>
      <c r="AV32" s="154">
        <f>('Non Double Counted #''s'!CR32/'Non Double Counted #''s'!$CN32)*100</f>
        <v>2.2846532337107761</v>
      </c>
      <c r="AW32" s="154">
        <f>('Non Double Counted #''s'!CS32/'Non Double Counted #''s'!$CN32)*100</f>
        <v>6.9082365920810904</v>
      </c>
      <c r="AX32" s="163">
        <f t="shared" si="50"/>
        <v>-1.9593677478247429</v>
      </c>
      <c r="AY32" s="149">
        <f t="shared" si="51"/>
        <v>0.11925104216918908</v>
      </c>
      <c r="AZ32" s="149">
        <f t="shared" si="52"/>
        <v>0.89785900145790798</v>
      </c>
      <c r="BA32" s="149">
        <f t="shared" si="53"/>
        <v>0.13586363270485613</v>
      </c>
      <c r="BB32" s="149">
        <f t="shared" si="54"/>
        <v>0.80639407149277642</v>
      </c>
      <c r="BD32" s="97">
        <f t="shared" si="12"/>
        <v>100</v>
      </c>
      <c r="BE32" s="97">
        <f t="shared" si="13"/>
        <v>100</v>
      </c>
      <c r="BG32" s="323">
        <f>('Non Double Counted #''s'!AM32/'Non Double Counted #''s'!$AL32)*100</f>
        <v>88.697137809149112</v>
      </c>
      <c r="BH32" s="323">
        <f>('Non Double Counted #''s'!AN32/'Non Double Counted #''s'!$AL32)*100</f>
        <v>0.44817915070590914</v>
      </c>
      <c r="BI32" s="323">
        <f>('Non Double Counted #''s'!AO32/'Non Double Counted #''s'!$AL32)*100</f>
        <v>2.5400418372537312</v>
      </c>
      <c r="BJ32" s="323">
        <f>('Non Double Counted #''s'!AP32/'Non Double Counted #''s'!$AL32)*100</f>
        <v>1.4987542779509897</v>
      </c>
      <c r="BK32" s="323">
        <f>('Non Double Counted #''s'!AQ32/'Non Double Counted #''s'!$AL32)*100</f>
        <v>6.8158869249402523</v>
      </c>
      <c r="BL32" s="323">
        <f>('Non Double Counted #''s'!CU32/'Non Double Counted #''s'!$CT32)*100</f>
        <v>86.725792537752326</v>
      </c>
      <c r="BM32" s="323">
        <f>('Non Double Counted #''s'!CV32/'Non Double Counted #''s'!$CT32)*100</f>
        <v>0.54348516333375341</v>
      </c>
      <c r="BN32" s="323">
        <f>('Non Double Counted #''s'!CW32/'Non Double Counted #''s'!$CT32)*100</f>
        <v>3.4547406697480119</v>
      </c>
      <c r="BO32" s="323">
        <f>('Non Double Counted #''s'!CX32/'Non Double Counted #''s'!$CT32)*100</f>
        <v>2.3393406859656167</v>
      </c>
      <c r="BP32" s="323">
        <f>('Non Double Counted #''s'!CY32/'Non Double Counted #''s'!$CT32)*100</f>
        <v>6.9366409432002811</v>
      </c>
      <c r="BQ32" s="61">
        <f t="shared" si="14"/>
        <v>-1.9713452713967854</v>
      </c>
      <c r="BR32" s="61">
        <f t="shared" si="15"/>
        <v>9.5306012627844272E-2</v>
      </c>
      <c r="BS32" s="61">
        <f t="shared" si="16"/>
        <v>0.91469883249428063</v>
      </c>
      <c r="BT32" s="61">
        <f t="shared" si="17"/>
        <v>0.12075401826002885</v>
      </c>
      <c r="BU32" s="61">
        <f t="shared" si="18"/>
        <v>0.84058640801462703</v>
      </c>
      <c r="BW32" s="97">
        <f t="shared" si="19"/>
        <v>100</v>
      </c>
      <c r="BX32" s="97">
        <f t="shared" si="20"/>
        <v>99.999999999999972</v>
      </c>
    </row>
    <row r="33" spans="1:76">
      <c r="A33" s="102" t="s">
        <v>59</v>
      </c>
      <c r="B33" s="142">
        <f>('Non Double Counted #''s'!U33/'Non Double Counted #''s'!$T33)*100</f>
        <v>64.38855706353425</v>
      </c>
      <c r="C33" s="142">
        <f>('Non Double Counted #''s'!V33/'Non Double Counted #''s'!$T33)*100</f>
        <v>6.7311756168775814</v>
      </c>
      <c r="D33" s="142">
        <f>('Non Double Counted #''s'!W33/'Non Double Counted #''s'!$T33)*100</f>
        <v>20.633981431470225</v>
      </c>
      <c r="E33" s="142">
        <f>('Non Double Counted #''s'!X33/'Non Double Counted #''s'!$T33)*100</f>
        <v>2.0102455953348013</v>
      </c>
      <c r="F33" s="142">
        <f>('Non Double Counted #''s'!Y33/'Non Double Counted #''s'!$T33)*100</f>
        <v>6.2360402927831444</v>
      </c>
      <c r="G33" s="156">
        <f>('Non Double Counted #''s'!CC33/'Non Double Counted #''s'!$CB33)*100</f>
        <v>53.556281629568595</v>
      </c>
      <c r="H33" s="142">
        <f>('Non Double Counted #''s'!CD33/'Non Double Counted #''s'!$CB33)*100</f>
        <v>7.7661400304481072</v>
      </c>
      <c r="I33" s="142">
        <f>('Non Double Counted #''s'!CE33/'Non Double Counted #''s'!$CB33)*100</f>
        <v>27.070651212012386</v>
      </c>
      <c r="J33" s="142">
        <f>('Non Double Counted #''s'!CF33/'Non Double Counted #''s'!$CB33)*100</f>
        <v>2.8906240246287438</v>
      </c>
      <c r="K33" s="142">
        <f>('Non Double Counted #''s'!CG33/'Non Double Counted #''s'!$CB33)*100</f>
        <v>8.7163031033421685</v>
      </c>
      <c r="L33" s="163">
        <f t="shared" si="38"/>
        <v>-10.832275433965656</v>
      </c>
      <c r="M33" s="149">
        <f t="shared" si="39"/>
        <v>1.0349644135705258</v>
      </c>
      <c r="N33" s="149">
        <f t="shared" si="40"/>
        <v>6.4366697805421609</v>
      </c>
      <c r="O33" s="149">
        <f t="shared" si="41"/>
        <v>2.4802628105590241</v>
      </c>
      <c r="P33" s="149">
        <f t="shared" si="42"/>
        <v>0.8803784292939425</v>
      </c>
      <c r="R33" s="97">
        <f t="shared" si="43"/>
        <v>100</v>
      </c>
      <c r="S33" s="97">
        <f t="shared" si="44"/>
        <v>100</v>
      </c>
      <c r="U33" s="139">
        <f>('Non Double Counted #''s'!AA33/'Non Double Counted #''s'!$Z33)*100</f>
        <v>63.346527956801467</v>
      </c>
      <c r="V33" s="139">
        <f>('Non Double Counted #''s'!AB33/'Non Double Counted #''s'!$Z33)*100</f>
        <v>6.8024382333618849</v>
      </c>
      <c r="W33" s="139">
        <f>('Non Double Counted #''s'!AC33/'Non Double Counted #''s'!$Z33)*100</f>
        <v>21.363832502201412</v>
      </c>
      <c r="X33" s="139">
        <f>('Non Double Counted #''s'!AD33/'Non Double Counted #''s'!$Z33)*100</f>
        <v>2.0501100013952298</v>
      </c>
      <c r="Y33" s="139">
        <f>('Non Double Counted #''s'!AE33/'Non Double Counted #''s'!$Z33)*100</f>
        <v>6.4370913062400028</v>
      </c>
      <c r="Z33" s="154">
        <f>('Non Double Counted #''s'!CI33/'Non Double Counted #''s'!$CH33)*100</f>
        <v>39.819653250144569</v>
      </c>
      <c r="AA33" s="139">
        <f>('Non Double Counted #''s'!CJ33/'Non Double Counted #''s'!$CH33)*100</f>
        <v>1.787788091130442</v>
      </c>
      <c r="AB33" s="139">
        <f>('Non Double Counted #''s'!CK33/'Non Double Counted #''s'!$CH33)*100</f>
        <v>46.976943119712992</v>
      </c>
      <c r="AC33" s="139">
        <f>('Non Double Counted #''s'!CL33/'Non Double Counted #''s'!$CH33)*100</f>
        <v>1.4240450185995173</v>
      </c>
      <c r="AD33" s="139">
        <f>('Non Double Counted #''s'!CM33/'Non Double Counted #''s'!$CH33)*100</f>
        <v>9.9915705204124787</v>
      </c>
      <c r="AE33" s="163">
        <f t="shared" si="45"/>
        <v>-23.526874706656898</v>
      </c>
      <c r="AF33" s="149">
        <f t="shared" si="46"/>
        <v>-5.0146501422314431</v>
      </c>
      <c r="AG33" s="149">
        <f t="shared" si="47"/>
        <v>25.61311061751158</v>
      </c>
      <c r="AH33" s="149">
        <f t="shared" si="48"/>
        <v>3.5544792141724759</v>
      </c>
      <c r="AI33" s="149">
        <f t="shared" si="49"/>
        <v>-0.62606498279571254</v>
      </c>
      <c r="AJ33" s="149"/>
      <c r="AK33" s="97">
        <f t="shared" si="10"/>
        <v>99.999999999999986</v>
      </c>
      <c r="AL33" s="97">
        <f t="shared" si="11"/>
        <v>100</v>
      </c>
      <c r="AN33" s="139">
        <f>('Non Double Counted #''s'!AG33/'Non Double Counted #''s'!$AF33)*100</f>
        <v>62.477672875733603</v>
      </c>
      <c r="AO33" s="139">
        <f>('Non Double Counted #''s'!AH33/'Non Double Counted #''s'!$AF33)*100</f>
        <v>6.8501184065036291</v>
      </c>
      <c r="AP33" s="139">
        <f>('Non Double Counted #''s'!AI33/'Non Double Counted #''s'!$AF33)*100</f>
        <v>21.970382705935545</v>
      </c>
      <c r="AQ33" s="139">
        <f>('Non Double Counted #''s'!AJ33/'Non Double Counted #''s'!$AF33)*100</f>
        <v>2.0925943334989681</v>
      </c>
      <c r="AR33" s="139">
        <f>('Non Double Counted #''s'!AK33/'Non Double Counted #''s'!$AF33)*100</f>
        <v>6.6092316783282516</v>
      </c>
      <c r="AS33" s="154">
        <f>('Non Double Counted #''s'!CO33/'Non Double Counted #''s'!$CN33)*100</f>
        <v>52.24752485183518</v>
      </c>
      <c r="AT33" s="154">
        <f>('Non Double Counted #''s'!CP33/'Non Double Counted #''s'!$CN33)*100</f>
        <v>8.1154825427864452</v>
      </c>
      <c r="AU33" s="154">
        <f>('Non Double Counted #''s'!CQ33/'Non Double Counted #''s'!$CN33)*100</f>
        <v>27.491491454180011</v>
      </c>
      <c r="AV33" s="154">
        <f>('Non Double Counted #''s'!CR33/'Non Double Counted #''s'!$CN33)*100</f>
        <v>3.0011081897083152</v>
      </c>
      <c r="AW33" s="154">
        <f>('Non Double Counted #''s'!CS33/'Non Double Counted #''s'!$CN33)*100</f>
        <v>9.1443929614900501</v>
      </c>
      <c r="AX33" s="163">
        <f t="shared" si="50"/>
        <v>-10.230148023898423</v>
      </c>
      <c r="AY33" s="149">
        <f t="shared" si="51"/>
        <v>1.2653641362828161</v>
      </c>
      <c r="AZ33" s="149">
        <f t="shared" si="52"/>
        <v>5.5211087482444654</v>
      </c>
      <c r="BA33" s="149">
        <f t="shared" si="53"/>
        <v>2.5351612831617985</v>
      </c>
      <c r="BB33" s="149">
        <f t="shared" si="54"/>
        <v>0.9085138562093471</v>
      </c>
      <c r="BD33" s="97">
        <f t="shared" si="12"/>
        <v>100</v>
      </c>
      <c r="BE33" s="97">
        <f t="shared" si="13"/>
        <v>100.00000000000001</v>
      </c>
      <c r="BG33" s="323">
        <f>('Non Double Counted #''s'!AM33/'Non Double Counted #''s'!$AL33)*100</f>
        <v>61.513205314399443</v>
      </c>
      <c r="BH33" s="323">
        <f>('Non Double Counted #''s'!AN33/'Non Double Counted #''s'!$AL33)*100</f>
        <v>6.9455543004679683</v>
      </c>
      <c r="BI33" s="323">
        <f>('Non Double Counted #''s'!AO33/'Non Double Counted #''s'!$AL33)*100</f>
        <v>22.61489968264214</v>
      </c>
      <c r="BJ33" s="323">
        <f>('Non Double Counted #''s'!AP33/'Non Double Counted #''s'!$AL33)*100</f>
        <v>2.1380237749448661</v>
      </c>
      <c r="BK33" s="323">
        <f>('Non Double Counted #''s'!AQ33/'Non Double Counted #''s'!$AL33)*100</f>
        <v>6.7883169275455861</v>
      </c>
      <c r="BL33" s="323">
        <f>('Non Double Counted #''s'!CU33/'Non Double Counted #''s'!$CT33)*100</f>
        <v>51.496161282153238</v>
      </c>
      <c r="BM33" s="323">
        <f>('Non Double Counted #''s'!CV33/'Non Double Counted #''s'!$CT33)*100</f>
        <v>8.2264831201729844</v>
      </c>
      <c r="BN33" s="323">
        <f>('Non Double Counted #''s'!CW33/'Non Double Counted #''s'!$CT33)*100</f>
        <v>27.826926782053039</v>
      </c>
      <c r="BO33" s="323">
        <f>('Non Double Counted #''s'!CX33/'Non Double Counted #''s'!$CT33)*100</f>
        <v>3.0779483209285763</v>
      </c>
      <c r="BP33" s="323">
        <f>('Non Double Counted #''s'!CY33/'Non Double Counted #''s'!$CT33)*100</f>
        <v>9.3724804946921534</v>
      </c>
      <c r="BQ33" s="61">
        <f t="shared" si="14"/>
        <v>-10.017044032246204</v>
      </c>
      <c r="BR33" s="61">
        <f t="shared" si="15"/>
        <v>1.2809288197050162</v>
      </c>
      <c r="BS33" s="61">
        <f t="shared" si="16"/>
        <v>5.2120270994108999</v>
      </c>
      <c r="BT33" s="61">
        <f t="shared" si="17"/>
        <v>2.5841635671465673</v>
      </c>
      <c r="BU33" s="61">
        <f t="shared" si="18"/>
        <v>0.93992454598371022</v>
      </c>
      <c r="BW33" s="97">
        <f t="shared" si="19"/>
        <v>100</v>
      </c>
      <c r="BX33" s="97">
        <f t="shared" si="20"/>
        <v>99.999999999999986</v>
      </c>
    </row>
    <row r="34" spans="1:76">
      <c r="A34" s="102" t="s">
        <v>62</v>
      </c>
      <c r="B34" s="142">
        <f>('Non Double Counted #''s'!U34/'Non Double Counted #''s'!$T34)*100</f>
        <v>44.35676272882904</v>
      </c>
      <c r="C34" s="142">
        <f>('Non Double Counted #''s'!V34/'Non Double Counted #''s'!$T34)*100</f>
        <v>1.7806960450246947</v>
      </c>
      <c r="D34" s="142">
        <f>('Non Double Counted #''s'!W34/'Non Double Counted #''s'!$T34)*100</f>
        <v>42.712694097892609</v>
      </c>
      <c r="E34" s="142">
        <f>('Non Double Counted #''s'!X34/'Non Double Counted #''s'!$T34)*100</f>
        <v>1.0521076610896283</v>
      </c>
      <c r="F34" s="142">
        <f>('Non Double Counted #''s'!Y34/'Non Double Counted #''s'!$T34)*100</f>
        <v>10.097739467164024</v>
      </c>
      <c r="G34" s="156">
        <f>('Non Double Counted #''s'!CC34/'Non Double Counted #''s'!$CB34)*100</f>
        <v>40.178722366085495</v>
      </c>
      <c r="H34" s="142">
        <f>('Non Double Counted #''s'!CD34/'Non Double Counted #''s'!$CB34)*100</f>
        <v>1.8423570182650857</v>
      </c>
      <c r="I34" s="142">
        <f>('Non Double Counted #''s'!CE34/'Non Double Counted #''s'!$CB34)*100</f>
        <v>46.731283473824142</v>
      </c>
      <c r="J34" s="142">
        <f>('Non Double Counted #''s'!CF34/'Non Double Counted #''s'!$CB34)*100</f>
        <v>1.4171385979606421</v>
      </c>
      <c r="K34" s="142">
        <f>('Non Double Counted #''s'!CG34/'Non Double Counted #''s'!$CB34)*100</f>
        <v>9.8304985438646373</v>
      </c>
      <c r="L34" s="163">
        <f t="shared" si="38"/>
        <v>-4.1780403627435447</v>
      </c>
      <c r="M34" s="149">
        <f t="shared" si="39"/>
        <v>6.1660973240390993E-2</v>
      </c>
      <c r="N34" s="149">
        <f t="shared" si="40"/>
        <v>4.0185893759315334</v>
      </c>
      <c r="O34" s="149">
        <f t="shared" si="41"/>
        <v>-0.26724092329938642</v>
      </c>
      <c r="P34" s="149">
        <f t="shared" si="42"/>
        <v>0.36503093687101384</v>
      </c>
      <c r="R34" s="97">
        <f t="shared" si="43"/>
        <v>99.999999999999986</v>
      </c>
      <c r="S34" s="97">
        <f t="shared" si="44"/>
        <v>100</v>
      </c>
      <c r="U34" s="139">
        <f>('Non Double Counted #''s'!AA34/'Non Double Counted #''s'!$Z34)*100</f>
        <v>43.919910696998251</v>
      </c>
      <c r="V34" s="139">
        <f>('Non Double Counted #''s'!AB34/'Non Double Counted #''s'!$Z34)*100</f>
        <v>1.8445785960521064</v>
      </c>
      <c r="W34" s="139">
        <f>('Non Double Counted #''s'!AC34/'Non Double Counted #''s'!$Z34)*100</f>
        <v>43.019687547661256</v>
      </c>
      <c r="X34" s="139">
        <f>('Non Double Counted #''s'!AD34/'Non Double Counted #''s'!$Z34)*100</f>
        <v>1.0822147923240089</v>
      </c>
      <c r="Y34" s="139">
        <f>('Non Double Counted #''s'!AE34/'Non Double Counted #''s'!$Z34)*100</f>
        <v>10.133608366964379</v>
      </c>
      <c r="Z34" s="154">
        <f>('Non Double Counted #''s'!CI34/'Non Double Counted #''s'!$CH34)*100</f>
        <v>52.860292627833026</v>
      </c>
      <c r="AA34" s="139">
        <f>('Non Double Counted #''s'!CJ34/'Non Double Counted #''s'!$CH34)*100</f>
        <v>8.0116537890943995</v>
      </c>
      <c r="AB34" s="139">
        <f>('Non Double Counted #''s'!CK34/'Non Double Counted #''s'!$CH34)*100</f>
        <v>27.258709985860463</v>
      </c>
      <c r="AC34" s="139">
        <f>('Non Double Counted #''s'!CL34/'Non Double Counted #''s'!$CH34)*100</f>
        <v>2.9371883530251388</v>
      </c>
      <c r="AD34" s="139">
        <f>('Non Double Counted #''s'!CM34/'Non Double Counted #''s'!$CH34)*100</f>
        <v>8.9321552441869692</v>
      </c>
      <c r="AE34" s="163">
        <f t="shared" si="45"/>
        <v>8.9403819308347749</v>
      </c>
      <c r="AF34" s="149">
        <f t="shared" si="46"/>
        <v>6.1670751930422929</v>
      </c>
      <c r="AG34" s="149">
        <f t="shared" si="47"/>
        <v>-15.760977561800793</v>
      </c>
      <c r="AH34" s="149">
        <f t="shared" si="48"/>
        <v>-1.2014531227774103</v>
      </c>
      <c r="AI34" s="149">
        <f t="shared" si="49"/>
        <v>1.85497356070113</v>
      </c>
      <c r="AJ34" s="149"/>
      <c r="AK34" s="97">
        <f t="shared" si="10"/>
        <v>100</v>
      </c>
      <c r="AL34" s="97">
        <f t="shared" si="11"/>
        <v>100</v>
      </c>
      <c r="AN34" s="139">
        <f>('Non Double Counted #''s'!AG34/'Non Double Counted #''s'!$AF34)*100</f>
        <v>43.520267850307484</v>
      </c>
      <c r="AO34" s="139">
        <f>('Non Double Counted #''s'!AH34/'Non Double Counted #''s'!$AF34)*100</f>
        <v>1.8996642770070706</v>
      </c>
      <c r="AP34" s="139">
        <f>('Non Double Counted #''s'!AI34/'Non Double Counted #''s'!$AF34)*100</f>
        <v>43.321275286965268</v>
      </c>
      <c r="AQ34" s="139">
        <f>('Non Double Counted #''s'!AJ34/'Non Double Counted #''s'!$AF34)*100</f>
        <v>1.1055142407901029</v>
      </c>
      <c r="AR34" s="139">
        <f>('Non Double Counted #''s'!AK34/'Non Double Counted #''s'!$AF34)*100</f>
        <v>10.153278344930079</v>
      </c>
      <c r="AS34" s="154">
        <f>('Non Double Counted #''s'!CO34/'Non Double Counted #''s'!$CN34)*100</f>
        <v>39.356692867696388</v>
      </c>
      <c r="AT34" s="154">
        <f>('Non Double Counted #''s'!CP34/'Non Double Counted #''s'!$CN34)*100</f>
        <v>1.8192220063713052</v>
      </c>
      <c r="AU34" s="154">
        <f>('Non Double Counted #''s'!CQ34/'Non Double Counted #''s'!$CN34)*100</f>
        <v>47.310274317156342</v>
      </c>
      <c r="AV34" s="154">
        <f>('Non Double Counted #''s'!CR34/'Non Double Counted #''s'!$CN34)*100</f>
        <v>1.4543801404794638</v>
      </c>
      <c r="AW34" s="154">
        <f>('Non Double Counted #''s'!CS34/'Non Double Counted #''s'!$CN34)*100</f>
        <v>10.059430668296498</v>
      </c>
      <c r="AX34" s="163">
        <f t="shared" si="50"/>
        <v>-4.1635749826110953</v>
      </c>
      <c r="AY34" s="149">
        <f t="shared" si="51"/>
        <v>-8.0442270635765478E-2</v>
      </c>
      <c r="AZ34" s="149">
        <f t="shared" si="52"/>
        <v>3.9889990301910743</v>
      </c>
      <c r="BA34" s="149">
        <f t="shared" si="53"/>
        <v>-9.3847676633581401E-2</v>
      </c>
      <c r="BB34" s="149">
        <f t="shared" si="54"/>
        <v>0.34886589968936099</v>
      </c>
      <c r="BD34" s="97">
        <f t="shared" si="12"/>
        <v>100</v>
      </c>
      <c r="BE34" s="97">
        <f t="shared" si="13"/>
        <v>100</v>
      </c>
      <c r="BG34" s="323">
        <f>('Non Double Counted #''s'!AM34/'Non Double Counted #''s'!$AL34)*100</f>
        <v>43.199845866066504</v>
      </c>
      <c r="BH34" s="323">
        <f>('Non Double Counted #''s'!AN34/'Non Double Counted #''s'!$AL34)*100</f>
        <v>1.9697596844488814</v>
      </c>
      <c r="BI34" s="323">
        <f>('Non Double Counted #''s'!AO34/'Non Double Counted #''s'!$AL34)*100</f>
        <v>43.555327836313154</v>
      </c>
      <c r="BJ34" s="323">
        <f>('Non Double Counted #''s'!AP34/'Non Double Counted #''s'!$AL34)*100</f>
        <v>1.1313917680199612</v>
      </c>
      <c r="BK34" s="323">
        <f>('Non Double Counted #''s'!AQ34/'Non Double Counted #''s'!$AL34)*100</f>
        <v>10.143674845151503</v>
      </c>
      <c r="BL34" s="323">
        <f>('Non Double Counted #''s'!CU34/'Non Double Counted #''s'!$CT34)*100</f>
        <v>38.905393820016762</v>
      </c>
      <c r="BM34" s="323">
        <f>('Non Double Counted #''s'!CV34/'Non Double Counted #''s'!$CT34)*100</f>
        <v>1.8507152953722048</v>
      </c>
      <c r="BN34" s="323">
        <f>('Non Double Counted #''s'!CW34/'Non Double Counted #''s'!$CT34)*100</f>
        <v>47.668025846146769</v>
      </c>
      <c r="BO34" s="323">
        <f>('Non Double Counted #''s'!CX34/'Non Double Counted #''s'!$CT34)*100</f>
        <v>1.4711551555160887</v>
      </c>
      <c r="BP34" s="323">
        <f>('Non Double Counted #''s'!CY34/'Non Double Counted #''s'!$CT34)*100</f>
        <v>10.104709882948178</v>
      </c>
      <c r="BQ34" s="61">
        <f t="shared" si="14"/>
        <v>-4.2944520460497415</v>
      </c>
      <c r="BR34" s="61">
        <f t="shared" si="15"/>
        <v>-0.11904438907667658</v>
      </c>
      <c r="BS34" s="61">
        <f t="shared" si="16"/>
        <v>4.1126980098336148</v>
      </c>
      <c r="BT34" s="61">
        <f t="shared" si="17"/>
        <v>-3.8964962203325015E-2</v>
      </c>
      <c r="BU34" s="61">
        <f t="shared" si="18"/>
        <v>0.33976338749612744</v>
      </c>
      <c r="BW34" s="97">
        <f t="shared" si="19"/>
        <v>100.00000000000001</v>
      </c>
      <c r="BX34" s="97">
        <f t="shared" si="20"/>
        <v>100</v>
      </c>
    </row>
    <row r="35" spans="1:76">
      <c r="A35" s="102" t="s">
        <v>66</v>
      </c>
      <c r="B35" s="138">
        <f>('Non Double Counted #''s'!U35/'Non Double Counted #''s'!$T35)*100</f>
        <v>83.311829605188095</v>
      </c>
      <c r="C35" s="138">
        <f>('Non Double Counted #''s'!V35/'Non Double Counted #''s'!$T35)*100</f>
        <v>1.6176489231616762</v>
      </c>
      <c r="D35" s="138">
        <f>('Non Double Counted #''s'!W35/'Non Double Counted #''s'!$T35)*100</f>
        <v>8.4959126589441496</v>
      </c>
      <c r="E35" s="138">
        <f>('Non Double Counted #''s'!X35/'Non Double Counted #''s'!$T35)*100</f>
        <v>2.0625715270278526</v>
      </c>
      <c r="F35" s="138">
        <f>('Non Double Counted #''s'!Y35/'Non Double Counted #''s'!$T35)*100</f>
        <v>4.5120372856782289</v>
      </c>
      <c r="G35" s="153">
        <f>('Non Double Counted #''s'!CC35/'Non Double Counted #''s'!$CB35)*100</f>
        <v>78.12069086193479</v>
      </c>
      <c r="H35" s="138">
        <f>('Non Double Counted #''s'!CD35/'Non Double Counted #''s'!$CB35)*100</f>
        <v>1.736710970105058</v>
      </c>
      <c r="I35" s="138">
        <f>('Non Double Counted #''s'!CE35/'Non Double Counted #''s'!$CB35)*100</f>
        <v>12.037344335111378</v>
      </c>
      <c r="J35" s="138">
        <f>('Non Double Counted #''s'!CF35/'Non Double Counted #''s'!$CB35)*100</f>
        <v>2.877506644740937</v>
      </c>
      <c r="K35" s="138">
        <f>('Non Double Counted #''s'!CG35/'Non Double Counted #''s'!$CB35)*100</f>
        <v>5.2277471881078315</v>
      </c>
      <c r="L35" s="60">
        <f t="shared" si="38"/>
        <v>-5.1911387432533047</v>
      </c>
      <c r="M35" s="70">
        <f t="shared" si="39"/>
        <v>0.11906204694338185</v>
      </c>
      <c r="N35" s="70">
        <f t="shared" si="40"/>
        <v>3.5414316761672282</v>
      </c>
      <c r="O35" s="70">
        <f t="shared" si="41"/>
        <v>0.71570990242960253</v>
      </c>
      <c r="P35" s="70">
        <f t="shared" si="42"/>
        <v>0.81493511771308436</v>
      </c>
      <c r="R35" s="97">
        <f t="shared" si="43"/>
        <v>100.00000000000001</v>
      </c>
      <c r="S35" s="97">
        <f t="shared" si="44"/>
        <v>99.999999999999986</v>
      </c>
      <c r="U35" s="139">
        <f>('Non Double Counted #''s'!AA35/'Non Double Counted #''s'!$Z35)*100</f>
        <v>82.825409567189368</v>
      </c>
      <c r="V35" s="139">
        <f>('Non Double Counted #''s'!AB35/'Non Double Counted #''s'!$Z35)*100</f>
        <v>1.6450624249925099</v>
      </c>
      <c r="W35" s="139">
        <f>('Non Double Counted #''s'!AC35/'Non Double Counted #''s'!$Z35)*100</f>
        <v>8.8507559163179348</v>
      </c>
      <c r="X35" s="139">
        <f>('Non Double Counted #''s'!AD35/'Non Double Counted #''s'!$Z35)*100</f>
        <v>2.089209097715679</v>
      </c>
      <c r="Y35" s="139">
        <f>('Non Double Counted #''s'!AE35/'Non Double Counted #''s'!$Z35)*100</f>
        <v>4.5895629937845053</v>
      </c>
      <c r="Z35" s="154">
        <f>('Non Double Counted #''s'!CI35/'Non Double Counted #''s'!$CH35)*100</f>
        <v>77.802830366986512</v>
      </c>
      <c r="AA35" s="139">
        <f>('Non Double Counted #''s'!CJ35/'Non Double Counted #''s'!$CH35)*100</f>
        <v>1.7443919542549751</v>
      </c>
      <c r="AB35" s="139">
        <f>('Non Double Counted #''s'!CK35/'Non Double Counted #''s'!$CH35)*100</f>
        <v>12.159889089292506</v>
      </c>
      <c r="AC35" s="139">
        <f>('Non Double Counted #''s'!CL35/'Non Double Counted #''s'!$CH35)*100</f>
        <v>2.9303322884591365</v>
      </c>
      <c r="AD35" s="139">
        <f>('Non Double Counted #''s'!CM35/'Non Double Counted #''s'!$CH35)*100</f>
        <v>5.3625563010068591</v>
      </c>
      <c r="AE35" s="60">
        <f t="shared" si="45"/>
        <v>-5.0225792002028555</v>
      </c>
      <c r="AF35" s="70">
        <f t="shared" si="46"/>
        <v>9.9329529262465188E-2</v>
      </c>
      <c r="AG35" s="70">
        <f t="shared" si="47"/>
        <v>3.3091331729745708</v>
      </c>
      <c r="AH35" s="70">
        <f t="shared" si="48"/>
        <v>0.77299330722235382</v>
      </c>
      <c r="AI35" s="70">
        <f t="shared" si="49"/>
        <v>0.84112319074345754</v>
      </c>
      <c r="AJ35" s="70"/>
      <c r="AK35" s="97">
        <f t="shared" si="10"/>
        <v>100</v>
      </c>
      <c r="AL35" s="97">
        <f t="shared" si="11"/>
        <v>100</v>
      </c>
      <c r="AN35" s="139">
        <f>('Non Double Counted #''s'!AG35/'Non Double Counted #''s'!$AF35)*100</f>
        <v>82.3930558406161</v>
      </c>
      <c r="AO35" s="139">
        <f>('Non Double Counted #''s'!AH35/'Non Double Counted #''s'!$AF35)*100</f>
        <v>1.6576587533858858</v>
      </c>
      <c r="AP35" s="139">
        <f>('Non Double Counted #''s'!AI35/'Non Double Counted #''s'!$AF35)*100</f>
        <v>9.1817931758335103</v>
      </c>
      <c r="AQ35" s="139">
        <f>('Non Double Counted #''s'!AJ35/'Non Double Counted #''s'!$AF35)*100</f>
        <v>2.109898512814492</v>
      </c>
      <c r="AR35" s="139">
        <f>('Non Double Counted #''s'!AK35/'Non Double Counted #''s'!$AF35)*100</f>
        <v>4.657593717350009</v>
      </c>
      <c r="AS35" s="154">
        <f>('Non Double Counted #''s'!CO35/'Non Double Counted #''s'!$CN35)*100</f>
        <v>77.486988128695074</v>
      </c>
      <c r="AT35" s="154">
        <f>('Non Double Counted #''s'!CP35/'Non Double Counted #''s'!$CN35)*100</f>
        <v>1.7551618103008475</v>
      </c>
      <c r="AU35" s="154">
        <f>('Non Double Counted #''s'!CQ35/'Non Double Counted #''s'!$CN35)*100</f>
        <v>12.309160281064054</v>
      </c>
      <c r="AV35" s="154">
        <f>('Non Double Counted #''s'!CR35/'Non Double Counted #''s'!$CN35)*100</f>
        <v>2.9741747273900052</v>
      </c>
      <c r="AW35" s="154">
        <f>('Non Double Counted #''s'!CS35/'Non Double Counted #''s'!$CN35)*100</f>
        <v>5.4745150525500215</v>
      </c>
      <c r="AX35" s="60">
        <f t="shared" si="50"/>
        <v>-4.9060677119210254</v>
      </c>
      <c r="AY35" s="70">
        <f t="shared" si="51"/>
        <v>9.750305691496175E-2</v>
      </c>
      <c r="AZ35" s="70">
        <f t="shared" si="52"/>
        <v>3.1273671052305438</v>
      </c>
      <c r="BA35" s="70">
        <f t="shared" si="53"/>
        <v>0.81692133520001242</v>
      </c>
      <c r="BB35" s="70">
        <f t="shared" si="54"/>
        <v>0.86427621457551318</v>
      </c>
      <c r="BD35" s="97">
        <f t="shared" si="12"/>
        <v>100</v>
      </c>
      <c r="BE35" s="97">
        <f t="shared" si="13"/>
        <v>100</v>
      </c>
      <c r="BG35" s="323">
        <f>('Non Double Counted #''s'!AM35/'Non Double Counted #''s'!$AL35)*100</f>
        <v>81.977970294122741</v>
      </c>
      <c r="BH35" s="323">
        <f>('Non Double Counted #''s'!AN35/'Non Double Counted #''s'!$AL35)*100</f>
        <v>1.6661530950472867</v>
      </c>
      <c r="BI35" s="323">
        <f>('Non Double Counted #''s'!AO35/'Non Double Counted #''s'!$AL35)*100</f>
        <v>9.5134528734192294</v>
      </c>
      <c r="BJ35" s="323">
        <f>('Non Double Counted #''s'!AP35/'Non Double Counted #''s'!$AL35)*100</f>
        <v>2.1311078438883952</v>
      </c>
      <c r="BK35" s="323">
        <f>('Non Double Counted #''s'!AQ35/'Non Double Counted #''s'!$AL35)*100</f>
        <v>4.7113158935223431</v>
      </c>
      <c r="BL35" s="323">
        <f>('Non Double Counted #''s'!CU35/'Non Double Counted #''s'!$CT35)*100</f>
        <v>77.036621724787864</v>
      </c>
      <c r="BM35" s="323">
        <f>('Non Double Counted #''s'!CV35/'Non Double Counted #''s'!$CT35)*100</f>
        <v>1.7857615120903301</v>
      </c>
      <c r="BN35" s="323">
        <f>('Non Double Counted #''s'!CW35/'Non Double Counted #''s'!$CT35)*100</f>
        <v>12.512823535308579</v>
      </c>
      <c r="BO35" s="323">
        <f>('Non Double Counted #''s'!CX35/'Non Double Counted #''s'!$CT35)*100</f>
        <v>3.0253846179033554</v>
      </c>
      <c r="BP35" s="323">
        <f>('Non Double Counted #''s'!CY35/'Non Double Counted #''s'!$CT35)*100</f>
        <v>5.6394086099098821</v>
      </c>
      <c r="BQ35" s="61">
        <f t="shared" si="14"/>
        <v>-4.9413485693348775</v>
      </c>
      <c r="BR35" s="61">
        <f t="shared" si="15"/>
        <v>0.11960841704304337</v>
      </c>
      <c r="BS35" s="61">
        <f t="shared" si="16"/>
        <v>2.9993706618893494</v>
      </c>
      <c r="BT35" s="61">
        <f t="shared" si="17"/>
        <v>0.92809271638753899</v>
      </c>
      <c r="BU35" s="61">
        <f t="shared" si="18"/>
        <v>0.8942767740149602</v>
      </c>
      <c r="BW35" s="97">
        <f t="shared" si="19"/>
        <v>100</v>
      </c>
      <c r="BX35" s="97">
        <f t="shared" si="20"/>
        <v>100.00000000000001</v>
      </c>
    </row>
    <row r="36" spans="1:76">
      <c r="A36" s="102" t="s">
        <v>70</v>
      </c>
      <c r="B36" s="138">
        <f>('Non Double Counted #''s'!U36/'Non Double Counted #''s'!$T36)*100</f>
        <v>84.966124939220435</v>
      </c>
      <c r="C36" s="138">
        <f>('Non Double Counted #''s'!V36/'Non Double Counted #''s'!$T36)*100</f>
        <v>0.77745468703215004</v>
      </c>
      <c r="D36" s="138">
        <f>('Non Double Counted #''s'!W36/'Non Double Counted #''s'!$T36)*100</f>
        <v>9.4708751297430975</v>
      </c>
      <c r="E36" s="138">
        <f>('Non Double Counted #''s'!X36/'Non Double Counted #''s'!$T36)*100</f>
        <v>1.1783161200943142</v>
      </c>
      <c r="F36" s="138">
        <f>('Non Double Counted #''s'!Y36/'Non Double Counted #''s'!$T36)*100</f>
        <v>3.6072291239100052</v>
      </c>
      <c r="G36" s="153">
        <f>('Non Double Counted #''s'!CC36/'Non Double Counted #''s'!$CB36)*100</f>
        <v>80.059682907488295</v>
      </c>
      <c r="H36" s="138">
        <f>('Non Double Counted #''s'!CD36/'Non Double Counted #''s'!$CB36)*100</f>
        <v>0.9901243139518292</v>
      </c>
      <c r="I36" s="138">
        <f>('Non Double Counted #''s'!CE36/'Non Double Counted #''s'!$CB36)*100</f>
        <v>13.236869511880853</v>
      </c>
      <c r="J36" s="138">
        <f>('Non Double Counted #''s'!CF36/'Non Double Counted #''s'!$CB36)*100</f>
        <v>1.7791285173834368</v>
      </c>
      <c r="K36" s="138">
        <f>('Non Double Counted #''s'!CG36/'Non Double Counted #''s'!$CB36)*100</f>
        <v>3.9341947492955822</v>
      </c>
      <c r="L36" s="60">
        <f t="shared" si="38"/>
        <v>-4.9064420317321407</v>
      </c>
      <c r="M36" s="70">
        <f t="shared" si="39"/>
        <v>0.21266962691967917</v>
      </c>
      <c r="N36" s="70">
        <f t="shared" si="40"/>
        <v>3.7659943821377553</v>
      </c>
      <c r="O36" s="70">
        <f t="shared" si="41"/>
        <v>0.32696562538557705</v>
      </c>
      <c r="P36" s="70">
        <f t="shared" si="42"/>
        <v>0.60081239728912261</v>
      </c>
      <c r="R36" s="97">
        <f t="shared" si="43"/>
        <v>99.999999999999986</v>
      </c>
      <c r="S36" s="97">
        <f t="shared" si="44"/>
        <v>100</v>
      </c>
      <c r="U36" s="139">
        <f>('Non Double Counted #''s'!AA36/'Non Double Counted #''s'!$Z36)*100</f>
        <v>84.506665775669092</v>
      </c>
      <c r="V36" s="139">
        <f>('Non Double Counted #''s'!AB36/'Non Double Counted #''s'!$Z36)*100</f>
        <v>0.80678117699067275</v>
      </c>
      <c r="W36" s="139">
        <f>('Non Double Counted #''s'!AC36/'Non Double Counted #''s'!$Z36)*100</f>
        <v>9.8250474841740836</v>
      </c>
      <c r="X36" s="139">
        <f>('Non Double Counted #''s'!AD36/'Non Double Counted #''s'!$Z36)*100</f>
        <v>1.2243077848343644</v>
      </c>
      <c r="Y36" s="139">
        <f>('Non Double Counted #''s'!AE36/'Non Double Counted #''s'!$Z36)*100</f>
        <v>3.637197778331795</v>
      </c>
      <c r="Z36" s="154">
        <f>('Non Double Counted #''s'!CI36/'Non Double Counted #''s'!$CH36)*100</f>
        <v>79.906783451190719</v>
      </c>
      <c r="AA36" s="139">
        <f>('Non Double Counted #''s'!CJ36/'Non Double Counted #''s'!$CH36)*100</f>
        <v>1.0056432155506609</v>
      </c>
      <c r="AB36" s="139">
        <f>('Non Double Counted #''s'!CK36/'Non Double Counted #''s'!$CH36)*100</f>
        <v>13.288891799668475</v>
      </c>
      <c r="AC36" s="139">
        <f>('Non Double Counted #''s'!CL36/'Non Double Counted #''s'!$CH36)*100</f>
        <v>1.8093102374647452</v>
      </c>
      <c r="AD36" s="139">
        <f>('Non Double Counted #''s'!CM36/'Non Double Counted #''s'!$CH36)*100</f>
        <v>3.9893712961253982</v>
      </c>
      <c r="AE36" s="60">
        <f t="shared" si="45"/>
        <v>-4.5998823244783722</v>
      </c>
      <c r="AF36" s="70">
        <f t="shared" si="46"/>
        <v>0.19886203855998819</v>
      </c>
      <c r="AG36" s="70">
        <f t="shared" si="47"/>
        <v>3.4638443154943914</v>
      </c>
      <c r="AH36" s="70">
        <f t="shared" si="48"/>
        <v>0.35217351779360317</v>
      </c>
      <c r="AI36" s="70">
        <f t="shared" si="49"/>
        <v>0.58500245263038075</v>
      </c>
      <c r="AJ36" s="70"/>
      <c r="AK36" s="97">
        <f t="shared" si="10"/>
        <v>100</v>
      </c>
      <c r="AL36" s="97">
        <f t="shared" si="11"/>
        <v>100</v>
      </c>
      <c r="AN36" s="139">
        <f>('Non Double Counted #''s'!AG36/'Non Double Counted #''s'!$AF36)*100</f>
        <v>84.118545055539641</v>
      </c>
      <c r="AO36" s="139">
        <f>('Non Double Counted #''s'!AH36/'Non Double Counted #''s'!$AF36)*100</f>
        <v>0.82446180615359543</v>
      </c>
      <c r="AP36" s="139">
        <f>('Non Double Counted #''s'!AI36/'Non Double Counted #''s'!$AF36)*100</f>
        <v>10.138158055033013</v>
      </c>
      <c r="AQ36" s="139">
        <f>('Non Double Counted #''s'!AJ36/'Non Double Counted #''s'!$AF36)*100</f>
        <v>1.2685352675236992</v>
      </c>
      <c r="AR36" s="139">
        <f>('Non Double Counted #''s'!AK36/'Non Double Counted #''s'!$AF36)*100</f>
        <v>3.6502998157500519</v>
      </c>
      <c r="AS36" s="154">
        <f>('Non Double Counted #''s'!CO36/'Non Double Counted #''s'!$CN36)*100</f>
        <v>79.720890821794271</v>
      </c>
      <c r="AT36" s="154">
        <f>('Non Double Counted #''s'!CP36/'Non Double Counted #''s'!$CN36)*100</f>
        <v>1.030827971727122</v>
      </c>
      <c r="AU36" s="154">
        <f>('Non Double Counted #''s'!CQ36/'Non Double Counted #''s'!$CN36)*100</f>
        <v>13.360430932492024</v>
      </c>
      <c r="AV36" s="154">
        <f>('Non Double Counted #''s'!CR36/'Non Double Counted #''s'!$CN36)*100</f>
        <v>1.8483752471670587</v>
      </c>
      <c r="AW36" s="154">
        <f>('Non Double Counted #''s'!CS36/'Non Double Counted #''s'!$CN36)*100</f>
        <v>4.0394750268195212</v>
      </c>
      <c r="AX36" s="60">
        <f t="shared" si="50"/>
        <v>-4.3976542337453708</v>
      </c>
      <c r="AY36" s="70">
        <f t="shared" si="51"/>
        <v>0.20636616557352661</v>
      </c>
      <c r="AZ36" s="70">
        <f t="shared" si="52"/>
        <v>3.2222728774590106</v>
      </c>
      <c r="BA36" s="70">
        <f t="shared" si="53"/>
        <v>0.38917521106946928</v>
      </c>
      <c r="BB36" s="70">
        <f t="shared" si="54"/>
        <v>0.57983997964335954</v>
      </c>
      <c r="BD36" s="97">
        <f t="shared" si="12"/>
        <v>100</v>
      </c>
      <c r="BE36" s="97">
        <f t="shared" si="13"/>
        <v>99.999999999999986</v>
      </c>
      <c r="BG36" s="323">
        <f>('Non Double Counted #''s'!AM36/'Non Double Counted #''s'!$AL36)*100</f>
        <v>83.764670971845831</v>
      </c>
      <c r="BH36" s="323">
        <f>('Non Double Counted #''s'!AN36/'Non Double Counted #''s'!$AL36)*100</f>
        <v>0.85554369691276355</v>
      </c>
      <c r="BI36" s="323">
        <f>('Non Double Counted #''s'!AO36/'Non Double Counted #''s'!$AL36)*100</f>
        <v>10.411410200290836</v>
      </c>
      <c r="BJ36" s="323">
        <f>('Non Double Counted #''s'!AP36/'Non Double Counted #''s'!$AL36)*100</f>
        <v>1.3019642175017174</v>
      </c>
      <c r="BK36" s="323">
        <f>('Non Double Counted #''s'!AQ36/'Non Double Counted #''s'!$AL36)*100</f>
        <v>3.6664109134488485</v>
      </c>
      <c r="BL36" s="323">
        <f>('Non Double Counted #''s'!CU36/'Non Double Counted #''s'!$CT36)*100</f>
        <v>79.343824565004212</v>
      </c>
      <c r="BM36" s="323">
        <f>('Non Double Counted #''s'!CV36/'Non Double Counted #''s'!$CT36)*100</f>
        <v>1.0551149851405177</v>
      </c>
      <c r="BN36" s="323">
        <f>('Non Double Counted #''s'!CW36/'Non Double Counted #''s'!$CT36)*100</f>
        <v>13.549890550212002</v>
      </c>
      <c r="BO36" s="323">
        <f>('Non Double Counted #''s'!CX36/'Non Double Counted #''s'!$CT36)*100</f>
        <v>1.8991797892012714</v>
      </c>
      <c r="BP36" s="323">
        <f>('Non Double Counted #''s'!CY36/'Non Double Counted #''s'!$CT36)*100</f>
        <v>4.1519901104420063</v>
      </c>
      <c r="BQ36" s="61">
        <f t="shared" si="14"/>
        <v>-4.4208464068416191</v>
      </c>
      <c r="BR36" s="61">
        <f t="shared" si="15"/>
        <v>0.19957128822775416</v>
      </c>
      <c r="BS36" s="61">
        <f t="shared" si="16"/>
        <v>3.1384803499211653</v>
      </c>
      <c r="BT36" s="61">
        <f t="shared" si="17"/>
        <v>0.48557919699315777</v>
      </c>
      <c r="BU36" s="61">
        <f t="shared" si="18"/>
        <v>0.59721557169955397</v>
      </c>
      <c r="BW36" s="97">
        <f t="shared" si="19"/>
        <v>99.999999999999986</v>
      </c>
      <c r="BX36" s="97">
        <f t="shared" si="20"/>
        <v>100</v>
      </c>
    </row>
    <row r="37" spans="1:76">
      <c r="A37" s="102" t="s">
        <v>72</v>
      </c>
      <c r="B37" s="138">
        <f>('Non Double Counted #''s'!U37/'Non Double Counted #''s'!$T37)*100</f>
        <v>78.786159964096626</v>
      </c>
      <c r="C37" s="138">
        <f>('Non Double Counted #''s'!V37/'Non Double Counted #''s'!$T37)*100</f>
        <v>3.2567580636028874</v>
      </c>
      <c r="D37" s="138">
        <f>('Non Double Counted #''s'!W37/'Non Double Counted #''s'!$T37)*100</f>
        <v>7.8220952398131942</v>
      </c>
      <c r="E37" s="138">
        <f>('Non Double Counted #''s'!X37/'Non Double Counted #''s'!$T37)*100</f>
        <v>2.5609214085894512</v>
      </c>
      <c r="F37" s="138">
        <f>('Non Double Counted #''s'!Y37/'Non Double Counted #''s'!$T37)*100</f>
        <v>7.574065323897841</v>
      </c>
      <c r="G37" s="153">
        <f>('Non Double Counted #''s'!CC37/'Non Double Counted #''s'!$CB37)*100</f>
        <v>72.088910779120113</v>
      </c>
      <c r="H37" s="138">
        <f>('Non Double Counted #''s'!CD37/'Non Double Counted #''s'!$CB37)*100</f>
        <v>3.516115137280349</v>
      </c>
      <c r="I37" s="138">
        <f>('Non Double Counted #''s'!CE37/'Non Double Counted #''s'!$CB37)*100</f>
        <v>11.552790775102569</v>
      </c>
      <c r="J37" s="138">
        <f>('Non Double Counted #''s'!CF37/'Non Double Counted #''s'!$CB37)*100</f>
        <v>3.6647819528968943</v>
      </c>
      <c r="K37" s="138">
        <f>('Non Double Counted #''s'!CG37/'Non Double Counted #''s'!$CB37)*100</f>
        <v>9.1774013556000718</v>
      </c>
      <c r="L37" s="60">
        <f t="shared" si="38"/>
        <v>-6.6972491849765134</v>
      </c>
      <c r="M37" s="70">
        <f t="shared" si="39"/>
        <v>0.25935707367746152</v>
      </c>
      <c r="N37" s="70">
        <f t="shared" si="40"/>
        <v>3.7306955352893745</v>
      </c>
      <c r="O37" s="70">
        <f t="shared" si="41"/>
        <v>1.6033360317022307</v>
      </c>
      <c r="P37" s="70">
        <f t="shared" si="42"/>
        <v>1.1038605443074432</v>
      </c>
      <c r="R37" s="97">
        <f t="shared" si="43"/>
        <v>100</v>
      </c>
      <c r="S37" s="97">
        <f t="shared" si="44"/>
        <v>99.999999999999986</v>
      </c>
      <c r="U37" s="139">
        <f>('Non Double Counted #''s'!AA37/'Non Double Counted #''s'!$Z37)*100</f>
        <v>78.324473509122868</v>
      </c>
      <c r="V37" s="139">
        <f>('Non Double Counted #''s'!AB37/'Non Double Counted #''s'!$Z37)*100</f>
        <v>3.2935559125062976</v>
      </c>
      <c r="W37" s="139">
        <f>('Non Double Counted #''s'!AC37/'Non Double Counted #''s'!$Z37)*100</f>
        <v>8.0829967172604995</v>
      </c>
      <c r="X37" s="139">
        <f>('Non Double Counted #''s'!AD37/'Non Double Counted #''s'!$Z37)*100</f>
        <v>2.5879956331423424</v>
      </c>
      <c r="Y37" s="139">
        <f>('Non Double Counted #''s'!AE37/'Non Double Counted #''s'!$Z37)*100</f>
        <v>7.7109782279680035</v>
      </c>
      <c r="Z37" s="154">
        <f>('Non Double Counted #''s'!CI37/'Non Double Counted #''s'!$CH37)*100</f>
        <v>71.562685406375977</v>
      </c>
      <c r="AA37" s="139">
        <f>('Non Double Counted #''s'!CJ37/'Non Double Counted #''s'!$CH37)*100</f>
        <v>3.5658340162377558</v>
      </c>
      <c r="AB37" s="139">
        <f>('Non Double Counted #''s'!CK37/'Non Double Counted #''s'!$CH37)*100</f>
        <v>11.70940401437608</v>
      </c>
      <c r="AC37" s="139">
        <f>('Non Double Counted #''s'!CL37/'Non Double Counted #''s'!$CH37)*100</f>
        <v>3.7236124861026774</v>
      </c>
      <c r="AD37" s="139">
        <f>('Non Double Counted #''s'!CM37/'Non Double Counted #''s'!$CH37)*100</f>
        <v>9.4384640769075077</v>
      </c>
      <c r="AE37" s="60">
        <f t="shared" si="45"/>
        <v>-6.7617881027468911</v>
      </c>
      <c r="AF37" s="70">
        <f t="shared" si="46"/>
        <v>0.27227810373145811</v>
      </c>
      <c r="AG37" s="70">
        <f t="shared" si="47"/>
        <v>3.6264072971155805</v>
      </c>
      <c r="AH37" s="70">
        <f t="shared" si="48"/>
        <v>1.7274858489395042</v>
      </c>
      <c r="AI37" s="70">
        <f t="shared" si="49"/>
        <v>1.135616852960335</v>
      </c>
      <c r="AJ37" s="70"/>
      <c r="AK37" s="97">
        <f t="shared" si="10"/>
        <v>100</v>
      </c>
      <c r="AL37" s="97">
        <f t="shared" si="11"/>
        <v>100</v>
      </c>
      <c r="AN37" s="139">
        <f>('Non Double Counted #''s'!AG37/'Non Double Counted #''s'!$AF37)*100</f>
        <v>77.900043239159686</v>
      </c>
      <c r="AO37" s="139">
        <f>('Non Double Counted #''s'!AH37/'Non Double Counted #''s'!$AF37)*100</f>
        <v>3.3033114126177829</v>
      </c>
      <c r="AP37" s="139">
        <f>('Non Double Counted #''s'!AI37/'Non Double Counted #''s'!$AF37)*100</f>
        <v>8.3443067839655711</v>
      </c>
      <c r="AQ37" s="139">
        <f>('Non Double Counted #''s'!AJ37/'Non Double Counted #''s'!$AF37)*100</f>
        <v>2.6187677592328371</v>
      </c>
      <c r="AR37" s="139">
        <f>('Non Double Counted #''s'!AK37/'Non Double Counted #''s'!$AF37)*100</f>
        <v>7.833570805024122</v>
      </c>
      <c r="AS37" s="154">
        <f>('Non Double Counted #''s'!CO37/'Non Double Counted #''s'!$CN37)*100</f>
        <v>71.009190972380608</v>
      </c>
      <c r="AT37" s="154">
        <f>('Non Double Counted #''s'!CP37/'Non Double Counted #''s'!$CN37)*100</f>
        <v>3.6483888615868882</v>
      </c>
      <c r="AU37" s="154">
        <f>('Non Double Counted #''s'!CQ37/'Non Double Counted #''s'!$CN37)*100</f>
        <v>11.938036602659492</v>
      </c>
      <c r="AV37" s="154">
        <f>('Non Double Counted #''s'!CR37/'Non Double Counted #''s'!$CN37)*100</f>
        <v>3.7722089346108949</v>
      </c>
      <c r="AW37" s="154">
        <f>('Non Double Counted #''s'!CS37/'Non Double Counted #''s'!$CN37)*100</f>
        <v>9.6321746287621171</v>
      </c>
      <c r="AX37" s="60">
        <f t="shared" si="50"/>
        <v>-6.8908522667790777</v>
      </c>
      <c r="AY37" s="70">
        <f t="shared" si="51"/>
        <v>0.3450774489691053</v>
      </c>
      <c r="AZ37" s="70">
        <f t="shared" si="52"/>
        <v>3.5937298186939213</v>
      </c>
      <c r="BA37" s="70">
        <f t="shared" si="53"/>
        <v>1.7986038237379951</v>
      </c>
      <c r="BB37" s="70">
        <f t="shared" si="54"/>
        <v>1.1534411753780578</v>
      </c>
      <c r="BD37" s="97">
        <f t="shared" si="12"/>
        <v>100</v>
      </c>
      <c r="BE37" s="97">
        <f t="shared" si="13"/>
        <v>100.00000000000001</v>
      </c>
      <c r="BG37" s="323">
        <f>('Non Double Counted #''s'!AM37/'Non Double Counted #''s'!$AL37)*100</f>
        <v>77.462232862890986</v>
      </c>
      <c r="BH37" s="323">
        <f>('Non Double Counted #''s'!AN37/'Non Double Counted #''s'!$AL37)*100</f>
        <v>3.3136045840820949</v>
      </c>
      <c r="BI37" s="323">
        <f>('Non Double Counted #''s'!AO37/'Non Double Counted #''s'!$AL37)*100</f>
        <v>8.6292173741371876</v>
      </c>
      <c r="BJ37" s="323">
        <f>('Non Double Counted #''s'!AP37/'Non Double Counted #''s'!$AL37)*100</f>
        <v>2.648938571714071</v>
      </c>
      <c r="BK37" s="323">
        <f>('Non Double Counted #''s'!AQ37/'Non Double Counted #''s'!$AL37)*100</f>
        <v>7.9460066071756552</v>
      </c>
      <c r="BL37" s="323">
        <f>('Non Double Counted #''s'!CU37/'Non Double Counted #''s'!$CT37)*100</f>
        <v>70.385228130447658</v>
      </c>
      <c r="BM37" s="323">
        <f>('Non Double Counted #''s'!CV37/'Non Double Counted #''s'!$CT37)*100</f>
        <v>3.7166166538979515</v>
      </c>
      <c r="BN37" s="323">
        <f>('Non Double Counted #''s'!CW37/'Non Double Counted #''s'!$CT37)*100</f>
        <v>12.161372960250825</v>
      </c>
      <c r="BO37" s="323">
        <f>('Non Double Counted #''s'!CX37/'Non Double Counted #''s'!$CT37)*100</f>
        <v>3.8328945710065661</v>
      </c>
      <c r="BP37" s="323">
        <f>('Non Double Counted #''s'!CY37/'Non Double Counted #''s'!$CT37)*100</f>
        <v>9.9038876843970076</v>
      </c>
      <c r="BQ37" s="61">
        <f t="shared" si="14"/>
        <v>-7.0770047324433278</v>
      </c>
      <c r="BR37" s="61">
        <f t="shared" si="15"/>
        <v>0.40301206981585658</v>
      </c>
      <c r="BS37" s="61">
        <f t="shared" si="16"/>
        <v>3.5321555861136371</v>
      </c>
      <c r="BT37" s="61">
        <f t="shared" si="17"/>
        <v>1.9578810772213524</v>
      </c>
      <c r="BU37" s="61">
        <f t="shared" si="18"/>
        <v>1.1839559992924951</v>
      </c>
      <c r="BW37" s="97">
        <f t="shared" si="19"/>
        <v>100</v>
      </c>
      <c r="BX37" s="97">
        <f t="shared" si="20"/>
        <v>100.00000000000001</v>
      </c>
    </row>
    <row r="38" spans="1:76">
      <c r="A38" s="104" t="s">
        <v>74</v>
      </c>
      <c r="B38" s="143">
        <f>('Non Double Counted #''s'!U38/'Non Double Counted #''s'!$T38)*100</f>
        <v>88.801316227248023</v>
      </c>
      <c r="C38" s="143">
        <f>('Non Double Counted #''s'!V38/'Non Double Counted #''s'!$T38)*100</f>
        <v>0.78044485559640031</v>
      </c>
      <c r="D38" s="143">
        <f>('Non Double Counted #''s'!W38/'Non Double Counted #''s'!$T38)*100</f>
        <v>6.5659209127573419</v>
      </c>
      <c r="E38" s="143">
        <f>('Non Double Counted #''s'!X38/'Non Double Counted #''s'!$T38)*100</f>
        <v>1.0756222054515505</v>
      </c>
      <c r="F38" s="143">
        <f>('Non Double Counted #''s'!Y38/'Non Double Counted #''s'!$T38)*100</f>
        <v>2.7766957989466938</v>
      </c>
      <c r="G38" s="157">
        <f>('Non Double Counted #''s'!CC38/'Non Double Counted #''s'!$CB38)*100</f>
        <v>85.466190742715924</v>
      </c>
      <c r="H38" s="143">
        <f>('Non Double Counted #''s'!CD38/'Non Double Counted #''s'!$CB38)*100</f>
        <v>0.91858250697869259</v>
      </c>
      <c r="I38" s="143">
        <f>('Non Double Counted #''s'!CE38/'Non Double Counted #''s'!$CB38)*100</f>
        <v>9.1101418971483294</v>
      </c>
      <c r="J38" s="143">
        <f>('Non Double Counted #''s'!CF38/'Non Double Counted #''s'!$CB38)*100</f>
        <v>1.5082072240468321</v>
      </c>
      <c r="K38" s="143">
        <f>('Non Double Counted #''s'!CG38/'Non Double Counted #''s'!$CB38)*100</f>
        <v>2.9968776291102124</v>
      </c>
      <c r="L38" s="62">
        <f t="shared" si="38"/>
        <v>-3.3351254845320994</v>
      </c>
      <c r="M38" s="63">
        <f t="shared" si="39"/>
        <v>0.13813765138229228</v>
      </c>
      <c r="N38" s="63">
        <f t="shared" si="40"/>
        <v>2.5442209843909875</v>
      </c>
      <c r="O38" s="63">
        <f t="shared" si="41"/>
        <v>0.22018183016351855</v>
      </c>
      <c r="P38" s="63">
        <f t="shared" si="42"/>
        <v>0.43258501859528153</v>
      </c>
      <c r="R38" s="97">
        <f t="shared" si="43"/>
        <v>100.00000000000001</v>
      </c>
      <c r="S38" s="97">
        <f t="shared" si="44"/>
        <v>99.999999999999986</v>
      </c>
      <c r="U38" s="139">
        <f>('Non Double Counted #''s'!AA38/'Non Double Counted #''s'!$Z38)*100</f>
        <v>88.562868106461366</v>
      </c>
      <c r="V38" s="139">
        <f>('Non Double Counted #''s'!AB38/'Non Double Counted #''s'!$Z38)*100</f>
        <v>0.82882433310729653</v>
      </c>
      <c r="W38" s="139">
        <f>('Non Double Counted #''s'!AC38/'Non Double Counted #''s'!$Z38)*100</f>
        <v>6.6772776571576902</v>
      </c>
      <c r="X38" s="139">
        <f>('Non Double Counted #''s'!AD38/'Non Double Counted #''s'!$Z38)*100</f>
        <v>1.1135503421742605</v>
      </c>
      <c r="Y38" s="139">
        <f>('Non Double Counted #''s'!AE38/'Non Double Counted #''s'!$Z38)*100</f>
        <v>2.8174795610993844</v>
      </c>
      <c r="Z38" s="154">
        <f>('Non Double Counted #''s'!CI38/'Non Double Counted #''s'!$CH38)*100</f>
        <v>84.630784924671929</v>
      </c>
      <c r="AA38" s="139">
        <f>('Non Double Counted #''s'!CJ38/'Non Double Counted #''s'!$CH38)*100</f>
        <v>1.3263082656155667</v>
      </c>
      <c r="AB38" s="139">
        <f>('Non Double Counted #''s'!CK38/'Non Double Counted #''s'!$CH38)*100</f>
        <v>9.5018840690339541</v>
      </c>
      <c r="AC38" s="139">
        <f>('Non Double Counted #''s'!CL38/'Non Double Counted #''s'!$CH38)*100</f>
        <v>1.5296350527053566</v>
      </c>
      <c r="AD38" s="139">
        <f>('Non Double Counted #''s'!CM38/'Non Double Counted #''s'!$CH38)*100</f>
        <v>3.011387687973186</v>
      </c>
      <c r="AE38" s="62">
        <f t="shared" si="45"/>
        <v>-3.9320831817894373</v>
      </c>
      <c r="AF38" s="63">
        <f t="shared" si="46"/>
        <v>0.49748393250827017</v>
      </c>
      <c r="AG38" s="63">
        <f t="shared" si="47"/>
        <v>2.8246064118762639</v>
      </c>
      <c r="AH38" s="63">
        <f t="shared" si="48"/>
        <v>0.19390812687380166</v>
      </c>
      <c r="AI38" s="63">
        <f t="shared" si="49"/>
        <v>0.41608471053109608</v>
      </c>
      <c r="AJ38" s="70"/>
      <c r="AK38" s="97">
        <f t="shared" si="10"/>
        <v>100</v>
      </c>
      <c r="AL38" s="97">
        <f t="shared" si="11"/>
        <v>99.999999999999986</v>
      </c>
      <c r="AN38" s="139">
        <f>('Non Double Counted #''s'!AG38/'Non Double Counted #''s'!$AF38)*100</f>
        <v>88.350806322336567</v>
      </c>
      <c r="AO38" s="139">
        <f>('Non Double Counted #''s'!AH38/'Non Double Counted #''s'!$AF38)*100</f>
        <v>0.86383091276329704</v>
      </c>
      <c r="AP38" s="139">
        <f>('Non Double Counted #''s'!AI38/'Non Double Counted #''s'!$AF38)*100</f>
        <v>6.7996377160078225</v>
      </c>
      <c r="AQ38" s="139">
        <f>('Non Double Counted #''s'!AJ38/'Non Double Counted #''s'!$AF38)*100</f>
        <v>1.1435590394665127</v>
      </c>
      <c r="AR38" s="139">
        <f>('Non Double Counted #''s'!AK38/'Non Double Counted #''s'!$AF38)*100</f>
        <v>2.8421660094257959</v>
      </c>
      <c r="AS38" s="154">
        <f>('Non Double Counted #''s'!CO38/'Non Double Counted #''s'!$CN38)*100</f>
        <v>84.107658351897683</v>
      </c>
      <c r="AT38" s="154">
        <f>('Non Double Counted #''s'!CP38/'Non Double Counted #''s'!$CN38)*100</f>
        <v>1.5758815634557493</v>
      </c>
      <c r="AU38" s="154">
        <f>('Non Double Counted #''s'!CQ38/'Non Double Counted #''s'!$CN38)*100</f>
        <v>9.6734276367955125</v>
      </c>
      <c r="AV38" s="154">
        <f>('Non Double Counted #''s'!CR38/'Non Double Counted #''s'!$CN38)*100</f>
        <v>1.5884103539297496</v>
      </c>
      <c r="AW38" s="154">
        <f>('Non Double Counted #''s'!CS38/'Non Double Counted #''s'!$CN38)*100</f>
        <v>3.0546220939213056</v>
      </c>
      <c r="AX38" s="62">
        <f t="shared" si="50"/>
        <v>-4.2431479704388835</v>
      </c>
      <c r="AY38" s="63">
        <f t="shared" si="51"/>
        <v>0.71205065069245221</v>
      </c>
      <c r="AZ38" s="63">
        <f t="shared" si="52"/>
        <v>2.87378992078769</v>
      </c>
      <c r="BA38" s="63">
        <f t="shared" si="53"/>
        <v>0.21245608449550968</v>
      </c>
      <c r="BB38" s="63">
        <f t="shared" si="54"/>
        <v>0.44485131446323689</v>
      </c>
      <c r="BD38" s="97">
        <f t="shared" si="12"/>
        <v>99.999999999999986</v>
      </c>
      <c r="BE38" s="97">
        <f t="shared" si="13"/>
        <v>100</v>
      </c>
      <c r="BG38" s="323">
        <f>('Non Double Counted #''s'!AM38/'Non Double Counted #''s'!$AL38)*100</f>
        <v>88.073569655699103</v>
      </c>
      <c r="BH38" s="323">
        <f>('Non Double Counted #''s'!AN38/'Non Double Counted #''s'!$AL38)*100</f>
        <v>0.93155349074015148</v>
      </c>
      <c r="BI38" s="323">
        <f>('Non Double Counted #''s'!AO38/'Non Double Counted #''s'!$AL38)*100</f>
        <v>6.956819194297716</v>
      </c>
      <c r="BJ38" s="323">
        <f>('Non Double Counted #''s'!AP38/'Non Double Counted #''s'!$AL38)*100</f>
        <v>1.1672261821421754</v>
      </c>
      <c r="BK38" s="323">
        <f>('Non Double Counted #''s'!AQ38/'Non Double Counted #''s'!$AL38)*100</f>
        <v>2.8708314771208556</v>
      </c>
      <c r="BL38" s="323">
        <f>('Non Double Counted #''s'!CU38/'Non Double Counted #''s'!$CT38)*100</f>
        <v>84.102623798902002</v>
      </c>
      <c r="BM38" s="323">
        <f>('Non Double Counted #''s'!CV38/'Non Double Counted #''s'!$CT38)*100</f>
        <v>1.3862806490765263</v>
      </c>
      <c r="BN38" s="323">
        <f>('Non Double Counted #''s'!CW38/'Non Double Counted #''s'!$CT38)*100</f>
        <v>9.7688448060696427</v>
      </c>
      <c r="BO38" s="323">
        <f>('Non Double Counted #''s'!CX38/'Non Double Counted #''s'!$CT38)*100</f>
        <v>1.6175556746263391</v>
      </c>
      <c r="BP38" s="323">
        <f>('Non Double Counted #''s'!CY38/'Non Double Counted #''s'!$CT38)*100</f>
        <v>3.1246950713254917</v>
      </c>
      <c r="BQ38" s="61">
        <f t="shared" si="14"/>
        <v>-3.9709458567971012</v>
      </c>
      <c r="BR38" s="61">
        <f t="shared" si="15"/>
        <v>0.45472715833637478</v>
      </c>
      <c r="BS38" s="61">
        <f t="shared" si="16"/>
        <v>2.8120256117719267</v>
      </c>
      <c r="BT38" s="61">
        <f t="shared" si="17"/>
        <v>0.25386359420463611</v>
      </c>
      <c r="BU38" s="61">
        <f t="shared" si="18"/>
        <v>0.45032949248416365</v>
      </c>
      <c r="BW38" s="97">
        <f t="shared" si="19"/>
        <v>100.00000000000001</v>
      </c>
      <c r="BX38" s="97">
        <f t="shared" si="20"/>
        <v>100</v>
      </c>
    </row>
    <row r="39" spans="1:76">
      <c r="A39" s="105" t="s">
        <v>124</v>
      </c>
      <c r="B39" s="138">
        <f>('Non Double Counted #''s'!U39/'Non Double Counted #''s'!$T39)*100</f>
        <v>81.19516928661605</v>
      </c>
      <c r="C39" s="141">
        <f>('Non Double Counted #''s'!V39/'Non Double Counted #''s'!$T39)*100</f>
        <v>10.097850452718514</v>
      </c>
      <c r="D39" s="141">
        <f>('Non Double Counted #''s'!W39/'Non Double Counted #''s'!$T39)*100</f>
        <v>5.0994407416912724</v>
      </c>
      <c r="E39" s="141">
        <f>('Non Double Counted #''s'!X39/'Non Double Counted #''s'!$T39)*100</f>
        <v>1.0415250899024027</v>
      </c>
      <c r="F39" s="141">
        <f>('Non Double Counted #''s'!Y39/'Non Double Counted #''s'!$T39)*100</f>
        <v>2.5660144290717541</v>
      </c>
      <c r="G39" s="153">
        <f>('Non Double Counted #''s'!CC39/'Non Double Counted #''s'!$CB39)*100</f>
        <v>77.607914133710025</v>
      </c>
      <c r="H39" s="141">
        <f>('Non Double Counted #''s'!CD39/'Non Double Counted #''s'!$CB39)*100</f>
        <v>10.274345884647939</v>
      </c>
      <c r="I39" s="141">
        <f>('Non Double Counted #''s'!CE39/'Non Double Counted #''s'!$CB39)*100</f>
        <v>7.1606796038078988</v>
      </c>
      <c r="J39" s="141">
        <f>('Non Double Counted #''s'!CF39/'Non Double Counted #''s'!$CB39)*100</f>
        <v>1.6657361611469288</v>
      </c>
      <c r="K39" s="141">
        <f>('Non Double Counted #''s'!CG39/'Non Double Counted #''s'!$CB39)*100</f>
        <v>3.291324216687201</v>
      </c>
      <c r="L39" s="60">
        <f t="shared" si="38"/>
        <v>-3.5872551529060246</v>
      </c>
      <c r="M39" s="61">
        <f t="shared" si="39"/>
        <v>0.17649543192942474</v>
      </c>
      <c r="N39" s="61">
        <f t="shared" si="40"/>
        <v>2.0612388621166264</v>
      </c>
      <c r="O39" s="61">
        <f t="shared" si="41"/>
        <v>0.72530978761544684</v>
      </c>
      <c r="P39" s="61">
        <f t="shared" si="42"/>
        <v>0.62421107124452613</v>
      </c>
      <c r="R39" s="97">
        <f t="shared" si="43"/>
        <v>100</v>
      </c>
      <c r="S39" s="97">
        <f t="shared" si="44"/>
        <v>99.999999999999986</v>
      </c>
      <c r="U39" s="264">
        <f>('Non Double Counted #''s'!AA39/'Non Double Counted #''s'!$Z39)*100</f>
        <v>80.879995399827578</v>
      </c>
      <c r="V39" s="264">
        <f>('Non Double Counted #''s'!AB39/'Non Double Counted #''s'!$Z39)*100</f>
        <v>10.118101372595351</v>
      </c>
      <c r="W39" s="264">
        <f>('Non Double Counted #''s'!AC39/'Non Double Counted #''s'!$Z39)*100</f>
        <v>5.2911020863690981</v>
      </c>
      <c r="X39" s="264">
        <f>('Non Double Counted #''s'!AD39/'Non Double Counted #''s'!$Z39)*100</f>
        <v>1.0709711090327403</v>
      </c>
      <c r="Y39" s="266">
        <f>('Non Double Counted #''s'!AE39/'Non Double Counted #''s'!$Z39)*100</f>
        <v>2.6398300321752299</v>
      </c>
      <c r="Z39" s="267">
        <f>('Non Double Counted #''s'!CI39/'Non Double Counted #''s'!$CH39)*100</f>
        <v>77.335347189403478</v>
      </c>
      <c r="AA39" s="264">
        <f>('Non Double Counted #''s'!CJ39/'Non Double Counted #''s'!$CH39)*100</f>
        <v>10.294006516728036</v>
      </c>
      <c r="AB39" s="264">
        <f>('Non Double Counted #''s'!CK39/'Non Double Counted #''s'!$CH39)*100</f>
        <v>7.2720533038232924</v>
      </c>
      <c r="AC39" s="264">
        <f>('Non Double Counted #''s'!CL39/'Non Double Counted #''s'!$CH39)*100</f>
        <v>1.7067427223455265</v>
      </c>
      <c r="AD39" s="266">
        <f>('Non Double Counted #''s'!CM39/'Non Double Counted #''s'!$CH39)*100</f>
        <v>3.3918502676996627</v>
      </c>
      <c r="AE39" s="60">
        <f t="shared" si="45"/>
        <v>-3.5446482104240999</v>
      </c>
      <c r="AF39" s="61">
        <f t="shared" si="46"/>
        <v>0.17590514413268465</v>
      </c>
      <c r="AG39" s="61">
        <f t="shared" si="47"/>
        <v>1.9809512174541943</v>
      </c>
      <c r="AH39" s="61">
        <f t="shared" si="48"/>
        <v>0.75202023552443276</v>
      </c>
      <c r="AI39" s="61">
        <f t="shared" si="49"/>
        <v>0.6357716133127862</v>
      </c>
      <c r="AJ39" s="61"/>
      <c r="AK39" s="97">
        <f t="shared" si="10"/>
        <v>99.999999999999986</v>
      </c>
      <c r="AL39" s="97">
        <f t="shared" si="11"/>
        <v>100</v>
      </c>
      <c r="AN39" s="264">
        <f>('Non Double Counted #''s'!AG39/'Non Double Counted #''s'!$AF39)*100</f>
        <v>80.588552872768147</v>
      </c>
      <c r="AO39" s="264">
        <f>('Non Double Counted #''s'!AH39/'Non Double Counted #''s'!$AF39)*100</f>
        <v>10.125905278419133</v>
      </c>
      <c r="AP39" s="264">
        <f>('Non Double Counted #''s'!AI39/'Non Double Counted #''s'!$AF39)*100</f>
        <v>5.4747996485350034</v>
      </c>
      <c r="AQ39" s="264">
        <f>('Non Double Counted #''s'!AJ39/'Non Double Counted #''s'!$AF39)*100</f>
        <v>1.0998916863483634</v>
      </c>
      <c r="AR39" s="266">
        <f>('Non Double Counted #''s'!AK39/'Non Double Counted #''s'!$AF39)*100</f>
        <v>2.7108505139293486</v>
      </c>
      <c r="AS39" s="267">
        <f>('Non Double Counted #''s'!CO39/'Non Double Counted #''s'!$CN39)*100</f>
        <v>77.055333630702606</v>
      </c>
      <c r="AT39" s="267">
        <f>('Non Double Counted #''s'!CP39/'Non Double Counted #''s'!$CN39)*100</f>
        <v>10.30424932592269</v>
      </c>
      <c r="AU39" s="267">
        <f>('Non Double Counted #''s'!CQ39/'Non Double Counted #''s'!$CN39)*100</f>
        <v>7.3936654423994597</v>
      </c>
      <c r="AV39" s="267">
        <f>('Non Double Counted #''s'!CR39/'Non Double Counted #''s'!$CN39)*100</f>
        <v>1.7523537744850357</v>
      </c>
      <c r="AW39" s="267">
        <f>('Non Double Counted #''s'!CS39/'Non Double Counted #''s'!$CN39)*100</f>
        <v>3.4943978264902129</v>
      </c>
      <c r="AX39" s="60">
        <f t="shared" si="50"/>
        <v>-3.5332192420655417</v>
      </c>
      <c r="AY39" s="61">
        <f t="shared" si="51"/>
        <v>0.17834404750355759</v>
      </c>
      <c r="AZ39" s="61">
        <f t="shared" si="52"/>
        <v>1.9188657938644562</v>
      </c>
      <c r="BA39" s="61">
        <f t="shared" si="53"/>
        <v>0.7835473125608643</v>
      </c>
      <c r="BB39" s="61">
        <f t="shared" si="54"/>
        <v>0.65246208813667228</v>
      </c>
      <c r="BD39" s="97">
        <f t="shared" si="12"/>
        <v>99.999999999999972</v>
      </c>
      <c r="BE39" s="97">
        <f t="shared" si="13"/>
        <v>100</v>
      </c>
      <c r="BG39" s="323">
        <f>('Non Double Counted #''s'!AM39/'Non Double Counted #''s'!$AL39)*100</f>
        <v>80.307421460462791</v>
      </c>
      <c r="BH39" s="323">
        <f>('Non Double Counted #''s'!AN39/'Non Double Counted #''s'!$AL39)*100</f>
        <v>10.135124211600036</v>
      </c>
      <c r="BI39" s="323">
        <f>('Non Double Counted #''s'!AO39/'Non Double Counted #''s'!$AL39)*100</f>
        <v>5.6523026906793943</v>
      </c>
      <c r="BJ39" s="323">
        <f>('Non Double Counted #''s'!AP39/'Non Double Counted #''s'!$AL39)*100</f>
        <v>1.1299395390988729</v>
      </c>
      <c r="BK39" s="323">
        <f>('Non Double Counted #''s'!AQ39/'Non Double Counted #''s'!$AL39)*100</f>
        <v>2.775212098158903</v>
      </c>
      <c r="BL39" s="323">
        <f>('Non Double Counted #''s'!CU39/'Non Double Counted #''s'!$CT39)*100</f>
        <v>76.69245430976359</v>
      </c>
      <c r="BM39" s="323">
        <f>('Non Double Counted #''s'!CV39/'Non Double Counted #''s'!$CT39)*100</f>
        <v>10.336893993880709</v>
      </c>
      <c r="BN39" s="323">
        <f>('Non Double Counted #''s'!CW39/'Non Double Counted #''s'!$CT39)*100</f>
        <v>7.5322855784656806</v>
      </c>
      <c r="BO39" s="323">
        <f>('Non Double Counted #''s'!CX39/'Non Double Counted #''s'!$CT39)*100</f>
        <v>1.7996871449374618</v>
      </c>
      <c r="BP39" s="323">
        <f>('Non Double Counted #''s'!CY39/'Non Double Counted #''s'!$CT39)*100</f>
        <v>3.6386789729525559</v>
      </c>
      <c r="BQ39" s="61">
        <f t="shared" si="14"/>
        <v>-3.6149671506992007</v>
      </c>
      <c r="BR39" s="61">
        <f t="shared" si="15"/>
        <v>0.20176978228067277</v>
      </c>
      <c r="BS39" s="61">
        <f t="shared" si="16"/>
        <v>1.8799828877862863</v>
      </c>
      <c r="BT39" s="61">
        <f t="shared" si="17"/>
        <v>0.86346687479365292</v>
      </c>
      <c r="BU39" s="61">
        <f t="shared" si="18"/>
        <v>0.66974760583858894</v>
      </c>
      <c r="BW39" s="97">
        <f t="shared" si="19"/>
        <v>100</v>
      </c>
      <c r="BX39" s="97">
        <f t="shared" si="20"/>
        <v>100</v>
      </c>
    </row>
    <row r="40" spans="1:76">
      <c r="A40" s="105"/>
      <c r="B40" s="138"/>
      <c r="C40" s="141"/>
      <c r="D40" s="141"/>
      <c r="E40" s="141"/>
      <c r="F40" s="141"/>
      <c r="G40" s="153"/>
      <c r="H40" s="141"/>
      <c r="I40" s="141"/>
      <c r="J40" s="141"/>
      <c r="K40" s="141"/>
      <c r="L40" s="60"/>
      <c r="M40" s="61"/>
      <c r="N40" s="61"/>
      <c r="O40" s="61"/>
      <c r="P40" s="61"/>
      <c r="R40" s="97"/>
      <c r="S40" s="97"/>
      <c r="U40" s="139"/>
      <c r="V40" s="139"/>
      <c r="W40" s="139"/>
      <c r="X40" s="139"/>
      <c r="Y40" s="139"/>
      <c r="Z40" s="154"/>
      <c r="AA40" s="139"/>
      <c r="AB40" s="139"/>
      <c r="AC40" s="139"/>
      <c r="AD40" s="139"/>
      <c r="AE40" s="60"/>
      <c r="AF40" s="61"/>
      <c r="AG40" s="61"/>
      <c r="AH40" s="61"/>
      <c r="AI40" s="61"/>
      <c r="AJ40" s="61"/>
      <c r="AK40" s="97">
        <f t="shared" si="10"/>
        <v>0</v>
      </c>
      <c r="AL40" s="97">
        <f t="shared" si="11"/>
        <v>0</v>
      </c>
      <c r="AN40" s="139"/>
      <c r="AO40" s="139"/>
      <c r="AP40" s="139"/>
      <c r="AQ40" s="139"/>
      <c r="AR40" s="139"/>
      <c r="AS40" s="154"/>
      <c r="AT40" s="154"/>
      <c r="AU40" s="154"/>
      <c r="AV40" s="154"/>
      <c r="AW40" s="154"/>
      <c r="AX40" s="60"/>
      <c r="AY40" s="61"/>
      <c r="AZ40" s="61"/>
      <c r="BA40" s="61"/>
      <c r="BB40" s="61"/>
      <c r="BD40" s="97"/>
      <c r="BE40" s="97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61"/>
      <c r="BR40" s="61"/>
      <c r="BS40" s="61"/>
      <c r="BT40" s="61"/>
      <c r="BU40" s="61"/>
      <c r="BW40" s="97"/>
      <c r="BX40" s="97"/>
    </row>
    <row r="41" spans="1:76">
      <c r="A41" s="102" t="s">
        <v>48</v>
      </c>
      <c r="B41" s="142">
        <f>('Non Double Counted #''s'!U41/'Non Double Counted #''s'!$T41)*100</f>
        <v>67.60516445419546</v>
      </c>
      <c r="C41" s="142">
        <f>('Non Double Counted #''s'!V41/'Non Double Counted #''s'!$T41)*100</f>
        <v>14.955378624647459</v>
      </c>
      <c r="D41" s="142">
        <f>('Non Double Counted #''s'!W41/'Non Double Counted #''s'!$T41)*100</f>
        <v>12.801396512204535</v>
      </c>
      <c r="E41" s="142">
        <f>('Non Double Counted #''s'!X41/'Non Double Counted #''s'!$T41)*100</f>
        <v>0.86987862129030458</v>
      </c>
      <c r="F41" s="142">
        <f>('Non Double Counted #''s'!Y41/'Non Double Counted #''s'!$T41)*100</f>
        <v>3.7681817876622343</v>
      </c>
      <c r="G41" s="156">
        <f>('Non Double Counted #''s'!CC41/'Non Double Counted #''s'!$CB41)*100</f>
        <v>63.308060442028626</v>
      </c>
      <c r="H41" s="142">
        <f>('Non Double Counted #''s'!CD41/'Non Double Counted #''s'!$CB41)*100</f>
        <v>14.291773021550505</v>
      </c>
      <c r="I41" s="142">
        <f>('Non Double Counted #''s'!CE41/'Non Double Counted #''s'!$CB41)*100</f>
        <v>16.160194796016583</v>
      </c>
      <c r="J41" s="142">
        <f>('Non Double Counted #''s'!CF41/'Non Double Counted #''s'!$CB41)*100</f>
        <v>1.373707899376009</v>
      </c>
      <c r="K41" s="142">
        <f>('Non Double Counted #''s'!CG41/'Non Double Counted #''s'!$CB41)*100</f>
        <v>4.8662638410282737</v>
      </c>
      <c r="L41" s="163">
        <f t="shared" ref="L41:L53" si="55">+G41-B41</f>
        <v>-4.2971040121668338</v>
      </c>
      <c r="M41" s="149">
        <f t="shared" ref="M41:M53" si="56">+H41-C41</f>
        <v>-0.66360560309695416</v>
      </c>
      <c r="N41" s="149">
        <f t="shared" ref="N41:N53" si="57">+I41-D41</f>
        <v>3.3587982838120478</v>
      </c>
      <c r="O41" s="149">
        <f t="shared" ref="O41:O53" si="58">+K41-F41</f>
        <v>1.0980820533660394</v>
      </c>
      <c r="P41" s="149">
        <f t="shared" ref="P41:P53" si="59">+J41-E41</f>
        <v>0.50382927808570444</v>
      </c>
      <c r="R41" s="97">
        <f t="shared" ref="R41:R53" si="60">SUM(B41:F41)</f>
        <v>100</v>
      </c>
      <c r="S41" s="97">
        <f t="shared" ref="S41:S53" si="61">SUM(G41:K41)</f>
        <v>100</v>
      </c>
      <c r="U41" s="139">
        <f>('Non Double Counted #''s'!AA41/'Non Double Counted #''s'!$Z41)*100</f>
        <v>67.154595205116848</v>
      </c>
      <c r="V41" s="139">
        <f>('Non Double Counted #''s'!AB41/'Non Double Counted #''s'!$Z41)*100</f>
        <v>14.895400226720914</v>
      </c>
      <c r="W41" s="139">
        <f>('Non Double Counted #''s'!AC41/'Non Double Counted #''s'!$Z41)*100</f>
        <v>13.170783689718963</v>
      </c>
      <c r="X41" s="139">
        <f>('Non Double Counted #''s'!AD41/'Non Double Counted #''s'!$Z41)*100</f>
        <v>0.89751654327322994</v>
      </c>
      <c r="Y41" s="139">
        <f>('Non Double Counted #''s'!AE41/'Non Double Counted #''s'!$Z41)*100</f>
        <v>3.881704335170042</v>
      </c>
      <c r="Z41" s="154">
        <f>('Non Double Counted #''s'!CI41/'Non Double Counted #''s'!$CH41)*100</f>
        <v>63.024452719577205</v>
      </c>
      <c r="AA41" s="139">
        <f>('Non Double Counted #''s'!CJ41/'Non Double Counted #''s'!$CH41)*100</f>
        <v>14.243430518463517</v>
      </c>
      <c r="AB41" s="139">
        <f>('Non Double Counted #''s'!CK41/'Non Double Counted #''s'!$CH41)*100</f>
        <v>16.319738910025471</v>
      </c>
      <c r="AC41" s="139">
        <f>('Non Double Counted #''s'!CL41/'Non Double Counted #''s'!$CH41)*100</f>
        <v>1.3997237336270234</v>
      </c>
      <c r="AD41" s="139">
        <f>('Non Double Counted #''s'!CM41/'Non Double Counted #''s'!$CH41)*100</f>
        <v>5.0126541183067825</v>
      </c>
      <c r="AE41" s="163">
        <f t="shared" ref="AE41:AE53" si="62">+Z41-U41</f>
        <v>-4.1301424855396434</v>
      </c>
      <c r="AF41" s="149">
        <f t="shared" ref="AF41:AF53" si="63">+AA41-V41</f>
        <v>-0.65196970825739697</v>
      </c>
      <c r="AG41" s="149">
        <f t="shared" ref="AG41:AG53" si="64">+AB41-W41</f>
        <v>3.1489552203065081</v>
      </c>
      <c r="AH41" s="149">
        <f t="shared" ref="AH41:AH53" si="65">+AD41-Y41</f>
        <v>1.1309497831367405</v>
      </c>
      <c r="AI41" s="149">
        <f t="shared" ref="AI41:AI53" si="66">+AC41-X41</f>
        <v>0.50220719035379346</v>
      </c>
      <c r="AJ41" s="149"/>
      <c r="AK41" s="97">
        <f t="shared" si="10"/>
        <v>99.999999999999986</v>
      </c>
      <c r="AL41" s="97">
        <f t="shared" si="11"/>
        <v>100.00000000000001</v>
      </c>
      <c r="AN41" s="139">
        <f>('Non Double Counted #''s'!AG41/'Non Double Counted #''s'!$AF41)*100</f>
        <v>66.742142821289946</v>
      </c>
      <c r="AO41" s="139">
        <f>('Non Double Counted #''s'!AH41/'Non Double Counted #''s'!$AF41)*100</f>
        <v>14.824954660782725</v>
      </c>
      <c r="AP41" s="139">
        <f>('Non Double Counted #''s'!AI41/'Non Double Counted #''s'!$AF41)*100</f>
        <v>13.519472253176124</v>
      </c>
      <c r="AQ41" s="139">
        <f>('Non Double Counted #''s'!AJ41/'Non Double Counted #''s'!$AF41)*100</f>
        <v>0.9267033894965262</v>
      </c>
      <c r="AR41" s="139">
        <f>('Non Double Counted #''s'!AK41/'Non Double Counted #''s'!$AF41)*100</f>
        <v>3.9867268752546878</v>
      </c>
      <c r="AS41" s="154">
        <f>('Non Double Counted #''s'!CO41/'Non Double Counted #''s'!$CN41)*100</f>
        <v>62.745173839584822</v>
      </c>
      <c r="AT41" s="154">
        <f>('Non Double Counted #''s'!CP41/'Non Double Counted #''s'!$CN41)*100</f>
        <v>14.186996177264094</v>
      </c>
      <c r="AU41" s="154">
        <f>('Non Double Counted #''s'!CQ41/'Non Double Counted #''s'!$CN41)*100</f>
        <v>16.466587254364281</v>
      </c>
      <c r="AV41" s="154">
        <f>('Non Double Counted #''s'!CR41/'Non Double Counted #''s'!$CN41)*100</f>
        <v>1.4376266045962103</v>
      </c>
      <c r="AW41" s="154">
        <f>('Non Double Counted #''s'!CS41/'Non Double Counted #''s'!$CN41)*100</f>
        <v>5.163616124190594</v>
      </c>
      <c r="AX41" s="163">
        <f t="shared" ref="AX41:AX53" si="67">+AS41-AN41</f>
        <v>-3.9969689817051233</v>
      </c>
      <c r="AY41" s="149">
        <f t="shared" ref="AY41:AY53" si="68">+AT41-AO41</f>
        <v>-0.63795848351863071</v>
      </c>
      <c r="AZ41" s="149">
        <f t="shared" ref="AZ41:AZ53" si="69">+AU41-AP41</f>
        <v>2.9471150011881573</v>
      </c>
      <c r="BA41" s="149">
        <f t="shared" ref="BA41:BA53" si="70">+AW41-AR41</f>
        <v>1.1768892489359062</v>
      </c>
      <c r="BB41" s="149">
        <f t="shared" ref="BB41:BB53" si="71">+AV41-AQ41</f>
        <v>0.51092321509968408</v>
      </c>
      <c r="BD41" s="97">
        <f t="shared" si="12"/>
        <v>100</v>
      </c>
      <c r="BE41" s="97">
        <f t="shared" si="13"/>
        <v>100</v>
      </c>
      <c r="BG41" s="323">
        <f>('Non Double Counted #''s'!AM41/'Non Double Counted #''s'!$AL41)*100</f>
        <v>66.339050024641324</v>
      </c>
      <c r="BH41" s="323">
        <f>('Non Double Counted #''s'!AN41/'Non Double Counted #''s'!$AL41)*100</f>
        <v>14.769561425574137</v>
      </c>
      <c r="BI41" s="323">
        <f>('Non Double Counted #''s'!AO41/'Non Double Counted #''s'!$AL41)*100</f>
        <v>13.847308143130929</v>
      </c>
      <c r="BJ41" s="323">
        <f>('Non Double Counted #''s'!AP41/'Non Double Counted #''s'!$AL41)*100</f>
        <v>0.95771909654075671</v>
      </c>
      <c r="BK41" s="323">
        <f>('Non Double Counted #''s'!AQ41/'Non Double Counted #''s'!$AL41)*100</f>
        <v>4.0863613101128573</v>
      </c>
      <c r="BL41" s="323">
        <f>('Non Double Counted #''s'!CU41/'Non Double Counted #''s'!$CT41)*100</f>
        <v>62.287148560080375</v>
      </c>
      <c r="BM41" s="323">
        <f>('Non Double Counted #''s'!CV41/'Non Double Counted #''s'!$CT41)*100</f>
        <v>14.159564243225073</v>
      </c>
      <c r="BN41" s="323">
        <f>('Non Double Counted #''s'!CW41/'Non Double Counted #''s'!$CT41)*100</f>
        <v>16.714883957088887</v>
      </c>
      <c r="BO41" s="323">
        <f>('Non Double Counted #''s'!CX41/'Non Double Counted #''s'!$CT41)*100</f>
        <v>1.4712458600466749</v>
      </c>
      <c r="BP41" s="323">
        <f>('Non Double Counted #''s'!CY41/'Non Double Counted #''s'!$CT41)*100</f>
        <v>5.3671573795589946</v>
      </c>
      <c r="BQ41" s="61">
        <f t="shared" si="14"/>
        <v>-4.0519014645609488</v>
      </c>
      <c r="BR41" s="61">
        <f t="shared" si="15"/>
        <v>-0.60999718234906375</v>
      </c>
      <c r="BS41" s="61">
        <f t="shared" si="16"/>
        <v>2.8675758139579575</v>
      </c>
      <c r="BT41" s="61">
        <f t="shared" si="17"/>
        <v>1.2807960694461373</v>
      </c>
      <c r="BU41" s="61">
        <f t="shared" si="18"/>
        <v>0.51352676350591819</v>
      </c>
      <c r="BW41" s="97">
        <f t="shared" si="19"/>
        <v>100.00000000000001</v>
      </c>
      <c r="BX41" s="97">
        <f t="shared" si="20"/>
        <v>100</v>
      </c>
    </row>
    <row r="42" spans="1:76">
      <c r="A42" s="102" t="s">
        <v>49</v>
      </c>
      <c r="B42" s="142">
        <f>('Non Double Counted #''s'!U42/'Non Double Counted #''s'!$T42)*100</f>
        <v>85.594050368210546</v>
      </c>
      <c r="C42" s="142">
        <f>('Non Double Counted #''s'!V42/'Non Double Counted #''s'!$T42)*100</f>
        <v>8.4411315456612748</v>
      </c>
      <c r="D42" s="142">
        <f>('Non Double Counted #''s'!W42/'Non Double Counted #''s'!$T42)*100</f>
        <v>3.7682264136401029</v>
      </c>
      <c r="E42" s="142">
        <f>('Non Double Counted #''s'!X42/'Non Double Counted #''s'!$T42)*100</f>
        <v>0.90498897605496587</v>
      </c>
      <c r="F42" s="142">
        <f>('Non Double Counted #''s'!Y42/'Non Double Counted #''s'!$T42)*100</f>
        <v>1.2916026964331144</v>
      </c>
      <c r="G42" s="156">
        <f>('Non Double Counted #''s'!CC42/'Non Double Counted #''s'!$CB42)*100</f>
        <v>81.314307582628729</v>
      </c>
      <c r="H42" s="142">
        <f>('Non Double Counted #''s'!CD42/'Non Double Counted #''s'!$CB42)*100</f>
        <v>9.0669337457161525</v>
      </c>
      <c r="I42" s="142">
        <f>('Non Double Counted #''s'!CE42/'Non Double Counted #''s'!$CB42)*100</f>
        <v>6.1961152826441683</v>
      </c>
      <c r="J42" s="142">
        <f>('Non Double Counted #''s'!CF42/'Non Double Counted #''s'!$CB42)*100</f>
        <v>1.5206411861305076</v>
      </c>
      <c r="K42" s="142">
        <f>('Non Double Counted #''s'!CG42/'Non Double Counted #''s'!$CB42)*100</f>
        <v>1.9020022028804398</v>
      </c>
      <c r="L42" s="163">
        <f t="shared" si="55"/>
        <v>-4.2797427855818171</v>
      </c>
      <c r="M42" s="149">
        <f t="shared" si="56"/>
        <v>0.62580220005487774</v>
      </c>
      <c r="N42" s="149">
        <f t="shared" si="57"/>
        <v>2.4278888690040654</v>
      </c>
      <c r="O42" s="149">
        <f t="shared" si="58"/>
        <v>0.61039950644732532</v>
      </c>
      <c r="P42" s="149">
        <f t="shared" si="59"/>
        <v>0.61565221007554172</v>
      </c>
      <c r="R42" s="97">
        <f t="shared" si="60"/>
        <v>100.00000000000001</v>
      </c>
      <c r="S42" s="97">
        <f t="shared" si="61"/>
        <v>100</v>
      </c>
      <c r="U42" s="139">
        <f>('Non Double Counted #''s'!AA42/'Non Double Counted #''s'!$Z42)*100</f>
        <v>85.277764311350595</v>
      </c>
      <c r="V42" s="139">
        <f>('Non Double Counted #''s'!AB42/'Non Double Counted #''s'!$Z42)*100</f>
        <v>8.4991737397945712</v>
      </c>
      <c r="W42" s="139">
        <f>('Non Double Counted #''s'!AC42/'Non Double Counted #''s'!$Z42)*100</f>
        <v>3.9442333740145963</v>
      </c>
      <c r="X42" s="139">
        <f>('Non Double Counted #''s'!AD42/'Non Double Counted #''s'!$Z42)*100</f>
        <v>0.93776222251794139</v>
      </c>
      <c r="Y42" s="139">
        <f>('Non Double Counted #''s'!AE42/'Non Double Counted #''s'!$Z42)*100</f>
        <v>1.3410663523222972</v>
      </c>
      <c r="Z42" s="154">
        <f>('Non Double Counted #''s'!CI42/'Non Double Counted #''s'!$CH42)*100</f>
        <v>81.00413716049998</v>
      </c>
      <c r="AA42" s="139">
        <f>('Non Double Counted #''s'!CJ42/'Non Double Counted #''s'!$CH42)*100</f>
        <v>9.120017426063896</v>
      </c>
      <c r="AB42" s="139">
        <f>('Non Double Counted #''s'!CK42/'Non Double Counted #''s'!$CH42)*100</f>
        <v>6.3115790014706299</v>
      </c>
      <c r="AC42" s="139">
        <f>('Non Double Counted #''s'!CL42/'Non Double Counted #''s'!$CH42)*100</f>
        <v>1.5769425273360671</v>
      </c>
      <c r="AD42" s="139">
        <f>('Non Double Counted #''s'!CM42/'Non Double Counted #''s'!$CH42)*100</f>
        <v>1.9873238846294223</v>
      </c>
      <c r="AE42" s="163">
        <f t="shared" si="62"/>
        <v>-4.273627150850615</v>
      </c>
      <c r="AF42" s="149">
        <f t="shared" si="63"/>
        <v>0.62084368626932473</v>
      </c>
      <c r="AG42" s="149">
        <f t="shared" si="64"/>
        <v>2.3673456274560336</v>
      </c>
      <c r="AH42" s="149">
        <f t="shared" si="65"/>
        <v>0.64625753230712513</v>
      </c>
      <c r="AI42" s="149">
        <f t="shared" si="66"/>
        <v>0.63918030481812571</v>
      </c>
      <c r="AJ42" s="149"/>
      <c r="AK42" s="97">
        <f t="shared" si="10"/>
        <v>100.00000000000001</v>
      </c>
      <c r="AL42" s="97">
        <f t="shared" si="11"/>
        <v>100</v>
      </c>
      <c r="AN42" s="139">
        <f>('Non Double Counted #''s'!AG42/'Non Double Counted #''s'!$AF42)*100</f>
        <v>84.950414544635322</v>
      </c>
      <c r="AO42" s="139">
        <f>('Non Double Counted #''s'!AH42/'Non Double Counted #''s'!$AF42)*100</f>
        <v>8.5540170401247622</v>
      </c>
      <c r="AP42" s="139">
        <f>('Non Double Counted #''s'!AI42/'Non Double Counted #''s'!$AF42)*100</f>
        <v>4.1397009271013854</v>
      </c>
      <c r="AQ42" s="139">
        <f>('Non Double Counted #''s'!AJ42/'Non Double Counted #''s'!$AF42)*100</f>
        <v>0.96665581239678466</v>
      </c>
      <c r="AR42" s="139">
        <f>('Non Double Counted #''s'!AK42/'Non Double Counted #''s'!$AF42)*100</f>
        <v>1.3892116757417428</v>
      </c>
      <c r="AS42" s="154">
        <f>('Non Double Counted #''s'!CO42/'Non Double Counted #''s'!$CN42)*100</f>
        <v>80.661939563244133</v>
      </c>
      <c r="AT42" s="154">
        <f>('Non Double Counted #''s'!CP42/'Non Double Counted #''s'!$CN42)*100</f>
        <v>9.1807791380848478</v>
      </c>
      <c r="AU42" s="154">
        <f>('Non Double Counted #''s'!CQ42/'Non Double Counted #''s'!$CN42)*100</f>
        <v>6.4291629977132514</v>
      </c>
      <c r="AV42" s="154">
        <f>('Non Double Counted #''s'!CR42/'Non Double Counted #''s'!$CN42)*100</f>
        <v>1.6271434271885352</v>
      </c>
      <c r="AW42" s="154">
        <f>('Non Double Counted #''s'!CS42/'Non Double Counted #''s'!$CN42)*100</f>
        <v>2.1009748737692329</v>
      </c>
      <c r="AX42" s="163">
        <f t="shared" si="67"/>
        <v>-4.2884749813911895</v>
      </c>
      <c r="AY42" s="149">
        <f t="shared" si="68"/>
        <v>0.62676209796008564</v>
      </c>
      <c r="AZ42" s="149">
        <f t="shared" si="69"/>
        <v>2.289462070611866</v>
      </c>
      <c r="BA42" s="149">
        <f t="shared" si="70"/>
        <v>0.71176319802749011</v>
      </c>
      <c r="BB42" s="149">
        <f t="shared" si="71"/>
        <v>0.66048761479175055</v>
      </c>
      <c r="BD42" s="97">
        <f t="shared" si="12"/>
        <v>100</v>
      </c>
      <c r="BE42" s="97">
        <f t="shared" si="13"/>
        <v>99.999999999999986</v>
      </c>
      <c r="BG42" s="323">
        <f>('Non Double Counted #''s'!AM42/'Non Double Counted #''s'!$AL42)*100</f>
        <v>84.613884746911069</v>
      </c>
      <c r="BH42" s="323">
        <f>('Non Double Counted #''s'!AN42/'Non Double Counted #''s'!$AL42)*100</f>
        <v>8.6149435475391982</v>
      </c>
      <c r="BI42" s="323">
        <f>('Non Double Counted #''s'!AO42/'Non Double Counted #''s'!$AL42)*100</f>
        <v>4.3381843984374964</v>
      </c>
      <c r="BJ42" s="323">
        <f>('Non Double Counted #''s'!AP42/'Non Double Counted #''s'!$AL42)*100</f>
        <v>0.99769739845150407</v>
      </c>
      <c r="BK42" s="323">
        <f>('Non Double Counted #''s'!AQ42/'Non Double Counted #''s'!$AL42)*100</f>
        <v>1.4352899086607347</v>
      </c>
      <c r="BL42" s="323">
        <f>('Non Double Counted #''s'!CU42/'Non Double Counted #''s'!$CT42)*100</f>
        <v>80.301370880518064</v>
      </c>
      <c r="BM42" s="323">
        <f>('Non Double Counted #''s'!CV42/'Non Double Counted #''s'!$CT42)*100</f>
        <v>9.24392001946382</v>
      </c>
      <c r="BN42" s="323">
        <f>('Non Double Counted #''s'!CW42/'Non Double Counted #''s'!$CT42)*100</f>
        <v>6.5531984559308949</v>
      </c>
      <c r="BO42" s="323">
        <f>('Non Double Counted #''s'!CX42/'Non Double Counted #''s'!$CT42)*100</f>
        <v>1.6791789420867973</v>
      </c>
      <c r="BP42" s="323">
        <f>('Non Double Counted #''s'!CY42/'Non Double Counted #''s'!$CT42)*100</f>
        <v>2.2223317020004232</v>
      </c>
      <c r="BQ42" s="61">
        <f t="shared" si="14"/>
        <v>-4.3125138663930045</v>
      </c>
      <c r="BR42" s="61">
        <f t="shared" si="15"/>
        <v>0.6289764719246218</v>
      </c>
      <c r="BS42" s="61">
        <f t="shared" si="16"/>
        <v>2.2150140574933985</v>
      </c>
      <c r="BT42" s="61">
        <f t="shared" si="17"/>
        <v>0.78704179333968849</v>
      </c>
      <c r="BU42" s="61">
        <f t="shared" si="18"/>
        <v>0.68148154363529323</v>
      </c>
      <c r="BW42" s="97">
        <f t="shared" si="19"/>
        <v>100</v>
      </c>
      <c r="BX42" s="97">
        <f t="shared" si="20"/>
        <v>99.999999999999986</v>
      </c>
    </row>
    <row r="43" spans="1:76">
      <c r="A43" s="102" t="s">
        <v>50</v>
      </c>
      <c r="B43" s="142">
        <f>('Non Double Counted #''s'!U43/'Non Double Counted #''s'!$T43)*100</f>
        <v>92.419333805346966</v>
      </c>
      <c r="C43" s="142">
        <f>('Non Double Counted #''s'!V43/'Non Double Counted #''s'!$T43)*100</f>
        <v>2.1466947325874424</v>
      </c>
      <c r="D43" s="142">
        <f>('Non Double Counted #''s'!W43/'Non Double Counted #''s'!$T43)*100</f>
        <v>3.0342464771374944</v>
      </c>
      <c r="E43" s="142">
        <f>('Non Double Counted #''s'!X43/'Non Double Counted #''s'!$T43)*100</f>
        <v>0.78158764535072278</v>
      </c>
      <c r="F43" s="142">
        <f>('Non Double Counted #''s'!Y43/'Non Double Counted #''s'!$T43)*100</f>
        <v>1.6181373395773864</v>
      </c>
      <c r="G43" s="156">
        <f>('Non Double Counted #''s'!CC43/'Non Double Counted #''s'!$CB43)*100</f>
        <v>88.358849482530985</v>
      </c>
      <c r="H43" s="142">
        <f>('Non Double Counted #''s'!CD43/'Non Double Counted #''s'!$CB43)*100</f>
        <v>2.9338319549072285</v>
      </c>
      <c r="I43" s="142">
        <f>('Non Double Counted #''s'!CE43/'Non Double Counted #''s'!$CB43)*100</f>
        <v>5.1599626295060359</v>
      </c>
      <c r="J43" s="142">
        <f>('Non Double Counted #''s'!CF43/'Non Double Counted #''s'!$CB43)*100</f>
        <v>1.3712202132443199</v>
      </c>
      <c r="K43" s="142">
        <f>('Non Double Counted #''s'!CG43/'Non Double Counted #''s'!$CB43)*100</f>
        <v>2.1761357198114233</v>
      </c>
      <c r="L43" s="163">
        <f t="shared" si="55"/>
        <v>-4.0604843228159808</v>
      </c>
      <c r="M43" s="149">
        <f t="shared" si="56"/>
        <v>0.78713722231978611</v>
      </c>
      <c r="N43" s="149">
        <f t="shared" si="57"/>
        <v>2.1257161523685415</v>
      </c>
      <c r="O43" s="149">
        <f t="shared" si="58"/>
        <v>0.55799838023403692</v>
      </c>
      <c r="P43" s="149">
        <f t="shared" si="59"/>
        <v>0.58963256789359708</v>
      </c>
      <c r="R43" s="97">
        <f t="shared" si="60"/>
        <v>100.00000000000003</v>
      </c>
      <c r="S43" s="97">
        <f t="shared" si="61"/>
        <v>100</v>
      </c>
      <c r="U43" s="139">
        <f>('Non Double Counted #''s'!AA43/'Non Double Counted #''s'!$Z43)*100</f>
        <v>92.122946888350668</v>
      </c>
      <c r="V43" s="139">
        <f>('Non Double Counted #''s'!AB43/'Non Double Counted #''s'!$Z43)*100</f>
        <v>2.1891892353199207</v>
      </c>
      <c r="W43" s="139">
        <f>('Non Double Counted #''s'!AC43/'Non Double Counted #''s'!$Z43)*100</f>
        <v>3.2083757909056305</v>
      </c>
      <c r="X43" s="139">
        <f>('Non Double Counted #''s'!AD43/'Non Double Counted #''s'!$Z43)*100</f>
        <v>0.81440024305359981</v>
      </c>
      <c r="Y43" s="139">
        <f>('Non Double Counted #''s'!AE43/'Non Double Counted #''s'!$Z43)*100</f>
        <v>1.665087842370182</v>
      </c>
      <c r="Z43" s="154">
        <f>('Non Double Counted #''s'!CI43/'Non Double Counted #''s'!$CH43)*100</f>
        <v>88.010094379455239</v>
      </c>
      <c r="AA43" s="139">
        <f>('Non Double Counted #''s'!CJ43/'Non Double Counted #''s'!$CH43)*100</f>
        <v>3.0176118165914487</v>
      </c>
      <c r="AB43" s="139">
        <f>('Non Double Counted #''s'!CK43/'Non Double Counted #''s'!$CH43)*100</f>
        <v>5.2987685195365533</v>
      </c>
      <c r="AC43" s="139">
        <f>('Non Double Counted #''s'!CL43/'Non Double Counted #''s'!$CH43)*100</f>
        <v>1.4064536108094956</v>
      </c>
      <c r="AD43" s="139">
        <f>('Non Double Counted #''s'!CM43/'Non Double Counted #''s'!$CH43)*100</f>
        <v>2.2670716736072576</v>
      </c>
      <c r="AE43" s="163">
        <f t="shared" si="62"/>
        <v>-4.1128525088954291</v>
      </c>
      <c r="AF43" s="149">
        <f t="shared" si="63"/>
        <v>0.82842258127152801</v>
      </c>
      <c r="AG43" s="149">
        <f t="shared" si="64"/>
        <v>2.0903927286309227</v>
      </c>
      <c r="AH43" s="149">
        <f t="shared" si="65"/>
        <v>0.60198383123707555</v>
      </c>
      <c r="AI43" s="149">
        <f t="shared" si="66"/>
        <v>0.59205336775589579</v>
      </c>
      <c r="AJ43" s="149"/>
      <c r="AK43" s="97">
        <f t="shared" si="10"/>
        <v>100</v>
      </c>
      <c r="AL43" s="97">
        <f t="shared" si="11"/>
        <v>100</v>
      </c>
      <c r="AN43" s="139">
        <f>('Non Double Counted #''s'!AG43/'Non Double Counted #''s'!$AF43)*100</f>
        <v>91.83427325291035</v>
      </c>
      <c r="AO43" s="139">
        <f>('Non Double Counted #''s'!AH43/'Non Double Counted #''s'!$AF43)*100</f>
        <v>2.2309553362353061</v>
      </c>
      <c r="AP43" s="139">
        <f>('Non Double Counted #''s'!AI43/'Non Double Counted #''s'!$AF43)*100</f>
        <v>3.3703812665613739</v>
      </c>
      <c r="AQ43" s="139">
        <f>('Non Double Counted #''s'!AJ43/'Non Double Counted #''s'!$AF43)*100</f>
        <v>0.84870595863444798</v>
      </c>
      <c r="AR43" s="139">
        <f>('Non Double Counted #''s'!AK43/'Non Double Counted #''s'!$AF43)*100</f>
        <v>1.7156841856585194</v>
      </c>
      <c r="AS43" s="154">
        <f>('Non Double Counted #''s'!CO43/'Non Double Counted #''s'!$CN43)*100</f>
        <v>87.583354473960782</v>
      </c>
      <c r="AT43" s="154">
        <f>('Non Double Counted #''s'!CP43/'Non Double Counted #''s'!$CN43)*100</f>
        <v>3.1293845229897852</v>
      </c>
      <c r="AU43" s="154">
        <f>('Non Double Counted #''s'!CQ43/'Non Double Counted #''s'!$CN43)*100</f>
        <v>5.4622419764847194</v>
      </c>
      <c r="AV43" s="154">
        <f>('Non Double Counted #''s'!CR43/'Non Double Counted #''s'!$CN43)*100</f>
        <v>1.4599329022371097</v>
      </c>
      <c r="AW43" s="154">
        <f>('Non Double Counted #''s'!CS43/'Non Double Counted #''s'!$CN43)*100</f>
        <v>2.3650861243275987</v>
      </c>
      <c r="AX43" s="163">
        <f t="shared" si="67"/>
        <v>-4.2509187789495684</v>
      </c>
      <c r="AY43" s="149">
        <f t="shared" si="68"/>
        <v>0.89842918675447914</v>
      </c>
      <c r="AZ43" s="149">
        <f t="shared" si="69"/>
        <v>2.0918607099233455</v>
      </c>
      <c r="BA43" s="149">
        <f t="shared" si="70"/>
        <v>0.64940193866907925</v>
      </c>
      <c r="BB43" s="149">
        <f t="shared" si="71"/>
        <v>0.61122694360266172</v>
      </c>
      <c r="BD43" s="97">
        <f t="shared" si="12"/>
        <v>100.00000000000001</v>
      </c>
      <c r="BE43" s="97">
        <f t="shared" si="13"/>
        <v>100</v>
      </c>
      <c r="BG43" s="323">
        <f>('Non Double Counted #''s'!AM43/'Non Double Counted #''s'!$AL43)*100</f>
        <v>91.529082259758681</v>
      </c>
      <c r="BH43" s="323">
        <f>('Non Double Counted #''s'!AN43/'Non Double Counted #''s'!$AL43)*100</f>
        <v>2.2792031505342472</v>
      </c>
      <c r="BI43" s="323">
        <f>('Non Double Counted #''s'!AO43/'Non Double Counted #''s'!$AL43)*100</f>
        <v>3.5433315696702974</v>
      </c>
      <c r="BJ43" s="323">
        <f>('Non Double Counted #''s'!AP43/'Non Double Counted #''s'!$AL43)*100</f>
        <v>0.88410830861996248</v>
      </c>
      <c r="BK43" s="323">
        <f>('Non Double Counted #''s'!AQ43/'Non Double Counted #''s'!$AL43)*100</f>
        <v>1.7642747114168127</v>
      </c>
      <c r="BL43" s="323">
        <f>('Non Double Counted #''s'!CU43/'Non Double Counted #''s'!$CT43)*100</f>
        <v>87.095405850937496</v>
      </c>
      <c r="BM43" s="323">
        <f>('Non Double Counted #''s'!CV43/'Non Double Counted #''s'!$CT43)*100</f>
        <v>3.2581877915475586</v>
      </c>
      <c r="BN43" s="323">
        <f>('Non Double Counted #''s'!CW43/'Non Double Counted #''s'!$CT43)*100</f>
        <v>5.5869636442165529</v>
      </c>
      <c r="BO43" s="323">
        <f>('Non Double Counted #''s'!CX43/'Non Double Counted #''s'!$CT43)*100</f>
        <v>1.5131668300545262</v>
      </c>
      <c r="BP43" s="323">
        <f>('Non Double Counted #''s'!CY43/'Non Double Counted #''s'!$CT43)*100</f>
        <v>2.5462758832438723</v>
      </c>
      <c r="BQ43" s="61">
        <f t="shared" si="14"/>
        <v>-4.4336764088211851</v>
      </c>
      <c r="BR43" s="61">
        <f t="shared" si="15"/>
        <v>0.9789846410133114</v>
      </c>
      <c r="BS43" s="61">
        <f t="shared" si="16"/>
        <v>2.0436320745462555</v>
      </c>
      <c r="BT43" s="61">
        <f t="shared" si="17"/>
        <v>0.78200117182705964</v>
      </c>
      <c r="BU43" s="61">
        <f t="shared" si="18"/>
        <v>0.62905852143456376</v>
      </c>
      <c r="BW43" s="97">
        <f t="shared" si="19"/>
        <v>100</v>
      </c>
      <c r="BX43" s="97">
        <f t="shared" si="20"/>
        <v>100</v>
      </c>
    </row>
    <row r="44" spans="1:76">
      <c r="A44" s="102" t="s">
        <v>51</v>
      </c>
      <c r="B44" s="142">
        <f>('Non Double Counted #''s'!U44/'Non Double Counted #''s'!$T44)*100</f>
        <v>82.818343151895391</v>
      </c>
      <c r="C44" s="142">
        <f>('Non Double Counted #''s'!V44/'Non Double Counted #''s'!$T44)*100</f>
        <v>5.6939762622041012</v>
      </c>
      <c r="D44" s="142">
        <f>('Non Double Counted #''s'!W44/'Non Double Counted #''s'!$T44)*100</f>
        <v>7.3237563792272447</v>
      </c>
      <c r="E44" s="142">
        <f>('Non Double Counted #''s'!X44/'Non Double Counted #''s'!$T44)*100</f>
        <v>1.4392824910248447</v>
      </c>
      <c r="F44" s="142">
        <f>('Non Double Counted #''s'!Y44/'Non Double Counted #''s'!$T44)*100</f>
        <v>2.7246417156484215</v>
      </c>
      <c r="G44" s="156">
        <f>('Non Double Counted #''s'!CC44/'Non Double Counted #''s'!$CB44)*100</f>
        <v>77.816189392868168</v>
      </c>
      <c r="H44" s="142">
        <f>('Non Double Counted #''s'!CD44/'Non Double Counted #''s'!$CB44)*100</f>
        <v>5.7856227871043782</v>
      </c>
      <c r="I44" s="142">
        <f>('Non Double Counted #''s'!CE44/'Non Double Counted #''s'!$CB44)*100</f>
        <v>10.793741236358672</v>
      </c>
      <c r="J44" s="142">
        <f>('Non Double Counted #''s'!CF44/'Non Double Counted #''s'!$CB44)*100</f>
        <v>2.2822211185558285</v>
      </c>
      <c r="K44" s="142">
        <f>('Non Double Counted #''s'!CG44/'Non Double Counted #''s'!$CB44)*100</f>
        <v>3.3222254651129579</v>
      </c>
      <c r="L44" s="163">
        <f t="shared" si="55"/>
        <v>-5.0021537590272231</v>
      </c>
      <c r="M44" s="149">
        <f t="shared" si="56"/>
        <v>9.1646524900276916E-2</v>
      </c>
      <c r="N44" s="149">
        <f t="shared" si="57"/>
        <v>3.4699848571314273</v>
      </c>
      <c r="O44" s="149">
        <f t="shared" si="58"/>
        <v>0.59758374946453641</v>
      </c>
      <c r="P44" s="149">
        <f t="shared" si="59"/>
        <v>0.84293862753098381</v>
      </c>
      <c r="R44" s="97">
        <f t="shared" si="60"/>
        <v>100</v>
      </c>
      <c r="S44" s="97">
        <f t="shared" si="61"/>
        <v>100</v>
      </c>
      <c r="U44" s="139">
        <f>('Non Double Counted #''s'!AA44/'Non Double Counted #''s'!$Z44)*100</f>
        <v>82.440136830102617</v>
      </c>
      <c r="V44" s="139">
        <f>('Non Double Counted #''s'!AB44/'Non Double Counted #''s'!$Z44)*100</f>
        <v>5.7125351282422772</v>
      </c>
      <c r="W44" s="139">
        <f>('Non Double Counted #''s'!AC44/'Non Double Counted #''s'!$Z44)*100</f>
        <v>7.5698205496576856</v>
      </c>
      <c r="X44" s="139">
        <f>('Non Double Counted #''s'!AD44/'Non Double Counted #''s'!$Z44)*100</f>
        <v>1.4754322575602907</v>
      </c>
      <c r="Y44" s="139">
        <f>('Non Double Counted #''s'!AE44/'Non Double Counted #''s'!$Z44)*100</f>
        <v>2.8020752344371243</v>
      </c>
      <c r="Z44" s="154">
        <f>('Non Double Counted #''s'!CI44/'Non Double Counted #''s'!$CH44)*100</f>
        <v>77.460484665988659</v>
      </c>
      <c r="AA44" s="139">
        <f>('Non Double Counted #''s'!CJ44/'Non Double Counted #''s'!$CH44)*100</f>
        <v>5.8292979152120399</v>
      </c>
      <c r="AB44" s="139">
        <f>('Non Double Counted #''s'!CK44/'Non Double Counted #''s'!$CH44)*100</f>
        <v>10.986536285844476</v>
      </c>
      <c r="AC44" s="139">
        <f>('Non Double Counted #''s'!CL44/'Non Double Counted #''s'!$CH44)*100</f>
        <v>2.3214554879665132</v>
      </c>
      <c r="AD44" s="139">
        <f>('Non Double Counted #''s'!CM44/'Non Double Counted #''s'!$CH44)*100</f>
        <v>3.4022256449883139</v>
      </c>
      <c r="AE44" s="163">
        <f t="shared" si="62"/>
        <v>-4.9796521641139577</v>
      </c>
      <c r="AF44" s="149">
        <f t="shared" si="63"/>
        <v>0.11676278696976272</v>
      </c>
      <c r="AG44" s="149">
        <f t="shared" si="64"/>
        <v>3.4167157361867906</v>
      </c>
      <c r="AH44" s="149">
        <f t="shared" si="65"/>
        <v>0.60015041055118967</v>
      </c>
      <c r="AI44" s="149">
        <f t="shared" si="66"/>
        <v>0.84602323040622252</v>
      </c>
      <c r="AJ44" s="149"/>
      <c r="AK44" s="97">
        <f t="shared" si="10"/>
        <v>100</v>
      </c>
      <c r="AL44" s="97">
        <f t="shared" si="11"/>
        <v>100.00000000000001</v>
      </c>
      <c r="AN44" s="139">
        <f>('Non Double Counted #''s'!AG44/'Non Double Counted #''s'!$AF44)*100</f>
        <v>82.088263711072827</v>
      </c>
      <c r="AO44" s="139">
        <f>('Non Double Counted #''s'!AH44/'Non Double Counted #''s'!$AF44)*100</f>
        <v>5.7067599290246029</v>
      </c>
      <c r="AP44" s="139">
        <f>('Non Double Counted #''s'!AI44/'Non Double Counted #''s'!$AF44)*100</f>
        <v>7.8223557807110033</v>
      </c>
      <c r="AQ44" s="139">
        <f>('Non Double Counted #''s'!AJ44/'Non Double Counted #''s'!$AF44)*100</f>
        <v>1.5069414085603969</v>
      </c>
      <c r="AR44" s="139">
        <f>('Non Double Counted #''s'!AK44/'Non Double Counted #''s'!$AF44)*100</f>
        <v>2.8756791706311744</v>
      </c>
      <c r="AS44" s="154">
        <f>('Non Double Counted #''s'!CO44/'Non Double Counted #''s'!$CN44)*100</f>
        <v>77.132728648006861</v>
      </c>
      <c r="AT44" s="154">
        <f>('Non Double Counted #''s'!CP44/'Non Double Counted #''s'!$CN44)*100</f>
        <v>5.8511926749429932</v>
      </c>
      <c r="AU44" s="154">
        <f>('Non Double Counted #''s'!CQ44/'Non Double Counted #''s'!$CN44)*100</f>
        <v>11.180539310017391</v>
      </c>
      <c r="AV44" s="154">
        <f>('Non Double Counted #''s'!CR44/'Non Double Counted #''s'!$CN44)*100</f>
        <v>2.3504841295154004</v>
      </c>
      <c r="AW44" s="154">
        <f>('Non Double Counted #''s'!CS44/'Non Double Counted #''s'!$CN44)*100</f>
        <v>3.4850552375173511</v>
      </c>
      <c r="AX44" s="163">
        <f t="shared" si="67"/>
        <v>-4.955535063065966</v>
      </c>
      <c r="AY44" s="149">
        <f t="shared" si="68"/>
        <v>0.14443274591839028</v>
      </c>
      <c r="AZ44" s="149">
        <f t="shared" si="69"/>
        <v>3.3581835293063875</v>
      </c>
      <c r="BA44" s="149">
        <f t="shared" si="70"/>
        <v>0.60937606688617674</v>
      </c>
      <c r="BB44" s="149">
        <f t="shared" si="71"/>
        <v>0.84354272095500349</v>
      </c>
      <c r="BD44" s="97">
        <f t="shared" si="12"/>
        <v>100</v>
      </c>
      <c r="BE44" s="97">
        <f t="shared" si="13"/>
        <v>100</v>
      </c>
      <c r="BG44" s="323">
        <f>('Non Double Counted #''s'!AM44/'Non Double Counted #''s'!$AL44)*100</f>
        <v>81.742716862884095</v>
      </c>
      <c r="BH44" s="323">
        <f>('Non Double Counted #''s'!AN44/'Non Double Counted #''s'!$AL44)*100</f>
        <v>5.7288922396321729</v>
      </c>
      <c r="BI44" s="323">
        <f>('Non Double Counted #''s'!AO44/'Non Double Counted #''s'!$AL44)*100</f>
        <v>8.0623374949516098</v>
      </c>
      <c r="BJ44" s="323">
        <f>('Non Double Counted #''s'!AP44/'Non Double Counted #''s'!$AL44)*100</f>
        <v>1.5346737852467294</v>
      </c>
      <c r="BK44" s="323">
        <f>('Non Double Counted #''s'!AQ44/'Non Double Counted #''s'!$AL44)*100</f>
        <v>2.9313796172853923</v>
      </c>
      <c r="BL44" s="323">
        <f>('Non Double Counted #''s'!CU44/'Non Double Counted #''s'!$CT44)*100</f>
        <v>76.759155667262732</v>
      </c>
      <c r="BM44" s="323">
        <f>('Non Double Counted #''s'!CV44/'Non Double Counted #''s'!$CT44)*100</f>
        <v>5.8758872611458388</v>
      </c>
      <c r="BN44" s="323">
        <f>('Non Double Counted #''s'!CW44/'Non Double Counted #''s'!$CT44)*100</f>
        <v>11.350709929439216</v>
      </c>
      <c r="BO44" s="323">
        <f>('Non Double Counted #''s'!CX44/'Non Double Counted #''s'!$CT44)*100</f>
        <v>2.4062842520766896</v>
      </c>
      <c r="BP44" s="323">
        <f>('Non Double Counted #''s'!CY44/'Non Double Counted #''s'!$CT44)*100</f>
        <v>3.6079628900755196</v>
      </c>
      <c r="BQ44" s="61">
        <f t="shared" si="14"/>
        <v>-4.9835611956213626</v>
      </c>
      <c r="BR44" s="61">
        <f t="shared" si="15"/>
        <v>0.14699502151366595</v>
      </c>
      <c r="BS44" s="61">
        <f t="shared" si="16"/>
        <v>3.2883724344876057</v>
      </c>
      <c r="BT44" s="61">
        <f t="shared" si="17"/>
        <v>0.67658327279012731</v>
      </c>
      <c r="BU44" s="61">
        <f t="shared" si="18"/>
        <v>0.87161046682996024</v>
      </c>
      <c r="BW44" s="97">
        <f t="shared" si="19"/>
        <v>99.999999999999986</v>
      </c>
      <c r="BX44" s="97">
        <f t="shared" si="20"/>
        <v>100</v>
      </c>
    </row>
    <row r="45" spans="1:76">
      <c r="A45" s="102" t="s">
        <v>54</v>
      </c>
      <c r="B45" s="142">
        <f>('Non Double Counted #''s'!U45/'Non Double Counted #''s'!$T45)*100</f>
        <v>78.661333115294653</v>
      </c>
      <c r="C45" s="142">
        <f>('Non Double Counted #''s'!V45/'Non Double Counted #''s'!$T45)*100</f>
        <v>14.186531626620885</v>
      </c>
      <c r="D45" s="142">
        <f>('Non Double Counted #''s'!W45/'Non Double Counted #''s'!$T45)*100</f>
        <v>3.4251831280041332</v>
      </c>
      <c r="E45" s="142">
        <f>('Non Double Counted #''s'!X45/'Non Double Counted #''s'!$T45)*100</f>
        <v>1.2625719175305998</v>
      </c>
      <c r="F45" s="142">
        <f>('Non Double Counted #''s'!Y45/'Non Double Counted #''s'!$T45)*100</f>
        <v>2.4643802125497318</v>
      </c>
      <c r="G45" s="156">
        <f>('Non Double Counted #''s'!CC45/'Non Double Counted #''s'!$CB45)*100</f>
        <v>76.406430943440014</v>
      </c>
      <c r="H45" s="142">
        <f>('Non Double Counted #''s'!CD45/'Non Double Counted #''s'!$CB45)*100</f>
        <v>14.056224330300754</v>
      </c>
      <c r="I45" s="142">
        <f>('Non Double Counted #''s'!CE45/'Non Double Counted #''s'!$CB45)*100</f>
        <v>4.535323197100257</v>
      </c>
      <c r="J45" s="142">
        <f>('Non Double Counted #''s'!CF45/'Non Double Counted #''s'!$CB45)*100</f>
        <v>1.9128232383611203</v>
      </c>
      <c r="K45" s="142">
        <f>('Non Double Counted #''s'!CG45/'Non Double Counted #''s'!$CB45)*100</f>
        <v>3.0891982907978557</v>
      </c>
      <c r="L45" s="163">
        <f t="shared" si="55"/>
        <v>-2.2549021718546385</v>
      </c>
      <c r="M45" s="149">
        <f t="shared" si="56"/>
        <v>-0.13030729632013127</v>
      </c>
      <c r="N45" s="149">
        <f t="shared" si="57"/>
        <v>1.1101400690961238</v>
      </c>
      <c r="O45" s="149">
        <f t="shared" si="58"/>
        <v>0.62481807824812385</v>
      </c>
      <c r="P45" s="149">
        <f t="shared" si="59"/>
        <v>0.65025132083052051</v>
      </c>
      <c r="R45" s="97">
        <f t="shared" si="60"/>
        <v>100</v>
      </c>
      <c r="S45" s="97">
        <f t="shared" si="61"/>
        <v>99.999999999999986</v>
      </c>
      <c r="U45" s="139">
        <f>('Non Double Counted #''s'!AA45/'Non Double Counted #''s'!$Z45)*100</f>
        <v>78.453504890706199</v>
      </c>
      <c r="V45" s="139">
        <f>('Non Double Counted #''s'!AB45/'Non Double Counted #''s'!$Z45)*100</f>
        <v>14.16987212600835</v>
      </c>
      <c r="W45" s="139">
        <f>('Non Double Counted #''s'!AC45/'Non Double Counted #''s'!$Z45)*100</f>
        <v>3.5396759468155938</v>
      </c>
      <c r="X45" s="139">
        <f>('Non Double Counted #''s'!AD45/'Non Double Counted #''s'!$Z45)*100</f>
        <v>1.2889817115215112</v>
      </c>
      <c r="Y45" s="139">
        <f>('Non Double Counted #''s'!AE45/'Non Double Counted #''s'!$Z45)*100</f>
        <v>2.5479653249483452</v>
      </c>
      <c r="Z45" s="154">
        <f>('Non Double Counted #''s'!CI45/'Non Double Counted #''s'!$CH45)*100</f>
        <v>76.228408152693007</v>
      </c>
      <c r="AA45" s="139">
        <f>('Non Double Counted #''s'!CJ45/'Non Double Counted #''s'!$CH45)*100</f>
        <v>14.023894707872625</v>
      </c>
      <c r="AB45" s="139">
        <f>('Non Double Counted #''s'!CK45/'Non Double Counted #''s'!$CH45)*100</f>
        <v>4.6171544899710222</v>
      </c>
      <c r="AC45" s="139">
        <f>('Non Double Counted #''s'!CL45/'Non Double Counted #''s'!$CH45)*100</f>
        <v>1.951431496980784</v>
      </c>
      <c r="AD45" s="139">
        <f>('Non Double Counted #''s'!CM45/'Non Double Counted #''s'!$CH45)*100</f>
        <v>3.179111152482557</v>
      </c>
      <c r="AE45" s="163">
        <f t="shared" si="62"/>
        <v>-2.2250967380131925</v>
      </c>
      <c r="AF45" s="149">
        <f t="shared" si="63"/>
        <v>-0.1459774181357254</v>
      </c>
      <c r="AG45" s="149">
        <f t="shared" si="64"/>
        <v>1.0774785431554283</v>
      </c>
      <c r="AH45" s="149">
        <f t="shared" si="65"/>
        <v>0.63114582753421189</v>
      </c>
      <c r="AI45" s="149">
        <f t="shared" si="66"/>
        <v>0.6624497854592728</v>
      </c>
      <c r="AJ45" s="149"/>
      <c r="AK45" s="97">
        <f t="shared" si="10"/>
        <v>100.00000000000001</v>
      </c>
      <c r="AL45" s="97">
        <f t="shared" si="11"/>
        <v>100.00000000000001</v>
      </c>
      <c r="AN45" s="139">
        <f>('Non Double Counted #''s'!AG45/'Non Double Counted #''s'!$AF45)*100</f>
        <v>78.268250936008485</v>
      </c>
      <c r="AO45" s="139">
        <f>('Non Double Counted #''s'!AH45/'Non Double Counted #''s'!$AF45)*100</f>
        <v>14.139080324911452</v>
      </c>
      <c r="AP45" s="139">
        <f>('Non Double Counted #''s'!AI45/'Non Double Counted #''s'!$AF45)*100</f>
        <v>3.6454831921815889</v>
      </c>
      <c r="AQ45" s="139">
        <f>('Non Double Counted #''s'!AJ45/'Non Double Counted #''s'!$AF45)*100</f>
        <v>1.3138442626134763</v>
      </c>
      <c r="AR45" s="139">
        <f>('Non Double Counted #''s'!AK45/'Non Double Counted #''s'!$AF45)*100</f>
        <v>2.6333412842850019</v>
      </c>
      <c r="AS45" s="154">
        <f>('Non Double Counted #''s'!CO45/'Non Double Counted #''s'!$CN45)*100</f>
        <v>76.061969626568199</v>
      </c>
      <c r="AT45" s="154">
        <f>('Non Double Counted #''s'!CP45/'Non Double Counted #''s'!$CN45)*100</f>
        <v>13.951937533588085</v>
      </c>
      <c r="AU45" s="154">
        <f>('Non Double Counted #''s'!CQ45/'Non Double Counted #''s'!$CN45)*100</f>
        <v>4.7151558537704856</v>
      </c>
      <c r="AV45" s="154">
        <f>('Non Double Counted #''s'!CR45/'Non Double Counted #''s'!$CN45)*100</f>
        <v>1.9927095032530546</v>
      </c>
      <c r="AW45" s="154">
        <f>('Non Double Counted #''s'!CS45/'Non Double Counted #''s'!$CN45)*100</f>
        <v>3.2782274828201805</v>
      </c>
      <c r="AX45" s="163">
        <f t="shared" si="67"/>
        <v>-2.2062813094402856</v>
      </c>
      <c r="AY45" s="149">
        <f t="shared" si="68"/>
        <v>-0.18714279132336742</v>
      </c>
      <c r="AZ45" s="149">
        <f t="shared" si="69"/>
        <v>1.0696726615888967</v>
      </c>
      <c r="BA45" s="149">
        <f t="shared" si="70"/>
        <v>0.64488619853517859</v>
      </c>
      <c r="BB45" s="149">
        <f t="shared" si="71"/>
        <v>0.67886524063957832</v>
      </c>
      <c r="BD45" s="97">
        <f t="shared" si="12"/>
        <v>99.999999999999986</v>
      </c>
      <c r="BE45" s="97">
        <f t="shared" si="13"/>
        <v>100</v>
      </c>
      <c r="BG45" s="323">
        <f>('Non Double Counted #''s'!AM45/'Non Double Counted #''s'!$AL45)*100</f>
        <v>78.101588855809752</v>
      </c>
      <c r="BH45" s="323">
        <f>('Non Double Counted #''s'!AN45/'Non Double Counted #''s'!$AL45)*100</f>
        <v>14.114989871440633</v>
      </c>
      <c r="BI45" s="323">
        <f>('Non Double Counted #''s'!AO45/'Non Double Counted #''s'!$AL45)*100</f>
        <v>3.745545217773937</v>
      </c>
      <c r="BJ45" s="323">
        <f>('Non Double Counted #''s'!AP45/'Non Double Counted #''s'!$AL45)*100</f>
        <v>1.3395069314231121</v>
      </c>
      <c r="BK45" s="323">
        <f>('Non Double Counted #''s'!AQ45/'Non Double Counted #''s'!$AL45)*100</f>
        <v>2.6983691235525673</v>
      </c>
      <c r="BL45" s="323">
        <f>('Non Double Counted #''s'!CU45/'Non Double Counted #''s'!$CT45)*100</f>
        <v>75.810436395931049</v>
      </c>
      <c r="BM45" s="323">
        <f>('Non Double Counted #''s'!CV45/'Non Double Counted #''s'!$CT45)*100</f>
        <v>13.925460427006309</v>
      </c>
      <c r="BN45" s="323">
        <f>('Non Double Counted #''s'!CW45/'Non Double Counted #''s'!$CT45)*100</f>
        <v>4.8061645971993396</v>
      </c>
      <c r="BO45" s="323">
        <f>('Non Double Counted #''s'!CX45/'Non Double Counted #''s'!$CT45)*100</f>
        <v>2.0370585830681853</v>
      </c>
      <c r="BP45" s="323">
        <f>('Non Double Counted #''s'!CY45/'Non Double Counted #''s'!$CT45)*100</f>
        <v>3.4208799967951169</v>
      </c>
      <c r="BQ45" s="61">
        <f t="shared" si="14"/>
        <v>-2.2911524598787025</v>
      </c>
      <c r="BR45" s="61">
        <f t="shared" si="15"/>
        <v>-0.18952944443432429</v>
      </c>
      <c r="BS45" s="61">
        <f t="shared" si="16"/>
        <v>1.0606193794254026</v>
      </c>
      <c r="BT45" s="61">
        <f t="shared" si="17"/>
        <v>0.72251087324254959</v>
      </c>
      <c r="BU45" s="61">
        <f t="shared" si="18"/>
        <v>0.69755165164507327</v>
      </c>
      <c r="BW45" s="97">
        <f t="shared" si="19"/>
        <v>100</v>
      </c>
      <c r="BX45" s="97">
        <f t="shared" si="20"/>
        <v>100.00000000000001</v>
      </c>
    </row>
    <row r="46" spans="1:76">
      <c r="A46" s="102" t="s">
        <v>55</v>
      </c>
      <c r="B46" s="142">
        <f>('Non Double Counted #''s'!U46/'Non Double Counted #''s'!$T46)*100</f>
        <v>87.848518537177014</v>
      </c>
      <c r="C46" s="142">
        <f>('Non Double Counted #''s'!V46/'Non Double Counted #''s'!$T46)*100</f>
        <v>3.6889902513658743</v>
      </c>
      <c r="D46" s="142">
        <f>('Non Double Counted #''s'!W46/'Non Double Counted #''s'!$T46)*100</f>
        <v>3.1234928012726551</v>
      </c>
      <c r="E46" s="142">
        <f>('Non Double Counted #''s'!X46/'Non Double Counted #''s'!$T46)*100</f>
        <v>1.2005606202227508</v>
      </c>
      <c r="F46" s="142">
        <f>('Non Double Counted #''s'!Y46/'Non Double Counted #''s'!$T46)*100</f>
        <v>4.1384377899617029</v>
      </c>
      <c r="G46" s="156">
        <f>('Non Double Counted #''s'!CC46/'Non Double Counted #''s'!$CB46)*100</f>
        <v>82.793603051604151</v>
      </c>
      <c r="H46" s="142">
        <f>('Non Double Counted #''s'!CD46/'Non Double Counted #''s'!$CB46)*100</f>
        <v>5.1637451376191068</v>
      </c>
      <c r="I46" s="142">
        <f>('Non Double Counted #''s'!CE46/'Non Double Counted #''s'!$CB46)*100</f>
        <v>4.8513328971511136</v>
      </c>
      <c r="J46" s="142">
        <f>('Non Double Counted #''s'!CF46/'Non Double Counted #''s'!$CB46)*100</f>
        <v>1.9331466243930384</v>
      </c>
      <c r="K46" s="142">
        <f>('Non Double Counted #''s'!CG46/'Non Double Counted #''s'!$CB46)*100</f>
        <v>5.2581722892325917</v>
      </c>
      <c r="L46" s="163">
        <f t="shared" si="55"/>
        <v>-5.0549154855728631</v>
      </c>
      <c r="M46" s="149">
        <f t="shared" si="56"/>
        <v>1.4747548862532325</v>
      </c>
      <c r="N46" s="149">
        <f t="shared" si="57"/>
        <v>1.7278400958784585</v>
      </c>
      <c r="O46" s="149">
        <f t="shared" si="58"/>
        <v>1.1197344992708889</v>
      </c>
      <c r="P46" s="149">
        <f t="shared" si="59"/>
        <v>0.73258600417028763</v>
      </c>
      <c r="R46" s="97">
        <f t="shared" si="60"/>
        <v>100</v>
      </c>
      <c r="S46" s="97">
        <f t="shared" si="61"/>
        <v>99.999999999999986</v>
      </c>
      <c r="U46" s="139">
        <f>('Non Double Counted #''s'!AA46/'Non Double Counted #''s'!$Z46)*100</f>
        <v>87.465043855024177</v>
      </c>
      <c r="V46" s="139">
        <f>('Non Double Counted #''s'!AB46/'Non Double Counted #''s'!$Z46)*100</f>
        <v>3.80074882745294</v>
      </c>
      <c r="W46" s="139">
        <f>('Non Double Counted #''s'!AC46/'Non Double Counted #''s'!$Z46)*100</f>
        <v>3.2792247724225141</v>
      </c>
      <c r="X46" s="139">
        <f>('Non Double Counted #''s'!AD46/'Non Double Counted #''s'!$Z46)*100</f>
        <v>1.2308031486394386</v>
      </c>
      <c r="Y46" s="139">
        <f>('Non Double Counted #''s'!AE46/'Non Double Counted #''s'!$Z46)*100</f>
        <v>4.22417939646094</v>
      </c>
      <c r="Z46" s="154">
        <f>('Non Double Counted #''s'!CI46/'Non Double Counted #''s'!$CH46)*100</f>
        <v>82.352789173137182</v>
      </c>
      <c r="AA46" s="139">
        <f>('Non Double Counted #''s'!CJ46/'Non Double Counted #''s'!$CH46)*100</f>
        <v>5.3412637226887059</v>
      </c>
      <c r="AB46" s="139">
        <f>('Non Double Counted #''s'!CK46/'Non Double Counted #''s'!$CH46)*100</f>
        <v>4.9145225657860854</v>
      </c>
      <c r="AC46" s="139">
        <f>('Non Double Counted #''s'!CL46/'Non Double Counted #''s'!$CH46)*100</f>
        <v>1.9812836217840812</v>
      </c>
      <c r="AD46" s="139">
        <f>('Non Double Counted #''s'!CM46/'Non Double Counted #''s'!$CH46)*100</f>
        <v>5.4101409166039405</v>
      </c>
      <c r="AE46" s="163">
        <f t="shared" si="62"/>
        <v>-5.1122546818869949</v>
      </c>
      <c r="AF46" s="149">
        <f t="shared" si="63"/>
        <v>1.5405148952357659</v>
      </c>
      <c r="AG46" s="149">
        <f t="shared" si="64"/>
        <v>1.6352977933635713</v>
      </c>
      <c r="AH46" s="149">
        <f t="shared" si="65"/>
        <v>1.1859615201430005</v>
      </c>
      <c r="AI46" s="149">
        <f t="shared" si="66"/>
        <v>0.75048047314464261</v>
      </c>
      <c r="AJ46" s="149"/>
      <c r="AK46" s="97">
        <f t="shared" si="10"/>
        <v>100</v>
      </c>
      <c r="AL46" s="97">
        <f t="shared" si="11"/>
        <v>100</v>
      </c>
      <c r="AN46" s="139">
        <f>('Non Double Counted #''s'!AG46/'Non Double Counted #''s'!$AF46)*100</f>
        <v>87.102027698055835</v>
      </c>
      <c r="AO46" s="139">
        <f>('Non Double Counted #''s'!AH46/'Non Double Counted #''s'!$AF46)*100</f>
        <v>3.9128873713319656</v>
      </c>
      <c r="AP46" s="139">
        <f>('Non Double Counted #''s'!AI46/'Non Double Counted #''s'!$AF46)*100</f>
        <v>3.4278781336269111</v>
      </c>
      <c r="AQ46" s="139">
        <f>('Non Double Counted #''s'!AJ46/'Non Double Counted #''s'!$AF46)*100</f>
        <v>1.2599104208129339</v>
      </c>
      <c r="AR46" s="139">
        <f>('Non Double Counted #''s'!AK46/'Non Double Counted #''s'!$AF46)*100</f>
        <v>4.2972963761723486</v>
      </c>
      <c r="AS46" s="154">
        <f>('Non Double Counted #''s'!CO46/'Non Double Counted #''s'!$CN46)*100</f>
        <v>81.942668226212916</v>
      </c>
      <c r="AT46" s="154">
        <f>('Non Double Counted #''s'!CP46/'Non Double Counted #''s'!$CN46)*100</f>
        <v>5.4861467277201967</v>
      </c>
      <c r="AU46" s="154">
        <f>('Non Double Counted #''s'!CQ46/'Non Double Counted #''s'!$CN46)*100</f>
        <v>4.991255225648386</v>
      </c>
      <c r="AV46" s="154">
        <f>('Non Double Counted #''s'!CR46/'Non Double Counted #''s'!$CN46)*100</f>
        <v>2.023935591231611</v>
      </c>
      <c r="AW46" s="154">
        <f>('Non Double Counted #''s'!CS46/'Non Double Counted #''s'!$CN46)*100</f>
        <v>5.5559942291868838</v>
      </c>
      <c r="AX46" s="163">
        <f t="shared" si="67"/>
        <v>-5.1593594718429188</v>
      </c>
      <c r="AY46" s="149">
        <f t="shared" si="68"/>
        <v>1.5732593563882311</v>
      </c>
      <c r="AZ46" s="149">
        <f t="shared" si="69"/>
        <v>1.5633770920214749</v>
      </c>
      <c r="BA46" s="149">
        <f t="shared" si="70"/>
        <v>1.2586978530145352</v>
      </c>
      <c r="BB46" s="149">
        <f t="shared" si="71"/>
        <v>0.76402517041867712</v>
      </c>
      <c r="BD46" s="97">
        <f t="shared" si="12"/>
        <v>99.999999999999986</v>
      </c>
      <c r="BE46" s="97">
        <f t="shared" si="13"/>
        <v>99.999999999999986</v>
      </c>
      <c r="BG46" s="323">
        <f>('Non Double Counted #''s'!AM46/'Non Double Counted #''s'!$AL46)*100</f>
        <v>86.745940440495033</v>
      </c>
      <c r="BH46" s="323">
        <f>('Non Double Counted #''s'!AN46/'Non Double Counted #''s'!$AL46)*100</f>
        <v>4.0184410677087534</v>
      </c>
      <c r="BI46" s="323">
        <f>('Non Double Counted #''s'!AO46/'Non Double Counted #''s'!$AL46)*100</f>
        <v>3.5753150739639556</v>
      </c>
      <c r="BJ46" s="323">
        <f>('Non Double Counted #''s'!AP46/'Non Double Counted #''s'!$AL46)*100</f>
        <v>1.2929858011419426</v>
      </c>
      <c r="BK46" s="323">
        <f>('Non Double Counted #''s'!AQ46/'Non Double Counted #''s'!$AL46)*100</f>
        <v>4.3673176166903049</v>
      </c>
      <c r="BL46" s="323">
        <f>('Non Double Counted #''s'!CU46/'Non Double Counted #''s'!$CT46)*100</f>
        <v>81.436982115098786</v>
      </c>
      <c r="BM46" s="323">
        <f>('Non Double Counted #''s'!CV46/'Non Double Counted #''s'!$CT46)*100</f>
        <v>5.6652959325277026</v>
      </c>
      <c r="BN46" s="323">
        <f>('Non Double Counted #''s'!CW46/'Non Double Counted #''s'!$CT46)*100</f>
        <v>5.0760531139474594</v>
      </c>
      <c r="BO46" s="323">
        <f>('Non Double Counted #''s'!CX46/'Non Double Counted #''s'!$CT46)*100</f>
        <v>2.0674990512486962</v>
      </c>
      <c r="BP46" s="323">
        <f>('Non Double Counted #''s'!CY46/'Non Double Counted #''s'!$CT46)*100</f>
        <v>5.7541697871773536</v>
      </c>
      <c r="BQ46" s="61">
        <f t="shared" si="14"/>
        <v>-5.3089583253962473</v>
      </c>
      <c r="BR46" s="61">
        <f t="shared" si="15"/>
        <v>1.6468548648189492</v>
      </c>
      <c r="BS46" s="61">
        <f t="shared" si="16"/>
        <v>1.5007380399835037</v>
      </c>
      <c r="BT46" s="61">
        <f t="shared" si="17"/>
        <v>1.3868521704870487</v>
      </c>
      <c r="BU46" s="61">
        <f t="shared" si="18"/>
        <v>0.77451325010675354</v>
      </c>
      <c r="BW46" s="97">
        <f t="shared" si="19"/>
        <v>99.999999999999972</v>
      </c>
      <c r="BX46" s="97">
        <f t="shared" si="20"/>
        <v>100</v>
      </c>
    </row>
    <row r="47" spans="1:76">
      <c r="A47" s="102" t="s">
        <v>56</v>
      </c>
      <c r="B47" s="142">
        <f>('Non Double Counted #''s'!U47/'Non Double Counted #''s'!$T47)*100</f>
        <v>83.641439533611688</v>
      </c>
      <c r="C47" s="142">
        <f>('Non Double Counted #''s'!V47/'Non Double Counted #''s'!$T47)*100</f>
        <v>11.290547278143153</v>
      </c>
      <c r="D47" s="142">
        <f>('Non Double Counted #''s'!W47/'Non Double Counted #''s'!$T47)*100</f>
        <v>2.2729907192386238</v>
      </c>
      <c r="E47" s="142">
        <f>('Non Double Counted #''s'!X47/'Non Double Counted #''s'!$T47)*100</f>
        <v>1.1495581172188414</v>
      </c>
      <c r="F47" s="142">
        <f>('Non Double Counted #''s'!Y47/'Non Double Counted #''s'!$T47)*100</f>
        <v>1.6454643517876837</v>
      </c>
      <c r="G47" s="156">
        <f>('Non Double Counted #''s'!CC47/'Non Double Counted #''s'!$CB47)*100</f>
        <v>80.838582871045702</v>
      </c>
      <c r="H47" s="142">
        <f>('Non Double Counted #''s'!CD47/'Non Double Counted #''s'!$CB47)*100</f>
        <v>11.522807372467177</v>
      </c>
      <c r="I47" s="142">
        <f>('Non Double Counted #''s'!CE47/'Non Double Counted #''s'!$CB47)*100</f>
        <v>3.6793624956078244</v>
      </c>
      <c r="J47" s="142">
        <f>('Non Double Counted #''s'!CF47/'Non Double Counted #''s'!$CB47)*100</f>
        <v>1.7687991790623636</v>
      </c>
      <c r="K47" s="142">
        <f>('Non Double Counted #''s'!CG47/'Non Double Counted #''s'!$CB47)*100</f>
        <v>2.1904480818169234</v>
      </c>
      <c r="L47" s="163">
        <f t="shared" si="55"/>
        <v>-2.8028566625659863</v>
      </c>
      <c r="M47" s="149">
        <f t="shared" si="56"/>
        <v>0.23226009432402428</v>
      </c>
      <c r="N47" s="149">
        <f t="shared" si="57"/>
        <v>1.4063717763692005</v>
      </c>
      <c r="O47" s="149">
        <f t="shared" si="58"/>
        <v>0.54498373002923972</v>
      </c>
      <c r="P47" s="149">
        <f t="shared" si="59"/>
        <v>0.61924106184352223</v>
      </c>
      <c r="R47" s="97">
        <f t="shared" si="60"/>
        <v>99.999999999999986</v>
      </c>
      <c r="S47" s="97">
        <f t="shared" si="61"/>
        <v>100</v>
      </c>
      <c r="U47" s="139">
        <f>('Non Double Counted #''s'!AA47/'Non Double Counted #''s'!$Z47)*100</f>
        <v>83.406896243085143</v>
      </c>
      <c r="V47" s="139">
        <f>('Non Double Counted #''s'!AB47/'Non Double Counted #''s'!$Z47)*100</f>
        <v>11.310916247169263</v>
      </c>
      <c r="W47" s="139">
        <f>('Non Double Counted #''s'!AC47/'Non Double Counted #''s'!$Z47)*100</f>
        <v>2.4063361301393091</v>
      </c>
      <c r="X47" s="139">
        <f>('Non Double Counted #''s'!AD47/'Non Double Counted #''s'!$Z47)*100</f>
        <v>1.1816110286045223</v>
      </c>
      <c r="Y47" s="139">
        <f>('Non Double Counted #''s'!AE47/'Non Double Counted #''s'!$Z47)*100</f>
        <v>1.6942403510017634</v>
      </c>
      <c r="Z47" s="154">
        <f>('Non Double Counted #''s'!CI47/'Non Double Counted #''s'!$CH47)*100</f>
        <v>80.645876411577049</v>
      </c>
      <c r="AA47" s="139">
        <f>('Non Double Counted #''s'!CJ47/'Non Double Counted #''s'!$CH47)*100</f>
        <v>11.535376689558332</v>
      </c>
      <c r="AB47" s="139">
        <f>('Non Double Counted #''s'!CK47/'Non Double Counted #''s'!$CH47)*100</f>
        <v>3.741521902733782</v>
      </c>
      <c r="AC47" s="139">
        <f>('Non Double Counted #''s'!CL47/'Non Double Counted #''s'!$CH47)*100</f>
        <v>1.8137365932977614</v>
      </c>
      <c r="AD47" s="139">
        <f>('Non Double Counted #''s'!CM47/'Non Double Counted #''s'!$CH47)*100</f>
        <v>2.2634884028330844</v>
      </c>
      <c r="AE47" s="163">
        <f t="shared" si="62"/>
        <v>-2.7610198315080936</v>
      </c>
      <c r="AF47" s="149">
        <f t="shared" si="63"/>
        <v>0.22446044238906815</v>
      </c>
      <c r="AG47" s="149">
        <f t="shared" si="64"/>
        <v>1.3351857725944729</v>
      </c>
      <c r="AH47" s="149">
        <f t="shared" si="65"/>
        <v>0.56924805183132099</v>
      </c>
      <c r="AI47" s="149">
        <f t="shared" si="66"/>
        <v>0.63212556469323911</v>
      </c>
      <c r="AJ47" s="149"/>
      <c r="AK47" s="97">
        <f t="shared" si="10"/>
        <v>100</v>
      </c>
      <c r="AL47" s="97">
        <f t="shared" si="11"/>
        <v>100.00000000000001</v>
      </c>
      <c r="AN47" s="139">
        <f>('Non Double Counted #''s'!AG47/'Non Double Counted #''s'!$AF47)*100</f>
        <v>83.192661270941073</v>
      </c>
      <c r="AO47" s="139">
        <f>('Non Double Counted #''s'!AH47/'Non Double Counted #''s'!$AF47)*100</f>
        <v>11.321172119743247</v>
      </c>
      <c r="AP47" s="139">
        <f>('Non Double Counted #''s'!AI47/'Non Double Counted #''s'!$AF47)*100</f>
        <v>2.5360412814903799</v>
      </c>
      <c r="AQ47" s="139">
        <f>('Non Double Counted #''s'!AJ47/'Non Double Counted #''s'!$AF47)*100</f>
        <v>1.2111020522069846</v>
      </c>
      <c r="AR47" s="139">
        <f>('Non Double Counted #''s'!AK47/'Non Double Counted #''s'!$AF47)*100</f>
        <v>1.739023275618317</v>
      </c>
      <c r="AS47" s="154">
        <f>('Non Double Counted #''s'!CO47/'Non Double Counted #''s'!$CN47)*100</f>
        <v>80.410448347672485</v>
      </c>
      <c r="AT47" s="154">
        <f>('Non Double Counted #''s'!CP47/'Non Double Counted #''s'!$CN47)*100</f>
        <v>11.550318480400373</v>
      </c>
      <c r="AU47" s="154">
        <f>('Non Double Counted #''s'!CQ47/'Non Double Counted #''s'!$CN47)*100</f>
        <v>3.8540769280022023</v>
      </c>
      <c r="AV47" s="154">
        <f>('Non Double Counted #''s'!CR47/'Non Double Counted #''s'!$CN47)*100</f>
        <v>1.8670715967499929</v>
      </c>
      <c r="AW47" s="154">
        <f>('Non Double Counted #''s'!CS47/'Non Double Counted #''s'!$CN47)*100</f>
        <v>2.3180846471749392</v>
      </c>
      <c r="AX47" s="163">
        <f t="shared" si="67"/>
        <v>-2.7822129232685882</v>
      </c>
      <c r="AY47" s="149">
        <f t="shared" si="68"/>
        <v>0.22914636065712557</v>
      </c>
      <c r="AZ47" s="149">
        <f t="shared" si="69"/>
        <v>1.3180356465118224</v>
      </c>
      <c r="BA47" s="149">
        <f t="shared" si="70"/>
        <v>0.57906137155662218</v>
      </c>
      <c r="BB47" s="149">
        <f t="shared" si="71"/>
        <v>0.65596954454300826</v>
      </c>
      <c r="BD47" s="97">
        <f t="shared" si="12"/>
        <v>100.00000000000001</v>
      </c>
      <c r="BE47" s="97">
        <f t="shared" si="13"/>
        <v>100</v>
      </c>
      <c r="BG47" s="323">
        <f>('Non Double Counted #''s'!AM47/'Non Double Counted #''s'!$AL47)*100</f>
        <v>82.974637144872148</v>
      </c>
      <c r="BH47" s="323">
        <f>('Non Double Counted #''s'!AN47/'Non Double Counted #''s'!$AL47)*100</f>
        <v>11.333077934403105</v>
      </c>
      <c r="BI47" s="323">
        <f>('Non Double Counted #''s'!AO47/'Non Double Counted #''s'!$AL47)*100</f>
        <v>2.6652503635081364</v>
      </c>
      <c r="BJ47" s="323">
        <f>('Non Double Counted #''s'!AP47/'Non Double Counted #''s'!$AL47)*100</f>
        <v>1.2408557025066824</v>
      </c>
      <c r="BK47" s="323">
        <f>('Non Double Counted #''s'!AQ47/'Non Double Counted #''s'!$AL47)*100</f>
        <v>1.7861788547099335</v>
      </c>
      <c r="BL47" s="323">
        <f>('Non Double Counted #''s'!CU47/'Non Double Counted #''s'!$CT47)*100</f>
        <v>80.118227010438872</v>
      </c>
      <c r="BM47" s="323">
        <f>('Non Double Counted #''s'!CV47/'Non Double Counted #''s'!$CT47)*100</f>
        <v>11.58170515844659</v>
      </c>
      <c r="BN47" s="323">
        <f>('Non Double Counted #''s'!CW47/'Non Double Counted #''s'!$CT47)*100</f>
        <v>3.9617131042357916</v>
      </c>
      <c r="BO47" s="323">
        <f>('Non Double Counted #''s'!CX47/'Non Double Counted #''s'!$CT47)*100</f>
        <v>1.9233328644141283</v>
      </c>
      <c r="BP47" s="323">
        <f>('Non Double Counted #''s'!CY47/'Non Double Counted #''s'!$CT47)*100</f>
        <v>2.4150218624646227</v>
      </c>
      <c r="BQ47" s="61">
        <f t="shared" si="14"/>
        <v>-2.8564101344332755</v>
      </c>
      <c r="BR47" s="61">
        <f t="shared" si="15"/>
        <v>0.24862722404348503</v>
      </c>
      <c r="BS47" s="61">
        <f t="shared" si="16"/>
        <v>1.2964627407276552</v>
      </c>
      <c r="BT47" s="61">
        <f t="shared" si="17"/>
        <v>0.62884300775468915</v>
      </c>
      <c r="BU47" s="61">
        <f t="shared" si="18"/>
        <v>0.6824771619074459</v>
      </c>
      <c r="BW47" s="97">
        <f t="shared" si="19"/>
        <v>100</v>
      </c>
      <c r="BX47" s="97">
        <f t="shared" si="20"/>
        <v>100.00000000000003</v>
      </c>
    </row>
    <row r="48" spans="1:76">
      <c r="A48" s="102" t="s">
        <v>58</v>
      </c>
      <c r="B48" s="142">
        <f>('Non Double Counted #''s'!U48/'Non Double Counted #''s'!$T48)*100</f>
        <v>86.920338474883636</v>
      </c>
      <c r="C48" s="142">
        <f>('Non Double Counted #''s'!V48/'Non Double Counted #''s'!$T48)*100</f>
        <v>4.0474353861693366</v>
      </c>
      <c r="D48" s="142">
        <f>('Non Double Counted #''s'!W48/'Non Double Counted #''s'!$T48)*100</f>
        <v>5.9120745413211235</v>
      </c>
      <c r="E48" s="142">
        <f>('Non Double Counted #''s'!X48/'Non Double Counted #''s'!$T48)*100</f>
        <v>0.92518796883050358</v>
      </c>
      <c r="F48" s="142">
        <f>('Non Double Counted #''s'!Y48/'Non Double Counted #''s'!$T48)*100</f>
        <v>2.1949636287953984</v>
      </c>
      <c r="G48" s="156">
        <f>('Non Double Counted #''s'!CC48/'Non Double Counted #''s'!$CB48)*100</f>
        <v>81.781584150141015</v>
      </c>
      <c r="H48" s="142">
        <f>('Non Double Counted #''s'!CD48/'Non Double Counted #''s'!$CB48)*100</f>
        <v>4.495558277494097</v>
      </c>
      <c r="I48" s="142">
        <f>('Non Double Counted #''s'!CE48/'Non Double Counted #''s'!$CB48)*100</f>
        <v>9.4709712852367876</v>
      </c>
      <c r="J48" s="142">
        <f>('Non Double Counted #''s'!CF48/'Non Double Counted #''s'!$CB48)*100</f>
        <v>1.5558646529627855</v>
      </c>
      <c r="K48" s="142">
        <f>('Non Double Counted #''s'!CG48/'Non Double Counted #''s'!$CB48)*100</f>
        <v>2.6960216341653092</v>
      </c>
      <c r="L48" s="163">
        <f t="shared" si="55"/>
        <v>-5.1387543247426208</v>
      </c>
      <c r="M48" s="149">
        <f t="shared" si="56"/>
        <v>0.44812289132476035</v>
      </c>
      <c r="N48" s="149">
        <f t="shared" si="57"/>
        <v>3.558896743915664</v>
      </c>
      <c r="O48" s="149">
        <f t="shared" si="58"/>
        <v>0.50105800536991074</v>
      </c>
      <c r="P48" s="149">
        <f t="shared" si="59"/>
        <v>0.63067668413228195</v>
      </c>
      <c r="R48" s="97">
        <f t="shared" si="60"/>
        <v>99.999999999999986</v>
      </c>
      <c r="S48" s="97">
        <f t="shared" si="61"/>
        <v>99.999999999999986</v>
      </c>
      <c r="U48" s="139">
        <f>('Non Double Counted #''s'!AA48/'Non Double Counted #''s'!$Z48)*100</f>
        <v>86.447794849428959</v>
      </c>
      <c r="V48" s="139">
        <f>('Non Double Counted #''s'!AB48/'Non Double Counted #''s'!$Z48)*100</f>
        <v>4.0659167306563599</v>
      </c>
      <c r="W48" s="139">
        <f>('Non Double Counted #''s'!AC48/'Non Double Counted #''s'!$Z48)*100</f>
        <v>6.2631217536346542</v>
      </c>
      <c r="X48" s="139">
        <f>('Non Double Counted #''s'!AD48/'Non Double Counted #''s'!$Z48)*100</f>
        <v>0.9558436316142338</v>
      </c>
      <c r="Y48" s="139">
        <f>('Non Double Counted #''s'!AE48/'Non Double Counted #''s'!$Z48)*100</f>
        <v>2.2673230346657882</v>
      </c>
      <c r="Z48" s="154">
        <f>('Non Double Counted #''s'!CI48/'Non Double Counted #''s'!$CH48)*100</f>
        <v>81.3945379340079</v>
      </c>
      <c r="AA48" s="139">
        <f>('Non Double Counted #''s'!CJ48/'Non Double Counted #''s'!$CH48)*100</f>
        <v>4.5397394268468494</v>
      </c>
      <c r="AB48" s="139">
        <f>('Non Double Counted #''s'!CK48/'Non Double Counted #''s'!$CH48)*100</f>
        <v>9.6991417523342456</v>
      </c>
      <c r="AC48" s="139">
        <f>('Non Double Counted #''s'!CL48/'Non Double Counted #''s'!$CH48)*100</f>
        <v>1.5922717290254778</v>
      </c>
      <c r="AD48" s="139">
        <f>('Non Double Counted #''s'!CM48/'Non Double Counted #''s'!$CH48)*100</f>
        <v>2.7743091577855323</v>
      </c>
      <c r="AE48" s="163">
        <f t="shared" si="62"/>
        <v>-5.0532569154210591</v>
      </c>
      <c r="AF48" s="149">
        <f t="shared" si="63"/>
        <v>0.47382269619048945</v>
      </c>
      <c r="AG48" s="149">
        <f t="shared" si="64"/>
        <v>3.4360199986995914</v>
      </c>
      <c r="AH48" s="149">
        <f t="shared" si="65"/>
        <v>0.50698612311974411</v>
      </c>
      <c r="AI48" s="149">
        <f t="shared" si="66"/>
        <v>0.63642809741124395</v>
      </c>
      <c r="AJ48" s="149"/>
      <c r="AK48" s="97">
        <f t="shared" si="10"/>
        <v>99.999999999999986</v>
      </c>
      <c r="AL48" s="97">
        <f t="shared" si="11"/>
        <v>100.00000000000001</v>
      </c>
      <c r="AN48" s="139">
        <f>('Non Double Counted #''s'!AG48/'Non Double Counted #''s'!$AF48)*100</f>
        <v>86.001109140716025</v>
      </c>
      <c r="AO48" s="139">
        <f>('Non Double Counted #''s'!AH48/'Non Double Counted #''s'!$AF48)*100</f>
        <v>4.102204835553442</v>
      </c>
      <c r="AP48" s="139">
        <f>('Non Double Counted #''s'!AI48/'Non Double Counted #''s'!$AF48)*100</f>
        <v>6.5786702199180205</v>
      </c>
      <c r="AQ48" s="139">
        <f>('Non Double Counted #''s'!AJ48/'Non Double Counted #''s'!$AF48)*100</f>
        <v>0.98755073222330769</v>
      </c>
      <c r="AR48" s="139">
        <f>('Non Double Counted #''s'!AK48/'Non Double Counted #''s'!$AF48)*100</f>
        <v>2.3304650715892046</v>
      </c>
      <c r="AS48" s="154">
        <f>('Non Double Counted #''s'!CO48/'Non Double Counted #''s'!$CN48)*100</f>
        <v>80.969175538234623</v>
      </c>
      <c r="AT48" s="154">
        <f>('Non Double Counted #''s'!CP48/'Non Double Counted #''s'!$CN48)*100</f>
        <v>4.586902119114848</v>
      </c>
      <c r="AU48" s="154">
        <f>('Non Double Counted #''s'!CQ48/'Non Double Counted #''s'!$CN48)*100</f>
        <v>9.9233295299585347</v>
      </c>
      <c r="AV48" s="154">
        <f>('Non Double Counted #''s'!CR48/'Non Double Counted #''s'!$CN48)*100</f>
        <v>1.6463867582616365</v>
      </c>
      <c r="AW48" s="154">
        <f>('Non Double Counted #''s'!CS48/'Non Double Counted #''s'!$CN48)*100</f>
        <v>2.8742060544303607</v>
      </c>
      <c r="AX48" s="163">
        <f t="shared" si="67"/>
        <v>-5.0319336024814021</v>
      </c>
      <c r="AY48" s="149">
        <f t="shared" si="68"/>
        <v>0.48469728356140607</v>
      </c>
      <c r="AZ48" s="149">
        <f t="shared" si="69"/>
        <v>3.3446593100405142</v>
      </c>
      <c r="BA48" s="149">
        <f t="shared" si="70"/>
        <v>0.54374098284115613</v>
      </c>
      <c r="BB48" s="149">
        <f t="shared" si="71"/>
        <v>0.6588360260383288</v>
      </c>
      <c r="BD48" s="97">
        <f t="shared" si="12"/>
        <v>100</v>
      </c>
      <c r="BE48" s="97">
        <f t="shared" si="13"/>
        <v>100.00000000000001</v>
      </c>
      <c r="BG48" s="323">
        <f>('Non Double Counted #''s'!AM48/'Non Double Counted #''s'!$AL48)*100</f>
        <v>85.612219701972492</v>
      </c>
      <c r="BH48" s="323">
        <f>('Non Double Counted #''s'!AN48/'Non Double Counted #''s'!$AL48)*100</f>
        <v>4.1336242786183925</v>
      </c>
      <c r="BI48" s="323">
        <f>('Non Double Counted #''s'!AO48/'Non Double Counted #''s'!$AL48)*100</f>
        <v>6.8361997186252843</v>
      </c>
      <c r="BJ48" s="323">
        <f>('Non Double Counted #''s'!AP48/'Non Double Counted #''s'!$AL48)*100</f>
        <v>1.0255247064228086</v>
      </c>
      <c r="BK48" s="323">
        <f>('Non Double Counted #''s'!AQ48/'Non Double Counted #''s'!$AL48)*100</f>
        <v>2.392431594361021</v>
      </c>
      <c r="BL48" s="323">
        <f>('Non Double Counted #''s'!CU48/'Non Double Counted #''s'!$CT48)*100</f>
        <v>80.488099142015727</v>
      </c>
      <c r="BM48" s="323">
        <f>('Non Double Counted #''s'!CV48/'Non Double Counted #''s'!$CT48)*100</f>
        <v>4.6425118641851757</v>
      </c>
      <c r="BN48" s="323">
        <f>('Non Double Counted #''s'!CW48/'Non Double Counted #''s'!$CT48)*100</f>
        <v>10.168732125327464</v>
      </c>
      <c r="BO48" s="323">
        <f>('Non Double Counted #''s'!CX48/'Non Double Counted #''s'!$CT48)*100</f>
        <v>1.7002364598940316</v>
      </c>
      <c r="BP48" s="323">
        <f>('Non Double Counted #''s'!CY48/'Non Double Counted #''s'!$CT48)*100</f>
        <v>3.0004204085776105</v>
      </c>
      <c r="BQ48" s="61">
        <f t="shared" si="14"/>
        <v>-5.124120559956765</v>
      </c>
      <c r="BR48" s="61">
        <f t="shared" si="15"/>
        <v>0.50888758556678315</v>
      </c>
      <c r="BS48" s="61">
        <f t="shared" si="16"/>
        <v>3.33253240670218</v>
      </c>
      <c r="BT48" s="61">
        <f t="shared" si="17"/>
        <v>0.60798881421658946</v>
      </c>
      <c r="BU48" s="61">
        <f t="shared" si="18"/>
        <v>0.67471175347122303</v>
      </c>
      <c r="BW48" s="97">
        <f t="shared" si="19"/>
        <v>100</v>
      </c>
      <c r="BX48" s="97">
        <f t="shared" si="20"/>
        <v>100.00000000000001</v>
      </c>
    </row>
    <row r="49" spans="1:76">
      <c r="A49" s="102" t="s">
        <v>64</v>
      </c>
      <c r="B49" s="138">
        <f>('Non Double Counted #''s'!U49/'Non Double Counted #''s'!$T49)*100</f>
        <v>91.573235923302178</v>
      </c>
      <c r="C49" s="138">
        <f>('Non Double Counted #''s'!V49/'Non Double Counted #''s'!$T49)*100</f>
        <v>0.66565966322493642</v>
      </c>
      <c r="D49" s="138">
        <f>('Non Double Counted #''s'!W49/'Non Double Counted #''s'!$T49)*100</f>
        <v>1.3190592429241244</v>
      </c>
      <c r="E49" s="138">
        <f>('Non Double Counted #''s'!X49/'Non Double Counted #''s'!$T49)*100</f>
        <v>0.91793445885091585</v>
      </c>
      <c r="F49" s="138">
        <f>('Non Double Counted #''s'!Y49/'Non Double Counted #''s'!$T49)*100</f>
        <v>5.5241107116978485</v>
      </c>
      <c r="G49" s="153">
        <f>('Non Double Counted #''s'!CC49/'Non Double Counted #''s'!$CB49)*100</f>
        <v>88.559681371832284</v>
      </c>
      <c r="H49" s="138">
        <f>('Non Double Counted #''s'!CD49/'Non Double Counted #''s'!$CB49)*100</f>
        <v>1.2593357234344935</v>
      </c>
      <c r="I49" s="138">
        <f>('Non Double Counted #''s'!CE49/'Non Double Counted #''s'!$CB49)*100</f>
        <v>2.2396963440809903</v>
      </c>
      <c r="J49" s="138">
        <f>('Non Double Counted #''s'!CF49/'Non Double Counted #''s'!$CB49)*100</f>
        <v>1.565067872244609</v>
      </c>
      <c r="K49" s="138">
        <f>('Non Double Counted #''s'!CG49/'Non Double Counted #''s'!$CB49)*100</f>
        <v>6.3762186884076204</v>
      </c>
      <c r="L49" s="60">
        <f t="shared" si="55"/>
        <v>-3.0135545514698947</v>
      </c>
      <c r="M49" s="70">
        <f t="shared" si="56"/>
        <v>0.5936760602095571</v>
      </c>
      <c r="N49" s="70">
        <f t="shared" si="57"/>
        <v>0.92063710115686592</v>
      </c>
      <c r="O49" s="70">
        <f t="shared" si="58"/>
        <v>0.8521079767097719</v>
      </c>
      <c r="P49" s="70">
        <f t="shared" si="59"/>
        <v>0.64713341339369312</v>
      </c>
      <c r="R49" s="97">
        <f t="shared" si="60"/>
        <v>100.00000000000001</v>
      </c>
      <c r="S49" s="97">
        <f t="shared" si="61"/>
        <v>100</v>
      </c>
      <c r="U49" s="139">
        <f>('Non Double Counted #''s'!AA49/'Non Double Counted #''s'!$Z49)*100</f>
        <v>91.262957344744692</v>
      </c>
      <c r="V49" s="139">
        <f>('Non Double Counted #''s'!AB49/'Non Double Counted #''s'!$Z49)*100</f>
        <v>0.71678760451508317</v>
      </c>
      <c r="W49" s="139">
        <f>('Non Double Counted #''s'!AC49/'Non Double Counted #''s'!$Z49)*100</f>
        <v>1.4343644488501566</v>
      </c>
      <c r="X49" s="139">
        <f>('Non Double Counted #''s'!AD49/'Non Double Counted #''s'!$Z49)*100</f>
        <v>0.94361512878026133</v>
      </c>
      <c r="Y49" s="139">
        <f>('Non Double Counted #''s'!AE49/'Non Double Counted #''s'!$Z49)*100</f>
        <v>5.6422754731098106</v>
      </c>
      <c r="Z49" s="154">
        <f>('Non Double Counted #''s'!CI49/'Non Double Counted #''s'!$CH49)*100</f>
        <v>88.094816102271494</v>
      </c>
      <c r="AA49" s="139">
        <f>('Non Double Counted #''s'!CJ49/'Non Double Counted #''s'!$CH49)*100</f>
        <v>1.4334760758574558</v>
      </c>
      <c r="AB49" s="139">
        <f>('Non Double Counted #''s'!CK49/'Non Double Counted #''s'!$CH49)*100</f>
        <v>2.4627373404151922</v>
      </c>
      <c r="AC49" s="139">
        <f>('Non Double Counted #''s'!CL49/'Non Double Counted #''s'!$CH49)*100</f>
        <v>1.6194320410275174</v>
      </c>
      <c r="AD49" s="139">
        <f>('Non Double Counted #''s'!CM49/'Non Double Counted #''s'!$CH49)*100</f>
        <v>6.3895384404283426</v>
      </c>
      <c r="AE49" s="60">
        <f t="shared" si="62"/>
        <v>-3.1681412424731974</v>
      </c>
      <c r="AF49" s="70">
        <f t="shared" si="63"/>
        <v>0.71668847134237268</v>
      </c>
      <c r="AG49" s="70">
        <f t="shared" si="64"/>
        <v>1.0283728915650356</v>
      </c>
      <c r="AH49" s="70">
        <f t="shared" si="65"/>
        <v>0.74726296731853203</v>
      </c>
      <c r="AI49" s="70">
        <f t="shared" si="66"/>
        <v>0.67581691224725604</v>
      </c>
      <c r="AJ49" s="70"/>
      <c r="AK49" s="97">
        <f t="shared" si="10"/>
        <v>100</v>
      </c>
      <c r="AL49" s="97">
        <f t="shared" si="11"/>
        <v>100</v>
      </c>
      <c r="AN49" s="139">
        <f>('Non Double Counted #''s'!AG49/'Non Double Counted #''s'!$AF49)*100</f>
        <v>90.984196026799907</v>
      </c>
      <c r="AO49" s="139">
        <f>('Non Double Counted #''s'!AH49/'Non Double Counted #''s'!$AF49)*100</f>
        <v>0.75613769166209621</v>
      </c>
      <c r="AP49" s="139">
        <f>('Non Double Counted #''s'!AI49/'Non Double Counted #''s'!$AF49)*100</f>
        <v>1.5498926012622316</v>
      </c>
      <c r="AQ49" s="139">
        <f>('Non Double Counted #''s'!AJ49/'Non Double Counted #''s'!$AF49)*100</f>
        <v>0.97583488886324865</v>
      </c>
      <c r="AR49" s="139">
        <f>('Non Double Counted #''s'!AK49/'Non Double Counted #''s'!$AF49)*100</f>
        <v>5.7339387914125268</v>
      </c>
      <c r="AS49" s="154">
        <f>('Non Double Counted #''s'!CO49/'Non Double Counted #''s'!$CN49)*100</f>
        <v>87.304549532550084</v>
      </c>
      <c r="AT49" s="154">
        <f>('Non Double Counted #''s'!CP49/'Non Double Counted #''s'!$CN49)*100</f>
        <v>1.7276915867308642</v>
      </c>
      <c r="AU49" s="154">
        <f>('Non Double Counted #''s'!CQ49/'Non Double Counted #''s'!$CN49)*100</f>
        <v>2.8713299686339235</v>
      </c>
      <c r="AV49" s="154">
        <f>('Non Double Counted #''s'!CR49/'Non Double Counted #''s'!$CN49)*100</f>
        <v>1.723267988493115</v>
      </c>
      <c r="AW49" s="154">
        <f>('Non Double Counted #''s'!CS49/'Non Double Counted #''s'!$CN49)*100</f>
        <v>6.3731609235920166</v>
      </c>
      <c r="AX49" s="60">
        <f t="shared" si="67"/>
        <v>-3.6796464942498233</v>
      </c>
      <c r="AY49" s="70">
        <f t="shared" si="68"/>
        <v>0.97155389506876799</v>
      </c>
      <c r="AZ49" s="70">
        <f t="shared" si="69"/>
        <v>1.3214373673716919</v>
      </c>
      <c r="BA49" s="70">
        <f t="shared" si="70"/>
        <v>0.63922213217948975</v>
      </c>
      <c r="BB49" s="70">
        <f t="shared" si="71"/>
        <v>0.74743309962986637</v>
      </c>
      <c r="BD49" s="97">
        <f t="shared" si="12"/>
        <v>100</v>
      </c>
      <c r="BE49" s="97">
        <f t="shared" si="13"/>
        <v>100.00000000000001</v>
      </c>
      <c r="BG49" s="323">
        <f>('Non Double Counted #''s'!AM49/'Non Double Counted #''s'!$AL49)*100</f>
        <v>90.67142830196984</v>
      </c>
      <c r="BH49" s="323">
        <f>('Non Double Counted #''s'!AN49/'Non Double Counted #''s'!$AL49)*100</f>
        <v>0.83260504624361054</v>
      </c>
      <c r="BI49" s="323">
        <f>('Non Double Counted #''s'!AO49/'Non Double Counted #''s'!$AL49)*100</f>
        <v>1.6708687259901038</v>
      </c>
      <c r="BJ49" s="323">
        <f>('Non Double Counted #''s'!AP49/'Non Double Counted #''s'!$AL49)*100</f>
        <v>0.99812007620293119</v>
      </c>
      <c r="BK49" s="323">
        <f>('Non Double Counted #''s'!AQ49/'Non Double Counted #''s'!$AL49)*100</f>
        <v>5.8269778495935221</v>
      </c>
      <c r="BL49" s="323">
        <f>('Non Double Counted #''s'!CU49/'Non Double Counted #''s'!$CT49)*100</f>
        <v>86.598997676752106</v>
      </c>
      <c r="BM49" s="323">
        <f>('Non Double Counted #''s'!CV49/'Non Double Counted #''s'!$CT49)*100</f>
        <v>2.0027532786464035</v>
      </c>
      <c r="BN49" s="323">
        <f>('Non Double Counted #''s'!CW49/'Non Double Counted #''s'!$CT49)*100</f>
        <v>3.1696511882642171</v>
      </c>
      <c r="BO49" s="323">
        <f>('Non Double Counted #''s'!CX49/'Non Double Counted #''s'!$CT49)*100</f>
        <v>1.8038302487416866</v>
      </c>
      <c r="BP49" s="323">
        <f>('Non Double Counted #''s'!CY49/'Non Double Counted #''s'!$CT49)*100</f>
        <v>6.4247676075955873</v>
      </c>
      <c r="BQ49" s="61">
        <f t="shared" si="14"/>
        <v>-4.0724306252177342</v>
      </c>
      <c r="BR49" s="61">
        <f t="shared" si="15"/>
        <v>1.170148232402793</v>
      </c>
      <c r="BS49" s="61">
        <f t="shared" si="16"/>
        <v>1.4987824622741133</v>
      </c>
      <c r="BT49" s="61">
        <f t="shared" si="17"/>
        <v>0.59778975800206524</v>
      </c>
      <c r="BU49" s="61">
        <f t="shared" si="18"/>
        <v>0.80571017253875543</v>
      </c>
      <c r="BW49" s="97">
        <f t="shared" si="19"/>
        <v>100.00000000000001</v>
      </c>
      <c r="BX49" s="97">
        <f t="shared" si="20"/>
        <v>100</v>
      </c>
    </row>
    <row r="50" spans="1:76">
      <c r="A50" s="102" t="s">
        <v>65</v>
      </c>
      <c r="B50" s="138">
        <f>('Non Double Counted #''s'!U50/'Non Double Counted #''s'!$T50)*100</f>
        <v>83.935667383997853</v>
      </c>
      <c r="C50" s="138">
        <f>('Non Double Counted #''s'!V50/'Non Double Counted #''s'!$T50)*100</f>
        <v>11.528449172341904</v>
      </c>
      <c r="D50" s="138">
        <f>('Non Double Counted #''s'!W50/'Non Double Counted #''s'!$T50)*100</f>
        <v>2.0173995974822185</v>
      </c>
      <c r="E50" s="138">
        <f>('Non Double Counted #''s'!X50/'Non Double Counted #''s'!$T50)*100</f>
        <v>1.055753260076244</v>
      </c>
      <c r="F50" s="138">
        <f>('Non Double Counted #''s'!Y50/'Non Double Counted #''s'!$T50)*100</f>
        <v>1.462730586101777</v>
      </c>
      <c r="G50" s="153">
        <f>('Non Double Counted #''s'!CC50/'Non Double Counted #''s'!$CB50)*100</f>
        <v>81.003713224941365</v>
      </c>
      <c r="H50" s="138">
        <f>('Non Double Counted #''s'!CD50/'Non Double Counted #''s'!$CB50)*100</f>
        <v>12.126651728534837</v>
      </c>
      <c r="I50" s="138">
        <f>('Non Double Counted #''s'!CE50/'Non Double Counted #''s'!$CB50)*100</f>
        <v>3.1798835698826267</v>
      </c>
      <c r="J50" s="138">
        <f>('Non Double Counted #''s'!CF50/'Non Double Counted #''s'!$CB50)*100</f>
        <v>1.750262950444744</v>
      </c>
      <c r="K50" s="138">
        <f>('Non Double Counted #''s'!CG50/'Non Double Counted #''s'!$CB50)*100</f>
        <v>1.9394885261964299</v>
      </c>
      <c r="L50" s="60">
        <f t="shared" si="55"/>
        <v>-2.9319541590564882</v>
      </c>
      <c r="M50" s="70">
        <f t="shared" si="56"/>
        <v>0.59820255619293228</v>
      </c>
      <c r="N50" s="70">
        <f t="shared" si="57"/>
        <v>1.1624839724004081</v>
      </c>
      <c r="O50" s="70">
        <f t="shared" si="58"/>
        <v>0.47675794009465289</v>
      </c>
      <c r="P50" s="70">
        <f t="shared" si="59"/>
        <v>0.69450969036849997</v>
      </c>
      <c r="R50" s="97">
        <f t="shared" si="60"/>
        <v>100</v>
      </c>
      <c r="S50" s="97">
        <f t="shared" si="61"/>
        <v>100.00000000000001</v>
      </c>
      <c r="U50" s="139">
        <f>('Non Double Counted #''s'!AA50/'Non Double Counted #''s'!$Z50)*100</f>
        <v>83.713179573136586</v>
      </c>
      <c r="V50" s="139">
        <f>('Non Double Counted #''s'!AB50/'Non Double Counted #''s'!$Z50)*100</f>
        <v>11.587919003605601</v>
      </c>
      <c r="W50" s="139">
        <f>('Non Double Counted #''s'!AC50/'Non Double Counted #''s'!$Z50)*100</f>
        <v>2.100585228693856</v>
      </c>
      <c r="X50" s="139">
        <f>('Non Double Counted #''s'!AD50/'Non Double Counted #''s'!$Z50)*100</f>
        <v>1.0825302337777338</v>
      </c>
      <c r="Y50" s="139">
        <f>('Non Double Counted #''s'!AE50/'Non Double Counted #''s'!$Z50)*100</f>
        <v>1.5157859607862245</v>
      </c>
      <c r="Z50" s="154">
        <f>('Non Double Counted #''s'!CI50/'Non Double Counted #''s'!$CH50)*100</f>
        <v>80.74257041940885</v>
      </c>
      <c r="AA50" s="139">
        <f>('Non Double Counted #''s'!CJ50/'Non Double Counted #''s'!$CH50)*100</f>
        <v>12.174606783911436</v>
      </c>
      <c r="AB50" s="139">
        <f>('Non Double Counted #''s'!CK50/'Non Double Counted #''s'!$CH50)*100</f>
        <v>3.2667329335663506</v>
      </c>
      <c r="AC50" s="139">
        <f>('Non Double Counted #''s'!CL50/'Non Double Counted #''s'!$CH50)*100</f>
        <v>1.7989167744045182</v>
      </c>
      <c r="AD50" s="139">
        <f>('Non Double Counted #''s'!CM50/'Non Double Counted #''s'!$CH50)*100</f>
        <v>2.0171730887088564</v>
      </c>
      <c r="AE50" s="60">
        <f t="shared" si="62"/>
        <v>-2.9706091537277359</v>
      </c>
      <c r="AF50" s="70">
        <f t="shared" si="63"/>
        <v>0.58668778030583546</v>
      </c>
      <c r="AG50" s="70">
        <f t="shared" si="64"/>
        <v>1.1661477048724946</v>
      </c>
      <c r="AH50" s="70">
        <f t="shared" si="65"/>
        <v>0.50138712792263185</v>
      </c>
      <c r="AI50" s="70">
        <f t="shared" si="66"/>
        <v>0.71638654062678442</v>
      </c>
      <c r="AJ50" s="70"/>
      <c r="AK50" s="97">
        <f t="shared" si="10"/>
        <v>100</v>
      </c>
      <c r="AL50" s="97">
        <f t="shared" si="11"/>
        <v>100</v>
      </c>
      <c r="AN50" s="139">
        <f>('Non Double Counted #''s'!AG50/'Non Double Counted #''s'!$AF50)*100</f>
        <v>83.501255346969714</v>
      </c>
      <c r="AO50" s="139">
        <f>('Non Double Counted #''s'!AH50/'Non Double Counted #''s'!$AF50)*100</f>
        <v>11.629916119480965</v>
      </c>
      <c r="AP50" s="139">
        <f>('Non Double Counted #''s'!AI50/'Non Double Counted #''s'!$AF50)*100</f>
        <v>2.1834323595536285</v>
      </c>
      <c r="AQ50" s="139">
        <f>('Non Double Counted #''s'!AJ50/'Non Double Counted #''s'!$AF50)*100</f>
        <v>1.1114663072012245</v>
      </c>
      <c r="AR50" s="139">
        <f>('Non Double Counted #''s'!AK50/'Non Double Counted #''s'!$AF50)*100</f>
        <v>1.5739298667944674</v>
      </c>
      <c r="AS50" s="154">
        <f>('Non Double Counted #''s'!CO50/'Non Double Counted #''s'!$CN50)*100</f>
        <v>80.468434010831388</v>
      </c>
      <c r="AT50" s="154">
        <f>('Non Double Counted #''s'!CP50/'Non Double Counted #''s'!$CN50)*100</f>
        <v>12.224418554002451</v>
      </c>
      <c r="AU50" s="154">
        <f>('Non Double Counted #''s'!CQ50/'Non Double Counted #''s'!$CN50)*100</f>
        <v>3.3642507938944277</v>
      </c>
      <c r="AV50" s="154">
        <f>('Non Double Counted #''s'!CR50/'Non Double Counted #''s'!$CN50)*100</f>
        <v>1.8502597225708006</v>
      </c>
      <c r="AW50" s="154">
        <f>('Non Double Counted #''s'!CS50/'Non Double Counted #''s'!$CN50)*100</f>
        <v>2.0926369187009239</v>
      </c>
      <c r="AX50" s="60">
        <f t="shared" si="67"/>
        <v>-3.0328213361383263</v>
      </c>
      <c r="AY50" s="70">
        <f t="shared" si="68"/>
        <v>0.59450243452148577</v>
      </c>
      <c r="AZ50" s="70">
        <f t="shared" si="69"/>
        <v>1.1808184343407993</v>
      </c>
      <c r="BA50" s="70">
        <f t="shared" si="70"/>
        <v>0.5187070519064565</v>
      </c>
      <c r="BB50" s="70">
        <f t="shared" si="71"/>
        <v>0.7387934153695761</v>
      </c>
      <c r="BD50" s="97">
        <f t="shared" si="12"/>
        <v>100.00000000000001</v>
      </c>
      <c r="BE50" s="97">
        <f t="shared" si="13"/>
        <v>99.999999999999986</v>
      </c>
      <c r="BG50" s="323">
        <f>('Non Double Counted #''s'!AM50/'Non Double Counted #''s'!$AL50)*100</f>
        <v>83.306918815440156</v>
      </c>
      <c r="BH50" s="323">
        <f>('Non Double Counted #''s'!AN50/'Non Double Counted #''s'!$AL50)*100</f>
        <v>11.660951700269854</v>
      </c>
      <c r="BI50" s="323">
        <f>('Non Double Counted #''s'!AO50/'Non Double Counted #''s'!$AL50)*100</f>
        <v>2.2667789127132627</v>
      </c>
      <c r="BJ50" s="323">
        <f>('Non Double Counted #''s'!AP50/'Non Double Counted #''s'!$AL50)*100</f>
        <v>1.1412574557048238</v>
      </c>
      <c r="BK50" s="323">
        <f>('Non Double Counted #''s'!AQ50/'Non Double Counted #''s'!$AL50)*100</f>
        <v>1.6240931158719083</v>
      </c>
      <c r="BL50" s="323">
        <f>('Non Double Counted #''s'!CU50/'Non Double Counted #''s'!$CT50)*100</f>
        <v>80.111518183761959</v>
      </c>
      <c r="BM50" s="323">
        <f>('Non Double Counted #''s'!CV50/'Non Double Counted #''s'!$CT50)*100</f>
        <v>12.303251213563239</v>
      </c>
      <c r="BN50" s="323">
        <f>('Non Double Counted #''s'!CW50/'Non Double Counted #''s'!$CT50)*100</f>
        <v>3.4775257170353733</v>
      </c>
      <c r="BO50" s="323">
        <f>('Non Double Counted #''s'!CX50/'Non Double Counted #''s'!$CT50)*100</f>
        <v>1.9033025497398992</v>
      </c>
      <c r="BP50" s="323">
        <f>('Non Double Counted #''s'!CY50/'Non Double Counted #''s'!$CT50)*100</f>
        <v>2.2044023358995384</v>
      </c>
      <c r="BQ50" s="61">
        <f t="shared" si="14"/>
        <v>-3.1954006316781971</v>
      </c>
      <c r="BR50" s="61">
        <f t="shared" si="15"/>
        <v>0.64229951329338597</v>
      </c>
      <c r="BS50" s="61">
        <f t="shared" si="16"/>
        <v>1.2107468043221106</v>
      </c>
      <c r="BT50" s="61">
        <f t="shared" si="17"/>
        <v>0.58030922002763008</v>
      </c>
      <c r="BU50" s="61">
        <f t="shared" si="18"/>
        <v>0.76204509403507537</v>
      </c>
      <c r="BW50" s="97">
        <f t="shared" si="19"/>
        <v>100</v>
      </c>
      <c r="BX50" s="97">
        <f t="shared" si="20"/>
        <v>100.00000000000003</v>
      </c>
    </row>
    <row r="51" spans="1:76">
      <c r="A51" s="102" t="s">
        <v>69</v>
      </c>
      <c r="B51" s="138">
        <f>('Non Double Counted #''s'!U51/'Non Double Counted #''s'!$T51)*100</f>
        <v>87.793411141352692</v>
      </c>
      <c r="C51" s="138">
        <f>('Non Double Counted #''s'!V51/'Non Double Counted #''s'!$T51)*100</f>
        <v>0.68972789160477388</v>
      </c>
      <c r="D51" s="138">
        <f>('Non Double Counted #''s'!W51/'Non Double Counted #''s'!$T51)*100</f>
        <v>1.6541343473418524</v>
      </c>
      <c r="E51" s="138">
        <f>('Non Double Counted #''s'!X51/'Non Double Counted #''s'!$T51)*100</f>
        <v>1.1213844643174884</v>
      </c>
      <c r="F51" s="138">
        <f>('Non Double Counted #''s'!Y51/'Non Double Counted #''s'!$T51)*100</f>
        <v>8.7413421553831867</v>
      </c>
      <c r="G51" s="153">
        <f>('Non Double Counted #''s'!CC51/'Non Double Counted #''s'!$CB51)*100</f>
        <v>84.381894034816924</v>
      </c>
      <c r="H51" s="138">
        <f>('Non Double Counted #''s'!CD51/'Non Double Counted #''s'!$CB51)*100</f>
        <v>1.3329984152062537</v>
      </c>
      <c r="I51" s="138">
        <f>('Non Double Counted #''s'!CE51/'Non Double Counted #''s'!$CB51)*100</f>
        <v>2.9147584827723456</v>
      </c>
      <c r="J51" s="138">
        <f>('Non Double Counted #''s'!CF51/'Non Double Counted #''s'!$CB51)*100</f>
        <v>1.8512720821471651</v>
      </c>
      <c r="K51" s="138">
        <f>('Non Double Counted #''s'!CG51/'Non Double Counted #''s'!$CB51)*100</f>
        <v>9.5190769850573123</v>
      </c>
      <c r="L51" s="60">
        <f t="shared" si="55"/>
        <v>-3.4115171065357686</v>
      </c>
      <c r="M51" s="70">
        <f t="shared" si="56"/>
        <v>0.64327052360147985</v>
      </c>
      <c r="N51" s="70">
        <f t="shared" si="57"/>
        <v>1.2606241354304932</v>
      </c>
      <c r="O51" s="70">
        <f t="shared" si="58"/>
        <v>0.77773482967412555</v>
      </c>
      <c r="P51" s="70">
        <f t="shared" si="59"/>
        <v>0.7298876178296767</v>
      </c>
      <c r="R51" s="97">
        <f t="shared" si="60"/>
        <v>100</v>
      </c>
      <c r="S51" s="97">
        <f t="shared" si="61"/>
        <v>99.999999999999986</v>
      </c>
      <c r="U51" s="139">
        <f>('Non Double Counted #''s'!AA51/'Non Double Counted #''s'!$Z51)*100</f>
        <v>87.498769215015187</v>
      </c>
      <c r="V51" s="139">
        <f>('Non Double Counted #''s'!AB51/'Non Double Counted #''s'!$Z51)*100</f>
        <v>0.74976139181761015</v>
      </c>
      <c r="W51" s="139">
        <f>('Non Double Counted #''s'!AC51/'Non Double Counted #''s'!$Z51)*100</f>
        <v>1.8195925215535067</v>
      </c>
      <c r="X51" s="139">
        <f>('Non Double Counted #''s'!AD51/'Non Double Counted #''s'!$Z51)*100</f>
        <v>1.1541152854961672</v>
      </c>
      <c r="Y51" s="139">
        <f>('Non Double Counted #''s'!AE51/'Non Double Counted #''s'!$Z51)*100</f>
        <v>8.7777615861175331</v>
      </c>
      <c r="Z51" s="154">
        <f>('Non Double Counted #''s'!CI51/'Non Double Counted #''s'!$CH51)*100</f>
        <v>83.838080815595774</v>
      </c>
      <c r="AA51" s="139">
        <f>('Non Double Counted #''s'!CJ51/'Non Double Counted #''s'!$CH51)*100</f>
        <v>1.6014802832889745</v>
      </c>
      <c r="AB51" s="139">
        <f>('Non Double Counted #''s'!CK51/'Non Double Counted #''s'!$CH51)*100</f>
        <v>3.0857234740578434</v>
      </c>
      <c r="AC51" s="139">
        <f>('Non Double Counted #''s'!CL51/'Non Double Counted #''s'!$CH51)*100</f>
        <v>1.8819133285494518</v>
      </c>
      <c r="AD51" s="139">
        <f>('Non Double Counted #''s'!CM51/'Non Double Counted #''s'!$CH51)*100</f>
        <v>9.5928020985079581</v>
      </c>
      <c r="AE51" s="60">
        <f t="shared" si="62"/>
        <v>-3.6606883994194135</v>
      </c>
      <c r="AF51" s="70">
        <f t="shared" si="63"/>
        <v>0.85171889147136437</v>
      </c>
      <c r="AG51" s="70">
        <f t="shared" si="64"/>
        <v>1.2661309525043367</v>
      </c>
      <c r="AH51" s="70">
        <f t="shared" si="65"/>
        <v>0.81504051239042496</v>
      </c>
      <c r="AI51" s="70">
        <f t="shared" si="66"/>
        <v>0.72779804305328466</v>
      </c>
      <c r="AJ51" s="70"/>
      <c r="AK51" s="97">
        <f t="shared" si="10"/>
        <v>100</v>
      </c>
      <c r="AL51" s="97">
        <f t="shared" si="11"/>
        <v>100.00000000000001</v>
      </c>
      <c r="AN51" s="139">
        <f>('Non Double Counted #''s'!AG51/'Non Double Counted #''s'!$AF51)*100</f>
        <v>87.206043525912008</v>
      </c>
      <c r="AO51" s="139">
        <f>('Non Double Counted #''s'!AH51/'Non Double Counted #''s'!$AF51)*100</f>
        <v>0.8042377746464171</v>
      </c>
      <c r="AP51" s="139">
        <f>('Non Double Counted #''s'!AI51/'Non Double Counted #''s'!$AF51)*100</f>
        <v>1.9796722509263609</v>
      </c>
      <c r="AQ51" s="139">
        <f>('Non Double Counted #''s'!AJ51/'Non Double Counted #''s'!$AF51)*100</f>
        <v>1.1805229372162205</v>
      </c>
      <c r="AR51" s="139">
        <f>('Non Double Counted #''s'!AK51/'Non Double Counted #''s'!$AF51)*100</f>
        <v>8.8295235112989925</v>
      </c>
      <c r="AS51" s="154">
        <f>('Non Double Counted #''s'!CO51/'Non Double Counted #''s'!$CN51)*100</f>
        <v>83.283957309762243</v>
      </c>
      <c r="AT51" s="154">
        <f>('Non Double Counted #''s'!CP51/'Non Double Counted #''s'!$CN51)*100</f>
        <v>1.7758798026221569</v>
      </c>
      <c r="AU51" s="154">
        <f>('Non Double Counted #''s'!CQ51/'Non Double Counted #''s'!$CN51)*100</f>
        <v>3.3999031811731175</v>
      </c>
      <c r="AV51" s="154">
        <f>('Non Double Counted #''s'!CR51/'Non Double Counted #''s'!$CN51)*100</f>
        <v>1.9361398168017356</v>
      </c>
      <c r="AW51" s="154">
        <f>('Non Double Counted #''s'!CS51/'Non Double Counted #''s'!$CN51)*100</f>
        <v>9.6041198896407405</v>
      </c>
      <c r="AX51" s="60">
        <f t="shared" si="67"/>
        <v>-3.9220862161497649</v>
      </c>
      <c r="AY51" s="70">
        <f t="shared" si="68"/>
        <v>0.97164202797573984</v>
      </c>
      <c r="AZ51" s="70">
        <f t="shared" si="69"/>
        <v>1.4202309302467566</v>
      </c>
      <c r="BA51" s="70">
        <f t="shared" si="70"/>
        <v>0.77459637834174799</v>
      </c>
      <c r="BB51" s="70">
        <f t="shared" si="71"/>
        <v>0.75561687958551516</v>
      </c>
      <c r="BD51" s="97">
        <f t="shared" si="12"/>
        <v>100</v>
      </c>
      <c r="BE51" s="97">
        <f t="shared" si="13"/>
        <v>100</v>
      </c>
      <c r="BG51" s="323">
        <f>('Non Double Counted #''s'!AM51/'Non Double Counted #''s'!$AL51)*100</f>
        <v>86.913006325472921</v>
      </c>
      <c r="BH51" s="323">
        <f>('Non Double Counted #''s'!AN51/'Non Double Counted #''s'!$AL51)*100</f>
        <v>0.85541905450145372</v>
      </c>
      <c r="BI51" s="323">
        <f>('Non Double Counted #''s'!AO51/'Non Double Counted #''s'!$AL51)*100</f>
        <v>2.1483079715437747</v>
      </c>
      <c r="BJ51" s="323">
        <f>('Non Double Counted #''s'!AP51/'Non Double Counted #''s'!$AL51)*100</f>
        <v>1.21403057893655</v>
      </c>
      <c r="BK51" s="323">
        <f>('Non Double Counted #''s'!AQ51/'Non Double Counted #''s'!$AL51)*100</f>
        <v>8.8692360695452965</v>
      </c>
      <c r="BL51" s="323">
        <f>('Non Double Counted #''s'!CU51/'Non Double Counted #''s'!$CT51)*100</f>
        <v>83.037126029243709</v>
      </c>
      <c r="BM51" s="323">
        <f>('Non Double Counted #''s'!CV51/'Non Double Counted #''s'!$CT51)*100</f>
        <v>1.7822838221935711</v>
      </c>
      <c r="BN51" s="323">
        <f>('Non Double Counted #''s'!CW51/'Non Double Counted #''s'!$CT51)*100</f>
        <v>3.5792188003633485</v>
      </c>
      <c r="BO51" s="323">
        <f>('Non Double Counted #''s'!CX51/'Non Double Counted #''s'!$CT51)*100</f>
        <v>1.9722800128930174</v>
      </c>
      <c r="BP51" s="323">
        <f>('Non Double Counted #''s'!CY51/'Non Double Counted #''s'!$CT51)*100</f>
        <v>9.6290913353063559</v>
      </c>
      <c r="BQ51" s="61">
        <f t="shared" si="14"/>
        <v>-3.8758802962292123</v>
      </c>
      <c r="BR51" s="61">
        <f t="shared" si="15"/>
        <v>0.92686476769211734</v>
      </c>
      <c r="BS51" s="61">
        <f t="shared" si="16"/>
        <v>1.4309108288195738</v>
      </c>
      <c r="BT51" s="61">
        <f t="shared" si="17"/>
        <v>0.75985526576105933</v>
      </c>
      <c r="BU51" s="61">
        <f t="shared" si="18"/>
        <v>0.75824943395646738</v>
      </c>
      <c r="BW51" s="97">
        <f t="shared" si="19"/>
        <v>99.999999999999986</v>
      </c>
      <c r="BX51" s="97">
        <f t="shared" si="20"/>
        <v>100.00000000000001</v>
      </c>
    </row>
    <row r="52" spans="1:76">
      <c r="A52" s="104" t="s">
        <v>73</v>
      </c>
      <c r="B52" s="143">
        <f>('Non Double Counted #''s'!U52/'Non Double Counted #''s'!$T52)*100</f>
        <v>87.029880025391719</v>
      </c>
      <c r="C52" s="143">
        <f>('Non Double Counted #''s'!V52/'Non Double Counted #''s'!$T52)*100</f>
        <v>5.6776726445948</v>
      </c>
      <c r="D52" s="143">
        <f>('Non Double Counted #''s'!W52/'Non Double Counted #''s'!$T52)*100</f>
        <v>3.8254746017102983</v>
      </c>
      <c r="E52" s="143">
        <f>('Non Double Counted #''s'!X52/'Non Double Counted #''s'!$T52)*100</f>
        <v>0.87750489500765616</v>
      </c>
      <c r="F52" s="143">
        <f>('Non Double Counted #''s'!Y52/'Non Double Counted #''s'!$T52)*100</f>
        <v>2.5894678332955197</v>
      </c>
      <c r="G52" s="157">
        <f>('Non Double Counted #''s'!CC52/'Non Double Counted #''s'!$CB52)*100</f>
        <v>83.055751398822821</v>
      </c>
      <c r="H52" s="143">
        <f>('Non Double Counted #''s'!CD52/'Non Double Counted #''s'!$CB52)*100</f>
        <v>6.2112827781665461</v>
      </c>
      <c r="I52" s="143">
        <f>('Non Double Counted #''s'!CE52/'Non Double Counted #''s'!$CB52)*100</f>
        <v>6.0973950793160858</v>
      </c>
      <c r="J52" s="143">
        <f>('Non Double Counted #''s'!CF52/'Non Double Counted #''s'!$CB52)*100</f>
        <v>1.4012126194923566</v>
      </c>
      <c r="K52" s="143">
        <f>('Non Double Counted #''s'!CG52/'Non Double Counted #''s'!$CB52)*100</f>
        <v>3.2343581242021955</v>
      </c>
      <c r="L52" s="62">
        <f t="shared" si="55"/>
        <v>-3.9741286265688984</v>
      </c>
      <c r="M52" s="63">
        <f t="shared" si="56"/>
        <v>0.53361013357174603</v>
      </c>
      <c r="N52" s="63">
        <f t="shared" si="57"/>
        <v>2.2719204776057875</v>
      </c>
      <c r="O52" s="63">
        <f t="shared" si="58"/>
        <v>0.64489029090667582</v>
      </c>
      <c r="P52" s="63">
        <f t="shared" si="59"/>
        <v>0.52370772448470049</v>
      </c>
      <c r="R52" s="97">
        <f t="shared" si="60"/>
        <v>99.999999999999986</v>
      </c>
      <c r="S52" s="97">
        <f t="shared" si="61"/>
        <v>100</v>
      </c>
      <c r="U52" s="139">
        <f>('Non Double Counted #''s'!AA52/'Non Double Counted #''s'!$Z52)*100</f>
        <v>86.70108095340774</v>
      </c>
      <c r="V52" s="139">
        <f>('Non Double Counted #''s'!AB52/'Non Double Counted #''s'!$Z52)*100</f>
        <v>5.7302615894757372</v>
      </c>
      <c r="W52" s="139">
        <f>('Non Double Counted #''s'!AC52/'Non Double Counted #''s'!$Z52)*100</f>
        <v>4.0149409382221553</v>
      </c>
      <c r="X52" s="139">
        <f>('Non Double Counted #''s'!AD52/'Non Double Counted #''s'!$Z52)*100</f>
        <v>0.90911461882314304</v>
      </c>
      <c r="Y52" s="139">
        <f>('Non Double Counted #''s'!AE52/'Non Double Counted #''s'!$Z52)*100</f>
        <v>2.6446019000712262</v>
      </c>
      <c r="Z52" s="154">
        <f>('Non Double Counted #''s'!CI52/'Non Double Counted #''s'!$CH52)*100</f>
        <v>82.800811260411862</v>
      </c>
      <c r="AA52" s="139">
        <f>('Non Double Counted #''s'!CJ52/'Non Double Counted #''s'!$CH52)*100</f>
        <v>6.2410087458119401</v>
      </c>
      <c r="AB52" s="139">
        <f>('Non Double Counted #''s'!CK52/'Non Double Counted #''s'!$CH52)*100</f>
        <v>6.2075322043630221</v>
      </c>
      <c r="AC52" s="139">
        <f>('Non Double Counted #''s'!CL52/'Non Double Counted #''s'!$CH52)*100</f>
        <v>1.4403644315327016</v>
      </c>
      <c r="AD52" s="139">
        <f>('Non Double Counted #''s'!CM52/'Non Double Counted #''s'!$CH52)*100</f>
        <v>3.3102833578804689</v>
      </c>
      <c r="AE52" s="62">
        <f t="shared" si="62"/>
        <v>-3.9002696929958773</v>
      </c>
      <c r="AF52" s="63">
        <f t="shared" si="63"/>
        <v>0.51074715633620293</v>
      </c>
      <c r="AG52" s="63">
        <f t="shared" si="64"/>
        <v>2.1925912661408669</v>
      </c>
      <c r="AH52" s="63">
        <f t="shared" si="65"/>
        <v>0.6656814578092427</v>
      </c>
      <c r="AI52" s="63">
        <f t="shared" si="66"/>
        <v>0.53124981270955851</v>
      </c>
      <c r="AJ52" s="70"/>
      <c r="AK52" s="97">
        <f t="shared" si="10"/>
        <v>99.999999999999986</v>
      </c>
      <c r="AL52" s="97">
        <f t="shared" si="11"/>
        <v>99.999999999999986</v>
      </c>
      <c r="AN52" s="139">
        <f>('Non Double Counted #''s'!AG52/'Non Double Counted #''s'!$AF52)*100</f>
        <v>86.416311678442781</v>
      </c>
      <c r="AO52" s="139">
        <f>('Non Double Counted #''s'!AH52/'Non Double Counted #''s'!$AF52)*100</f>
        <v>5.760289787299337</v>
      </c>
      <c r="AP52" s="139">
        <f>('Non Double Counted #''s'!AI52/'Non Double Counted #''s'!$AF52)*100</f>
        <v>4.188708817103735</v>
      </c>
      <c r="AQ52" s="139">
        <f>('Non Double Counted #''s'!AJ52/'Non Double Counted #''s'!$AF52)*100</f>
        <v>0.93906867652109105</v>
      </c>
      <c r="AR52" s="139">
        <f>('Non Double Counted #''s'!AK52/'Non Double Counted #''s'!$AF52)*100</f>
        <v>2.6956210406330601</v>
      </c>
      <c r="AS52" s="154">
        <f>('Non Double Counted #''s'!CO52/'Non Double Counted #''s'!$CN52)*100</f>
        <v>82.534387492462187</v>
      </c>
      <c r="AT52" s="154">
        <f>('Non Double Counted #''s'!CP52/'Non Double Counted #''s'!$CN52)*100</f>
        <v>6.2621621522788971</v>
      </c>
      <c r="AU52" s="154">
        <f>('Non Double Counted #''s'!CQ52/'Non Double Counted #''s'!$CN52)*100</f>
        <v>6.3371615471642064</v>
      </c>
      <c r="AV52" s="154">
        <f>('Non Double Counted #''s'!CR52/'Non Double Counted #''s'!$CN52)*100</f>
        <v>1.4801540665535609</v>
      </c>
      <c r="AW52" s="154">
        <f>('Non Double Counted #''s'!CS52/'Non Double Counted #''s'!$CN52)*100</f>
        <v>3.3861347415411496</v>
      </c>
      <c r="AX52" s="62">
        <f t="shared" si="67"/>
        <v>-3.8819241859805942</v>
      </c>
      <c r="AY52" s="63">
        <f t="shared" si="68"/>
        <v>0.50187236497956</v>
      </c>
      <c r="AZ52" s="63">
        <f t="shared" si="69"/>
        <v>2.1484527300604714</v>
      </c>
      <c r="BA52" s="63">
        <f t="shared" si="70"/>
        <v>0.6905137009080895</v>
      </c>
      <c r="BB52" s="63">
        <f t="shared" si="71"/>
        <v>0.5410853900324698</v>
      </c>
      <c r="BD52" s="97">
        <f t="shared" si="12"/>
        <v>100</v>
      </c>
      <c r="BE52" s="97">
        <f t="shared" si="13"/>
        <v>100</v>
      </c>
      <c r="BG52" s="323">
        <f>('Non Double Counted #''s'!AM52/'Non Double Counted #''s'!$AL52)*100</f>
        <v>86.15361742844027</v>
      </c>
      <c r="BH52" s="323">
        <f>('Non Double Counted #''s'!AN52/'Non Double Counted #''s'!$AL52)*100</f>
        <v>5.7788926023487193</v>
      </c>
      <c r="BI52" s="323">
        <f>('Non Double Counted #''s'!AO52/'Non Double Counted #''s'!$AL52)*100</f>
        <v>4.3561842720786723</v>
      </c>
      <c r="BJ52" s="323">
        <f>('Non Double Counted #''s'!AP52/'Non Double Counted #''s'!$AL52)*100</f>
        <v>0.9687973164337933</v>
      </c>
      <c r="BK52" s="323">
        <f>('Non Double Counted #''s'!AQ52/'Non Double Counted #''s'!$AL52)*100</f>
        <v>2.7425083806985526</v>
      </c>
      <c r="BL52" s="323">
        <f>('Non Double Counted #''s'!CU52/'Non Double Counted #''s'!$CT52)*100</f>
        <v>82.212008411890864</v>
      </c>
      <c r="BM52" s="323">
        <f>('Non Double Counted #''s'!CV52/'Non Double Counted #''s'!$CT52)*100</f>
        <v>6.2869123122209327</v>
      </c>
      <c r="BN52" s="323">
        <f>('Non Double Counted #''s'!CW52/'Non Double Counted #''s'!$CT52)*100</f>
        <v>6.4653732029726463</v>
      </c>
      <c r="BO52" s="323">
        <f>('Non Double Counted #''s'!CX52/'Non Double Counted #''s'!$CT52)*100</f>
        <v>1.5263225905956059</v>
      </c>
      <c r="BP52" s="323">
        <f>('Non Double Counted #''s'!CY52/'Non Double Counted #''s'!$CT52)*100</f>
        <v>3.5093834823199535</v>
      </c>
      <c r="BQ52" s="61">
        <f t="shared" si="14"/>
        <v>-3.9416090165494069</v>
      </c>
      <c r="BR52" s="61">
        <f t="shared" si="15"/>
        <v>0.50801970987221345</v>
      </c>
      <c r="BS52" s="61">
        <f t="shared" si="16"/>
        <v>2.109188930893974</v>
      </c>
      <c r="BT52" s="61">
        <f t="shared" si="17"/>
        <v>0.76687510162140082</v>
      </c>
      <c r="BU52" s="61">
        <f t="shared" si="18"/>
        <v>0.55752527416181263</v>
      </c>
      <c r="BW52" s="97">
        <f t="shared" si="19"/>
        <v>100.00000000000001</v>
      </c>
      <c r="BX52" s="97">
        <f t="shared" si="20"/>
        <v>100</v>
      </c>
    </row>
    <row r="53" spans="1:76">
      <c r="A53" s="105" t="s">
        <v>122</v>
      </c>
      <c r="B53" s="138">
        <f>('Non Double Counted #''s'!U53/'Non Double Counted #''s'!$T53)*100</f>
        <v>73.385344950778546</v>
      </c>
      <c r="C53" s="141">
        <f>('Non Double Counted #''s'!V53/'Non Double Counted #''s'!$T53)*100</f>
        <v>11.081196798079667</v>
      </c>
      <c r="D53" s="141">
        <f>('Non Double Counted #''s'!W53/'Non Double Counted #''s'!$T53)*100</f>
        <v>10.104731072792893</v>
      </c>
      <c r="E53" s="141">
        <f>('Non Double Counted #''s'!X53/'Non Double Counted #''s'!$T53)*100</f>
        <v>0.92194402857112745</v>
      </c>
      <c r="F53" s="141">
        <f>('Non Double Counted #''s'!Y53/'Non Double Counted #''s'!$T53)*100</f>
        <v>4.5067831497777577</v>
      </c>
      <c r="G53" s="153">
        <f>('Non Double Counted #''s'!CC53/'Non Double Counted #''s'!$CB53)*100</f>
        <v>68.468122981618791</v>
      </c>
      <c r="H53" s="141">
        <f>('Non Double Counted #''s'!CD53/'Non Double Counted #''s'!$CB53)*100</f>
        <v>11.126981611732429</v>
      </c>
      <c r="I53" s="141">
        <f>('Non Double Counted #''s'!CE53/'Non Double Counted #''s'!$CB53)*100</f>
        <v>12.95382204236989</v>
      </c>
      <c r="J53" s="141">
        <f>('Non Double Counted #''s'!CF53/'Non Double Counted #''s'!$CB53)*100</f>
        <v>1.4563035451537256</v>
      </c>
      <c r="K53" s="141">
        <f>('Non Double Counted #''s'!CG53/'Non Double Counted #''s'!$CB53)*100</f>
        <v>5.994769819125163</v>
      </c>
      <c r="L53" s="60">
        <f t="shared" si="55"/>
        <v>-4.9172219691597547</v>
      </c>
      <c r="M53" s="61">
        <f t="shared" si="56"/>
        <v>4.5784813652762324E-2</v>
      </c>
      <c r="N53" s="61">
        <f t="shared" si="57"/>
        <v>2.8490909695769968</v>
      </c>
      <c r="O53" s="61">
        <f t="shared" si="58"/>
        <v>1.4879866693474053</v>
      </c>
      <c r="P53" s="61">
        <f t="shared" si="59"/>
        <v>0.53435951658259817</v>
      </c>
      <c r="R53" s="97">
        <f t="shared" si="60"/>
        <v>100</v>
      </c>
      <c r="S53" s="97">
        <f t="shared" si="61"/>
        <v>100.00000000000001</v>
      </c>
      <c r="U53" s="264">
        <f>('Non Double Counted #''s'!AA53/'Non Double Counted #''s'!$Z53)*100</f>
        <v>72.973042020390707</v>
      </c>
      <c r="V53" s="264">
        <f>('Non Double Counted #''s'!AB53/'Non Double Counted #''s'!$Z53)*100</f>
        <v>11.090270373746538</v>
      </c>
      <c r="W53" s="264">
        <f>('Non Double Counted #''s'!AC53/'Non Double Counted #''s'!$Z53)*100</f>
        <v>10.330508934981241</v>
      </c>
      <c r="X53" s="264">
        <f>('Non Double Counted #''s'!AD53/'Non Double Counted #''s'!$Z53)*100</f>
        <v>0.95296589905254447</v>
      </c>
      <c r="Y53" s="266">
        <f>('Non Double Counted #''s'!AE53/'Non Double Counted #''s'!$Z53)*100</f>
        <v>4.6532127718289686</v>
      </c>
      <c r="Z53" s="267">
        <f>('Non Double Counted #''s'!CI53/'Non Double Counted #''s'!$CH53)*100</f>
        <v>67.967529544929462</v>
      </c>
      <c r="AA53" s="264">
        <f>('Non Double Counted #''s'!CJ53/'Non Double Counted #''s'!$CH53)*100</f>
        <v>11.150101062405684</v>
      </c>
      <c r="AB53" s="264">
        <f>('Non Double Counted #''s'!CK53/'Non Double Counted #''s'!$CH53)*100</f>
        <v>13.212341917772017</v>
      </c>
      <c r="AC53" s="264">
        <f>('Non Double Counted #''s'!CL53/'Non Double Counted #''s'!$CH53)*100</f>
        <v>1.489095685018071</v>
      </c>
      <c r="AD53" s="266">
        <f>('Non Double Counted #''s'!CM53/'Non Double Counted #''s'!$CH53)*100</f>
        <v>6.1809317898747711</v>
      </c>
      <c r="AE53" s="60">
        <f t="shared" si="62"/>
        <v>-5.005512475461245</v>
      </c>
      <c r="AF53" s="61">
        <f t="shared" si="63"/>
        <v>5.9830688659145537E-2</v>
      </c>
      <c r="AG53" s="61">
        <f t="shared" si="64"/>
        <v>2.881832982790776</v>
      </c>
      <c r="AH53" s="61">
        <f t="shared" si="65"/>
        <v>1.5277190180458025</v>
      </c>
      <c r="AI53" s="61">
        <f t="shared" si="66"/>
        <v>0.53612978596552652</v>
      </c>
      <c r="AJ53" s="61"/>
      <c r="AK53" s="97">
        <f t="shared" si="10"/>
        <v>100</v>
      </c>
      <c r="AL53" s="97">
        <f t="shared" si="11"/>
        <v>100.00000000000001</v>
      </c>
      <c r="AN53" s="264">
        <f>('Non Double Counted #''s'!AG53/'Non Double Counted #''s'!$AF53)*100</f>
        <v>72.587071986423425</v>
      </c>
      <c r="AO53" s="264">
        <f>('Non Double Counted #''s'!AH53/'Non Double Counted #''s'!$AF53)*100</f>
        <v>11.094502777651416</v>
      </c>
      <c r="AP53" s="264">
        <f>('Non Double Counted #''s'!AI53/'Non Double Counted #''s'!$AF53)*100</f>
        <v>10.548401897508132</v>
      </c>
      <c r="AQ53" s="264">
        <f>('Non Double Counted #''s'!AJ53/'Non Double Counted #''s'!$AF53)*100</f>
        <v>0.98367525842630488</v>
      </c>
      <c r="AR53" s="266">
        <f>('Non Double Counted #''s'!AK53/'Non Double Counted #''s'!$AF53)*100</f>
        <v>4.7863480799907201</v>
      </c>
      <c r="AS53" s="267">
        <f>('Non Double Counted #''s'!CO53/'Non Double Counted #''s'!$CN53)*100</f>
        <v>67.456703710216289</v>
      </c>
      <c r="AT53" s="267">
        <f>('Non Double Counted #''s'!CP53/'Non Double Counted #''s'!$CN53)*100</f>
        <v>11.185472417648562</v>
      </c>
      <c r="AU53" s="267">
        <f>('Non Double Counted #''s'!CQ53/'Non Double Counted #''s'!$CN53)*100</f>
        <v>13.486288105767805</v>
      </c>
      <c r="AV53" s="267">
        <f>('Non Double Counted #''s'!CR53/'Non Double Counted #''s'!$CN53)*100</f>
        <v>1.5301626351487698</v>
      </c>
      <c r="AW53" s="267">
        <f>('Non Double Counted #''s'!CS53/'Non Double Counted #''s'!$CN53)*100</f>
        <v>6.3413731312185879</v>
      </c>
      <c r="AX53" s="60">
        <f t="shared" si="67"/>
        <v>-5.1303682762071361</v>
      </c>
      <c r="AY53" s="61">
        <f t="shared" si="68"/>
        <v>9.0969639997146245E-2</v>
      </c>
      <c r="AZ53" s="61">
        <f t="shared" si="69"/>
        <v>2.9378862082596733</v>
      </c>
      <c r="BA53" s="61">
        <f t="shared" si="70"/>
        <v>1.5550250512278678</v>
      </c>
      <c r="BB53" s="61">
        <f t="shared" si="71"/>
        <v>0.54648737672246495</v>
      </c>
      <c r="BD53" s="97">
        <f t="shared" si="12"/>
        <v>99.999999999999986</v>
      </c>
      <c r="BE53" s="97">
        <f t="shared" si="13"/>
        <v>100.00000000000001</v>
      </c>
      <c r="BG53" s="323">
        <f>('Non Double Counted #''s'!AM53/'Non Double Counted #''s'!$AL53)*100</f>
        <v>72.217489985043088</v>
      </c>
      <c r="BH53" s="323">
        <f>('Non Double Counted #''s'!AN53/'Non Double Counted #''s'!$AL53)*100</f>
        <v>11.098859259385755</v>
      </c>
      <c r="BI53" s="323">
        <f>('Non Double Counted #''s'!AO53/'Non Double Counted #''s'!$AL53)*100</f>
        <v>10.75711908206779</v>
      </c>
      <c r="BJ53" s="323">
        <f>('Non Double Counted #''s'!AP53/'Non Double Counted #''s'!$AL53)*100</f>
        <v>1.0144437745312849</v>
      </c>
      <c r="BK53" s="323">
        <f>('Non Double Counted #''s'!AQ53/'Non Double Counted #''s'!$AL53)*100</f>
        <v>4.912087898972076</v>
      </c>
      <c r="BL53" s="323">
        <f>('Non Double Counted #''s'!CU53/'Non Double Counted #''s'!$CT53)*100</f>
        <v>66.816538148112201</v>
      </c>
      <c r="BM53" s="323">
        <f>('Non Double Counted #''s'!CV53/'Non Double Counted #''s'!$CT53)*100</f>
        <v>11.249220936198681</v>
      </c>
      <c r="BN53" s="323">
        <f>('Non Double Counted #''s'!CW53/'Non Double Counted #''s'!$CT53)*100</f>
        <v>13.776912884456644</v>
      </c>
      <c r="BO53" s="323">
        <f>('Non Double Counted #''s'!CX53/'Non Double Counted #''s'!$CT53)*100</f>
        <v>1.5752132685208289</v>
      </c>
      <c r="BP53" s="323">
        <f>('Non Double Counted #''s'!CY53/'Non Double Counted #''s'!$CT53)*100</f>
        <v>6.5821147627116394</v>
      </c>
      <c r="BQ53" s="61">
        <f t="shared" si="14"/>
        <v>-5.4009518369308864</v>
      </c>
      <c r="BR53" s="61">
        <f t="shared" si="15"/>
        <v>0.15036167681292589</v>
      </c>
      <c r="BS53" s="61">
        <f t="shared" si="16"/>
        <v>3.019793802388854</v>
      </c>
      <c r="BT53" s="61">
        <f t="shared" si="17"/>
        <v>1.6700268637395634</v>
      </c>
      <c r="BU53" s="61">
        <f t="shared" si="18"/>
        <v>0.56076949398954401</v>
      </c>
      <c r="BW53" s="97">
        <f t="shared" si="19"/>
        <v>99.999999999999986</v>
      </c>
      <c r="BX53" s="97">
        <f t="shared" si="20"/>
        <v>100</v>
      </c>
    </row>
    <row r="54" spans="1:76">
      <c r="A54" s="105"/>
      <c r="B54" s="138"/>
      <c r="C54" s="141"/>
      <c r="D54" s="141"/>
      <c r="E54" s="141"/>
      <c r="F54" s="141"/>
      <c r="G54" s="153"/>
      <c r="H54" s="141"/>
      <c r="I54" s="141"/>
      <c r="J54" s="141"/>
      <c r="K54" s="141"/>
      <c r="L54" s="60"/>
      <c r="M54" s="61"/>
      <c r="N54" s="61"/>
      <c r="O54" s="61"/>
      <c r="P54" s="61"/>
      <c r="R54" s="97"/>
      <c r="S54" s="97"/>
      <c r="U54" s="139"/>
      <c r="V54" s="139"/>
      <c r="W54" s="139"/>
      <c r="X54" s="139"/>
      <c r="Y54" s="139"/>
      <c r="Z54" s="154"/>
      <c r="AA54" s="139"/>
      <c r="AB54" s="139"/>
      <c r="AC54" s="139"/>
      <c r="AD54" s="139"/>
      <c r="AE54" s="60"/>
      <c r="AF54" s="61"/>
      <c r="AG54" s="61"/>
      <c r="AH54" s="61"/>
      <c r="AI54" s="61"/>
      <c r="AJ54" s="61"/>
      <c r="AK54" s="97">
        <f t="shared" si="10"/>
        <v>0</v>
      </c>
      <c r="AL54" s="97">
        <f t="shared" si="11"/>
        <v>0</v>
      </c>
      <c r="AN54" s="139"/>
      <c r="AO54" s="139"/>
      <c r="AP54" s="139"/>
      <c r="AQ54" s="139"/>
      <c r="AR54" s="139"/>
      <c r="AS54" s="154"/>
      <c r="AT54" s="154"/>
      <c r="AU54" s="154"/>
      <c r="AV54" s="154"/>
      <c r="AW54" s="154"/>
      <c r="AX54" s="60"/>
      <c r="AY54" s="61"/>
      <c r="AZ54" s="61"/>
      <c r="BA54" s="61"/>
      <c r="BB54" s="61"/>
      <c r="BD54" s="97"/>
      <c r="BE54" s="97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61"/>
      <c r="BR54" s="61"/>
      <c r="BS54" s="61"/>
      <c r="BT54" s="61"/>
      <c r="BU54" s="61"/>
      <c r="BW54" s="97"/>
      <c r="BX54" s="97"/>
    </row>
    <row r="55" spans="1:76">
      <c r="A55" s="102" t="s">
        <v>45</v>
      </c>
      <c r="B55" s="142">
        <f>('Non Double Counted #''s'!U55/'Non Double Counted #''s'!$T55)*100</f>
        <v>77.39690823894</v>
      </c>
      <c r="C55" s="142">
        <f>('Non Double Counted #''s'!V55/'Non Double Counted #''s'!$T55)*100</f>
        <v>8.969671618524897</v>
      </c>
      <c r="D55" s="142">
        <f>('Non Double Counted #''s'!W55/'Non Double Counted #''s'!$T55)*100</f>
        <v>9.7608138129308362</v>
      </c>
      <c r="E55" s="142">
        <f>('Non Double Counted #''s'!X55/'Non Double Counted #''s'!$T55)*100</f>
        <v>1.0121906255396405</v>
      </c>
      <c r="F55" s="142">
        <f>('Non Double Counted #''s'!Y55/'Non Double Counted #''s'!$T55)*100</f>
        <v>2.8604157040646307</v>
      </c>
      <c r="G55" s="156">
        <f>('Non Double Counted #''s'!CC55/'Non Double Counted #''s'!$CB55)*100</f>
        <v>70.936537987309222</v>
      </c>
      <c r="H55" s="142">
        <f>('Non Double Counted #''s'!CD55/'Non Double Counted #''s'!$CB55)*100</f>
        <v>9.5629943678751879</v>
      </c>
      <c r="I55" s="142">
        <f>('Non Double Counted #''s'!CE55/'Non Double Counted #''s'!$CB55)*100</f>
        <v>13.804249381896156</v>
      </c>
      <c r="J55" s="142">
        <f>('Non Double Counted #''s'!CF55/'Non Double Counted #''s'!$CB55)*100</f>
        <v>1.5326573591989743</v>
      </c>
      <c r="K55" s="142">
        <f>('Non Double Counted #''s'!CG55/'Non Double Counted #''s'!$CB55)*100</f>
        <v>4.1635609037204642</v>
      </c>
      <c r="L55" s="163">
        <f t="shared" ref="L55:L64" si="72">+G55-B55</f>
        <v>-6.4603702516307777</v>
      </c>
      <c r="M55" s="149">
        <f t="shared" ref="M55:M64" si="73">+H55-C55</f>
        <v>0.59332274935029083</v>
      </c>
      <c r="N55" s="149">
        <f t="shared" ref="N55:N64" si="74">+I55-D55</f>
        <v>4.0434355689653199</v>
      </c>
      <c r="O55" s="149">
        <f t="shared" ref="O55:O64" si="75">+K55-F55</f>
        <v>1.3031451996558334</v>
      </c>
      <c r="P55" s="149">
        <f t="shared" ref="P55:P64" si="76">+J55-E55</f>
        <v>0.52046673365933382</v>
      </c>
      <c r="R55" s="97">
        <f t="shared" ref="R55:R64" si="77">SUM(B55:F55)</f>
        <v>100.00000000000001</v>
      </c>
      <c r="S55" s="97">
        <f t="shared" ref="S55:S64" si="78">SUM(G55:K55)</f>
        <v>100.00000000000001</v>
      </c>
      <c r="U55" s="139">
        <f>('Non Double Counted #''s'!AA55/'Non Double Counted #''s'!$Z55)*100</f>
        <v>76.860365268174306</v>
      </c>
      <c r="V55" s="139">
        <f>('Non Double Counted #''s'!AB55/'Non Double Counted #''s'!$Z55)*100</f>
        <v>9.0299429190539815</v>
      </c>
      <c r="W55" s="139">
        <f>('Non Double Counted #''s'!AC55/'Non Double Counted #''s'!$Z55)*100</f>
        <v>10.066233385465893</v>
      </c>
      <c r="X55" s="139">
        <f>('Non Double Counted #''s'!AD55/'Non Double Counted #''s'!$Z55)*100</f>
        <v>1.0406404851604911</v>
      </c>
      <c r="Y55" s="139">
        <f>('Non Double Counted #''s'!AE55/'Non Double Counted #''s'!$Z55)*100</f>
        <v>3.0028179421453305</v>
      </c>
      <c r="Z55" s="154">
        <f>('Non Double Counted #''s'!CI55/'Non Double Counted #''s'!$CH55)*100</f>
        <v>70.268138427845557</v>
      </c>
      <c r="AA55" s="139">
        <f>('Non Double Counted #''s'!CJ55/'Non Double Counted #''s'!$CH55)*100</f>
        <v>9.6250585249837961</v>
      </c>
      <c r="AB55" s="139">
        <f>('Non Double Counted #''s'!CK55/'Non Double Counted #''s'!$CH55)*100</f>
        <v>14.222719976648495</v>
      </c>
      <c r="AC55" s="139">
        <f>('Non Double Counted #''s'!CL55/'Non Double Counted #''s'!$CH55)*100</f>
        <v>1.5597378192135747</v>
      </c>
      <c r="AD55" s="139">
        <f>('Non Double Counted #''s'!CM55/'Non Double Counted #''s'!$CH55)*100</f>
        <v>4.3243452513085785</v>
      </c>
      <c r="AE55" s="163">
        <f t="shared" ref="AE55:AE64" si="79">+Z55-U55</f>
        <v>-6.5922268403287489</v>
      </c>
      <c r="AF55" s="149">
        <f t="shared" ref="AF55:AF64" si="80">+AA55-V55</f>
        <v>0.59511560592981461</v>
      </c>
      <c r="AG55" s="149">
        <f t="shared" ref="AG55:AG64" si="81">+AB55-W55</f>
        <v>4.1564865911826026</v>
      </c>
      <c r="AH55" s="149">
        <f t="shared" ref="AH55:AH64" si="82">+AD55-Y55</f>
        <v>1.321527309163248</v>
      </c>
      <c r="AI55" s="149">
        <f t="shared" ref="AI55:AI64" si="83">+AC55-X55</f>
        <v>0.51909733405308356</v>
      </c>
      <c r="AJ55" s="149"/>
      <c r="AK55" s="97">
        <f t="shared" si="10"/>
        <v>100</v>
      </c>
      <c r="AL55" s="97">
        <f t="shared" si="11"/>
        <v>100</v>
      </c>
      <c r="AN55" s="139">
        <f>('Non Double Counted #''s'!AG55/'Non Double Counted #''s'!$AF55)*100</f>
        <v>76.349219073499711</v>
      </c>
      <c r="AO55" s="139">
        <f>('Non Double Counted #''s'!AH55/'Non Double Counted #''s'!$AF55)*100</f>
        <v>9.0813199336088495</v>
      </c>
      <c r="AP55" s="139">
        <f>('Non Double Counted #''s'!AI55/'Non Double Counted #''s'!$AF55)*100</f>
        <v>10.35945918201395</v>
      </c>
      <c r="AQ55" s="139">
        <f>('Non Double Counted #''s'!AJ55/'Non Double Counted #''s'!$AF55)*100</f>
        <v>1.0685618979841589</v>
      </c>
      <c r="AR55" s="139">
        <f>('Non Double Counted #''s'!AK55/'Non Double Counted #''s'!$AF55)*100</f>
        <v>3.1414399128933326</v>
      </c>
      <c r="AS55" s="154">
        <f>('Non Double Counted #''s'!CO55/'Non Double Counted #''s'!$CN55)*100</f>
        <v>69.558102155680629</v>
      </c>
      <c r="AT55" s="154">
        <f>('Non Double Counted #''s'!CP55/'Non Double Counted #''s'!$CN55)*100</f>
        <v>9.7397443883339641</v>
      </c>
      <c r="AU55" s="154">
        <f>('Non Double Counted #''s'!CQ55/'Non Double Counted #''s'!$CN55)*100</f>
        <v>14.65932348557318</v>
      </c>
      <c r="AV55" s="154">
        <f>('Non Double Counted #''s'!CR55/'Non Double Counted #''s'!$CN55)*100</f>
        <v>1.5977953771884941</v>
      </c>
      <c r="AW55" s="154">
        <f>('Non Double Counted #''s'!CS55/'Non Double Counted #''s'!$CN55)*100</f>
        <v>4.4450345932237321</v>
      </c>
      <c r="AX55" s="163">
        <f t="shared" ref="AX55:AX64" si="84">+AS55-AN55</f>
        <v>-6.7911169178190818</v>
      </c>
      <c r="AY55" s="149">
        <f t="shared" ref="AY55:AY64" si="85">+AT55-AO55</f>
        <v>0.65842445472511457</v>
      </c>
      <c r="AZ55" s="149">
        <f t="shared" ref="AZ55:AZ64" si="86">+AU55-AP55</f>
        <v>4.2998643035592305</v>
      </c>
      <c r="BA55" s="149">
        <f t="shared" ref="BA55:BA64" si="87">+AW55-AR55</f>
        <v>1.3035946803303995</v>
      </c>
      <c r="BB55" s="149">
        <f t="shared" ref="BB55:BB64" si="88">+AV55-AQ55</f>
        <v>0.52923347920433517</v>
      </c>
      <c r="BD55" s="97">
        <f t="shared" si="12"/>
        <v>100</v>
      </c>
      <c r="BE55" s="97">
        <f t="shared" si="13"/>
        <v>100</v>
      </c>
      <c r="BG55" s="323">
        <f>('Non Double Counted #''s'!AM55/'Non Double Counted #''s'!$AL55)*100</f>
        <v>75.912274760160912</v>
      </c>
      <c r="BH55" s="323">
        <f>('Non Double Counted #''s'!AN55/'Non Double Counted #''s'!$AL55)*100</f>
        <v>9.1075405045418432</v>
      </c>
      <c r="BI55" s="323">
        <f>('Non Double Counted #''s'!AO55/'Non Double Counted #''s'!$AL55)*100</f>
        <v>10.627386989112754</v>
      </c>
      <c r="BJ55" s="323">
        <f>('Non Double Counted #''s'!AP55/'Non Double Counted #''s'!$AL55)*100</f>
        <v>1.0960044035839833</v>
      </c>
      <c r="BK55" s="323">
        <f>('Non Double Counted #''s'!AQ55/'Non Double Counted #''s'!$AL55)*100</f>
        <v>3.2567933426005031</v>
      </c>
      <c r="BL55" s="323">
        <f>('Non Double Counted #''s'!CU55/'Non Double Counted #''s'!$CT55)*100</f>
        <v>68.823833777678672</v>
      </c>
      <c r="BM55" s="323">
        <f>('Non Double Counted #''s'!CV55/'Non Double Counted #''s'!$CT55)*100</f>
        <v>9.8691653434545277</v>
      </c>
      <c r="BN55" s="323">
        <f>('Non Double Counted #''s'!CW55/'Non Double Counted #''s'!$CT55)*100</f>
        <v>15.045888190682676</v>
      </c>
      <c r="BO55" s="323">
        <f>('Non Double Counted #''s'!CX55/'Non Double Counted #''s'!$CT55)*100</f>
        <v>1.6317005947434255</v>
      </c>
      <c r="BP55" s="323">
        <f>('Non Double Counted #''s'!CY55/'Non Double Counted #''s'!$CT55)*100</f>
        <v>4.6294120934406955</v>
      </c>
      <c r="BQ55" s="61">
        <f t="shared" si="14"/>
        <v>-7.0884409824822399</v>
      </c>
      <c r="BR55" s="61">
        <f t="shared" si="15"/>
        <v>0.76162483891268451</v>
      </c>
      <c r="BS55" s="61">
        <f t="shared" si="16"/>
        <v>4.4185012015699225</v>
      </c>
      <c r="BT55" s="61">
        <f t="shared" si="17"/>
        <v>1.3726187508401924</v>
      </c>
      <c r="BU55" s="61">
        <f t="shared" si="18"/>
        <v>0.53569619115944223</v>
      </c>
      <c r="BW55" s="97">
        <f t="shared" si="19"/>
        <v>100</v>
      </c>
      <c r="BX55" s="97">
        <f t="shared" si="20"/>
        <v>99.999999999999986</v>
      </c>
    </row>
    <row r="56" spans="1:76">
      <c r="A56" s="102" t="s">
        <v>52</v>
      </c>
      <c r="B56" s="142">
        <f>('Non Double Counted #''s'!U56/'Non Double Counted #''s'!$T56)*100</f>
        <v>96.452844053265324</v>
      </c>
      <c r="C56" s="142">
        <f>('Non Double Counted #''s'!V56/'Non Double Counted #''s'!$T56)*100</f>
        <v>0.58155329452159832</v>
      </c>
      <c r="D56" s="142">
        <f>('Non Double Counted #''s'!W56/'Non Double Counted #''s'!$T56)*100</f>
        <v>0.81492189002096271</v>
      </c>
      <c r="E56" s="142">
        <f>('Non Double Counted #''s'!X56/'Non Double Counted #''s'!$T56)*100</f>
        <v>0.82854413959147255</v>
      </c>
      <c r="F56" s="142">
        <f>('Non Double Counted #''s'!Y56/'Non Double Counted #''s'!$T56)*100</f>
        <v>1.3221366226006355</v>
      </c>
      <c r="G56" s="156">
        <f>('Non Double Counted #''s'!CC56/'Non Double Counted #''s'!$CB56)*100</f>
        <v>94.31450969290492</v>
      </c>
      <c r="H56" s="142">
        <f>('Non Double Counted #''s'!CD56/'Non Double Counted #''s'!$CB56)*100</f>
        <v>1.2003571783512574</v>
      </c>
      <c r="I56" s="142">
        <f>('Non Double Counted #''s'!CE56/'Non Double Counted #''s'!$CB56)*100</f>
        <v>1.3520676289802347</v>
      </c>
      <c r="J56" s="142">
        <f>('Non Double Counted #''s'!CF56/'Non Double Counted #''s'!$CB56)*100</f>
        <v>1.4254759115426432</v>
      </c>
      <c r="K56" s="142">
        <f>('Non Double Counted #''s'!CG56/'Non Double Counted #''s'!$CB56)*100</f>
        <v>1.7075895882209444</v>
      </c>
      <c r="L56" s="163">
        <f t="shared" si="72"/>
        <v>-2.1383343603604033</v>
      </c>
      <c r="M56" s="149">
        <f t="shared" si="73"/>
        <v>0.61880388382965912</v>
      </c>
      <c r="N56" s="149">
        <f t="shared" si="74"/>
        <v>0.53714573895927198</v>
      </c>
      <c r="O56" s="149">
        <f t="shared" si="75"/>
        <v>0.38545296562030895</v>
      </c>
      <c r="P56" s="149">
        <f t="shared" si="76"/>
        <v>0.59693177195117064</v>
      </c>
      <c r="R56" s="97">
        <f t="shared" si="77"/>
        <v>100</v>
      </c>
      <c r="S56" s="97">
        <f t="shared" si="78"/>
        <v>100</v>
      </c>
      <c r="U56" s="139">
        <f>('Non Double Counted #''s'!AA56/'Non Double Counted #''s'!$Z56)*100</f>
        <v>96.269828325218157</v>
      </c>
      <c r="V56" s="139">
        <f>('Non Double Counted #''s'!AB56/'Non Double Counted #''s'!$Z56)*100</f>
        <v>0.6412778558933635</v>
      </c>
      <c r="W56" s="139">
        <f>('Non Double Counted #''s'!AC56/'Non Double Counted #''s'!$Z56)*100</f>
        <v>0.88044295788638027</v>
      </c>
      <c r="X56" s="139">
        <f>('Non Double Counted #''s'!AD56/'Non Double Counted #''s'!$Z56)*100</f>
        <v>0.85972665299493611</v>
      </c>
      <c r="Y56" s="139">
        <f>('Non Double Counted #''s'!AE56/'Non Double Counted #''s'!$Z56)*100</f>
        <v>1.3487242080071611</v>
      </c>
      <c r="Z56" s="154">
        <f>('Non Double Counted #''s'!CI56/'Non Double Counted #''s'!$CH56)*100</f>
        <v>94.144788713744887</v>
      </c>
      <c r="AA56" s="139">
        <f>('Non Double Counted #''s'!CJ56/'Non Double Counted #''s'!$CH56)*100</f>
        <v>1.2466972416325106</v>
      </c>
      <c r="AB56" s="139">
        <f>('Non Double Counted #''s'!CK56/'Non Double Counted #''s'!$CH56)*100</f>
        <v>1.3992711361488785</v>
      </c>
      <c r="AC56" s="139">
        <f>('Non Double Counted #''s'!CL56/'Non Double Counted #''s'!$CH56)*100</f>
        <v>1.4559973276998357</v>
      </c>
      <c r="AD56" s="139">
        <f>('Non Double Counted #''s'!CM56/'Non Double Counted #''s'!$CH56)*100</f>
        <v>1.7532455807738836</v>
      </c>
      <c r="AE56" s="163">
        <f t="shared" si="79"/>
        <v>-2.1250396114732695</v>
      </c>
      <c r="AF56" s="149">
        <f t="shared" si="80"/>
        <v>0.60541938573914711</v>
      </c>
      <c r="AG56" s="149">
        <f t="shared" si="81"/>
        <v>0.51882817826249827</v>
      </c>
      <c r="AH56" s="149">
        <f t="shared" si="82"/>
        <v>0.40452137276672251</v>
      </c>
      <c r="AI56" s="149">
        <f t="shared" si="83"/>
        <v>0.59627067470489958</v>
      </c>
      <c r="AJ56" s="149"/>
      <c r="AK56" s="97">
        <f t="shared" si="10"/>
        <v>99.999999999999986</v>
      </c>
      <c r="AL56" s="97">
        <f t="shared" si="11"/>
        <v>99.999999999999986</v>
      </c>
      <c r="AN56" s="139">
        <f>('Non Double Counted #''s'!AG56/'Non Double Counted #''s'!$AF56)*100</f>
        <v>96.05459001833843</v>
      </c>
      <c r="AO56" s="139">
        <f>('Non Double Counted #''s'!AH56/'Non Double Counted #''s'!$AF56)*100</f>
        <v>0.72148543557409106</v>
      </c>
      <c r="AP56" s="139">
        <f>('Non Double Counted #''s'!AI56/'Non Double Counted #''s'!$AF56)*100</f>
        <v>0.9622876285090759</v>
      </c>
      <c r="AQ56" s="139">
        <f>('Non Double Counted #''s'!AJ56/'Non Double Counted #''s'!$AF56)*100</f>
        <v>0.88598626421918913</v>
      </c>
      <c r="AR56" s="139">
        <f>('Non Double Counted #''s'!AK56/'Non Double Counted #''s'!$AF56)*100</f>
        <v>1.3756506533592174</v>
      </c>
      <c r="AS56" s="154">
        <f>('Non Double Counted #''s'!CO56/'Non Double Counted #''s'!$CN56)*100</f>
        <v>93.997901079724343</v>
      </c>
      <c r="AT56" s="154">
        <f>('Non Double Counted #''s'!CP56/'Non Double Counted #''s'!$CN56)*100</f>
        <v>1.2926277307419549</v>
      </c>
      <c r="AU56" s="154">
        <f>('Non Double Counted #''s'!CQ56/'Non Double Counted #''s'!$CN56)*100</f>
        <v>1.4498208991629915</v>
      </c>
      <c r="AV56" s="154">
        <f>('Non Double Counted #''s'!CR56/'Non Double Counted #''s'!$CN56)*100</f>
        <v>1.4912271456340502</v>
      </c>
      <c r="AW56" s="154">
        <f>('Non Double Counted #''s'!CS56/'Non Double Counted #''s'!$CN56)*100</f>
        <v>1.7684231447366638</v>
      </c>
      <c r="AX56" s="163">
        <f t="shared" si="84"/>
        <v>-2.0566889386140872</v>
      </c>
      <c r="AY56" s="149">
        <f t="shared" si="85"/>
        <v>0.57114229516786386</v>
      </c>
      <c r="AZ56" s="149">
        <f t="shared" si="86"/>
        <v>0.48753327065391561</v>
      </c>
      <c r="BA56" s="149">
        <f t="shared" si="87"/>
        <v>0.39277249137744641</v>
      </c>
      <c r="BB56" s="149">
        <f t="shared" si="88"/>
        <v>0.6052408814148611</v>
      </c>
      <c r="BD56" s="97">
        <f t="shared" si="12"/>
        <v>100</v>
      </c>
      <c r="BE56" s="97">
        <f t="shared" si="13"/>
        <v>100</v>
      </c>
      <c r="BG56" s="323">
        <f>('Non Double Counted #''s'!AM56/'Non Double Counted #''s'!$AL56)*100</f>
        <v>95.88547783323547</v>
      </c>
      <c r="BH56" s="323">
        <f>('Non Double Counted #''s'!AN56/'Non Double Counted #''s'!$AL56)*100</f>
        <v>0.77650959091798788</v>
      </c>
      <c r="BI56" s="323">
        <f>('Non Double Counted #''s'!AO56/'Non Double Counted #''s'!$AL56)*100</f>
        <v>1.0353970933646506</v>
      </c>
      <c r="BJ56" s="323">
        <f>('Non Double Counted #''s'!AP56/'Non Double Counted #''s'!$AL56)*100</f>
        <v>0.9102350019573302</v>
      </c>
      <c r="BK56" s="323">
        <f>('Non Double Counted #''s'!AQ56/'Non Double Counted #''s'!$AL56)*100</f>
        <v>1.3923804805245643</v>
      </c>
      <c r="BL56" s="323">
        <f>('Non Double Counted #''s'!CU56/'Non Double Counted #''s'!$CT56)*100</f>
        <v>93.758763511313902</v>
      </c>
      <c r="BM56" s="323">
        <f>('Non Double Counted #''s'!CV56/'Non Double Counted #''s'!$CT56)*100</f>
        <v>1.3673521095204908</v>
      </c>
      <c r="BN56" s="323">
        <f>('Non Double Counted #''s'!CW56/'Non Double Counted #''s'!$CT56)*100</f>
        <v>1.5160639626370866</v>
      </c>
      <c r="BO56" s="323">
        <f>('Non Double Counted #''s'!CX56/'Non Double Counted #''s'!$CT56)*100</f>
        <v>1.5313260992309536</v>
      </c>
      <c r="BP56" s="323">
        <f>('Non Double Counted #''s'!CY56/'Non Double Counted #''s'!$CT56)*100</f>
        <v>1.8264943172975643</v>
      </c>
      <c r="BQ56" s="61">
        <f t="shared" si="14"/>
        <v>-2.1267143219215683</v>
      </c>
      <c r="BR56" s="61">
        <f t="shared" si="15"/>
        <v>0.59084251860250292</v>
      </c>
      <c r="BS56" s="61">
        <f t="shared" si="16"/>
        <v>0.48066686927243607</v>
      </c>
      <c r="BT56" s="61">
        <f t="shared" si="17"/>
        <v>0.43411383677299997</v>
      </c>
      <c r="BU56" s="61">
        <f t="shared" si="18"/>
        <v>0.62109109727362344</v>
      </c>
      <c r="BW56" s="97">
        <f t="shared" si="19"/>
        <v>100</v>
      </c>
      <c r="BX56" s="97">
        <f t="shared" si="20"/>
        <v>100</v>
      </c>
    </row>
    <row r="57" spans="1:76">
      <c r="A57" s="102" t="s">
        <v>53</v>
      </c>
      <c r="B57" s="142">
        <f>('Non Double Counted #''s'!U57/'Non Double Counted #''s'!$T57)*100</f>
        <v>82.190087539636622</v>
      </c>
      <c r="C57" s="142">
        <f>('Non Double Counted #''s'!V57/'Non Double Counted #''s'!$T57)*100</f>
        <v>5.529750662879926</v>
      </c>
      <c r="D57" s="142">
        <f>('Non Double Counted #''s'!W57/'Non Double Counted #''s'!$T57)*100</f>
        <v>7.0511632959377861</v>
      </c>
      <c r="E57" s="142">
        <f>('Non Double Counted #''s'!X57/'Non Double Counted #''s'!$T57)*100</f>
        <v>0.96257859627869535</v>
      </c>
      <c r="F57" s="142">
        <f>('Non Double Counted #''s'!Y57/'Non Double Counted #''s'!$T57)*100</f>
        <v>4.2664199052669707</v>
      </c>
      <c r="G57" s="156">
        <f>('Non Double Counted #''s'!CC57/'Non Double Counted #''s'!$CB57)*100</f>
        <v>76.395787438580982</v>
      </c>
      <c r="H57" s="142">
        <f>('Non Double Counted #''s'!CD57/'Non Double Counted #''s'!$CB57)*100</f>
        <v>6.4221280915960079</v>
      </c>
      <c r="I57" s="142">
        <f>('Non Double Counted #''s'!CE57/'Non Double Counted #''s'!$CB57)*100</f>
        <v>9.8765456462021621</v>
      </c>
      <c r="J57" s="142">
        <f>('Non Double Counted #''s'!CF57/'Non Double Counted #''s'!$CB57)*100</f>
        <v>1.5359764257834796</v>
      </c>
      <c r="K57" s="142">
        <f>('Non Double Counted #''s'!CG57/'Non Double Counted #''s'!$CB57)*100</f>
        <v>5.7695623978373707</v>
      </c>
      <c r="L57" s="163">
        <f t="shared" si="72"/>
        <v>-5.7943001010556401</v>
      </c>
      <c r="M57" s="149">
        <f t="shared" si="73"/>
        <v>0.89237742871608194</v>
      </c>
      <c r="N57" s="149">
        <f t="shared" si="74"/>
        <v>2.825382350264376</v>
      </c>
      <c r="O57" s="149">
        <f t="shared" si="75"/>
        <v>1.5031424925704</v>
      </c>
      <c r="P57" s="149">
        <f t="shared" si="76"/>
        <v>0.57339782950478424</v>
      </c>
      <c r="R57" s="97">
        <f t="shared" si="77"/>
        <v>99.999999999999986</v>
      </c>
      <c r="S57" s="97">
        <f t="shared" si="78"/>
        <v>100</v>
      </c>
      <c r="U57" s="139">
        <f>('Non Double Counted #''s'!AA57/'Non Double Counted #''s'!$Z57)*100</f>
        <v>81.719351168646</v>
      </c>
      <c r="V57" s="139">
        <f>('Non Double Counted #''s'!AB57/'Non Double Counted #''s'!$Z57)*100</f>
        <v>5.5982681912743315</v>
      </c>
      <c r="W57" s="139">
        <f>('Non Double Counted #''s'!AC57/'Non Double Counted #''s'!$Z57)*100</f>
        <v>7.2690793454979241</v>
      </c>
      <c r="X57" s="139">
        <f>('Non Double Counted #''s'!AD57/'Non Double Counted #''s'!$Z57)*100</f>
        <v>0.99515890069443036</v>
      </c>
      <c r="Y57" s="139">
        <f>('Non Double Counted #''s'!AE57/'Non Double Counted #''s'!$Z57)*100</f>
        <v>4.4181423938873099</v>
      </c>
      <c r="Z57" s="154">
        <f>('Non Double Counted #''s'!CI57/'Non Double Counted #''s'!$CH57)*100</f>
        <v>75.8021944754733</v>
      </c>
      <c r="AA57" s="139">
        <f>('Non Double Counted #''s'!CJ57/'Non Double Counted #''s'!$CH57)*100</f>
        <v>6.5131300194518804</v>
      </c>
      <c r="AB57" s="139">
        <f>('Non Double Counted #''s'!CK57/'Non Double Counted #''s'!$CH57)*100</f>
        <v>10.14231710898831</v>
      </c>
      <c r="AC57" s="139">
        <f>('Non Double Counted #''s'!CL57/'Non Double Counted #''s'!$CH57)*100</f>
        <v>1.5756805750823337</v>
      </c>
      <c r="AD57" s="139">
        <f>('Non Double Counted #''s'!CM57/'Non Double Counted #''s'!$CH57)*100</f>
        <v>5.9666778210041791</v>
      </c>
      <c r="AE57" s="163">
        <f t="shared" si="79"/>
        <v>-5.9171566931727</v>
      </c>
      <c r="AF57" s="149">
        <f t="shared" si="80"/>
        <v>0.91486182817754891</v>
      </c>
      <c r="AG57" s="149">
        <f t="shared" si="81"/>
        <v>2.8732377634903861</v>
      </c>
      <c r="AH57" s="149">
        <f t="shared" si="82"/>
        <v>1.5485354271168692</v>
      </c>
      <c r="AI57" s="149">
        <f t="shared" si="83"/>
        <v>0.58052167438790336</v>
      </c>
      <c r="AJ57" s="149"/>
      <c r="AK57" s="97">
        <f t="shared" si="10"/>
        <v>100</v>
      </c>
      <c r="AL57" s="97">
        <f t="shared" si="11"/>
        <v>100</v>
      </c>
      <c r="AN57" s="139">
        <f>('Non Double Counted #''s'!AG57/'Non Double Counted #''s'!$AF57)*100</f>
        <v>81.298917633324237</v>
      </c>
      <c r="AO57" s="139">
        <f>('Non Double Counted #''s'!AH57/'Non Double Counted #''s'!$AF57)*100</f>
        <v>5.6567941329888969</v>
      </c>
      <c r="AP57" s="139">
        <f>('Non Double Counted #''s'!AI57/'Non Double Counted #''s'!$AF57)*100</f>
        <v>7.4702395737599039</v>
      </c>
      <c r="AQ57" s="139">
        <f>('Non Double Counted #''s'!AJ57/'Non Double Counted #''s'!$AF57)*100</f>
        <v>1.0269908591867656</v>
      </c>
      <c r="AR57" s="139">
        <f>('Non Double Counted #''s'!AK57/'Non Double Counted #''s'!$AF57)*100</f>
        <v>4.5470578007402072</v>
      </c>
      <c r="AS57" s="154">
        <f>('Non Double Counted #''s'!CO57/'Non Double Counted #''s'!$CN57)*100</f>
        <v>75.099046381617086</v>
      </c>
      <c r="AT57" s="154">
        <f>('Non Double Counted #''s'!CP57/'Non Double Counted #''s'!$CN57)*100</f>
        <v>6.6159815348498627</v>
      </c>
      <c r="AU57" s="154">
        <f>('Non Double Counted #''s'!CQ57/'Non Double Counted #''s'!$CN57)*100</f>
        <v>10.513932534308386</v>
      </c>
      <c r="AV57" s="154">
        <f>('Non Double Counted #''s'!CR57/'Non Double Counted #''s'!$CN57)*100</f>
        <v>1.6228575560929139</v>
      </c>
      <c r="AW57" s="154">
        <f>('Non Double Counted #''s'!CS57/'Non Double Counted #''s'!$CN57)*100</f>
        <v>6.1481819931317485</v>
      </c>
      <c r="AX57" s="163">
        <f t="shared" si="84"/>
        <v>-6.199871251707151</v>
      </c>
      <c r="AY57" s="149">
        <f t="shared" si="85"/>
        <v>0.95918740186096585</v>
      </c>
      <c r="AZ57" s="149">
        <f t="shared" si="86"/>
        <v>3.0436929605484826</v>
      </c>
      <c r="BA57" s="149">
        <f t="shared" si="87"/>
        <v>1.6011241923915414</v>
      </c>
      <c r="BB57" s="149">
        <f t="shared" si="88"/>
        <v>0.59586669690614835</v>
      </c>
      <c r="BD57" s="97">
        <f t="shared" si="12"/>
        <v>100</v>
      </c>
      <c r="BE57" s="97">
        <f t="shared" si="13"/>
        <v>99.999999999999986</v>
      </c>
      <c r="BG57" s="323">
        <f>('Non Double Counted #''s'!AM57/'Non Double Counted #''s'!$AL57)*100</f>
        <v>80.898820551233769</v>
      </c>
      <c r="BH57" s="323">
        <f>('Non Double Counted #''s'!AN57/'Non Double Counted #''s'!$AL57)*100</f>
        <v>5.7030509456126328</v>
      </c>
      <c r="BI57" s="323">
        <f>('Non Double Counted #''s'!AO57/'Non Double Counted #''s'!$AL57)*100</f>
        <v>7.6597217454089481</v>
      </c>
      <c r="BJ57" s="323">
        <f>('Non Double Counted #''s'!AP57/'Non Double Counted #''s'!$AL57)*100</f>
        <v>1.0594937656642869</v>
      </c>
      <c r="BK57" s="323">
        <f>('Non Double Counted #''s'!AQ57/'Non Double Counted #''s'!$AL57)*100</f>
        <v>4.6789129920803596</v>
      </c>
      <c r="BL57" s="323">
        <f>('Non Double Counted #''s'!CU57/'Non Double Counted #''s'!$CT57)*100</f>
        <v>74.283749774661516</v>
      </c>
      <c r="BM57" s="323">
        <f>('Non Double Counted #''s'!CV57/'Non Double Counted #''s'!$CT57)*100</f>
        <v>6.7681154349744297</v>
      </c>
      <c r="BN57" s="323">
        <f>('Non Double Counted #''s'!CW57/'Non Double Counted #''s'!$CT57)*100</f>
        <v>10.840055931383247</v>
      </c>
      <c r="BO57" s="323">
        <f>('Non Double Counted #''s'!CX57/'Non Double Counted #''s'!$CT57)*100</f>
        <v>1.6759253109671053</v>
      </c>
      <c r="BP57" s="323">
        <f>('Non Double Counted #''s'!CY57/'Non Double Counted #''s'!$CT57)*100</f>
        <v>6.4321535480137015</v>
      </c>
      <c r="BQ57" s="61">
        <f t="shared" si="14"/>
        <v>-6.615070776572253</v>
      </c>
      <c r="BR57" s="61">
        <f t="shared" si="15"/>
        <v>1.0650644893617969</v>
      </c>
      <c r="BS57" s="61">
        <f t="shared" si="16"/>
        <v>3.1803341859742993</v>
      </c>
      <c r="BT57" s="61">
        <f t="shared" si="17"/>
        <v>1.7532405559333419</v>
      </c>
      <c r="BU57" s="61">
        <f t="shared" si="18"/>
        <v>0.61643154530281841</v>
      </c>
      <c r="BW57" s="97">
        <f t="shared" si="19"/>
        <v>99.999999999999986</v>
      </c>
      <c r="BX57" s="97">
        <f t="shared" si="20"/>
        <v>100</v>
      </c>
    </row>
    <row r="58" spans="1:76">
      <c r="A58" s="102" t="s">
        <v>60</v>
      </c>
      <c r="B58" s="142">
        <f>('Non Double Counted #''s'!U58/'Non Double Counted #''s'!$T58)*100</f>
        <v>94.93444742862826</v>
      </c>
      <c r="C58" s="142">
        <f>('Non Double Counted #''s'!V58/'Non Double Counted #''s'!$T58)*100</f>
        <v>0.76204118173679503</v>
      </c>
      <c r="D58" s="142">
        <f>('Non Double Counted #''s'!W58/'Non Double Counted #''s'!$T58)*100</f>
        <v>1.8221028548691933</v>
      </c>
      <c r="E58" s="142">
        <f>('Non Double Counted #''s'!X58/'Non Double Counted #''s'!$T58)*100</f>
        <v>0.80867402765343688</v>
      </c>
      <c r="F58" s="142">
        <f>('Non Double Counted #''s'!Y58/'Non Double Counted #''s'!$T58)*100</f>
        <v>1.672734507112305</v>
      </c>
      <c r="G58" s="156">
        <f>('Non Double Counted #''s'!CC58/'Non Double Counted #''s'!$CB58)*100</f>
        <v>92.15077598593227</v>
      </c>
      <c r="H58" s="142">
        <f>('Non Double Counted #''s'!CD58/'Non Double Counted #''s'!$CB58)*100</f>
        <v>1.11394832627064</v>
      </c>
      <c r="I58" s="142">
        <f>('Non Double Counted #''s'!CE58/'Non Double Counted #''s'!$CB58)*100</f>
        <v>2.9252143462950064</v>
      </c>
      <c r="J58" s="142">
        <f>('Non Double Counted #''s'!CF58/'Non Double Counted #''s'!$CB58)*100</f>
        <v>1.3359945501193298</v>
      </c>
      <c r="K58" s="142">
        <f>('Non Double Counted #''s'!CG58/'Non Double Counted #''s'!$CB58)*100</f>
        <v>2.4740667913827554</v>
      </c>
      <c r="L58" s="163">
        <f t="shared" si="72"/>
        <v>-2.7836714426959901</v>
      </c>
      <c r="M58" s="149">
        <f t="shared" si="73"/>
        <v>0.35190714453384497</v>
      </c>
      <c r="N58" s="149">
        <f t="shared" si="74"/>
        <v>1.1031114914258131</v>
      </c>
      <c r="O58" s="149">
        <f t="shared" si="75"/>
        <v>0.80133228427045045</v>
      </c>
      <c r="P58" s="149">
        <f t="shared" si="76"/>
        <v>0.52732052246589289</v>
      </c>
      <c r="R58" s="97">
        <f t="shared" si="77"/>
        <v>99.999999999999986</v>
      </c>
      <c r="S58" s="97">
        <f t="shared" si="78"/>
        <v>100</v>
      </c>
      <c r="U58" s="139">
        <f>('Non Double Counted #''s'!AA58/'Non Double Counted #''s'!$Z58)*100</f>
        <v>94.613524346010593</v>
      </c>
      <c r="V58" s="139">
        <f>('Non Double Counted #''s'!AB58/'Non Double Counted #''s'!$Z58)*100</f>
        <v>0.8082940046478283</v>
      </c>
      <c r="W58" s="139">
        <f>('Non Double Counted #''s'!AC58/'Non Double Counted #''s'!$Z58)*100</f>
        <v>1.9660014432978334</v>
      </c>
      <c r="X58" s="139">
        <f>('Non Double Counted #''s'!AD58/'Non Double Counted #''s'!$Z58)*100</f>
        <v>0.84142532350253918</v>
      </c>
      <c r="Y58" s="139">
        <f>('Non Double Counted #''s'!AE58/'Non Double Counted #''s'!$Z58)*100</f>
        <v>1.7707548825412114</v>
      </c>
      <c r="Z58" s="154">
        <f>('Non Double Counted #''s'!CI58/'Non Double Counted #''s'!$CH58)*100</f>
        <v>91.852007771530324</v>
      </c>
      <c r="AA58" s="139">
        <f>('Non Double Counted #''s'!CJ58/'Non Double Counted #''s'!$CH58)*100</f>
        <v>1.1854915280930525</v>
      </c>
      <c r="AB58" s="139">
        <f>('Non Double Counted #''s'!CK58/'Non Double Counted #''s'!$CH58)*100</f>
        <v>3.0318357136042668</v>
      </c>
      <c r="AC58" s="139">
        <f>('Non Double Counted #''s'!CL58/'Non Double Counted #''s'!$CH58)*100</f>
        <v>1.3628193149483843</v>
      </c>
      <c r="AD58" s="139">
        <f>('Non Double Counted #''s'!CM58/'Non Double Counted #''s'!$CH58)*100</f>
        <v>2.5678456718239624</v>
      </c>
      <c r="AE58" s="163">
        <f t="shared" si="79"/>
        <v>-2.7615165744802681</v>
      </c>
      <c r="AF58" s="149">
        <f t="shared" si="80"/>
        <v>0.37719752344522417</v>
      </c>
      <c r="AG58" s="149">
        <f t="shared" si="81"/>
        <v>1.0658342703064334</v>
      </c>
      <c r="AH58" s="149">
        <f t="shared" si="82"/>
        <v>0.79709078928275101</v>
      </c>
      <c r="AI58" s="149">
        <f t="shared" si="83"/>
        <v>0.52139399144584508</v>
      </c>
      <c r="AJ58" s="149"/>
      <c r="AK58" s="97">
        <f t="shared" si="10"/>
        <v>100</v>
      </c>
      <c r="AL58" s="97">
        <f t="shared" si="11"/>
        <v>99.999999999999986</v>
      </c>
      <c r="AN58" s="139">
        <f>('Non Double Counted #''s'!AG58/'Non Double Counted #''s'!$AF58)*100</f>
        <v>94.337605169910859</v>
      </c>
      <c r="AO58" s="139">
        <f>('Non Double Counted #''s'!AH58/'Non Double Counted #''s'!$AF58)*100</f>
        <v>0.85790549927415205</v>
      </c>
      <c r="AP58" s="139">
        <f>('Non Double Counted #''s'!AI58/'Non Double Counted #''s'!$AF58)*100</f>
        <v>2.0827154519769602</v>
      </c>
      <c r="AQ58" s="139">
        <f>('Non Double Counted #''s'!AJ58/'Non Double Counted #''s'!$AF58)*100</f>
        <v>0.87117368840048082</v>
      </c>
      <c r="AR58" s="139">
        <f>('Non Double Counted #''s'!AK58/'Non Double Counted #''s'!$AF58)*100</f>
        <v>1.8506001904375382</v>
      </c>
      <c r="AS58" s="154">
        <f>('Non Double Counted #''s'!CO58/'Non Double Counted #''s'!$CN58)*100</f>
        <v>91.55364843187435</v>
      </c>
      <c r="AT58" s="154">
        <f>('Non Double Counted #''s'!CP58/'Non Double Counted #''s'!$CN58)*100</f>
        <v>1.2418216204657642</v>
      </c>
      <c r="AU58" s="154">
        <f>('Non Double Counted #''s'!CQ58/'Non Double Counted #''s'!$CN58)*100</f>
        <v>3.1728976870458401</v>
      </c>
      <c r="AV58" s="154">
        <f>('Non Double Counted #''s'!CR58/'Non Double Counted #''s'!$CN58)*100</f>
        <v>1.4015545627027357</v>
      </c>
      <c r="AW58" s="154">
        <f>('Non Double Counted #''s'!CS58/'Non Double Counted #''s'!$CN58)*100</f>
        <v>2.6300776979113065</v>
      </c>
      <c r="AX58" s="163">
        <f t="shared" si="84"/>
        <v>-2.7839567380365082</v>
      </c>
      <c r="AY58" s="149">
        <f t="shared" si="85"/>
        <v>0.38391612119161211</v>
      </c>
      <c r="AZ58" s="149">
        <f t="shared" si="86"/>
        <v>1.0901822350688799</v>
      </c>
      <c r="BA58" s="149">
        <f t="shared" si="87"/>
        <v>0.77947750747376832</v>
      </c>
      <c r="BB58" s="149">
        <f t="shared" si="88"/>
        <v>0.53038087430225489</v>
      </c>
      <c r="BD58" s="97">
        <f t="shared" si="12"/>
        <v>99.999999999999986</v>
      </c>
      <c r="BE58" s="97">
        <f t="shared" si="13"/>
        <v>100.00000000000001</v>
      </c>
      <c r="BG58" s="323">
        <f>('Non Double Counted #''s'!AM58/'Non Double Counted #''s'!$AL58)*100</f>
        <v>94.088760309086865</v>
      </c>
      <c r="BH58" s="323">
        <f>('Non Double Counted #''s'!AN58/'Non Double Counted #''s'!$AL58)*100</f>
        <v>0.89980062907100578</v>
      </c>
      <c r="BI58" s="323">
        <f>('Non Double Counted #''s'!AO58/'Non Double Counted #''s'!$AL58)*100</f>
        <v>2.1945507343289496</v>
      </c>
      <c r="BJ58" s="323">
        <f>('Non Double Counted #''s'!AP58/'Non Double Counted #''s'!$AL58)*100</f>
        <v>0.8937637764073606</v>
      </c>
      <c r="BK58" s="323">
        <f>('Non Double Counted #''s'!AQ58/'Non Double Counted #''s'!$AL58)*100</f>
        <v>1.9231245511058277</v>
      </c>
      <c r="BL58" s="323">
        <f>('Non Double Counted #''s'!CU58/'Non Double Counted #''s'!$CT58)*100</f>
        <v>91.27563567737127</v>
      </c>
      <c r="BM58" s="323">
        <f>('Non Double Counted #''s'!CV58/'Non Double Counted #''s'!$CT58)*100</f>
        <v>1.2521734411706849</v>
      </c>
      <c r="BN58" s="323">
        <f>('Non Double Counted #''s'!CW58/'Non Double Counted #''s'!$CT58)*100</f>
        <v>3.2818490623772907</v>
      </c>
      <c r="BO58" s="323">
        <f>('Non Double Counted #''s'!CX58/'Non Double Counted #''s'!$CT58)*100</f>
        <v>1.4375801262122092</v>
      </c>
      <c r="BP58" s="323">
        <f>('Non Double Counted #''s'!CY58/'Non Double Counted #''s'!$CT58)*100</f>
        <v>2.7527616928685505</v>
      </c>
      <c r="BQ58" s="61">
        <f t="shared" si="14"/>
        <v>-2.8131246317155956</v>
      </c>
      <c r="BR58" s="61">
        <f t="shared" si="15"/>
        <v>0.35237281209967908</v>
      </c>
      <c r="BS58" s="61">
        <f t="shared" si="16"/>
        <v>1.087298328048341</v>
      </c>
      <c r="BT58" s="61">
        <f t="shared" si="17"/>
        <v>0.82963714176272285</v>
      </c>
      <c r="BU58" s="61">
        <f t="shared" si="18"/>
        <v>0.54381634980484861</v>
      </c>
      <c r="BW58" s="97">
        <f t="shared" si="19"/>
        <v>100.00000000000001</v>
      </c>
      <c r="BX58" s="97">
        <f t="shared" si="20"/>
        <v>100</v>
      </c>
    </row>
    <row r="59" spans="1:76">
      <c r="A59" s="102" t="s">
        <v>61</v>
      </c>
      <c r="B59" s="142">
        <f>('Non Double Counted #''s'!U59/'Non Double Counted #''s'!$T59)*100</f>
        <v>65.800673235078051</v>
      </c>
      <c r="C59" s="142">
        <f>('Non Double Counted #''s'!V59/'Non Double Counted #''s'!$T59)*100</f>
        <v>13.260095287425116</v>
      </c>
      <c r="D59" s="142">
        <f>('Non Double Counted #''s'!W59/'Non Double Counted #''s'!$T59)*100</f>
        <v>13.759792494166136</v>
      </c>
      <c r="E59" s="142">
        <f>('Non Double Counted #''s'!X59/'Non Double Counted #''s'!$T59)*100</f>
        <v>0.90262069862213168</v>
      </c>
      <c r="F59" s="142">
        <f>('Non Double Counted #''s'!Y59/'Non Double Counted #''s'!$T59)*100</f>
        <v>6.2768182847085754</v>
      </c>
      <c r="G59" s="156">
        <f>('Non Double Counted #''s'!CC59/'Non Double Counted #''s'!$CB59)*100</f>
        <v>58.885531429841095</v>
      </c>
      <c r="H59" s="142">
        <f>('Non Double Counted #''s'!CD59/'Non Double Counted #''s'!$CB59)*100</f>
        <v>12.908003543753624</v>
      </c>
      <c r="I59" s="142">
        <f>('Non Double Counted #''s'!CE59/'Non Double Counted #''s'!$CB59)*100</f>
        <v>18.146036431737116</v>
      </c>
      <c r="J59" s="142">
        <f>('Non Double Counted #''s'!CF59/'Non Double Counted #''s'!$CB59)*100</f>
        <v>1.354788573605157</v>
      </c>
      <c r="K59" s="142">
        <f>('Non Double Counted #''s'!CG59/'Non Double Counted #''s'!$CB59)*100</f>
        <v>8.7056400210630027</v>
      </c>
      <c r="L59" s="163">
        <f t="shared" si="72"/>
        <v>-6.9151418052369564</v>
      </c>
      <c r="M59" s="149">
        <f t="shared" si="73"/>
        <v>-0.3520917436714921</v>
      </c>
      <c r="N59" s="149">
        <f t="shared" si="74"/>
        <v>4.3862439375709794</v>
      </c>
      <c r="O59" s="149">
        <f t="shared" si="75"/>
        <v>2.4288217363544273</v>
      </c>
      <c r="P59" s="149">
        <f t="shared" si="76"/>
        <v>0.45216787498302535</v>
      </c>
      <c r="R59" s="97">
        <f t="shared" si="77"/>
        <v>100</v>
      </c>
      <c r="S59" s="97">
        <f t="shared" si="78"/>
        <v>100</v>
      </c>
      <c r="U59" s="139">
        <f>('Non Double Counted #''s'!AA59/'Non Double Counted #''s'!$Z59)*100</f>
        <v>65.164874505844466</v>
      </c>
      <c r="V59" s="139">
        <f>('Non Double Counted #''s'!AB59/'Non Double Counted #''s'!$Z59)*100</f>
        <v>13.239215154064214</v>
      </c>
      <c r="W59" s="139">
        <f>('Non Double Counted #''s'!AC59/'Non Double Counted #''s'!$Z59)*100</f>
        <v>14.137089480907081</v>
      </c>
      <c r="X59" s="139">
        <f>('Non Double Counted #''s'!AD59/'Non Double Counted #''s'!$Z59)*100</f>
        <v>0.93353425189618844</v>
      </c>
      <c r="Y59" s="139">
        <f>('Non Double Counted #''s'!AE59/'Non Double Counted #''s'!$Z59)*100</f>
        <v>6.5252866072880558</v>
      </c>
      <c r="Z59" s="154">
        <f>('Non Double Counted #''s'!CI59/'Non Double Counted #''s'!$CH59)*100</f>
        <v>58.230397570558821</v>
      </c>
      <c r="AA59" s="139">
        <f>('Non Double Counted #''s'!CJ59/'Non Double Counted #''s'!$CH59)*100</f>
        <v>12.894121442728878</v>
      </c>
      <c r="AB59" s="139">
        <f>('Non Double Counted #''s'!CK59/'Non Double Counted #''s'!$CH59)*100</f>
        <v>18.516344241527243</v>
      </c>
      <c r="AC59" s="139">
        <f>('Non Double Counted #''s'!CL59/'Non Double Counted #''s'!$CH59)*100</f>
        <v>1.3748633608548169</v>
      </c>
      <c r="AD59" s="139">
        <f>('Non Double Counted #''s'!CM59/'Non Double Counted #''s'!$CH59)*100</f>
        <v>8.9842733843302387</v>
      </c>
      <c r="AE59" s="163">
        <f t="shared" si="79"/>
        <v>-6.9344769352856446</v>
      </c>
      <c r="AF59" s="149">
        <f t="shared" si="80"/>
        <v>-0.34509371133533584</v>
      </c>
      <c r="AG59" s="149">
        <f t="shared" si="81"/>
        <v>4.3792547606201619</v>
      </c>
      <c r="AH59" s="149">
        <f t="shared" si="82"/>
        <v>2.4589867770421829</v>
      </c>
      <c r="AI59" s="149">
        <f t="shared" si="83"/>
        <v>0.44132910895862842</v>
      </c>
      <c r="AJ59" s="149"/>
      <c r="AK59" s="97">
        <f t="shared" si="10"/>
        <v>100</v>
      </c>
      <c r="AL59" s="97">
        <f t="shared" si="11"/>
        <v>100</v>
      </c>
      <c r="AN59" s="139">
        <f>('Non Double Counted #''s'!AG59/'Non Double Counted #''s'!$AF59)*100</f>
        <v>64.549764004264716</v>
      </c>
      <c r="AO59" s="139">
        <f>('Non Double Counted #''s'!AH59/'Non Double Counted #''s'!$AF59)*100</f>
        <v>13.224085232751099</v>
      </c>
      <c r="AP59" s="139">
        <f>('Non Double Counted #''s'!AI59/'Non Double Counted #''s'!$AF59)*100</f>
        <v>14.51621165316695</v>
      </c>
      <c r="AQ59" s="139">
        <f>('Non Double Counted #''s'!AJ59/'Non Double Counted #''s'!$AF59)*100</f>
        <v>0.96454277878196804</v>
      </c>
      <c r="AR59" s="139">
        <f>('Non Double Counted #''s'!AK59/'Non Double Counted #''s'!$AF59)*100</f>
        <v>6.7453963310352725</v>
      </c>
      <c r="AS59" s="154">
        <f>('Non Double Counted #''s'!CO59/'Non Double Counted #''s'!$CN59)*100</f>
        <v>57.591917781758852</v>
      </c>
      <c r="AT59" s="154">
        <f>('Non Double Counted #''s'!CP59/'Non Double Counted #''s'!$CN59)*100</f>
        <v>12.885372722625805</v>
      </c>
      <c r="AU59" s="154">
        <f>('Non Double Counted #''s'!CQ59/'Non Double Counted #''s'!$CN59)*100</f>
        <v>18.922866069041756</v>
      </c>
      <c r="AV59" s="154">
        <f>('Non Double Counted #''s'!CR59/'Non Double Counted #''s'!$CN59)*100</f>
        <v>1.4053515659983287</v>
      </c>
      <c r="AW59" s="154">
        <f>('Non Double Counted #''s'!CS59/'Non Double Counted #''s'!$CN59)*100</f>
        <v>9.1944918605752637</v>
      </c>
      <c r="AX59" s="163">
        <f t="shared" si="84"/>
        <v>-6.9578462225058644</v>
      </c>
      <c r="AY59" s="149">
        <f t="shared" si="85"/>
        <v>-0.33871251012529413</v>
      </c>
      <c r="AZ59" s="149">
        <f t="shared" si="86"/>
        <v>4.4066544158748062</v>
      </c>
      <c r="BA59" s="149">
        <f t="shared" si="87"/>
        <v>2.4490955295399912</v>
      </c>
      <c r="BB59" s="149">
        <f t="shared" si="88"/>
        <v>0.44080878721636063</v>
      </c>
      <c r="BD59" s="97">
        <f t="shared" si="12"/>
        <v>99.999999999999986</v>
      </c>
      <c r="BE59" s="97">
        <f t="shared" si="13"/>
        <v>100.00000000000001</v>
      </c>
      <c r="BG59" s="323">
        <f>('Non Double Counted #''s'!AM59/'Non Double Counted #''s'!$AL59)*100</f>
        <v>63.968961009283397</v>
      </c>
      <c r="BH59" s="323">
        <f>('Non Double Counted #''s'!AN59/'Non Double Counted #''s'!$AL59)*100</f>
        <v>13.204156937257345</v>
      </c>
      <c r="BI59" s="323">
        <f>('Non Double Counted #''s'!AO59/'Non Double Counted #''s'!$AL59)*100</f>
        <v>14.874912565814888</v>
      </c>
      <c r="BJ59" s="323">
        <f>('Non Double Counted #''s'!AP59/'Non Double Counted #''s'!$AL59)*100</f>
        <v>0.99517792494173951</v>
      </c>
      <c r="BK59" s="323">
        <f>('Non Double Counted #''s'!AQ59/'Non Double Counted #''s'!$AL59)*100</f>
        <v>6.9567915627026355</v>
      </c>
      <c r="BL59" s="323">
        <f>('Non Double Counted #''s'!CU59/'Non Double Counted #''s'!$CT59)*100</f>
        <v>56.848976440940127</v>
      </c>
      <c r="BM59" s="323">
        <f>('Non Double Counted #''s'!CV59/'Non Double Counted #''s'!$CT59)*100</f>
        <v>12.906974857842904</v>
      </c>
      <c r="BN59" s="323">
        <f>('Non Double Counted #''s'!CW59/'Non Double Counted #''s'!$CT59)*100</f>
        <v>19.345917930673767</v>
      </c>
      <c r="BO59" s="323">
        <f>('Non Double Counted #''s'!CX59/'Non Double Counted #''s'!$CT59)*100</f>
        <v>1.4380004866765308</v>
      </c>
      <c r="BP59" s="323">
        <f>('Non Double Counted #''s'!CY59/'Non Double Counted #''s'!$CT59)*100</f>
        <v>9.4601302838666737</v>
      </c>
      <c r="BQ59" s="61">
        <f t="shared" si="14"/>
        <v>-7.1199845683432699</v>
      </c>
      <c r="BR59" s="61">
        <f t="shared" si="15"/>
        <v>-0.29718207941444064</v>
      </c>
      <c r="BS59" s="61">
        <f t="shared" si="16"/>
        <v>4.471005364858879</v>
      </c>
      <c r="BT59" s="61">
        <f t="shared" si="17"/>
        <v>2.5033387211640381</v>
      </c>
      <c r="BU59" s="61">
        <f t="shared" si="18"/>
        <v>0.44282256173479129</v>
      </c>
      <c r="BW59" s="97">
        <f t="shared" si="19"/>
        <v>100.00000000000001</v>
      </c>
      <c r="BX59" s="97">
        <f t="shared" si="20"/>
        <v>100</v>
      </c>
    </row>
    <row r="60" spans="1:76">
      <c r="A60" s="102" t="s">
        <v>63</v>
      </c>
      <c r="B60" s="138">
        <f>('Non Double Counted #''s'!U60/'Non Double Counted #''s'!$T60)*100</f>
        <v>62.130004788293512</v>
      </c>
      <c r="C60" s="138">
        <f>('Non Double Counted #''s'!V60/'Non Double Counted #''s'!$T60)*100</f>
        <v>15.182426648477437</v>
      </c>
      <c r="D60" s="138">
        <f>('Non Double Counted #''s'!W60/'Non Double Counted #''s'!$T60)*100</f>
        <v>15.411887541111744</v>
      </c>
      <c r="E60" s="138">
        <f>('Non Double Counted #''s'!X60/'Non Double Counted #''s'!$T60)*100</f>
        <v>1.0089835511116281</v>
      </c>
      <c r="F60" s="138">
        <f>('Non Double Counted #''s'!Y60/'Non Double Counted #''s'!$T60)*100</f>
        <v>6.2666974710056778</v>
      </c>
      <c r="G60" s="153">
        <f>('Non Double Counted #''s'!CC60/'Non Double Counted #''s'!$CB60)*100</f>
        <v>58.020327253816127</v>
      </c>
      <c r="H60" s="138">
        <f>('Non Double Counted #''s'!CD60/'Non Double Counted #''s'!$CB60)*100</f>
        <v>14.575100370163218</v>
      </c>
      <c r="I60" s="138">
        <f>('Non Double Counted #''s'!CE60/'Non Double Counted #''s'!$CB60)*100</f>
        <v>17.955831631192844</v>
      </c>
      <c r="J60" s="138">
        <f>('Non Double Counted #''s'!CF60/'Non Double Counted #''s'!$CB60)*100</f>
        <v>1.5014027343262952</v>
      </c>
      <c r="K60" s="138">
        <f>('Non Double Counted #''s'!CG60/'Non Double Counted #''s'!$CB60)*100</f>
        <v>7.9473380105015119</v>
      </c>
      <c r="L60" s="60">
        <f t="shared" si="72"/>
        <v>-4.1096775344773846</v>
      </c>
      <c r="M60" s="70">
        <f t="shared" si="73"/>
        <v>-0.60732627831421837</v>
      </c>
      <c r="N60" s="70">
        <f t="shared" si="74"/>
        <v>2.5439440900810997</v>
      </c>
      <c r="O60" s="70">
        <f t="shared" si="75"/>
        <v>1.6806405394958341</v>
      </c>
      <c r="P60" s="70">
        <f t="shared" si="76"/>
        <v>0.49241918321466716</v>
      </c>
      <c r="R60" s="97">
        <f t="shared" si="77"/>
        <v>100</v>
      </c>
      <c r="S60" s="97">
        <f t="shared" si="78"/>
        <v>100</v>
      </c>
      <c r="U60" s="139">
        <f>('Non Double Counted #''s'!AA60/'Non Double Counted #''s'!$Z60)*100</f>
        <v>61.792092956042808</v>
      </c>
      <c r="V60" s="139">
        <f>('Non Double Counted #''s'!AB60/'Non Double Counted #''s'!$Z60)*100</f>
        <v>15.138751917705296</v>
      </c>
      <c r="W60" s="139">
        <f>('Non Double Counted #''s'!AC60/'Non Double Counted #''s'!$Z60)*100</f>
        <v>15.605472473475951</v>
      </c>
      <c r="X60" s="139">
        <f>('Non Double Counted #''s'!AD60/'Non Double Counted #''s'!$Z60)*100</f>
        <v>1.0401025009794342</v>
      </c>
      <c r="Y60" s="139">
        <f>('Non Double Counted #''s'!AE60/'Non Double Counted #''s'!$Z60)*100</f>
        <v>6.4235801517965152</v>
      </c>
      <c r="Z60" s="154">
        <f>('Non Double Counted #''s'!CI60/'Non Double Counted #''s'!$CH60)*100</f>
        <v>57.598031012463245</v>
      </c>
      <c r="AA60" s="139">
        <f>('Non Double Counted #''s'!CJ60/'Non Double Counted #''s'!$CH60)*100</f>
        <v>14.563714811979258</v>
      </c>
      <c r="AB60" s="139">
        <f>('Non Double Counted #''s'!CK60/'Non Double Counted #''s'!$CH60)*100</f>
        <v>18.153978631148558</v>
      </c>
      <c r="AC60" s="139">
        <f>('Non Double Counted #''s'!CL60/'Non Double Counted #''s'!$CH60)*100</f>
        <v>1.5329790440710014</v>
      </c>
      <c r="AD60" s="139">
        <f>('Non Double Counted #''s'!CM60/'Non Double Counted #''s'!$CH60)*100</f>
        <v>8.1512965003379367</v>
      </c>
      <c r="AE60" s="60">
        <f t="shared" si="79"/>
        <v>-4.1940619435795625</v>
      </c>
      <c r="AF60" s="70">
        <f t="shared" si="80"/>
        <v>-0.57503710572603772</v>
      </c>
      <c r="AG60" s="70">
        <f t="shared" si="81"/>
        <v>2.5485061576726071</v>
      </c>
      <c r="AH60" s="70">
        <f t="shared" si="82"/>
        <v>1.7277163485414215</v>
      </c>
      <c r="AI60" s="70">
        <f t="shared" si="83"/>
        <v>0.49287654309156714</v>
      </c>
      <c r="AJ60" s="70"/>
      <c r="AK60" s="97">
        <f t="shared" si="10"/>
        <v>100</v>
      </c>
      <c r="AL60" s="97">
        <f t="shared" si="11"/>
        <v>100</v>
      </c>
      <c r="AN60" s="139">
        <f>('Non Double Counted #''s'!AG60/'Non Double Counted #''s'!$AF60)*100</f>
        <v>61.50384093247542</v>
      </c>
      <c r="AO60" s="139">
        <f>('Non Double Counted #''s'!AH60/'Non Double Counted #''s'!$AF60)*100</f>
        <v>15.08329547321217</v>
      </c>
      <c r="AP60" s="139">
        <f>('Non Double Counted #''s'!AI60/'Non Double Counted #''s'!$AF60)*100</f>
        <v>15.772473611057883</v>
      </c>
      <c r="AQ60" s="139">
        <f>('Non Double Counted #''s'!AJ60/'Non Double Counted #''s'!$AF60)*100</f>
        <v>1.072701988578056</v>
      </c>
      <c r="AR60" s="139">
        <f>('Non Double Counted #''s'!AK60/'Non Double Counted #''s'!$AF60)*100</f>
        <v>6.5676879946764783</v>
      </c>
      <c r="AS60" s="154">
        <f>('Non Double Counted #''s'!CO60/'Non Double Counted #''s'!$CN60)*100</f>
        <v>57.164797723815028</v>
      </c>
      <c r="AT60" s="154">
        <f>('Non Double Counted #''s'!CP60/'Non Double Counted #''s'!$CN60)*100</f>
        <v>14.564167235802811</v>
      </c>
      <c r="AU60" s="154">
        <f>('Non Double Counted #''s'!CQ60/'Non Double Counted #''s'!$CN60)*100</f>
        <v>18.354092363252246</v>
      </c>
      <c r="AV60" s="154">
        <f>('Non Double Counted #''s'!CR60/'Non Double Counted #''s'!$CN60)*100</f>
        <v>1.575563579635916</v>
      </c>
      <c r="AW60" s="154">
        <f>('Non Double Counted #''s'!CS60/'Non Double Counted #''s'!$CN60)*100</f>
        <v>8.3413790974940021</v>
      </c>
      <c r="AX60" s="60">
        <f t="shared" si="84"/>
        <v>-4.3390432086603923</v>
      </c>
      <c r="AY60" s="70">
        <f t="shared" si="85"/>
        <v>-0.51912823740935821</v>
      </c>
      <c r="AZ60" s="70">
        <f t="shared" si="86"/>
        <v>2.5816187521943625</v>
      </c>
      <c r="BA60" s="70">
        <f t="shared" si="87"/>
        <v>1.7736911028175237</v>
      </c>
      <c r="BB60" s="70">
        <f t="shared" si="88"/>
        <v>0.50286159105785999</v>
      </c>
      <c r="BD60" s="97">
        <f t="shared" si="12"/>
        <v>100.00000000000001</v>
      </c>
      <c r="BE60" s="97">
        <f t="shared" si="13"/>
        <v>100</v>
      </c>
      <c r="BG60" s="323">
        <f>('Non Double Counted #''s'!AM60/'Non Double Counted #''s'!$AL60)*100</f>
        <v>61.249633635117306</v>
      </c>
      <c r="BH60" s="323">
        <f>('Non Double Counted #''s'!AN60/'Non Double Counted #''s'!$AL60)*100</f>
        <v>15.025801879922676</v>
      </c>
      <c r="BI60" s="323">
        <f>('Non Double Counted #''s'!AO60/'Non Double Counted #''s'!$AL60)*100</f>
        <v>15.918719298726453</v>
      </c>
      <c r="BJ60" s="323">
        <f>('Non Double Counted #''s'!AP60/'Non Double Counted #''s'!$AL60)*100</f>
        <v>1.1036980095396571</v>
      </c>
      <c r="BK60" s="323">
        <f>('Non Double Counted #''s'!AQ60/'Non Double Counted #''s'!$AL60)*100</f>
        <v>6.702147176693904</v>
      </c>
      <c r="BL60" s="323">
        <f>('Non Double Counted #''s'!CU60/'Non Double Counted #''s'!$CT60)*100</f>
        <v>56.530161432865121</v>
      </c>
      <c r="BM60" s="323">
        <f>('Non Double Counted #''s'!CV60/'Non Double Counted #''s'!$CT60)*100</f>
        <v>14.606567624285896</v>
      </c>
      <c r="BN60" s="323">
        <f>('Non Double Counted #''s'!CW60/'Non Double Counted #''s'!$CT60)*100</f>
        <v>18.599963425924354</v>
      </c>
      <c r="BO60" s="323">
        <f>('Non Double Counted #''s'!CX60/'Non Double Counted #''s'!$CT60)*100</f>
        <v>1.6227099992317517</v>
      </c>
      <c r="BP60" s="323">
        <f>('Non Double Counted #''s'!CY60/'Non Double Counted #''s'!$CT60)*100</f>
        <v>8.6405975176928731</v>
      </c>
      <c r="BQ60" s="61">
        <f t="shared" si="14"/>
        <v>-4.7194722022521844</v>
      </c>
      <c r="BR60" s="61">
        <f t="shared" si="15"/>
        <v>-0.41923425563678052</v>
      </c>
      <c r="BS60" s="61">
        <f t="shared" si="16"/>
        <v>2.6812441271979015</v>
      </c>
      <c r="BT60" s="61">
        <f t="shared" si="17"/>
        <v>1.9384503409989691</v>
      </c>
      <c r="BU60" s="61">
        <f t="shared" si="18"/>
        <v>0.51901198969209461</v>
      </c>
      <c r="BW60" s="97">
        <f t="shared" si="19"/>
        <v>100</v>
      </c>
      <c r="BX60" s="97">
        <f t="shared" si="20"/>
        <v>99.999999999999986</v>
      </c>
    </row>
    <row r="61" spans="1:76">
      <c r="A61" s="102" t="s">
        <v>67</v>
      </c>
      <c r="B61" s="138">
        <f>('Non Double Counted #''s'!U61/'Non Double Counted #''s'!$T61)*100</f>
        <v>83.890085426197288</v>
      </c>
      <c r="C61" s="138">
        <f>('Non Double Counted #''s'!V61/'Non Double Counted #''s'!$T61)*100</f>
        <v>9.9268331319688308</v>
      </c>
      <c r="D61" s="138">
        <f>('Non Double Counted #''s'!W61/'Non Double Counted #''s'!$T61)*100</f>
        <v>3.3761753204560994</v>
      </c>
      <c r="E61" s="138">
        <f>('Non Double Counted #''s'!X61/'Non Double Counted #''s'!$T61)*100</f>
        <v>0.75331380415127269</v>
      </c>
      <c r="F61" s="138">
        <f>('Non Double Counted #''s'!Y61/'Non Double Counted #''s'!$T61)*100</f>
        <v>2.0535923172265069</v>
      </c>
      <c r="G61" s="153">
        <f>('Non Double Counted #''s'!CC61/'Non Double Counted #''s'!$CB61)*100</f>
        <v>79.199547104164623</v>
      </c>
      <c r="H61" s="138">
        <f>('Non Double Counted #''s'!CD61/'Non Double Counted #''s'!$CB61)*100</f>
        <v>10.53722837981914</v>
      </c>
      <c r="I61" s="138">
        <f>('Non Double Counted #''s'!CE61/'Non Double Counted #''s'!$CB61)*100</f>
        <v>5.8890191750911054</v>
      </c>
      <c r="J61" s="138">
        <f>('Non Double Counted #''s'!CF61/'Non Double Counted #''s'!$CB61)*100</f>
        <v>1.3742726726112122</v>
      </c>
      <c r="K61" s="138">
        <f>('Non Double Counted #''s'!CG61/'Non Double Counted #''s'!$CB61)*100</f>
        <v>2.9999326683139125</v>
      </c>
      <c r="L61" s="60">
        <f t="shared" si="72"/>
        <v>-4.6905383220326655</v>
      </c>
      <c r="M61" s="70">
        <f t="shared" si="73"/>
        <v>0.61039524785030963</v>
      </c>
      <c r="N61" s="70">
        <f t="shared" si="74"/>
        <v>2.512843854635006</v>
      </c>
      <c r="O61" s="70">
        <f t="shared" si="75"/>
        <v>0.94634035108740555</v>
      </c>
      <c r="P61" s="70">
        <f t="shared" si="76"/>
        <v>0.62095886845993953</v>
      </c>
      <c r="R61" s="97">
        <f t="shared" si="77"/>
        <v>100</v>
      </c>
      <c r="S61" s="97">
        <f t="shared" si="78"/>
        <v>100</v>
      </c>
      <c r="U61" s="139">
        <f>('Non Double Counted #''s'!AA61/'Non Double Counted #''s'!$Z61)*100</f>
        <v>83.564281808554114</v>
      </c>
      <c r="V61" s="139">
        <f>('Non Double Counted #''s'!AB61/'Non Double Counted #''s'!$Z61)*100</f>
        <v>9.9835715345634011</v>
      </c>
      <c r="W61" s="139">
        <f>('Non Double Counted #''s'!AC61/'Non Double Counted #''s'!$Z61)*100</f>
        <v>3.5321160034231052</v>
      </c>
      <c r="X61" s="139">
        <f>('Non Double Counted #''s'!AD61/'Non Double Counted #''s'!$Z61)*100</f>
        <v>0.78369593719699737</v>
      </c>
      <c r="Y61" s="139">
        <f>('Non Double Counted #''s'!AE61/'Non Double Counted #''s'!$Z61)*100</f>
        <v>2.1363347162623918</v>
      </c>
      <c r="Z61" s="154">
        <f>('Non Double Counted #''s'!CI61/'Non Double Counted #''s'!$CH61)*100</f>
        <v>78.774604466975291</v>
      </c>
      <c r="AA61" s="139">
        <f>('Non Double Counted #''s'!CJ61/'Non Double Counted #''s'!$CH61)*100</f>
        <v>10.575055376503816</v>
      </c>
      <c r="AB61" s="139">
        <f>('Non Double Counted #''s'!CK61/'Non Double Counted #''s'!$CH61)*100</f>
        <v>6.1205766176395002</v>
      </c>
      <c r="AC61" s="139">
        <f>('Non Double Counted #''s'!CL61/'Non Double Counted #''s'!$CH61)*100</f>
        <v>1.4165353550928206</v>
      </c>
      <c r="AD61" s="139">
        <f>('Non Double Counted #''s'!CM61/'Non Double Counted #''s'!$CH61)*100</f>
        <v>3.1132281837885674</v>
      </c>
      <c r="AE61" s="60">
        <f t="shared" si="79"/>
        <v>-4.7896773415788232</v>
      </c>
      <c r="AF61" s="70">
        <f t="shared" si="80"/>
        <v>0.59148384194041448</v>
      </c>
      <c r="AG61" s="70">
        <f t="shared" si="81"/>
        <v>2.5884606142163951</v>
      </c>
      <c r="AH61" s="70">
        <f t="shared" si="82"/>
        <v>0.97689346752617556</v>
      </c>
      <c r="AI61" s="70">
        <f t="shared" si="83"/>
        <v>0.63283941789582321</v>
      </c>
      <c r="AJ61" s="70"/>
      <c r="AK61" s="97">
        <f t="shared" si="10"/>
        <v>100</v>
      </c>
      <c r="AL61" s="97">
        <f t="shared" si="11"/>
        <v>99.999999999999986</v>
      </c>
      <c r="AN61" s="139">
        <f>('Non Double Counted #''s'!AG61/'Non Double Counted #''s'!$AF61)*100</f>
        <v>83.231212909413614</v>
      </c>
      <c r="AO61" s="139">
        <f>('Non Double Counted #''s'!AH61/'Non Double Counted #''s'!$AF61)*100</f>
        <v>10.030803772830964</v>
      </c>
      <c r="AP61" s="139">
        <f>('Non Double Counted #''s'!AI61/'Non Double Counted #''s'!$AF61)*100</f>
        <v>3.7083624818928485</v>
      </c>
      <c r="AQ61" s="139">
        <f>('Non Double Counted #''s'!AJ61/'Non Double Counted #''s'!$AF61)*100</f>
        <v>0.81251719585729321</v>
      </c>
      <c r="AR61" s="139">
        <f>('Non Double Counted #''s'!AK61/'Non Double Counted #''s'!$AF61)*100</f>
        <v>2.2171036400052704</v>
      </c>
      <c r="AS61" s="154">
        <f>('Non Double Counted #''s'!CO61/'Non Double Counted #''s'!$CN61)*100</f>
        <v>78.369899452794044</v>
      </c>
      <c r="AT61" s="154">
        <f>('Non Double Counted #''s'!CP61/'Non Double Counted #''s'!$CN61)*100</f>
        <v>10.624480528544321</v>
      </c>
      <c r="AU61" s="154">
        <f>('Non Double Counted #''s'!CQ61/'Non Double Counted #''s'!$CN61)*100</f>
        <v>6.3279363753983642</v>
      </c>
      <c r="AV61" s="154">
        <f>('Non Double Counted #''s'!CR61/'Non Double Counted #''s'!$CN61)*100</f>
        <v>1.4628691960991096</v>
      </c>
      <c r="AW61" s="154">
        <f>('Non Double Counted #''s'!CS61/'Non Double Counted #''s'!$CN61)*100</f>
        <v>3.2148144471641604</v>
      </c>
      <c r="AX61" s="60">
        <f t="shared" si="84"/>
        <v>-4.8613134566195697</v>
      </c>
      <c r="AY61" s="70">
        <f t="shared" si="85"/>
        <v>0.5936767557133571</v>
      </c>
      <c r="AZ61" s="70">
        <f t="shared" si="86"/>
        <v>2.6195738935055157</v>
      </c>
      <c r="BA61" s="70">
        <f t="shared" si="87"/>
        <v>0.99771080715889005</v>
      </c>
      <c r="BB61" s="70">
        <f t="shared" si="88"/>
        <v>0.65035200024181639</v>
      </c>
      <c r="BD61" s="97">
        <f t="shared" si="12"/>
        <v>100</v>
      </c>
      <c r="BE61" s="97">
        <f t="shared" si="13"/>
        <v>100</v>
      </c>
      <c r="BG61" s="323">
        <f>('Non Double Counted #''s'!AM61/'Non Double Counted #''s'!$AL61)*100</f>
        <v>82.865794203662674</v>
      </c>
      <c r="BH61" s="323">
        <f>('Non Double Counted #''s'!AN61/'Non Double Counted #''s'!$AL61)*100</f>
        <v>10.089884182854703</v>
      </c>
      <c r="BI61" s="323">
        <f>('Non Double Counted #''s'!AO61/'Non Double Counted #''s'!$AL61)*100</f>
        <v>3.907414054806345</v>
      </c>
      <c r="BJ61" s="323">
        <f>('Non Double Counted #''s'!AP61/'Non Double Counted #''s'!$AL61)*100</f>
        <v>0.84436558359460867</v>
      </c>
      <c r="BK61" s="323">
        <f>('Non Double Counted #''s'!AQ61/'Non Double Counted #''s'!$AL61)*100</f>
        <v>2.2925419750816576</v>
      </c>
      <c r="BL61" s="323">
        <f>('Non Double Counted #''s'!CU61/'Non Double Counted #''s'!$CT61)*100</f>
        <v>77.877737041757896</v>
      </c>
      <c r="BM61" s="323">
        <f>('Non Double Counted #''s'!CV61/'Non Double Counted #''s'!$CT61)*100</f>
        <v>10.680939054018747</v>
      </c>
      <c r="BN61" s="323">
        <f>('Non Double Counted #''s'!CW61/'Non Double Counted #''s'!$CT61)*100</f>
        <v>6.5598599350335167</v>
      </c>
      <c r="BO61" s="323">
        <f>('Non Double Counted #''s'!CX61/'Non Double Counted #''s'!$CT61)*100</f>
        <v>1.5133247607042317</v>
      </c>
      <c r="BP61" s="323">
        <f>('Non Double Counted #''s'!CY61/'Non Double Counted #''s'!$CT61)*100</f>
        <v>3.3681392084856041</v>
      </c>
      <c r="BQ61" s="61">
        <f t="shared" si="14"/>
        <v>-4.9880571619047771</v>
      </c>
      <c r="BR61" s="61">
        <f t="shared" si="15"/>
        <v>0.59105487116404376</v>
      </c>
      <c r="BS61" s="61">
        <f t="shared" si="16"/>
        <v>2.6524458802271718</v>
      </c>
      <c r="BT61" s="61">
        <f t="shared" si="17"/>
        <v>1.0755972334039465</v>
      </c>
      <c r="BU61" s="61">
        <f t="shared" si="18"/>
        <v>0.66895917710962305</v>
      </c>
      <c r="BW61" s="97">
        <f t="shared" si="19"/>
        <v>99.999999999999986</v>
      </c>
      <c r="BX61" s="97">
        <f t="shared" si="20"/>
        <v>100</v>
      </c>
    </row>
    <row r="62" spans="1:76">
      <c r="A62" s="102" t="s">
        <v>68</v>
      </c>
      <c r="B62" s="138">
        <f>('Non Double Counted #''s'!U62/'Non Double Counted #''s'!$T62)*100</f>
        <v>82.247971532939843</v>
      </c>
      <c r="C62" s="138">
        <f>('Non Double Counted #''s'!V62/'Non Double Counted #''s'!$T62)*100</f>
        <v>4.5708912023363402</v>
      </c>
      <c r="D62" s="138">
        <f>('Non Double Counted #''s'!W62/'Non Double Counted #''s'!$T62)*100</f>
        <v>9.1430110626473802</v>
      </c>
      <c r="E62" s="138">
        <f>('Non Double Counted #''s'!X62/'Non Double Counted #''s'!$T62)*100</f>
        <v>1.1386824060903631</v>
      </c>
      <c r="F62" s="138">
        <f>('Non Double Counted #''s'!Y62/'Non Double Counted #''s'!$T62)*100</f>
        <v>2.8994437959860688</v>
      </c>
      <c r="G62" s="153">
        <f>('Non Double Counted #''s'!CC62/'Non Double Counted #''s'!$CB62)*100</f>
        <v>76.484302322263247</v>
      </c>
      <c r="H62" s="138">
        <f>('Non Double Counted #''s'!CD62/'Non Double Counted #''s'!$CB62)*100</f>
        <v>5.4188044919537868</v>
      </c>
      <c r="I62" s="138">
        <f>('Non Double Counted #''s'!CE62/'Non Double Counted #''s'!$CB62)*100</f>
        <v>12.814015382830052</v>
      </c>
      <c r="J62" s="138">
        <f>('Non Double Counted #''s'!CF62/'Non Double Counted #''s'!$CB62)*100</f>
        <v>1.8410504307991424</v>
      </c>
      <c r="K62" s="138">
        <f>('Non Double Counted #''s'!CG62/'Non Double Counted #''s'!$CB62)*100</f>
        <v>3.4418273721537678</v>
      </c>
      <c r="L62" s="60">
        <f t="shared" si="72"/>
        <v>-5.7636692106765963</v>
      </c>
      <c r="M62" s="70">
        <f t="shared" si="73"/>
        <v>0.84791328961744661</v>
      </c>
      <c r="N62" s="70">
        <f t="shared" si="74"/>
        <v>3.6710043201826714</v>
      </c>
      <c r="O62" s="70">
        <f t="shared" si="75"/>
        <v>0.54238357616769894</v>
      </c>
      <c r="P62" s="70">
        <f t="shared" si="76"/>
        <v>0.70236802470877935</v>
      </c>
      <c r="R62" s="97">
        <f t="shared" si="77"/>
        <v>100</v>
      </c>
      <c r="S62" s="97">
        <f t="shared" si="78"/>
        <v>100</v>
      </c>
      <c r="U62" s="139">
        <f>('Non Double Counted #''s'!AA62/'Non Double Counted #''s'!$Z62)*100</f>
        <v>81.651354629776435</v>
      </c>
      <c r="V62" s="139">
        <f>('Non Double Counted #''s'!AB62/'Non Double Counted #''s'!$Z62)*100</f>
        <v>4.6671613800815619</v>
      </c>
      <c r="W62" s="139">
        <f>('Non Double Counted #''s'!AC62/'Non Double Counted #''s'!$Z62)*100</f>
        <v>9.5433407415260003</v>
      </c>
      <c r="X62" s="139">
        <f>('Non Double Counted #''s'!AD62/'Non Double Counted #''s'!$Z62)*100</f>
        <v>1.174741096331209</v>
      </c>
      <c r="Y62" s="139">
        <f>('Non Double Counted #''s'!AE62/'Non Double Counted #''s'!$Z62)*100</f>
        <v>2.9634021522847975</v>
      </c>
      <c r="Z62" s="154">
        <f>('Non Double Counted #''s'!CI62/'Non Double Counted #''s'!$CH62)*100</f>
        <v>75.893084970655778</v>
      </c>
      <c r="AA62" s="139">
        <f>('Non Double Counted #''s'!CJ62/'Non Double Counted #''s'!$CH62)*100</f>
        <v>5.4708595323967044</v>
      </c>
      <c r="AB62" s="139">
        <f>('Non Double Counted #''s'!CK62/'Non Double Counted #''s'!$CH62)*100</f>
        <v>13.191474370936845</v>
      </c>
      <c r="AC62" s="139">
        <f>('Non Double Counted #''s'!CL62/'Non Double Counted #''s'!$CH62)*100</f>
        <v>1.8680519322245621</v>
      </c>
      <c r="AD62" s="139">
        <f>('Non Double Counted #''s'!CM62/'Non Double Counted #''s'!$CH62)*100</f>
        <v>3.5765291937861092</v>
      </c>
      <c r="AE62" s="60">
        <f t="shared" si="79"/>
        <v>-5.758269659120657</v>
      </c>
      <c r="AF62" s="70">
        <f t="shared" si="80"/>
        <v>0.80369815231514252</v>
      </c>
      <c r="AG62" s="70">
        <f t="shared" si="81"/>
        <v>3.6481336294108448</v>
      </c>
      <c r="AH62" s="70">
        <f t="shared" si="82"/>
        <v>0.6131270415013117</v>
      </c>
      <c r="AI62" s="70">
        <f t="shared" si="83"/>
        <v>0.69331083589335307</v>
      </c>
      <c r="AJ62" s="70"/>
      <c r="AK62" s="97">
        <f t="shared" si="10"/>
        <v>100</v>
      </c>
      <c r="AL62" s="97">
        <f t="shared" si="11"/>
        <v>100</v>
      </c>
      <c r="AN62" s="139">
        <f>('Non Double Counted #''s'!AG62/'Non Double Counted #''s'!$AF62)*100</f>
        <v>81.081711786219017</v>
      </c>
      <c r="AO62" s="139">
        <f>('Non Double Counted #''s'!AH62/'Non Double Counted #''s'!$AF62)*100</f>
        <v>4.7490810247717263</v>
      </c>
      <c r="AP62" s="139">
        <f>('Non Double Counted #''s'!AI62/'Non Double Counted #''s'!$AF62)*100</f>
        <v>9.9423878607526177</v>
      </c>
      <c r="AQ62" s="139">
        <f>('Non Double Counted #''s'!AJ62/'Non Double Counted #''s'!$AF62)*100</f>
        <v>1.2026487395711014</v>
      </c>
      <c r="AR62" s="139">
        <f>('Non Double Counted #''s'!AK62/'Non Double Counted #''s'!$AF62)*100</f>
        <v>3.0241705886855432</v>
      </c>
      <c r="AS62" s="154">
        <f>('Non Double Counted #''s'!CO62/'Non Double Counted #''s'!$CN62)*100</f>
        <v>75.306772825010867</v>
      </c>
      <c r="AT62" s="154">
        <f>('Non Double Counted #''s'!CP62/'Non Double Counted #''s'!$CN62)*100</f>
        <v>5.5282350826572433</v>
      </c>
      <c r="AU62" s="154">
        <f>('Non Double Counted #''s'!CQ62/'Non Double Counted #''s'!$CN62)*100</f>
        <v>13.585497441301136</v>
      </c>
      <c r="AV62" s="154">
        <f>('Non Double Counted #''s'!CR62/'Non Double Counted #''s'!$CN62)*100</f>
        <v>1.8830045524963601</v>
      </c>
      <c r="AW62" s="154">
        <f>('Non Double Counted #''s'!CS62/'Non Double Counted #''s'!$CN62)*100</f>
        <v>3.6964900985343947</v>
      </c>
      <c r="AX62" s="60">
        <f t="shared" si="84"/>
        <v>-5.7749389612081501</v>
      </c>
      <c r="AY62" s="70">
        <f t="shared" si="85"/>
        <v>0.77915405788551695</v>
      </c>
      <c r="AZ62" s="70">
        <f t="shared" si="86"/>
        <v>3.6431095805485185</v>
      </c>
      <c r="BA62" s="70">
        <f t="shared" si="87"/>
        <v>0.67231950984885147</v>
      </c>
      <c r="BB62" s="70">
        <f t="shared" si="88"/>
        <v>0.68035581292525871</v>
      </c>
      <c r="BD62" s="97">
        <f t="shared" si="12"/>
        <v>100.00000000000001</v>
      </c>
      <c r="BE62" s="97">
        <f t="shared" si="13"/>
        <v>100</v>
      </c>
      <c r="BG62" s="323">
        <f>('Non Double Counted #''s'!AM62/'Non Double Counted #''s'!$AL62)*100</f>
        <v>80.593411415420661</v>
      </c>
      <c r="BH62" s="323">
        <f>('Non Double Counted #''s'!AN62/'Non Double Counted #''s'!$AL62)*100</f>
        <v>4.8386931131225523</v>
      </c>
      <c r="BI62" s="323">
        <f>('Non Double Counted #''s'!AO62/'Non Double Counted #''s'!$AL62)*100</f>
        <v>10.267343232859831</v>
      </c>
      <c r="BJ62" s="323">
        <f>('Non Double Counted #''s'!AP62/'Non Double Counted #''s'!$AL62)*100</f>
        <v>1.2396659493322253</v>
      </c>
      <c r="BK62" s="323">
        <f>('Non Double Counted #''s'!AQ62/'Non Double Counted #''s'!$AL62)*100</f>
        <v>3.0608862892647246</v>
      </c>
      <c r="BL62" s="323">
        <f>('Non Double Counted #''s'!CU62/'Non Double Counted #''s'!$CT62)*100</f>
        <v>74.543510874520109</v>
      </c>
      <c r="BM62" s="323">
        <f>('Non Double Counted #''s'!CV62/'Non Double Counted #''s'!$CT62)*100</f>
        <v>5.6458040529846762</v>
      </c>
      <c r="BN62" s="323">
        <f>('Non Double Counted #''s'!CW62/'Non Double Counted #''s'!$CT62)*100</f>
        <v>14.035139261523941</v>
      </c>
      <c r="BO62" s="323">
        <f>('Non Double Counted #''s'!CX62/'Non Double Counted #''s'!$CT62)*100</f>
        <v>1.9283093862333476</v>
      </c>
      <c r="BP62" s="323">
        <f>('Non Double Counted #''s'!CY62/'Non Double Counted #''s'!$CT62)*100</f>
        <v>3.8472364247379343</v>
      </c>
      <c r="BQ62" s="61">
        <f t="shared" si="14"/>
        <v>-6.049900540900552</v>
      </c>
      <c r="BR62" s="61">
        <f t="shared" si="15"/>
        <v>0.8071109398621239</v>
      </c>
      <c r="BS62" s="61">
        <f t="shared" si="16"/>
        <v>3.7677960286641099</v>
      </c>
      <c r="BT62" s="61">
        <f t="shared" si="17"/>
        <v>0.78635013547320964</v>
      </c>
      <c r="BU62" s="61">
        <f t="shared" si="18"/>
        <v>0.68864343690112229</v>
      </c>
      <c r="BW62" s="97">
        <f t="shared" si="19"/>
        <v>100</v>
      </c>
      <c r="BX62" s="97">
        <f t="shared" si="20"/>
        <v>100</v>
      </c>
    </row>
    <row r="63" spans="1:76">
      <c r="A63" s="104" t="s">
        <v>71</v>
      </c>
      <c r="B63" s="143">
        <f>('Non Double Counted #''s'!U63/'Non Double Counted #''s'!$T63)*100</f>
        <v>96.162278193990204</v>
      </c>
      <c r="C63" s="143">
        <f>('Non Double Counted #''s'!V63/'Non Double Counted #''s'!$T63)*100</f>
        <v>0.53975110024929185</v>
      </c>
      <c r="D63" s="143">
        <f>('Non Double Counted #''s'!W63/'Non Double Counted #''s'!$T63)*100</f>
        <v>0.99242976211091039</v>
      </c>
      <c r="E63" s="143">
        <f>('Non Double Counted #''s'!X63/'Non Double Counted #''s'!$T63)*100</f>
        <v>0.98311807545406726</v>
      </c>
      <c r="F63" s="143">
        <f>('Non Double Counted #''s'!Y63/'Non Double Counted #''s'!$T63)*100</f>
        <v>1.3224228681955259</v>
      </c>
      <c r="G63" s="157">
        <f>('Non Double Counted #''s'!CC63/'Non Double Counted #''s'!$CB63)*100</f>
        <v>94.187707824165784</v>
      </c>
      <c r="H63" s="143">
        <f>('Non Double Counted #''s'!CD63/'Non Double Counted #''s'!$CB63)*100</f>
        <v>1.01304054237418</v>
      </c>
      <c r="I63" s="143">
        <f>('Non Double Counted #''s'!CE63/'Non Double Counted #''s'!$CB63)*100</f>
        <v>1.5591501697712915</v>
      </c>
      <c r="J63" s="143">
        <f>('Non Double Counted #''s'!CF63/'Non Double Counted #''s'!$CB63)*100</f>
        <v>1.5516473482314892</v>
      </c>
      <c r="K63" s="143">
        <f>('Non Double Counted #''s'!CG63/'Non Double Counted #''s'!$CB63)*100</f>
        <v>1.688454115457249</v>
      </c>
      <c r="L63" s="62">
        <f t="shared" si="72"/>
        <v>-1.9745703698244199</v>
      </c>
      <c r="M63" s="63">
        <f t="shared" si="73"/>
        <v>0.4732894421248881</v>
      </c>
      <c r="N63" s="63">
        <f t="shared" si="74"/>
        <v>0.56672040766038112</v>
      </c>
      <c r="O63" s="63">
        <f t="shared" si="75"/>
        <v>0.36603124726172309</v>
      </c>
      <c r="P63" s="63">
        <f t="shared" si="76"/>
        <v>0.56852927277742193</v>
      </c>
      <c r="R63" s="97">
        <f t="shared" si="77"/>
        <v>100.00000000000001</v>
      </c>
      <c r="S63" s="97">
        <f t="shared" si="78"/>
        <v>99.999999999999986</v>
      </c>
      <c r="U63" s="139">
        <f>('Non Double Counted #''s'!AA63/'Non Double Counted #''s'!$Z63)*100</f>
        <v>96.010042374397159</v>
      </c>
      <c r="V63" s="139">
        <f>('Non Double Counted #''s'!AB63/'Non Double Counted #''s'!$Z63)*100</f>
        <v>0.57333892688383958</v>
      </c>
      <c r="W63" s="139">
        <f>('Non Double Counted #''s'!AC63/'Non Double Counted #''s'!$Z63)*100</f>
        <v>1.0582217062280284</v>
      </c>
      <c r="X63" s="139">
        <f>('Non Double Counted #''s'!AD63/'Non Double Counted #''s'!$Z63)*100</f>
        <v>1.0024488043785793</v>
      </c>
      <c r="Y63" s="139">
        <f>('Non Double Counted #''s'!AE63/'Non Double Counted #''s'!$Z63)*100</f>
        <v>1.3559481881124043</v>
      </c>
      <c r="Z63" s="154">
        <f>('Non Double Counted #''s'!CI63/'Non Double Counted #''s'!$CH63)*100</f>
        <v>94.036207031505839</v>
      </c>
      <c r="AA63" s="139">
        <f>('Non Double Counted #''s'!CJ63/'Non Double Counted #''s'!$CH63)*100</f>
        <v>1.0169150382341525</v>
      </c>
      <c r="AB63" s="139">
        <f>('Non Double Counted #''s'!CK63/'Non Double Counted #''s'!$CH63)*100</f>
        <v>1.6065212911594204</v>
      </c>
      <c r="AC63" s="139">
        <f>('Non Double Counted #''s'!CL63/'Non Double Counted #''s'!$CH63)*100</f>
        <v>1.5907068725629421</v>
      </c>
      <c r="AD63" s="139">
        <f>('Non Double Counted #''s'!CM63/'Non Double Counted #''s'!$CH63)*100</f>
        <v>1.7496497665376487</v>
      </c>
      <c r="AE63" s="62">
        <f t="shared" si="79"/>
        <v>-1.97383534289132</v>
      </c>
      <c r="AF63" s="63">
        <f t="shared" si="80"/>
        <v>0.44357611135031294</v>
      </c>
      <c r="AG63" s="63">
        <f t="shared" si="81"/>
        <v>0.54829958493139208</v>
      </c>
      <c r="AH63" s="63">
        <f t="shared" si="82"/>
        <v>0.39370157842524445</v>
      </c>
      <c r="AI63" s="63">
        <f t="shared" si="83"/>
        <v>0.58825806818436277</v>
      </c>
      <c r="AJ63" s="70"/>
      <c r="AK63" s="97">
        <f t="shared" si="10"/>
        <v>100</v>
      </c>
      <c r="AL63" s="97">
        <f t="shared" si="11"/>
        <v>100</v>
      </c>
      <c r="AN63" s="140">
        <f>('Non Double Counted #''s'!AG63/'Non Double Counted #''s'!$AF63)*100</f>
        <v>95.876290331472902</v>
      </c>
      <c r="AO63" s="140">
        <f>('Non Double Counted #''s'!AH63/'Non Double Counted #''s'!$AF63)*100</f>
        <v>0.61488368774545898</v>
      </c>
      <c r="AP63" s="140">
        <f>('Non Double Counted #''s'!AI63/'Non Double Counted #''s'!$AF63)*100</f>
        <v>1.1031259830517819</v>
      </c>
      <c r="AQ63" s="140">
        <f>('Non Double Counted #''s'!AJ63/'Non Double Counted #''s'!$AF63)*100</f>
        <v>1.022536006045059</v>
      </c>
      <c r="AR63" s="282">
        <f>('Non Double Counted #''s'!AK63/'Non Double Counted #''s'!$AF63)*100</f>
        <v>1.3831639916848006</v>
      </c>
      <c r="AS63" s="155">
        <f>('Non Double Counted #''s'!CO63/'Non Double Counted #''s'!$CN63)*100</f>
        <v>93.833522174169772</v>
      </c>
      <c r="AT63" s="155">
        <f>('Non Double Counted #''s'!CP63/'Non Double Counted #''s'!$CN63)*100</f>
        <v>1.0901169749293842</v>
      </c>
      <c r="AU63" s="155">
        <f>('Non Double Counted #''s'!CQ63/'Non Double Counted #''s'!$CN63)*100</f>
        <v>1.6895137481448381</v>
      </c>
      <c r="AV63" s="155">
        <f>('Non Double Counted #''s'!CR63/'Non Double Counted #''s'!$CN63)*100</f>
        <v>1.6346169190750524</v>
      </c>
      <c r="AW63" s="155">
        <f>('Non Double Counted #''s'!CS63/'Non Double Counted #''s'!$CN63)*100</f>
        <v>1.7522301836809602</v>
      </c>
      <c r="AX63" s="62">
        <f t="shared" si="84"/>
        <v>-2.0427681573031293</v>
      </c>
      <c r="AY63" s="63">
        <f t="shared" si="85"/>
        <v>0.47523328718392521</v>
      </c>
      <c r="AZ63" s="63">
        <f t="shared" si="86"/>
        <v>0.58638776509305623</v>
      </c>
      <c r="BA63" s="63">
        <f t="shared" si="87"/>
        <v>0.36906619199615953</v>
      </c>
      <c r="BB63" s="63">
        <f t="shared" si="88"/>
        <v>0.61208091302999335</v>
      </c>
      <c r="BD63" s="97">
        <f t="shared" si="12"/>
        <v>100</v>
      </c>
      <c r="BE63" s="97">
        <f t="shared" si="13"/>
        <v>100.00000000000001</v>
      </c>
      <c r="BG63" s="323">
        <f>('Non Double Counted #''s'!AM63/'Non Double Counted #''s'!$AL63)*100</f>
        <v>95.720143847666364</v>
      </c>
      <c r="BH63" s="323">
        <f>('Non Double Counted #''s'!AN63/'Non Double Counted #''s'!$AL63)*100</f>
        <v>0.65633731760322889</v>
      </c>
      <c r="BI63" s="323">
        <f>('Non Double Counted #''s'!AO63/'Non Double Counted #''s'!$AL63)*100</f>
        <v>1.1611624236779468</v>
      </c>
      <c r="BJ63" s="323">
        <f>('Non Double Counted #''s'!AP63/'Non Double Counted #''s'!$AL63)*100</f>
        <v>1.0450623512366759</v>
      </c>
      <c r="BK63" s="323">
        <f>('Non Double Counted #''s'!AQ63/'Non Double Counted #''s'!$AL63)*100</f>
        <v>1.4172940598157924</v>
      </c>
      <c r="BL63" s="323">
        <f>('Non Double Counted #''s'!CU63/'Non Double Counted #''s'!$CT63)*100</f>
        <v>93.528333987697948</v>
      </c>
      <c r="BM63" s="323">
        <f>('Non Double Counted #''s'!CV63/'Non Double Counted #''s'!$CT63)*100</f>
        <v>1.1393924304378498</v>
      </c>
      <c r="BN63" s="323">
        <f>('Non Double Counted #''s'!CW63/'Non Double Counted #''s'!$CT63)*100</f>
        <v>1.7731684972915689</v>
      </c>
      <c r="BO63" s="323">
        <f>('Non Double Counted #''s'!CX63/'Non Double Counted #''s'!$CT63)*100</f>
        <v>1.6802806426179693</v>
      </c>
      <c r="BP63" s="323">
        <f>('Non Double Counted #''s'!CY63/'Non Double Counted #''s'!$CT63)*100</f>
        <v>1.8788244419546667</v>
      </c>
      <c r="BQ63" s="61">
        <f t="shared" si="14"/>
        <v>-2.1918098599684157</v>
      </c>
      <c r="BR63" s="61">
        <f t="shared" si="15"/>
        <v>0.48305511283462088</v>
      </c>
      <c r="BS63" s="61">
        <f t="shared" si="16"/>
        <v>0.61200607361362214</v>
      </c>
      <c r="BT63" s="61">
        <f t="shared" si="17"/>
        <v>0.46153038213887432</v>
      </c>
      <c r="BU63" s="61">
        <f t="shared" si="18"/>
        <v>0.63521829138129338</v>
      </c>
      <c r="BW63" s="97">
        <f t="shared" si="19"/>
        <v>100.00000000000001</v>
      </c>
      <c r="BX63" s="97">
        <f t="shared" si="20"/>
        <v>100</v>
      </c>
    </row>
    <row r="64" spans="1:76">
      <c r="A64" s="109" t="s">
        <v>175</v>
      </c>
      <c r="B64" s="144">
        <f>('Non Double Counted #''s'!U64/'Non Double Counted #''s'!$T64)*100</f>
        <v>28.767929538601088</v>
      </c>
      <c r="C64" s="144">
        <f>('Non Double Counted #''s'!V64/'Non Double Counted #''s'!$T64)*100</f>
        <v>58.889208174796337</v>
      </c>
      <c r="D64" s="144">
        <f>('Non Double Counted #''s'!W64/'Non Double Counted #''s'!$T64)*100</f>
        <v>8.1251146832664567</v>
      </c>
      <c r="E64" s="144">
        <f>('Non Double Counted #''s'!X64/'Non Double Counted #''s'!$T64)*100</f>
        <v>1.1544493645248737</v>
      </c>
      <c r="F64" s="144">
        <f>('Non Double Counted #''s'!Y64/'Non Double Counted #''s'!$T64)*100</f>
        <v>3.0632982388112411</v>
      </c>
      <c r="G64" s="158">
        <f>('Non Double Counted #''s'!CC64/'Non Double Counted #''s'!$CB64)*100</f>
        <v>35.320293335231945</v>
      </c>
      <c r="H64" s="144">
        <f>('Non Double Counted #''s'!CD64/'Non Double Counted #''s'!$CB64)*100</f>
        <v>49.224105010388421</v>
      </c>
      <c r="I64" s="144">
        <f>('Non Double Counted #''s'!CE64/'Non Double Counted #''s'!$CB64)*100</f>
        <v>9.5055631428035134</v>
      </c>
      <c r="J64" s="144">
        <f>('Non Double Counted #''s'!CF64/'Non Double Counted #''s'!$CB64)*100</f>
        <v>2.0482333218985236</v>
      </c>
      <c r="K64" s="144">
        <f>('Non Double Counted #''s'!CG64/'Non Double Counted #''s'!$CB64)*100</f>
        <v>3.9018051896776034</v>
      </c>
      <c r="L64" s="164">
        <f t="shared" si="72"/>
        <v>6.552363796630857</v>
      </c>
      <c r="M64" s="150">
        <f t="shared" si="73"/>
        <v>-9.6651031644079168</v>
      </c>
      <c r="N64" s="150">
        <f t="shared" si="74"/>
        <v>1.3804484595370567</v>
      </c>
      <c r="O64" s="150">
        <f t="shared" si="75"/>
        <v>0.83850695086636229</v>
      </c>
      <c r="P64" s="150">
        <f t="shared" si="76"/>
        <v>0.89378395737364991</v>
      </c>
      <c r="R64" s="97">
        <f t="shared" si="77"/>
        <v>100</v>
      </c>
      <c r="S64" s="97">
        <f t="shared" si="78"/>
        <v>100</v>
      </c>
      <c r="U64" s="264">
        <f>('Non Double Counted #''s'!AA64/'Non Double Counted #''s'!$Z64)*100</f>
        <v>29.124245396400006</v>
      </c>
      <c r="V64" s="264">
        <f>('Non Double Counted #''s'!AB64/'Non Double Counted #''s'!$Z64)*100</f>
        <v>58.367293373302573</v>
      </c>
      <c r="W64" s="264">
        <f>('Non Double Counted #''s'!AC64/'Non Double Counted #''s'!$Z64)*100</f>
        <v>8.1645692025031433</v>
      </c>
      <c r="X64" s="264">
        <f>('Non Double Counted #''s'!AD64/'Non Double Counted #''s'!$Z64)*100</f>
        <v>1.1940695409523547</v>
      </c>
      <c r="Y64" s="266">
        <f>('Non Double Counted #''s'!AE64/'Non Double Counted #''s'!$Z64)*100</f>
        <v>3.1498224868419236</v>
      </c>
      <c r="Z64" s="268">
        <f>('Non Double Counted #''s'!CI64/'Non Double Counted #''s'!$CH64)*100</f>
        <v>35.476647219854414</v>
      </c>
      <c r="AA64" s="264">
        <f>('Non Double Counted #''s'!CJ64/'Non Double Counted #''s'!$CH64)*100</f>
        <v>48.574858102583647</v>
      </c>
      <c r="AB64" s="264">
        <f>('Non Double Counted #''s'!CK64/'Non Double Counted #''s'!$CH64)*100</f>
        <v>9.9199301622746603</v>
      </c>
      <c r="AC64" s="264">
        <f>('Non Double Counted #''s'!CL64/'Non Double Counted #''s'!$CH64)*100</f>
        <v>2.0714097067479753</v>
      </c>
      <c r="AD64" s="266">
        <f>('Non Double Counted #''s'!CM64/'Non Double Counted #''s'!$CH64)*100</f>
        <v>3.9571548085393067</v>
      </c>
      <c r="AE64" s="164">
        <f t="shared" si="79"/>
        <v>6.3524018234544073</v>
      </c>
      <c r="AF64" s="150">
        <f t="shared" si="80"/>
        <v>-9.7924352707189257</v>
      </c>
      <c r="AG64" s="150">
        <f t="shared" si="81"/>
        <v>1.755360959771517</v>
      </c>
      <c r="AH64" s="150">
        <f t="shared" si="82"/>
        <v>0.80733232169738312</v>
      </c>
      <c r="AI64" s="150">
        <f t="shared" si="83"/>
        <v>0.87734016579562057</v>
      </c>
      <c r="AJ64" s="149"/>
      <c r="AK64" s="97">
        <f t="shared" si="10"/>
        <v>100</v>
      </c>
      <c r="AL64" s="97">
        <f t="shared" si="11"/>
        <v>99.999999999999986</v>
      </c>
      <c r="AN64" s="281">
        <f>('Non Double Counted #''s'!AG64/'Non Double Counted #''s'!$AF64)*100</f>
        <v>29.450041654326249</v>
      </c>
      <c r="AO64" s="281">
        <f>('Non Double Counted #''s'!AH64/'Non Double Counted #''s'!$AF64)*100</f>
        <v>57.817417223934008</v>
      </c>
      <c r="AP64" s="140">
        <f>('Non Double Counted #''s'!AI64/'Non Double Counted #''s'!$AF64)*100</f>
        <v>8.3033266305373843</v>
      </c>
      <c r="AQ64" s="140">
        <f>('Non Double Counted #''s'!AJ64/'Non Double Counted #''s'!$AF64)*100</f>
        <v>1.2324831001210659</v>
      </c>
      <c r="AR64" s="282">
        <f>('Non Double Counted #''s'!AK64/'Non Double Counted #''s'!$AF64)*100</f>
        <v>3.1967313910812978</v>
      </c>
      <c r="AS64" s="155">
        <f>('Non Double Counted #''s'!CO64/'Non Double Counted #''s'!$CN64)*100</f>
        <v>35.777145606227251</v>
      </c>
      <c r="AT64" s="155">
        <f>('Non Double Counted #''s'!CP64/'Non Double Counted #''s'!$CN64)*100</f>
        <v>47.934021090604205</v>
      </c>
      <c r="AU64" s="155">
        <f>('Non Double Counted #''s'!CQ64/'Non Double Counted #''s'!$CN64)*100</f>
        <v>10.141557957394937</v>
      </c>
      <c r="AV64" s="155">
        <f>('Non Double Counted #''s'!CR64/'Non Double Counted #''s'!$CN64)*100</f>
        <v>2.1198888079338047</v>
      </c>
      <c r="AW64" s="155">
        <f>('Non Double Counted #''s'!CS64/'Non Double Counted #''s'!$CN64)*100</f>
        <v>4.0273865378397984</v>
      </c>
      <c r="AX64" s="164">
        <f t="shared" si="84"/>
        <v>6.3271039519010017</v>
      </c>
      <c r="AY64" s="150">
        <f t="shared" si="85"/>
        <v>-9.8833961333298035</v>
      </c>
      <c r="AZ64" s="150">
        <f t="shared" si="86"/>
        <v>1.838231326857553</v>
      </c>
      <c r="BA64" s="150">
        <f t="shared" si="87"/>
        <v>0.83065514675850061</v>
      </c>
      <c r="BB64" s="150">
        <f t="shared" si="88"/>
        <v>0.88740570781273886</v>
      </c>
      <c r="BD64" s="97">
        <f t="shared" si="12"/>
        <v>100.00000000000001</v>
      </c>
      <c r="BE64" s="97">
        <f t="shared" si="13"/>
        <v>100</v>
      </c>
      <c r="BG64" s="323">
        <f>('Non Double Counted #''s'!AM64/'Non Double Counted #''s'!$AL64)*100</f>
        <v>30.130745909121497</v>
      </c>
      <c r="BH64" s="323">
        <f>('Non Double Counted #''s'!AN64/'Non Double Counted #''s'!$AL64)*100</f>
        <v>56.946167610837229</v>
      </c>
      <c r="BI64" s="323">
        <f>('Non Double Counted #''s'!AO64/'Non Double Counted #''s'!$AL64)*100</f>
        <v>8.3950365905635849</v>
      </c>
      <c r="BJ64" s="323">
        <f>('Non Double Counted #''s'!AP64/'Non Double Counted #''s'!$AL64)*100</f>
        <v>1.2703594865414713</v>
      </c>
      <c r="BK64" s="323">
        <f>('Non Double Counted #''s'!AQ64/'Non Double Counted #''s'!$AL64)*100</f>
        <v>3.2576904029362184</v>
      </c>
      <c r="BL64" s="323">
        <f>('Non Double Counted #''s'!CU64/'Non Double Counted #''s'!$CT64)*100</f>
        <v>35.844363197059309</v>
      </c>
      <c r="BM64" s="323">
        <f>('Non Double Counted #''s'!CV64/'Non Double Counted #''s'!$CT64)*100</f>
        <v>47.439417325726637</v>
      </c>
      <c r="BN64" s="323">
        <f>('Non Double Counted #''s'!CW64/'Non Double Counted #''s'!$CT64)*100</f>
        <v>10.374218575701972</v>
      </c>
      <c r="BO64" s="323">
        <f>('Non Double Counted #''s'!CX64/'Non Double Counted #''s'!$CT64)*100</f>
        <v>2.193072319784851</v>
      </c>
      <c r="BP64" s="323">
        <f>('Non Double Counted #''s'!CY64/'Non Double Counted #''s'!$CT64)*100</f>
        <v>4.1489285817272306</v>
      </c>
      <c r="BQ64" s="61">
        <f t="shared" si="14"/>
        <v>5.7136172879378115</v>
      </c>
      <c r="BR64" s="61">
        <f t="shared" si="15"/>
        <v>-9.5067502851105914</v>
      </c>
      <c r="BS64" s="61">
        <f t="shared" si="16"/>
        <v>1.9791819851383874</v>
      </c>
      <c r="BT64" s="61">
        <f t="shared" si="17"/>
        <v>0.89123817879101219</v>
      </c>
      <c r="BU64" s="61">
        <f t="shared" si="18"/>
        <v>0.9227128332433796</v>
      </c>
      <c r="BW64" s="97">
        <f t="shared" si="19"/>
        <v>99.999999999999986</v>
      </c>
      <c r="BX64" s="97">
        <f t="shared" si="20"/>
        <v>100</v>
      </c>
    </row>
    <row r="65" spans="2:30"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</row>
    <row r="67" spans="2:30">
      <c r="B67" s="19"/>
    </row>
    <row r="68" spans="2:30">
      <c r="B68" s="19"/>
    </row>
    <row r="69" spans="2:30">
      <c r="B69" s="19"/>
    </row>
    <row r="70" spans="2:30">
      <c r="B70" s="19"/>
      <c r="C70" s="65"/>
    </row>
    <row r="71" spans="2:30">
      <c r="B71" s="19"/>
    </row>
    <row r="72" spans="2:30">
      <c r="B72" s="19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CY75"/>
  <sheetViews>
    <sheetView showGridLines="0" zoomScaleNormal="100" workbookViewId="0">
      <pane xSplit="1" ySplit="4" topLeftCell="CM30" activePane="bottomRight" state="frozen"/>
      <selection pane="topRight" activeCell="B1" sqref="B1"/>
      <selection pane="bottomLeft" activeCell="A5" sqref="A5"/>
      <selection pane="bottomRight" activeCell="CS51" sqref="CS51"/>
    </sheetView>
  </sheetViews>
  <sheetFormatPr defaultColWidth="12.7109375" defaultRowHeight="12.75"/>
  <cols>
    <col min="1" max="1" width="22" style="4" customWidth="1"/>
    <col min="2" max="2" width="13.85546875" style="41" customWidth="1"/>
    <col min="3" max="65" width="13.85546875" style="4" customWidth="1"/>
    <col min="66" max="66" width="12.42578125" style="4" customWidth="1"/>
    <col min="67" max="67" width="12.7109375" style="4" customWidth="1"/>
    <col min="68" max="69" width="13.7109375" style="4" customWidth="1"/>
    <col min="70" max="70" width="12.85546875" style="4" customWidth="1"/>
    <col min="71" max="71" width="13.42578125" style="4" customWidth="1"/>
    <col min="72" max="72" width="12" style="4" customWidth="1"/>
    <col min="73" max="73" width="12.140625" style="4" customWidth="1"/>
    <col min="74" max="75" width="13.42578125" style="4" bestFit="1" customWidth="1"/>
    <col min="76" max="79" width="12.140625" style="4" customWidth="1"/>
    <col min="80" max="81" width="13.7109375" style="4" customWidth="1"/>
    <col min="82" max="82" width="12.85546875" style="4" customWidth="1"/>
    <col min="83" max="83" width="13.42578125" style="4" customWidth="1"/>
    <col min="84" max="84" width="12" style="4" customWidth="1"/>
    <col min="85" max="85" width="12.140625" style="4" customWidth="1"/>
    <col min="86" max="91" width="12.7109375" style="16"/>
    <col min="92" max="16384" width="12.7109375" style="4"/>
  </cols>
  <sheetData>
    <row r="1" spans="1:103">
      <c r="A1" s="235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</row>
    <row r="2" spans="1:103">
      <c r="A2" s="45"/>
      <c r="B2" s="41" t="s">
        <v>203</v>
      </c>
      <c r="C2" s="18"/>
      <c r="D2" s="18"/>
      <c r="E2" s="18"/>
      <c r="F2" s="18"/>
      <c r="G2" s="18"/>
      <c r="H2" s="18"/>
      <c r="I2" s="18"/>
      <c r="J2" s="18"/>
      <c r="K2" s="18"/>
      <c r="L2" s="189"/>
      <c r="M2" s="18"/>
      <c r="N2" s="234" t="s">
        <v>204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250"/>
      <c r="CI2" s="250"/>
      <c r="CJ2" s="250"/>
      <c r="CK2" s="250"/>
      <c r="CL2" s="250"/>
      <c r="CM2" s="250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</row>
    <row r="3" spans="1:103">
      <c r="B3" s="9" t="s">
        <v>40</v>
      </c>
      <c r="C3" s="9"/>
      <c r="D3" s="9"/>
      <c r="E3" s="9"/>
      <c r="F3" s="9"/>
      <c r="G3" s="9"/>
      <c r="H3" s="46" t="s">
        <v>178</v>
      </c>
      <c r="I3" s="9"/>
      <c r="J3" s="9"/>
      <c r="K3" s="9"/>
      <c r="L3" s="9"/>
      <c r="M3" s="9"/>
      <c r="N3" s="120" t="s">
        <v>149</v>
      </c>
      <c r="O3" s="9"/>
      <c r="P3" s="9"/>
      <c r="Q3" s="9"/>
      <c r="R3" s="9"/>
      <c r="S3" s="9"/>
      <c r="T3" s="46" t="s">
        <v>148</v>
      </c>
      <c r="U3" s="9"/>
      <c r="V3" s="9"/>
      <c r="W3" s="9"/>
      <c r="X3" s="9"/>
      <c r="Y3" s="9"/>
      <c r="Z3" s="46" t="s">
        <v>129</v>
      </c>
      <c r="AA3" s="9"/>
      <c r="AB3" s="9"/>
      <c r="AC3" s="9"/>
      <c r="AD3" s="9"/>
      <c r="AE3" s="9"/>
      <c r="AF3" s="46" t="s">
        <v>150</v>
      </c>
      <c r="AG3" s="9"/>
      <c r="AH3" s="9"/>
      <c r="AI3" s="9"/>
      <c r="AJ3" s="9"/>
      <c r="AK3" s="9"/>
      <c r="AL3" s="46" t="s">
        <v>133</v>
      </c>
      <c r="AM3" s="9"/>
      <c r="AN3" s="9"/>
      <c r="AO3" s="9"/>
      <c r="AP3" s="9"/>
      <c r="AQ3" s="9"/>
      <c r="AR3" s="46" t="s">
        <v>135</v>
      </c>
      <c r="AS3" s="9"/>
      <c r="AT3" s="9"/>
      <c r="AU3" s="9"/>
      <c r="AV3" s="9"/>
      <c r="AW3" s="9"/>
      <c r="AX3" s="46" t="s">
        <v>138</v>
      </c>
      <c r="AY3" s="9"/>
      <c r="AZ3" s="9"/>
      <c r="BA3" s="9"/>
      <c r="BB3" s="9"/>
      <c r="BC3" s="9"/>
      <c r="BD3" s="46" t="s">
        <v>139</v>
      </c>
      <c r="BE3" s="9"/>
      <c r="BF3" s="9"/>
      <c r="BG3" s="9"/>
      <c r="BH3" s="9"/>
      <c r="BI3" s="9"/>
      <c r="BJ3" s="46" t="s">
        <v>151</v>
      </c>
      <c r="BK3" s="9"/>
      <c r="BL3" s="9"/>
      <c r="BM3" s="9"/>
      <c r="BN3" s="9"/>
      <c r="BO3" s="9"/>
      <c r="BP3" s="46" t="s">
        <v>169</v>
      </c>
      <c r="BQ3" s="9"/>
      <c r="BR3" s="9"/>
      <c r="BS3" s="9"/>
      <c r="BT3" s="9"/>
      <c r="BU3" s="9"/>
      <c r="BV3" s="46" t="s">
        <v>206</v>
      </c>
      <c r="BW3" s="9"/>
      <c r="BX3" s="9"/>
      <c r="BY3" s="9"/>
      <c r="BZ3" s="9"/>
      <c r="CA3" s="9"/>
      <c r="CB3" s="46" t="s">
        <v>193</v>
      </c>
      <c r="CC3" s="9"/>
      <c r="CD3" s="9"/>
      <c r="CE3" s="9"/>
      <c r="CF3" s="9"/>
      <c r="CG3" s="9"/>
      <c r="CH3" s="309" t="s">
        <v>211</v>
      </c>
      <c r="CI3" s="310"/>
      <c r="CJ3" s="310"/>
      <c r="CK3" s="310"/>
      <c r="CL3" s="310"/>
      <c r="CM3" s="311"/>
      <c r="CN3" s="309" t="s">
        <v>222</v>
      </c>
      <c r="CO3" s="312"/>
      <c r="CP3" s="312"/>
      <c r="CQ3" s="312"/>
      <c r="CR3" s="312"/>
      <c r="CS3" s="313"/>
      <c r="CT3" s="314" t="s">
        <v>230</v>
      </c>
      <c r="CU3" s="315"/>
      <c r="CV3" s="315"/>
      <c r="CW3" s="315"/>
      <c r="CX3" s="315"/>
      <c r="CY3" s="316"/>
    </row>
    <row r="4" spans="1:103" s="41" customFormat="1" ht="38.25">
      <c r="A4" s="45"/>
      <c r="B4" s="7" t="s">
        <v>5</v>
      </c>
      <c r="C4" s="135" t="s">
        <v>179</v>
      </c>
      <c r="D4" s="135" t="s">
        <v>180</v>
      </c>
      <c r="E4" s="7" t="s">
        <v>3</v>
      </c>
      <c r="F4" s="73" t="s">
        <v>181</v>
      </c>
      <c r="G4" s="135" t="s">
        <v>183</v>
      </c>
      <c r="H4" s="47" t="s">
        <v>5</v>
      </c>
      <c r="I4" s="135" t="s">
        <v>179</v>
      </c>
      <c r="J4" s="135" t="s">
        <v>180</v>
      </c>
      <c r="K4" s="7" t="s">
        <v>3</v>
      </c>
      <c r="L4" s="73" t="s">
        <v>181</v>
      </c>
      <c r="M4" s="135" t="s">
        <v>183</v>
      </c>
      <c r="N4" s="121" t="s">
        <v>5</v>
      </c>
      <c r="O4" s="135" t="s">
        <v>179</v>
      </c>
      <c r="P4" s="135" t="s">
        <v>180</v>
      </c>
      <c r="Q4" s="7" t="s">
        <v>3</v>
      </c>
      <c r="R4" s="73" t="s">
        <v>181</v>
      </c>
      <c r="S4" s="135" t="s">
        <v>183</v>
      </c>
      <c r="T4" s="47" t="s">
        <v>5</v>
      </c>
      <c r="U4" s="135" t="s">
        <v>179</v>
      </c>
      <c r="V4" s="135" t="s">
        <v>180</v>
      </c>
      <c r="W4" s="7" t="s">
        <v>3</v>
      </c>
      <c r="X4" s="73" t="s">
        <v>181</v>
      </c>
      <c r="Y4" s="135" t="s">
        <v>183</v>
      </c>
      <c r="Z4" s="47" t="s">
        <v>5</v>
      </c>
      <c r="AA4" s="135" t="s">
        <v>179</v>
      </c>
      <c r="AB4" s="135" t="s">
        <v>180</v>
      </c>
      <c r="AC4" s="7" t="s">
        <v>3</v>
      </c>
      <c r="AD4" s="73" t="s">
        <v>181</v>
      </c>
      <c r="AE4" s="135" t="s">
        <v>183</v>
      </c>
      <c r="AF4" s="47" t="s">
        <v>5</v>
      </c>
      <c r="AG4" s="135" t="s">
        <v>179</v>
      </c>
      <c r="AH4" s="135" t="s">
        <v>180</v>
      </c>
      <c r="AI4" s="7" t="s">
        <v>3</v>
      </c>
      <c r="AJ4" s="73" t="s">
        <v>181</v>
      </c>
      <c r="AK4" s="135" t="s">
        <v>183</v>
      </c>
      <c r="AL4" s="47" t="s">
        <v>5</v>
      </c>
      <c r="AM4" s="135" t="s">
        <v>179</v>
      </c>
      <c r="AN4" s="135" t="s">
        <v>180</v>
      </c>
      <c r="AO4" s="7" t="s">
        <v>3</v>
      </c>
      <c r="AP4" s="73" t="s">
        <v>181</v>
      </c>
      <c r="AQ4" s="135" t="s">
        <v>183</v>
      </c>
      <c r="AR4" s="47" t="s">
        <v>5</v>
      </c>
      <c r="AS4" s="135" t="s">
        <v>179</v>
      </c>
      <c r="AT4" s="135" t="s">
        <v>180</v>
      </c>
      <c r="AU4" s="7" t="s">
        <v>3</v>
      </c>
      <c r="AV4" s="73" t="s">
        <v>181</v>
      </c>
      <c r="AW4" s="135" t="s">
        <v>183</v>
      </c>
      <c r="AX4" s="47" t="s">
        <v>5</v>
      </c>
      <c r="AY4" s="135" t="s">
        <v>179</v>
      </c>
      <c r="AZ4" s="135" t="s">
        <v>180</v>
      </c>
      <c r="BA4" s="7" t="s">
        <v>3</v>
      </c>
      <c r="BB4" s="73" t="s">
        <v>181</v>
      </c>
      <c r="BC4" s="135" t="s">
        <v>183</v>
      </c>
      <c r="BD4" s="47" t="s">
        <v>5</v>
      </c>
      <c r="BE4" s="135" t="s">
        <v>179</v>
      </c>
      <c r="BF4" s="135" t="s">
        <v>180</v>
      </c>
      <c r="BG4" s="7" t="s">
        <v>3</v>
      </c>
      <c r="BH4" s="73" t="s">
        <v>181</v>
      </c>
      <c r="BI4" s="135" t="s">
        <v>183</v>
      </c>
      <c r="BJ4" s="47" t="s">
        <v>5</v>
      </c>
      <c r="BK4" s="135" t="s">
        <v>179</v>
      </c>
      <c r="BL4" s="135" t="s">
        <v>180</v>
      </c>
      <c r="BM4" s="7" t="s">
        <v>3</v>
      </c>
      <c r="BN4" s="73" t="s">
        <v>181</v>
      </c>
      <c r="BO4" s="135" t="s">
        <v>183</v>
      </c>
      <c r="BP4" s="47" t="s">
        <v>5</v>
      </c>
      <c r="BQ4" s="135" t="s">
        <v>179</v>
      </c>
      <c r="BR4" s="135" t="s">
        <v>180</v>
      </c>
      <c r="BS4" s="7" t="s">
        <v>3</v>
      </c>
      <c r="BT4" s="73" t="s">
        <v>181</v>
      </c>
      <c r="BU4" s="135" t="s">
        <v>183</v>
      </c>
      <c r="BV4" s="47" t="s">
        <v>5</v>
      </c>
      <c r="BW4" s="135" t="s">
        <v>179</v>
      </c>
      <c r="BX4" s="135" t="s">
        <v>180</v>
      </c>
      <c r="BY4" s="7" t="s">
        <v>3</v>
      </c>
      <c r="BZ4" s="73" t="s">
        <v>181</v>
      </c>
      <c r="CA4" s="135" t="s">
        <v>183</v>
      </c>
      <c r="CB4" s="47" t="s">
        <v>5</v>
      </c>
      <c r="CC4" s="135" t="s">
        <v>179</v>
      </c>
      <c r="CD4" s="135" t="s">
        <v>180</v>
      </c>
      <c r="CE4" s="7" t="s">
        <v>3</v>
      </c>
      <c r="CF4" s="73" t="s">
        <v>181</v>
      </c>
      <c r="CG4" s="135" t="s">
        <v>183</v>
      </c>
      <c r="CH4" s="240" t="s">
        <v>5</v>
      </c>
      <c r="CI4" s="241" t="s">
        <v>179</v>
      </c>
      <c r="CJ4" s="241" t="s">
        <v>180</v>
      </c>
      <c r="CK4" s="242" t="s">
        <v>3</v>
      </c>
      <c r="CL4" s="241" t="s">
        <v>181</v>
      </c>
      <c r="CM4" s="243" t="s">
        <v>183</v>
      </c>
      <c r="CN4" s="240" t="s">
        <v>5</v>
      </c>
      <c r="CO4" s="241" t="s">
        <v>179</v>
      </c>
      <c r="CP4" s="241" t="s">
        <v>180</v>
      </c>
      <c r="CQ4" s="242" t="s">
        <v>3</v>
      </c>
      <c r="CR4" s="241" t="s">
        <v>181</v>
      </c>
      <c r="CS4" s="243" t="s">
        <v>183</v>
      </c>
      <c r="CT4" s="242" t="s">
        <v>5</v>
      </c>
      <c r="CU4" s="241" t="s">
        <v>179</v>
      </c>
      <c r="CV4" s="241" t="s">
        <v>180</v>
      </c>
      <c r="CW4" s="242" t="s">
        <v>3</v>
      </c>
      <c r="CX4" s="241" t="s">
        <v>181</v>
      </c>
      <c r="CY4" s="243" t="s">
        <v>183</v>
      </c>
    </row>
    <row r="5" spans="1:103" s="41" customFormat="1">
      <c r="A5" s="107" t="s">
        <v>176</v>
      </c>
      <c r="B5" s="214">
        <f>+B6+B24+B39+B53+B64</f>
        <v>281421906</v>
      </c>
      <c r="C5" s="214">
        <f t="shared" ref="C5:BN5" si="0">+C6+C24+C39+C53+C64</f>
        <v>195575485</v>
      </c>
      <c r="D5" s="214">
        <f t="shared" si="0"/>
        <v>34313007</v>
      </c>
      <c r="E5" s="214">
        <f t="shared" si="0"/>
        <v>35305818</v>
      </c>
      <c r="F5" s="214">
        <f t="shared" si="0"/>
        <v>3406248</v>
      </c>
      <c r="G5" s="214">
        <f t="shared" si="0"/>
        <v>12821348</v>
      </c>
      <c r="H5" s="215">
        <f t="shared" si="0"/>
        <v>308745538</v>
      </c>
      <c r="I5" s="214">
        <f t="shared" si="0"/>
        <v>196817552</v>
      </c>
      <c r="J5" s="214">
        <f t="shared" si="0"/>
        <v>37685848</v>
      </c>
      <c r="K5" s="214">
        <f t="shared" si="0"/>
        <v>50477594</v>
      </c>
      <c r="L5" s="214">
        <f t="shared" si="0"/>
        <v>5966481</v>
      </c>
      <c r="M5" s="214">
        <f t="shared" si="0"/>
        <v>17798063</v>
      </c>
      <c r="N5" s="216">
        <f t="shared" si="0"/>
        <v>282171936</v>
      </c>
      <c r="O5" s="214">
        <f t="shared" si="0"/>
        <v>195762721</v>
      </c>
      <c r="P5" s="214">
        <f t="shared" si="0"/>
        <v>34404007</v>
      </c>
      <c r="Q5" s="214">
        <f t="shared" si="0"/>
        <v>35643820</v>
      </c>
      <c r="R5" s="214">
        <f t="shared" si="0"/>
        <v>3435302</v>
      </c>
      <c r="S5" s="214">
        <f t="shared" si="0"/>
        <v>12926086</v>
      </c>
      <c r="T5" s="215">
        <f t="shared" si="0"/>
        <v>285039803</v>
      </c>
      <c r="U5" s="214">
        <f t="shared" si="0"/>
        <v>196310974</v>
      </c>
      <c r="V5" s="214">
        <f t="shared" si="0"/>
        <v>34771449</v>
      </c>
      <c r="W5" s="214">
        <f t="shared" si="0"/>
        <v>37052242</v>
      </c>
      <c r="X5" s="214">
        <f t="shared" si="0"/>
        <v>3555386</v>
      </c>
      <c r="Y5" s="214">
        <f t="shared" si="0"/>
        <v>13349752</v>
      </c>
      <c r="Z5" s="215">
        <f t="shared" si="0"/>
        <v>287726647</v>
      </c>
      <c r="AA5" s="214">
        <f t="shared" si="0"/>
        <v>196748769</v>
      </c>
      <c r="AB5" s="214">
        <f t="shared" si="0"/>
        <v>35107727</v>
      </c>
      <c r="AC5" s="214">
        <f t="shared" si="0"/>
        <v>38442248</v>
      </c>
      <c r="AD5" s="214">
        <f t="shared" si="0"/>
        <v>3673750</v>
      </c>
      <c r="AE5" s="214">
        <f t="shared" si="0"/>
        <v>13754153</v>
      </c>
      <c r="AF5" s="215">
        <f t="shared" si="0"/>
        <v>290210914</v>
      </c>
      <c r="AG5" s="214">
        <f t="shared" si="0"/>
        <v>197108548</v>
      </c>
      <c r="AH5" s="214">
        <f t="shared" si="0"/>
        <v>35399084</v>
      </c>
      <c r="AI5" s="214">
        <f t="shared" si="0"/>
        <v>39777613</v>
      </c>
      <c r="AJ5" s="214">
        <f t="shared" si="0"/>
        <v>3792236</v>
      </c>
      <c r="AK5" s="214">
        <f t="shared" si="0"/>
        <v>14133433</v>
      </c>
      <c r="AL5" s="215">
        <f t="shared" si="0"/>
        <v>292892127</v>
      </c>
      <c r="AM5" s="214">
        <f t="shared" si="0"/>
        <v>197607714</v>
      </c>
      <c r="AN5" s="214">
        <f t="shared" si="0"/>
        <v>35740456</v>
      </c>
      <c r="AO5" s="214">
        <f t="shared" si="0"/>
        <v>41123742</v>
      </c>
      <c r="AP5" s="214">
        <f t="shared" si="0"/>
        <v>3918436</v>
      </c>
      <c r="AQ5" s="214">
        <f t="shared" si="0"/>
        <v>14501779</v>
      </c>
      <c r="AR5" s="215">
        <f t="shared" si="0"/>
        <v>295560549</v>
      </c>
      <c r="AS5" s="214">
        <f t="shared" si="0"/>
        <v>198037466</v>
      </c>
      <c r="AT5" s="214">
        <f t="shared" si="0"/>
        <v>36068376</v>
      </c>
      <c r="AU5" s="214">
        <f t="shared" si="0"/>
        <v>42528579</v>
      </c>
      <c r="AV5" s="214">
        <f t="shared" si="0"/>
        <v>4045223</v>
      </c>
      <c r="AW5" s="214">
        <f t="shared" si="0"/>
        <v>14880905</v>
      </c>
      <c r="AX5" s="215">
        <f t="shared" si="0"/>
        <v>298362973</v>
      </c>
      <c r="AY5" s="214">
        <f t="shared" si="0"/>
        <v>198518169</v>
      </c>
      <c r="AZ5" s="214">
        <f t="shared" si="0"/>
        <v>36422201</v>
      </c>
      <c r="BA5" s="214">
        <f t="shared" si="0"/>
        <v>43985166</v>
      </c>
      <c r="BB5" s="214">
        <f t="shared" si="0"/>
        <v>4176714</v>
      </c>
      <c r="BC5" s="214">
        <f t="shared" si="0"/>
        <v>15260723</v>
      </c>
      <c r="BD5" s="215">
        <f t="shared" si="0"/>
        <v>301290332</v>
      </c>
      <c r="BE5" s="214">
        <f t="shared" si="0"/>
        <v>199059764</v>
      </c>
      <c r="BF5" s="214">
        <f t="shared" si="0"/>
        <v>36808839</v>
      </c>
      <c r="BG5" s="214">
        <f t="shared" si="0"/>
        <v>45472384</v>
      </c>
      <c r="BH5" s="214">
        <f t="shared" si="0"/>
        <v>4313901</v>
      </c>
      <c r="BI5" s="214">
        <f t="shared" si="0"/>
        <v>15635444</v>
      </c>
      <c r="BJ5" s="215">
        <f t="shared" si="0"/>
        <v>304059724</v>
      </c>
      <c r="BK5" s="214">
        <f t="shared" si="0"/>
        <v>199491458</v>
      </c>
      <c r="BL5" s="214">
        <f t="shared" si="0"/>
        <v>37171750</v>
      </c>
      <c r="BM5" s="214">
        <f t="shared" si="0"/>
        <v>46943613</v>
      </c>
      <c r="BN5" s="214">
        <f t="shared" si="0"/>
        <v>4451662</v>
      </c>
      <c r="BO5" s="214">
        <f t="shared" ref="BO5:CG5" si="1">+BO6+BO24+BO39+BO53+BO64</f>
        <v>16001241</v>
      </c>
      <c r="BP5" s="215">
        <f t="shared" si="1"/>
        <v>307006550</v>
      </c>
      <c r="BQ5" s="214">
        <f t="shared" si="1"/>
        <v>199851240</v>
      </c>
      <c r="BR5" s="214">
        <f t="shared" si="1"/>
        <v>37681544</v>
      </c>
      <c r="BS5" s="214">
        <f t="shared" si="1"/>
        <v>48419324</v>
      </c>
      <c r="BT5" s="214">
        <f t="shared" si="1"/>
        <v>4559042</v>
      </c>
      <c r="BU5" s="214">
        <f t="shared" si="1"/>
        <v>16495400</v>
      </c>
      <c r="BV5" s="215">
        <f t="shared" ref="BV5:CA5" si="2">+BV6+BV24+BV39+BV53+BV64</f>
        <v>308745538</v>
      </c>
      <c r="BW5" s="214">
        <f t="shared" si="2"/>
        <v>196817552</v>
      </c>
      <c r="BX5" s="214">
        <f t="shared" si="2"/>
        <v>37685848</v>
      </c>
      <c r="BY5" s="214">
        <f t="shared" si="2"/>
        <v>50477594</v>
      </c>
      <c r="BZ5" s="214">
        <f t="shared" si="2"/>
        <v>5966481</v>
      </c>
      <c r="CA5" s="214">
        <f t="shared" si="2"/>
        <v>17798063</v>
      </c>
      <c r="CB5" s="215">
        <f t="shared" si="1"/>
        <v>311591917</v>
      </c>
      <c r="CC5" s="214">
        <f t="shared" si="1"/>
        <v>197510927</v>
      </c>
      <c r="CD5" s="214">
        <f t="shared" si="1"/>
        <v>38337168</v>
      </c>
      <c r="CE5" s="214">
        <f t="shared" si="1"/>
        <v>52045277</v>
      </c>
      <c r="CF5" s="214">
        <f t="shared" si="1"/>
        <v>5834693</v>
      </c>
      <c r="CG5" s="214">
        <f t="shared" si="1"/>
        <v>17863852</v>
      </c>
      <c r="CH5" s="214">
        <f t="shared" ref="CH5:CM5" si="3">+CH6+CH24+CH39+CH53+CH64</f>
        <v>313914040</v>
      </c>
      <c r="CI5" s="214">
        <f t="shared" si="3"/>
        <v>197705655</v>
      </c>
      <c r="CJ5" s="214">
        <f t="shared" si="3"/>
        <v>38719418</v>
      </c>
      <c r="CK5" s="214">
        <f t="shared" si="3"/>
        <v>53027708</v>
      </c>
      <c r="CL5" s="214">
        <f t="shared" si="3"/>
        <v>6003818</v>
      </c>
      <c r="CM5" s="214">
        <f t="shared" si="3"/>
        <v>18449796</v>
      </c>
      <c r="CN5" s="214">
        <f t="shared" ref="CN5:CS5" si="4">+CN6+CN24+CN39+CN53+CN64</f>
        <v>316128839</v>
      </c>
      <c r="CO5" s="214">
        <f t="shared" si="4"/>
        <v>197836231</v>
      </c>
      <c r="CP5" s="214">
        <f t="shared" si="4"/>
        <v>39076459</v>
      </c>
      <c r="CQ5" s="214">
        <f t="shared" si="4"/>
        <v>54071370</v>
      </c>
      <c r="CR5" s="214">
        <f t="shared" si="4"/>
        <v>6189840</v>
      </c>
      <c r="CS5" s="295">
        <f t="shared" si="4"/>
        <v>18954939</v>
      </c>
      <c r="CT5" s="214">
        <f t="shared" ref="CT5" si="5">+CT6+CT24+CT39+CT53+CT64</f>
        <v>318857056</v>
      </c>
      <c r="CU5" s="214">
        <f t="shared" ref="CU5:CY5" si="6">+CU6+CU24+CU39+CU53+CU64</f>
        <v>197870516</v>
      </c>
      <c r="CV5" s="214">
        <f t="shared" si="6"/>
        <v>39528225</v>
      </c>
      <c r="CW5" s="214">
        <f t="shared" si="6"/>
        <v>55387539</v>
      </c>
      <c r="CX5" s="214">
        <f t="shared" si="6"/>
        <v>6388399</v>
      </c>
      <c r="CY5" s="214">
        <f t="shared" si="6"/>
        <v>19682377</v>
      </c>
    </row>
    <row r="6" spans="1:103" s="41" customFormat="1">
      <c r="A6" s="103" t="s">
        <v>27</v>
      </c>
      <c r="B6" s="217">
        <f>SUM(B8:B23)</f>
        <v>99664761</v>
      </c>
      <c r="C6" s="217">
        <f t="shared" ref="C6:BN6" si="7">SUM(C8:C23)</f>
        <v>65990120</v>
      </c>
      <c r="D6" s="217">
        <f t="shared" si="7"/>
        <v>18553245</v>
      </c>
      <c r="E6" s="217">
        <f t="shared" si="7"/>
        <v>11541743</v>
      </c>
      <c r="F6" s="217">
        <f t="shared" si="7"/>
        <v>963825</v>
      </c>
      <c r="G6" s="217">
        <f t="shared" si="7"/>
        <v>2615828</v>
      </c>
      <c r="H6" s="218">
        <f t="shared" si="7"/>
        <v>113954021</v>
      </c>
      <c r="I6" s="217">
        <f t="shared" si="7"/>
        <v>68496998</v>
      </c>
      <c r="J6" s="217">
        <f t="shared" si="7"/>
        <v>21277422</v>
      </c>
      <c r="K6" s="217">
        <f t="shared" si="7"/>
        <v>18172759</v>
      </c>
      <c r="L6" s="217">
        <f t="shared" si="7"/>
        <v>1871516</v>
      </c>
      <c r="M6" s="217">
        <f t="shared" si="7"/>
        <v>4135326</v>
      </c>
      <c r="N6" s="219">
        <f t="shared" si="7"/>
        <v>99986616</v>
      </c>
      <c r="O6" s="217">
        <f t="shared" si="7"/>
        <v>66092593</v>
      </c>
      <c r="P6" s="217">
        <f t="shared" si="7"/>
        <v>18615760</v>
      </c>
      <c r="Q6" s="217">
        <f t="shared" si="7"/>
        <v>11665676</v>
      </c>
      <c r="R6" s="217">
        <f t="shared" si="7"/>
        <v>973358</v>
      </c>
      <c r="S6" s="217">
        <f t="shared" si="7"/>
        <v>2639229</v>
      </c>
      <c r="T6" s="218">
        <f t="shared" si="7"/>
        <v>101261174</v>
      </c>
      <c r="U6" s="217">
        <f t="shared" si="7"/>
        <v>66413121</v>
      </c>
      <c r="V6" s="217">
        <f t="shared" si="7"/>
        <v>18861392</v>
      </c>
      <c r="W6" s="217">
        <f t="shared" si="7"/>
        <v>12219351</v>
      </c>
      <c r="X6" s="217">
        <f t="shared" si="7"/>
        <v>1020669</v>
      </c>
      <c r="Y6" s="217">
        <f t="shared" si="7"/>
        <v>2746641</v>
      </c>
      <c r="Z6" s="218">
        <f t="shared" si="7"/>
        <v>102546318</v>
      </c>
      <c r="AA6" s="217">
        <f t="shared" si="7"/>
        <v>66741780</v>
      </c>
      <c r="AB6" s="217">
        <f t="shared" si="7"/>
        <v>19097191</v>
      </c>
      <c r="AC6" s="217">
        <f t="shared" si="7"/>
        <v>12782937</v>
      </c>
      <c r="AD6" s="217">
        <f t="shared" si="7"/>
        <v>1067529</v>
      </c>
      <c r="AE6" s="217">
        <f t="shared" si="7"/>
        <v>2856881</v>
      </c>
      <c r="AF6" s="218">
        <f t="shared" si="7"/>
        <v>103761736</v>
      </c>
      <c r="AG6" s="217">
        <f t="shared" si="7"/>
        <v>67041693</v>
      </c>
      <c r="AH6" s="217">
        <f t="shared" si="7"/>
        <v>19318512</v>
      </c>
      <c r="AI6" s="217">
        <f t="shared" si="7"/>
        <v>13325352</v>
      </c>
      <c r="AJ6" s="217">
        <f t="shared" si="7"/>
        <v>1113324</v>
      </c>
      <c r="AK6" s="217">
        <f t="shared" si="7"/>
        <v>2962855</v>
      </c>
      <c r="AL6" s="218">
        <f t="shared" si="7"/>
        <v>105165759</v>
      </c>
      <c r="AM6" s="217">
        <f t="shared" si="7"/>
        <v>67446873</v>
      </c>
      <c r="AN6" s="217">
        <f t="shared" si="7"/>
        <v>19581166</v>
      </c>
      <c r="AO6" s="217">
        <f t="shared" si="7"/>
        <v>13900743</v>
      </c>
      <c r="AP6" s="217">
        <f t="shared" si="7"/>
        <v>1163901</v>
      </c>
      <c r="AQ6" s="217">
        <f t="shared" si="7"/>
        <v>3073076</v>
      </c>
      <c r="AR6" s="218">
        <f t="shared" si="7"/>
        <v>106662133</v>
      </c>
      <c r="AS6" s="217">
        <f t="shared" si="7"/>
        <v>67878356</v>
      </c>
      <c r="AT6" s="217">
        <f t="shared" si="7"/>
        <v>19853860</v>
      </c>
      <c r="AU6" s="217">
        <f t="shared" si="7"/>
        <v>14525312</v>
      </c>
      <c r="AV6" s="217">
        <f t="shared" si="7"/>
        <v>1214979</v>
      </c>
      <c r="AW6" s="217">
        <f t="shared" si="7"/>
        <v>3189626</v>
      </c>
      <c r="AX6" s="218">
        <f t="shared" si="7"/>
        <v>108131203</v>
      </c>
      <c r="AY6" s="217">
        <f t="shared" si="7"/>
        <v>68255667</v>
      </c>
      <c r="AZ6" s="217">
        <f t="shared" si="7"/>
        <v>20120878</v>
      </c>
      <c r="BA6" s="217">
        <f t="shared" si="7"/>
        <v>15182866</v>
      </c>
      <c r="BB6" s="217">
        <f t="shared" si="7"/>
        <v>1267849</v>
      </c>
      <c r="BC6" s="217">
        <f t="shared" si="7"/>
        <v>3303943</v>
      </c>
      <c r="BD6" s="218">
        <f t="shared" si="7"/>
        <v>109747265</v>
      </c>
      <c r="BE6" s="217">
        <f t="shared" si="7"/>
        <v>68701298</v>
      </c>
      <c r="BF6" s="217">
        <f t="shared" si="7"/>
        <v>20448806</v>
      </c>
      <c r="BG6" s="217">
        <f t="shared" si="7"/>
        <v>15852318</v>
      </c>
      <c r="BH6" s="217">
        <f t="shared" si="7"/>
        <v>1323319</v>
      </c>
      <c r="BI6" s="217">
        <f t="shared" si="7"/>
        <v>3421524</v>
      </c>
      <c r="BJ6" s="218">
        <f t="shared" si="7"/>
        <v>111126716</v>
      </c>
      <c r="BK6" s="217">
        <f t="shared" si="7"/>
        <v>69023118</v>
      </c>
      <c r="BL6" s="217">
        <f t="shared" si="7"/>
        <v>20731214</v>
      </c>
      <c r="BM6" s="217">
        <f t="shared" si="7"/>
        <v>16468975</v>
      </c>
      <c r="BN6" s="217">
        <f t="shared" si="7"/>
        <v>1373817</v>
      </c>
      <c r="BO6" s="217">
        <f t="shared" ref="BO6:CG6" si="8">SUM(BO8:BO23)</f>
        <v>3529592</v>
      </c>
      <c r="BP6" s="218">
        <f t="shared" si="8"/>
        <v>112718222</v>
      </c>
      <c r="BQ6" s="217">
        <f t="shared" si="8"/>
        <v>69295640</v>
      </c>
      <c r="BR6" s="217">
        <f t="shared" si="8"/>
        <v>21102203</v>
      </c>
      <c r="BS6" s="217">
        <f t="shared" si="8"/>
        <v>17194254</v>
      </c>
      <c r="BT6" s="217">
        <f t="shared" si="8"/>
        <v>1426145</v>
      </c>
      <c r="BU6" s="217">
        <f t="shared" si="8"/>
        <v>3699980</v>
      </c>
      <c r="BV6" s="218">
        <f t="shared" ref="BV6:CA6" si="9">SUM(BV8:BV23)</f>
        <v>113954021</v>
      </c>
      <c r="BW6" s="217">
        <f t="shared" si="9"/>
        <v>68496998</v>
      </c>
      <c r="BX6" s="217">
        <f t="shared" si="9"/>
        <v>21277422</v>
      </c>
      <c r="BY6" s="217">
        <f t="shared" si="9"/>
        <v>18172759</v>
      </c>
      <c r="BZ6" s="217">
        <f t="shared" si="9"/>
        <v>1871516</v>
      </c>
      <c r="CA6" s="217">
        <f t="shared" si="9"/>
        <v>4135326</v>
      </c>
      <c r="CB6" s="218">
        <f t="shared" si="8"/>
        <v>115428740</v>
      </c>
      <c r="CC6" s="217">
        <f t="shared" si="8"/>
        <v>68933606</v>
      </c>
      <c r="CD6" s="217">
        <f t="shared" si="8"/>
        <v>21661068</v>
      </c>
      <c r="CE6" s="217">
        <f t="shared" si="8"/>
        <v>18834790</v>
      </c>
      <c r="CF6" s="217">
        <f t="shared" si="8"/>
        <v>1849348</v>
      </c>
      <c r="CG6" s="217">
        <f t="shared" si="8"/>
        <v>4149928</v>
      </c>
      <c r="CH6" s="217">
        <f t="shared" ref="CH6:CM6" si="10">SUM(CH8:CH23)</f>
        <v>116624898</v>
      </c>
      <c r="CI6" s="217">
        <f t="shared" si="10"/>
        <v>69188617</v>
      </c>
      <c r="CJ6" s="217">
        <f t="shared" si="10"/>
        <v>21940713</v>
      </c>
      <c r="CK6" s="217">
        <f t="shared" si="10"/>
        <v>19258785</v>
      </c>
      <c r="CL6" s="217">
        <f t="shared" si="10"/>
        <v>1917600</v>
      </c>
      <c r="CM6" s="217">
        <f t="shared" si="10"/>
        <v>4319183</v>
      </c>
      <c r="CN6" s="217">
        <f t="shared" ref="CN6:CS6" si="11">SUM(CN8:CN23)</f>
        <v>117737004</v>
      </c>
      <c r="CO6" s="217">
        <f t="shared" si="11"/>
        <v>69377429</v>
      </c>
      <c r="CP6" s="217">
        <f t="shared" si="11"/>
        <v>22180090</v>
      </c>
      <c r="CQ6" s="217">
        <f t="shared" si="11"/>
        <v>19709983</v>
      </c>
      <c r="CR6" s="217">
        <f t="shared" si="11"/>
        <v>1991651</v>
      </c>
      <c r="CS6" s="296">
        <f t="shared" si="11"/>
        <v>4477851</v>
      </c>
      <c r="CT6" s="217">
        <f t="shared" ref="CT6" si="12">SUM(CT8:CT23)</f>
        <v>119113041</v>
      </c>
      <c r="CU6" s="217">
        <f t="shared" ref="CU6:CY6" si="13">SUM(CU8:CU23)</f>
        <v>69608678</v>
      </c>
      <c r="CV6" s="217">
        <f t="shared" si="13"/>
        <v>22472186</v>
      </c>
      <c r="CW6" s="217">
        <f t="shared" si="13"/>
        <v>20279180</v>
      </c>
      <c r="CX6" s="217">
        <f t="shared" si="13"/>
        <v>2068208</v>
      </c>
      <c r="CY6" s="217">
        <f t="shared" si="13"/>
        <v>4684789</v>
      </c>
    </row>
    <row r="7" spans="1:103" s="41" customFormat="1">
      <c r="A7" s="105" t="s">
        <v>177</v>
      </c>
      <c r="H7" s="43"/>
      <c r="N7" s="124"/>
      <c r="T7" s="43"/>
      <c r="Z7" s="43"/>
      <c r="AF7" s="43"/>
      <c r="AL7" s="43"/>
      <c r="AR7" s="43"/>
      <c r="AX7" s="43"/>
      <c r="BD7" s="43"/>
      <c r="BJ7" s="43"/>
      <c r="BP7" s="43"/>
      <c r="BV7" s="43"/>
      <c r="CB7" s="43"/>
      <c r="CH7" s="244"/>
      <c r="CI7" s="50"/>
      <c r="CJ7" s="50"/>
      <c r="CK7" s="50"/>
      <c r="CL7" s="50"/>
      <c r="CM7" s="245"/>
      <c r="CN7" s="276"/>
      <c r="CO7" s="276"/>
      <c r="CP7" s="276"/>
      <c r="CR7" s="276"/>
      <c r="CS7" s="297"/>
      <c r="CT7" s="276"/>
      <c r="CU7" s="41">
        <v>197870516</v>
      </c>
      <c r="CV7" s="41">
        <v>39528225</v>
      </c>
      <c r="CW7" s="276">
        <v>55387539</v>
      </c>
      <c r="CX7" s="41">
        <v>6388399</v>
      </c>
      <c r="CY7" s="220">
        <v>19682377</v>
      </c>
    </row>
    <row r="8" spans="1:103" s="41" customFormat="1">
      <c r="A8" s="103" t="s">
        <v>11</v>
      </c>
      <c r="B8" s="42">
        <v>4447100</v>
      </c>
      <c r="C8" s="42">
        <v>3130536</v>
      </c>
      <c r="D8" s="42">
        <v>1151666</v>
      </c>
      <c r="E8" s="42">
        <v>75830</v>
      </c>
      <c r="F8" s="42">
        <v>34644</v>
      </c>
      <c r="G8" s="42">
        <v>54424</v>
      </c>
      <c r="H8" s="48">
        <v>4779736</v>
      </c>
      <c r="I8" s="42">
        <v>3204402</v>
      </c>
      <c r="J8" s="42">
        <v>1244437</v>
      </c>
      <c r="K8" s="42">
        <v>185602</v>
      </c>
      <c r="L8" s="42">
        <v>60445</v>
      </c>
      <c r="M8" s="42">
        <v>84850</v>
      </c>
      <c r="N8" s="122">
        <v>4451687</v>
      </c>
      <c r="O8" s="42">
        <v>3131316</v>
      </c>
      <c r="P8" s="42">
        <v>1154140</v>
      </c>
      <c r="Q8" s="42">
        <v>76497</v>
      </c>
      <c r="R8" s="42">
        <v>34931</v>
      </c>
      <c r="S8" s="42">
        <v>54803</v>
      </c>
      <c r="T8" s="48">
        <v>4462832</v>
      </c>
      <c r="U8" s="42">
        <v>3129020</v>
      </c>
      <c r="V8" s="42">
        <v>1159221</v>
      </c>
      <c r="W8" s="42">
        <v>82455</v>
      </c>
      <c r="X8" s="42">
        <v>36321</v>
      </c>
      <c r="Y8" s="42">
        <v>55815</v>
      </c>
      <c r="Z8" s="48">
        <v>4469906</v>
      </c>
      <c r="AA8" s="42">
        <v>3125096</v>
      </c>
      <c r="AB8" s="42">
        <v>1162003</v>
      </c>
      <c r="AC8" s="42">
        <v>88170</v>
      </c>
      <c r="AD8" s="42">
        <v>37593</v>
      </c>
      <c r="AE8" s="42">
        <v>57044</v>
      </c>
      <c r="AF8" s="48">
        <v>4486598</v>
      </c>
      <c r="AG8" s="42">
        <v>3127732</v>
      </c>
      <c r="AH8" s="42">
        <v>1167108</v>
      </c>
      <c r="AI8" s="42">
        <v>94251</v>
      </c>
      <c r="AJ8" s="42">
        <v>38964</v>
      </c>
      <c r="AK8" s="42">
        <v>58543</v>
      </c>
      <c r="AL8" s="48">
        <v>4506574</v>
      </c>
      <c r="AM8" s="42">
        <v>3131979</v>
      </c>
      <c r="AN8" s="42">
        <v>1172847</v>
      </c>
      <c r="AO8" s="42">
        <v>100811</v>
      </c>
      <c r="AP8" s="42">
        <v>40488</v>
      </c>
      <c r="AQ8" s="42">
        <v>60449</v>
      </c>
      <c r="AR8" s="48">
        <v>4537299</v>
      </c>
      <c r="AS8" s="42">
        <v>3142929</v>
      </c>
      <c r="AT8" s="42">
        <v>1181323</v>
      </c>
      <c r="AU8" s="42">
        <v>108572</v>
      </c>
      <c r="AV8" s="42">
        <v>42174</v>
      </c>
      <c r="AW8" s="42">
        <v>62301</v>
      </c>
      <c r="AX8" s="48">
        <v>4587564</v>
      </c>
      <c r="AY8" s="42">
        <v>3164456</v>
      </c>
      <c r="AZ8" s="42">
        <v>1197103</v>
      </c>
      <c r="BA8" s="42">
        <v>117716</v>
      </c>
      <c r="BB8" s="42">
        <v>43933</v>
      </c>
      <c r="BC8" s="42">
        <v>64356</v>
      </c>
      <c r="BD8" s="48">
        <v>4626595</v>
      </c>
      <c r="BE8" s="42">
        <v>3179488</v>
      </c>
      <c r="BF8" s="42">
        <v>1208773</v>
      </c>
      <c r="BG8" s="42">
        <v>126518</v>
      </c>
      <c r="BH8" s="42">
        <v>45631</v>
      </c>
      <c r="BI8" s="42">
        <v>66185</v>
      </c>
      <c r="BJ8" s="48">
        <v>4661900</v>
      </c>
      <c r="BK8" s="42">
        <v>3190994</v>
      </c>
      <c r="BL8" s="42">
        <v>1220977</v>
      </c>
      <c r="BM8" s="42">
        <v>134810</v>
      </c>
      <c r="BN8" s="42">
        <v>47211</v>
      </c>
      <c r="BO8" s="42">
        <v>67908</v>
      </c>
      <c r="BP8" s="48">
        <v>4708708</v>
      </c>
      <c r="BQ8" s="42">
        <v>3203141</v>
      </c>
      <c r="BR8" s="42">
        <v>1231404</v>
      </c>
      <c r="BS8" s="42">
        <v>152516</v>
      </c>
      <c r="BT8" s="42">
        <v>49137</v>
      </c>
      <c r="BU8" s="42">
        <v>72510</v>
      </c>
      <c r="BV8" s="48">
        <v>4779736</v>
      </c>
      <c r="BW8" s="42">
        <v>3204402</v>
      </c>
      <c r="BX8" s="42">
        <v>1244437</v>
      </c>
      <c r="BY8" s="42">
        <v>185602</v>
      </c>
      <c r="BZ8" s="42">
        <v>60445</v>
      </c>
      <c r="CA8" s="42">
        <v>84850</v>
      </c>
      <c r="CB8" s="206">
        <v>4802740</v>
      </c>
      <c r="CC8" s="54">
        <v>3206541</v>
      </c>
      <c r="CD8" s="54">
        <v>1257773</v>
      </c>
      <c r="CE8" s="54">
        <v>193868</v>
      </c>
      <c r="CF8" s="54">
        <v>60879</v>
      </c>
      <c r="CG8" s="54">
        <v>83679</v>
      </c>
      <c r="CH8" s="244">
        <v>4822023</v>
      </c>
      <c r="CI8" s="54">
        <v>3210178</v>
      </c>
      <c r="CJ8" s="54">
        <v>1265825</v>
      </c>
      <c r="CK8" s="251">
        <v>196032</v>
      </c>
      <c r="CL8" s="54">
        <v>63371</v>
      </c>
      <c r="CM8" s="245">
        <v>86617</v>
      </c>
      <c r="CN8" s="276">
        <v>4833722</v>
      </c>
      <c r="CO8" s="276">
        <v>3210595</v>
      </c>
      <c r="CP8" s="276">
        <v>1270145</v>
      </c>
      <c r="CQ8" s="54">
        <v>198019</v>
      </c>
      <c r="CR8" s="276">
        <v>65800</v>
      </c>
      <c r="CS8" s="297">
        <v>89163</v>
      </c>
      <c r="CT8" s="303">
        <f>CU8+CV8+CW8+CX8+CY8</f>
        <v>4849377</v>
      </c>
      <c r="CU8" s="41">
        <v>3209637</v>
      </c>
      <c r="CV8" s="41">
        <v>1278519</v>
      </c>
      <c r="CW8" s="276">
        <v>200664</v>
      </c>
      <c r="CX8" s="41">
        <v>68268</v>
      </c>
      <c r="CY8" s="220">
        <v>92289</v>
      </c>
    </row>
    <row r="9" spans="1:103" s="41" customFormat="1">
      <c r="A9" s="103" t="s">
        <v>12</v>
      </c>
      <c r="B9" s="42">
        <v>2673400</v>
      </c>
      <c r="C9" s="42">
        <v>2103065</v>
      </c>
      <c r="D9" s="42">
        <v>417253</v>
      </c>
      <c r="E9" s="42">
        <v>86866</v>
      </c>
      <c r="F9" s="42">
        <v>27460</v>
      </c>
      <c r="G9" s="42">
        <v>38756</v>
      </c>
      <c r="H9" s="48">
        <v>2915918</v>
      </c>
      <c r="I9" s="42">
        <v>2173469</v>
      </c>
      <c r="J9" s="42">
        <v>447102</v>
      </c>
      <c r="K9" s="42">
        <v>186050</v>
      </c>
      <c r="L9" s="42">
        <v>45837</v>
      </c>
      <c r="M9" s="42">
        <v>63460</v>
      </c>
      <c r="N9" s="122">
        <v>2678217</v>
      </c>
      <c r="O9" s="42">
        <v>2105331</v>
      </c>
      <c r="P9" s="42">
        <v>418428</v>
      </c>
      <c r="Q9" s="42">
        <v>87673</v>
      </c>
      <c r="R9" s="42">
        <v>27741</v>
      </c>
      <c r="S9" s="42">
        <v>39044</v>
      </c>
      <c r="T9" s="48">
        <v>2689601</v>
      </c>
      <c r="U9" s="42">
        <v>2105093</v>
      </c>
      <c r="V9" s="42">
        <v>420364</v>
      </c>
      <c r="W9" s="42">
        <v>95080</v>
      </c>
      <c r="X9" s="42">
        <v>28778</v>
      </c>
      <c r="Y9" s="42">
        <v>40286</v>
      </c>
      <c r="Z9" s="48">
        <v>2701889</v>
      </c>
      <c r="AA9" s="42">
        <v>2105346</v>
      </c>
      <c r="AB9" s="42">
        <v>422000</v>
      </c>
      <c r="AC9" s="42">
        <v>103011</v>
      </c>
      <c r="AD9" s="42">
        <v>29807</v>
      </c>
      <c r="AE9" s="42">
        <v>41725</v>
      </c>
      <c r="AF9" s="48">
        <v>2717909</v>
      </c>
      <c r="AG9" s="42">
        <v>2108191</v>
      </c>
      <c r="AH9" s="42">
        <v>423764</v>
      </c>
      <c r="AI9" s="42">
        <v>111590</v>
      </c>
      <c r="AJ9" s="42">
        <v>30923</v>
      </c>
      <c r="AK9" s="42">
        <v>43441</v>
      </c>
      <c r="AL9" s="48">
        <v>2740191</v>
      </c>
      <c r="AM9" s="42">
        <v>2116022</v>
      </c>
      <c r="AN9" s="42">
        <v>426699</v>
      </c>
      <c r="AO9" s="42">
        <v>119757</v>
      </c>
      <c r="AP9" s="42">
        <v>32229</v>
      </c>
      <c r="AQ9" s="42">
        <v>45484</v>
      </c>
      <c r="AR9" s="48">
        <v>2768918</v>
      </c>
      <c r="AS9" s="42">
        <v>2127482</v>
      </c>
      <c r="AT9" s="42">
        <v>429527</v>
      </c>
      <c r="AU9" s="42">
        <v>130318</v>
      </c>
      <c r="AV9" s="42">
        <v>33691</v>
      </c>
      <c r="AW9" s="42">
        <v>47900</v>
      </c>
      <c r="AX9" s="48">
        <v>2804199</v>
      </c>
      <c r="AY9" s="42">
        <v>2141811</v>
      </c>
      <c r="AZ9" s="42">
        <v>435965</v>
      </c>
      <c r="BA9" s="42">
        <v>141278</v>
      </c>
      <c r="BB9" s="42">
        <v>35202</v>
      </c>
      <c r="BC9" s="42">
        <v>49943</v>
      </c>
      <c r="BD9" s="48">
        <v>2830557</v>
      </c>
      <c r="BE9" s="42">
        <v>2151798</v>
      </c>
      <c r="BF9" s="42">
        <v>438956</v>
      </c>
      <c r="BG9" s="42">
        <v>150970</v>
      </c>
      <c r="BH9" s="42">
        <v>36816</v>
      </c>
      <c r="BI9" s="42">
        <v>52017</v>
      </c>
      <c r="BJ9" s="48">
        <v>2855390</v>
      </c>
      <c r="BK9" s="42">
        <v>2160035</v>
      </c>
      <c r="BL9" s="42">
        <v>443736</v>
      </c>
      <c r="BM9" s="42">
        <v>159525</v>
      </c>
      <c r="BN9" s="42">
        <v>38253</v>
      </c>
      <c r="BO9" s="42">
        <v>53841</v>
      </c>
      <c r="BP9" s="48">
        <v>2889450</v>
      </c>
      <c r="BQ9" s="42">
        <v>2169749</v>
      </c>
      <c r="BR9" s="42">
        <v>448421</v>
      </c>
      <c r="BS9" s="42">
        <v>172991</v>
      </c>
      <c r="BT9" s="42">
        <v>40155</v>
      </c>
      <c r="BU9" s="42">
        <v>58134</v>
      </c>
      <c r="BV9" s="48">
        <v>2915918</v>
      </c>
      <c r="BW9" s="42">
        <v>2173469</v>
      </c>
      <c r="BX9" s="42">
        <v>447102</v>
      </c>
      <c r="BY9" s="42">
        <v>186050</v>
      </c>
      <c r="BZ9" s="42">
        <v>45837</v>
      </c>
      <c r="CA9" s="42">
        <v>63460</v>
      </c>
      <c r="CB9" s="206">
        <v>2937979</v>
      </c>
      <c r="CC9" s="54">
        <v>2179905</v>
      </c>
      <c r="CD9" s="54">
        <v>451144</v>
      </c>
      <c r="CE9" s="54">
        <v>195075</v>
      </c>
      <c r="CF9" s="54">
        <v>46801</v>
      </c>
      <c r="CG9" s="54">
        <v>65054</v>
      </c>
      <c r="CH9" s="244">
        <v>2949131</v>
      </c>
      <c r="CI9" s="54">
        <v>2180732</v>
      </c>
      <c r="CJ9" s="54">
        <v>453179</v>
      </c>
      <c r="CK9" s="251">
        <v>199693</v>
      </c>
      <c r="CL9" s="54">
        <v>47991</v>
      </c>
      <c r="CM9" s="245">
        <v>67536</v>
      </c>
      <c r="CN9" s="276">
        <v>2959373</v>
      </c>
      <c r="CO9" s="276">
        <v>2179978</v>
      </c>
      <c r="CP9" s="276">
        <v>454592</v>
      </c>
      <c r="CQ9" s="54">
        <v>204402</v>
      </c>
      <c r="CR9" s="276">
        <v>50168</v>
      </c>
      <c r="CS9" s="297">
        <v>70233</v>
      </c>
      <c r="CT9" s="303">
        <f t="shared" ref="CT9:CT23" si="14">CU9+CV9+CW9+CX9+CY9</f>
        <v>2966369</v>
      </c>
      <c r="CU9" s="41">
        <v>2176899</v>
      </c>
      <c r="CV9" s="41">
        <v>456453</v>
      </c>
      <c r="CW9" s="276">
        <v>208821</v>
      </c>
      <c r="CX9" s="41">
        <v>51823</v>
      </c>
      <c r="CY9" s="220">
        <v>72373</v>
      </c>
    </row>
    <row r="10" spans="1:103" s="41" customFormat="1">
      <c r="A10" s="103" t="s">
        <v>26</v>
      </c>
      <c r="B10" s="42">
        <v>783600</v>
      </c>
      <c r="C10" s="42">
        <v>569533</v>
      </c>
      <c r="D10" s="42">
        <v>149522</v>
      </c>
      <c r="E10" s="42">
        <v>37277</v>
      </c>
      <c r="F10" s="42">
        <v>8208</v>
      </c>
      <c r="G10" s="42">
        <v>19060</v>
      </c>
      <c r="H10" s="48">
        <v>897934</v>
      </c>
      <c r="I10" s="42">
        <v>586752</v>
      </c>
      <c r="J10" s="42">
        <v>186782</v>
      </c>
      <c r="K10" s="42">
        <v>73221</v>
      </c>
      <c r="L10" s="42">
        <v>18284</v>
      </c>
      <c r="M10" s="42">
        <v>32895</v>
      </c>
      <c r="N10" s="122">
        <v>786404</v>
      </c>
      <c r="O10" s="42">
        <v>571011</v>
      </c>
      <c r="P10" s="42">
        <v>150147</v>
      </c>
      <c r="Q10" s="42">
        <v>37672</v>
      </c>
      <c r="R10" s="42">
        <v>8298</v>
      </c>
      <c r="S10" s="42">
        <v>19276</v>
      </c>
      <c r="T10" s="48">
        <v>794498</v>
      </c>
      <c r="U10" s="42">
        <v>572784</v>
      </c>
      <c r="V10" s="42">
        <v>152976</v>
      </c>
      <c r="W10" s="42">
        <v>39969</v>
      </c>
      <c r="X10" s="42">
        <v>8571</v>
      </c>
      <c r="Y10" s="42">
        <v>20198</v>
      </c>
      <c r="Z10" s="48">
        <v>803774</v>
      </c>
      <c r="AA10" s="42">
        <v>575356</v>
      </c>
      <c r="AB10" s="42">
        <v>155908</v>
      </c>
      <c r="AC10" s="42">
        <v>42446</v>
      </c>
      <c r="AD10" s="42">
        <v>8907</v>
      </c>
      <c r="AE10" s="42">
        <v>21157</v>
      </c>
      <c r="AF10" s="48">
        <v>814262</v>
      </c>
      <c r="AG10" s="42">
        <v>578590</v>
      </c>
      <c r="AH10" s="42">
        <v>159013</v>
      </c>
      <c r="AI10" s="42">
        <v>45026</v>
      </c>
      <c r="AJ10" s="42">
        <v>9290</v>
      </c>
      <c r="AK10" s="42">
        <v>22343</v>
      </c>
      <c r="AL10" s="48">
        <v>825682</v>
      </c>
      <c r="AM10" s="42">
        <v>582646</v>
      </c>
      <c r="AN10" s="42">
        <v>162171</v>
      </c>
      <c r="AO10" s="42">
        <v>47657</v>
      </c>
      <c r="AP10" s="42">
        <v>9661</v>
      </c>
      <c r="AQ10" s="42">
        <v>23547</v>
      </c>
      <c r="AR10" s="48">
        <v>838519</v>
      </c>
      <c r="AS10" s="42">
        <v>586419</v>
      </c>
      <c r="AT10" s="42">
        <v>166625</v>
      </c>
      <c r="AU10" s="42">
        <v>50645</v>
      </c>
      <c r="AV10" s="42">
        <v>10109</v>
      </c>
      <c r="AW10" s="42">
        <v>24721</v>
      </c>
      <c r="AX10" s="48">
        <v>850366</v>
      </c>
      <c r="AY10" s="42">
        <v>589647</v>
      </c>
      <c r="AZ10" s="42">
        <v>170765</v>
      </c>
      <c r="BA10" s="42">
        <v>53710</v>
      </c>
      <c r="BB10" s="42">
        <v>10541</v>
      </c>
      <c r="BC10" s="42">
        <v>25703</v>
      </c>
      <c r="BD10" s="48">
        <v>861953</v>
      </c>
      <c r="BE10" s="42">
        <v>593062</v>
      </c>
      <c r="BF10" s="42">
        <v>174563</v>
      </c>
      <c r="BG10" s="42">
        <v>56496</v>
      </c>
      <c r="BH10" s="42">
        <v>10886</v>
      </c>
      <c r="BI10" s="42">
        <v>26946</v>
      </c>
      <c r="BJ10" s="48">
        <v>873092</v>
      </c>
      <c r="BK10" s="42">
        <v>596739</v>
      </c>
      <c r="BL10" s="42">
        <v>178183</v>
      </c>
      <c r="BM10" s="42">
        <v>59093</v>
      </c>
      <c r="BN10" s="42">
        <v>11219</v>
      </c>
      <c r="BO10" s="42">
        <v>27858</v>
      </c>
      <c r="BP10" s="48">
        <v>885122</v>
      </c>
      <c r="BQ10" s="42">
        <v>597837</v>
      </c>
      <c r="BR10" s="42">
        <v>182561</v>
      </c>
      <c r="BS10" s="42">
        <v>63892</v>
      </c>
      <c r="BT10" s="42">
        <v>11666</v>
      </c>
      <c r="BU10" s="42">
        <v>29166</v>
      </c>
      <c r="BV10" s="48">
        <v>897934</v>
      </c>
      <c r="BW10" s="42">
        <v>586752</v>
      </c>
      <c r="BX10" s="42">
        <v>186782</v>
      </c>
      <c r="BY10" s="42">
        <v>73221</v>
      </c>
      <c r="BZ10" s="42">
        <v>18284</v>
      </c>
      <c r="CA10" s="42">
        <v>32895</v>
      </c>
      <c r="CB10" s="206">
        <v>907135</v>
      </c>
      <c r="CC10" s="54">
        <v>590287</v>
      </c>
      <c r="CD10" s="54">
        <v>189654</v>
      </c>
      <c r="CE10" s="54">
        <v>76153</v>
      </c>
      <c r="CF10" s="54">
        <v>17890</v>
      </c>
      <c r="CG10" s="54">
        <v>33151</v>
      </c>
      <c r="CH10" s="244">
        <v>917092</v>
      </c>
      <c r="CI10" s="54">
        <v>592014</v>
      </c>
      <c r="CJ10" s="54">
        <v>192691</v>
      </c>
      <c r="CK10" s="251">
        <v>78813</v>
      </c>
      <c r="CL10" s="54">
        <v>18741</v>
      </c>
      <c r="CM10" s="245">
        <v>34833</v>
      </c>
      <c r="CN10" s="276">
        <v>925749</v>
      </c>
      <c r="CO10" s="276">
        <v>593605</v>
      </c>
      <c r="CP10" s="276">
        <v>195540</v>
      </c>
      <c r="CQ10" s="54">
        <v>80944</v>
      </c>
      <c r="CR10" s="276">
        <v>19392</v>
      </c>
      <c r="CS10" s="297">
        <v>36268</v>
      </c>
      <c r="CT10" s="303">
        <f t="shared" si="14"/>
        <v>935614</v>
      </c>
      <c r="CU10" s="41">
        <v>595873</v>
      </c>
      <c r="CV10" s="41">
        <v>198501</v>
      </c>
      <c r="CW10" s="276">
        <v>83325</v>
      </c>
      <c r="CX10" s="41">
        <v>20081</v>
      </c>
      <c r="CY10" s="220">
        <v>37834</v>
      </c>
    </row>
    <row r="11" spans="1:103" s="41" customFormat="1">
      <c r="A11" s="103" t="s">
        <v>13</v>
      </c>
      <c r="B11" s="42">
        <v>15982378</v>
      </c>
      <c r="C11" s="42">
        <v>10510195</v>
      </c>
      <c r="D11" s="42">
        <v>2324674</v>
      </c>
      <c r="E11" s="42">
        <v>2682715</v>
      </c>
      <c r="F11" s="42">
        <v>143252</v>
      </c>
      <c r="G11" s="42">
        <v>321542</v>
      </c>
      <c r="H11" s="48">
        <v>18801310</v>
      </c>
      <c r="I11" s="42">
        <v>10884722</v>
      </c>
      <c r="J11" s="42">
        <v>2851100</v>
      </c>
      <c r="K11" s="42">
        <v>4223806</v>
      </c>
      <c r="L11" s="42">
        <v>291014</v>
      </c>
      <c r="M11" s="42">
        <v>550668</v>
      </c>
      <c r="N11" s="122">
        <v>16047246</v>
      </c>
      <c r="O11" s="42">
        <v>10529885</v>
      </c>
      <c r="P11" s="42">
        <v>2332931</v>
      </c>
      <c r="Q11" s="42">
        <v>2714780</v>
      </c>
      <c r="R11" s="42">
        <v>144722</v>
      </c>
      <c r="S11" s="42">
        <v>324928</v>
      </c>
      <c r="T11" s="48">
        <v>16340734</v>
      </c>
      <c r="U11" s="42">
        <v>10608807</v>
      </c>
      <c r="V11" s="42">
        <v>2386581</v>
      </c>
      <c r="W11" s="42">
        <v>2850463</v>
      </c>
      <c r="X11" s="42">
        <v>153592</v>
      </c>
      <c r="Y11" s="42">
        <v>341291</v>
      </c>
      <c r="Z11" s="48">
        <v>16652679</v>
      </c>
      <c r="AA11" s="42">
        <v>10700411</v>
      </c>
      <c r="AB11" s="42">
        <v>2440886</v>
      </c>
      <c r="AC11" s="42">
        <v>2989006</v>
      </c>
      <c r="AD11" s="42">
        <v>162719</v>
      </c>
      <c r="AE11" s="42">
        <v>359657</v>
      </c>
      <c r="AF11" s="48">
        <v>16937337</v>
      </c>
      <c r="AG11" s="42">
        <v>10778596</v>
      </c>
      <c r="AH11" s="42">
        <v>2492079</v>
      </c>
      <c r="AI11" s="42">
        <v>3117892</v>
      </c>
      <c r="AJ11" s="42">
        <v>171623</v>
      </c>
      <c r="AK11" s="42">
        <v>377147</v>
      </c>
      <c r="AL11" s="48">
        <v>17313811</v>
      </c>
      <c r="AM11" s="42">
        <v>10912011</v>
      </c>
      <c r="AN11" s="42">
        <v>2555112</v>
      </c>
      <c r="AO11" s="42">
        <v>3267193</v>
      </c>
      <c r="AP11" s="42">
        <v>181519</v>
      </c>
      <c r="AQ11" s="42">
        <v>397976</v>
      </c>
      <c r="AR11" s="48">
        <v>17702476</v>
      </c>
      <c r="AS11" s="42">
        <v>11035653</v>
      </c>
      <c r="AT11" s="42">
        <v>2619827</v>
      </c>
      <c r="AU11" s="42">
        <v>3435613</v>
      </c>
      <c r="AV11" s="42">
        <v>191107</v>
      </c>
      <c r="AW11" s="42">
        <v>420276</v>
      </c>
      <c r="AX11" s="48">
        <v>18019093</v>
      </c>
      <c r="AY11" s="42">
        <v>11097846</v>
      </c>
      <c r="AZ11" s="42">
        <v>2680602</v>
      </c>
      <c r="BA11" s="42">
        <v>3600340</v>
      </c>
      <c r="BB11" s="42">
        <v>200522</v>
      </c>
      <c r="BC11" s="42">
        <v>439783</v>
      </c>
      <c r="BD11" s="48">
        <v>18199526</v>
      </c>
      <c r="BE11" s="42">
        <v>11089672</v>
      </c>
      <c r="BF11" s="42">
        <v>2714768</v>
      </c>
      <c r="BG11" s="42">
        <v>3733755</v>
      </c>
      <c r="BH11" s="42">
        <v>207539</v>
      </c>
      <c r="BI11" s="42">
        <v>453792</v>
      </c>
      <c r="BJ11" s="48">
        <v>18328340</v>
      </c>
      <c r="BK11" s="42">
        <v>11059062</v>
      </c>
      <c r="BL11" s="42">
        <v>2745037</v>
      </c>
      <c r="BM11" s="42">
        <v>3845069</v>
      </c>
      <c r="BN11" s="42">
        <v>213748</v>
      </c>
      <c r="BO11" s="42">
        <v>465424</v>
      </c>
      <c r="BP11" s="48">
        <v>18537969</v>
      </c>
      <c r="BQ11" s="42">
        <v>11027619</v>
      </c>
      <c r="BR11" s="42">
        <v>2802582</v>
      </c>
      <c r="BS11" s="42">
        <v>3992297</v>
      </c>
      <c r="BT11" s="42">
        <v>220750</v>
      </c>
      <c r="BU11" s="42">
        <v>494721</v>
      </c>
      <c r="BV11" s="48">
        <v>18801310</v>
      </c>
      <c r="BW11" s="42">
        <v>10884722</v>
      </c>
      <c r="BX11" s="42">
        <v>2851100</v>
      </c>
      <c r="BY11" s="42">
        <v>4223806</v>
      </c>
      <c r="BZ11" s="42">
        <v>291014</v>
      </c>
      <c r="CA11" s="42">
        <v>550668</v>
      </c>
      <c r="CB11" s="206">
        <v>19057542</v>
      </c>
      <c r="CC11" s="54">
        <v>10962466</v>
      </c>
      <c r="CD11" s="54">
        <v>2927164</v>
      </c>
      <c r="CE11" s="54">
        <v>4355525</v>
      </c>
      <c r="CF11" s="54">
        <v>275785</v>
      </c>
      <c r="CG11" s="54">
        <v>536602</v>
      </c>
      <c r="CH11" s="244">
        <v>19317568</v>
      </c>
      <c r="CI11" s="54">
        <v>11008396</v>
      </c>
      <c r="CJ11" s="54">
        <v>2983572</v>
      </c>
      <c r="CK11" s="251">
        <v>4484199</v>
      </c>
      <c r="CL11" s="54">
        <v>286166</v>
      </c>
      <c r="CM11" s="245">
        <v>555235</v>
      </c>
      <c r="CN11" s="276">
        <v>19552860</v>
      </c>
      <c r="CO11" s="276">
        <v>11035078</v>
      </c>
      <c r="CP11" s="276">
        <v>3029859</v>
      </c>
      <c r="CQ11" s="54">
        <v>4619316</v>
      </c>
      <c r="CR11" s="276">
        <v>296704</v>
      </c>
      <c r="CS11" s="297">
        <v>571903</v>
      </c>
      <c r="CT11" s="303">
        <f t="shared" si="14"/>
        <v>19893297</v>
      </c>
      <c r="CU11" s="41">
        <v>11103313</v>
      </c>
      <c r="CV11" s="41">
        <v>3094721</v>
      </c>
      <c r="CW11" s="276">
        <v>4788869</v>
      </c>
      <c r="CX11" s="41">
        <v>309355</v>
      </c>
      <c r="CY11" s="220">
        <v>597039</v>
      </c>
    </row>
    <row r="12" spans="1:103" s="41" customFormat="1">
      <c r="A12" s="103" t="s">
        <v>14</v>
      </c>
      <c r="B12" s="42">
        <v>8186453</v>
      </c>
      <c r="C12" s="42">
        <v>5144797</v>
      </c>
      <c r="D12" s="42">
        <v>2341845</v>
      </c>
      <c r="E12" s="42">
        <v>435227</v>
      </c>
      <c r="F12" s="42">
        <v>67473</v>
      </c>
      <c r="G12" s="42">
        <v>197111</v>
      </c>
      <c r="H12" s="48">
        <v>9687653</v>
      </c>
      <c r="I12" s="42">
        <v>5413920</v>
      </c>
      <c r="J12" s="42">
        <v>2910800</v>
      </c>
      <c r="K12" s="42">
        <v>853689</v>
      </c>
      <c r="L12" s="42">
        <v>151980</v>
      </c>
      <c r="M12" s="42">
        <v>357264</v>
      </c>
      <c r="N12" s="122">
        <v>8230053</v>
      </c>
      <c r="O12" s="42">
        <v>5165682</v>
      </c>
      <c r="P12" s="42">
        <v>2355519</v>
      </c>
      <c r="Q12" s="42">
        <v>440924</v>
      </c>
      <c r="R12" s="42">
        <v>68321</v>
      </c>
      <c r="S12" s="42">
        <v>199607</v>
      </c>
      <c r="T12" s="48">
        <v>8418592</v>
      </c>
      <c r="U12" s="42">
        <v>5236208</v>
      </c>
      <c r="V12" s="42">
        <v>2414947</v>
      </c>
      <c r="W12" s="42">
        <v>481170</v>
      </c>
      <c r="X12" s="42">
        <v>73826</v>
      </c>
      <c r="Y12" s="42">
        <v>212441</v>
      </c>
      <c r="Z12" s="48">
        <v>8583674</v>
      </c>
      <c r="AA12" s="42">
        <v>5294299</v>
      </c>
      <c r="AB12" s="42">
        <v>2467551</v>
      </c>
      <c r="AC12" s="42">
        <v>518170</v>
      </c>
      <c r="AD12" s="42">
        <v>78846</v>
      </c>
      <c r="AE12" s="42">
        <v>224808</v>
      </c>
      <c r="AF12" s="48">
        <v>8732924</v>
      </c>
      <c r="AG12" s="42">
        <v>5343337</v>
      </c>
      <c r="AH12" s="42">
        <v>2517322</v>
      </c>
      <c r="AI12" s="42">
        <v>552757</v>
      </c>
      <c r="AJ12" s="42">
        <v>83459</v>
      </c>
      <c r="AK12" s="42">
        <v>236049</v>
      </c>
      <c r="AL12" s="48">
        <v>8910741</v>
      </c>
      <c r="AM12" s="42">
        <v>5402004</v>
      </c>
      <c r="AN12" s="42">
        <v>2577111</v>
      </c>
      <c r="AO12" s="42">
        <v>594066</v>
      </c>
      <c r="AP12" s="42">
        <v>89264</v>
      </c>
      <c r="AQ12" s="42">
        <v>248296</v>
      </c>
      <c r="AR12" s="48">
        <v>9093958</v>
      </c>
      <c r="AS12" s="42">
        <v>5460839</v>
      </c>
      <c r="AT12" s="42">
        <v>2638546</v>
      </c>
      <c r="AU12" s="42">
        <v>638173</v>
      </c>
      <c r="AV12" s="42">
        <v>94524</v>
      </c>
      <c r="AW12" s="42">
        <v>261876</v>
      </c>
      <c r="AX12" s="48">
        <v>9318715</v>
      </c>
      <c r="AY12" s="42">
        <v>5524548</v>
      </c>
      <c r="AZ12" s="42">
        <v>2729120</v>
      </c>
      <c r="BA12" s="42">
        <v>687394</v>
      </c>
      <c r="BB12" s="42">
        <v>100857</v>
      </c>
      <c r="BC12" s="42">
        <v>276796</v>
      </c>
      <c r="BD12" s="48">
        <v>9523297</v>
      </c>
      <c r="BE12" s="42">
        <v>5584507</v>
      </c>
      <c r="BF12" s="42">
        <v>2805292</v>
      </c>
      <c r="BG12" s="42">
        <v>736779</v>
      </c>
      <c r="BH12" s="42">
        <v>107066</v>
      </c>
      <c r="BI12" s="42">
        <v>289653</v>
      </c>
      <c r="BJ12" s="48">
        <v>9685744</v>
      </c>
      <c r="BK12" s="42">
        <v>5628678</v>
      </c>
      <c r="BL12" s="42">
        <v>2866034</v>
      </c>
      <c r="BM12" s="42">
        <v>777244</v>
      </c>
      <c r="BN12" s="42">
        <v>112556</v>
      </c>
      <c r="BO12" s="42">
        <v>301232</v>
      </c>
      <c r="BP12" s="48">
        <v>9829211</v>
      </c>
      <c r="BQ12" s="42">
        <v>5648743</v>
      </c>
      <c r="BR12" s="42">
        <v>2926844</v>
      </c>
      <c r="BS12" s="42">
        <v>819887</v>
      </c>
      <c r="BT12" s="42">
        <v>118525</v>
      </c>
      <c r="BU12" s="42">
        <v>315212</v>
      </c>
      <c r="BV12" s="48">
        <v>9687653</v>
      </c>
      <c r="BW12" s="42">
        <v>5413920</v>
      </c>
      <c r="BX12" s="42">
        <v>2910800</v>
      </c>
      <c r="BY12" s="42">
        <v>853689</v>
      </c>
      <c r="BZ12" s="42">
        <v>151980</v>
      </c>
      <c r="CA12" s="42">
        <v>357264</v>
      </c>
      <c r="CB12" s="206">
        <v>9815210</v>
      </c>
      <c r="CC12" s="54">
        <v>5450015</v>
      </c>
      <c r="CD12" s="54">
        <v>2967493</v>
      </c>
      <c r="CE12" s="54">
        <v>892010</v>
      </c>
      <c r="CF12" s="54">
        <v>149721</v>
      </c>
      <c r="CG12" s="54">
        <v>355971</v>
      </c>
      <c r="CH12" s="244">
        <v>9919945</v>
      </c>
      <c r="CI12" s="54">
        <v>5469942</v>
      </c>
      <c r="CJ12" s="54">
        <v>3012104</v>
      </c>
      <c r="CK12" s="251">
        <v>909902</v>
      </c>
      <c r="CL12" s="54">
        <v>155381</v>
      </c>
      <c r="CM12" s="245">
        <v>372616</v>
      </c>
      <c r="CN12" s="276">
        <v>9992167</v>
      </c>
      <c r="CO12" s="276">
        <v>5476106</v>
      </c>
      <c r="CP12" s="276">
        <v>3050383</v>
      </c>
      <c r="CQ12" s="54">
        <v>916395</v>
      </c>
      <c r="CR12" s="276">
        <v>161443</v>
      </c>
      <c r="CS12" s="297">
        <v>387840</v>
      </c>
      <c r="CT12" s="303">
        <f t="shared" si="14"/>
        <v>10097343</v>
      </c>
      <c r="CU12" s="41">
        <v>5487103</v>
      </c>
      <c r="CV12" s="41">
        <v>3098214</v>
      </c>
      <c r="CW12" s="276">
        <v>935279</v>
      </c>
      <c r="CX12" s="41">
        <v>168185</v>
      </c>
      <c r="CY12" s="220">
        <v>408562</v>
      </c>
    </row>
    <row r="13" spans="1:103" s="41" customFormat="1">
      <c r="A13" s="103" t="s">
        <v>15</v>
      </c>
      <c r="B13" s="42">
        <v>4041769</v>
      </c>
      <c r="C13" s="42">
        <v>3614205</v>
      </c>
      <c r="D13" s="42">
        <v>295398</v>
      </c>
      <c r="E13" s="42">
        <v>59939</v>
      </c>
      <c r="F13" s="42">
        <v>32964</v>
      </c>
      <c r="G13" s="42">
        <v>39263</v>
      </c>
      <c r="H13" s="48">
        <v>4339367</v>
      </c>
      <c r="I13" s="42">
        <v>3745655</v>
      </c>
      <c r="J13" s="42">
        <v>333075</v>
      </c>
      <c r="K13" s="42">
        <v>132836</v>
      </c>
      <c r="L13" s="42">
        <v>64113</v>
      </c>
      <c r="M13" s="42">
        <v>63688</v>
      </c>
      <c r="N13" s="122">
        <v>4048831</v>
      </c>
      <c r="O13" s="42">
        <v>3619115</v>
      </c>
      <c r="P13" s="42">
        <v>296291</v>
      </c>
      <c r="Q13" s="42">
        <v>60518</v>
      </c>
      <c r="R13" s="42">
        <v>33298</v>
      </c>
      <c r="S13" s="42">
        <v>39609</v>
      </c>
      <c r="T13" s="48">
        <v>4066442</v>
      </c>
      <c r="U13" s="42">
        <v>3625558</v>
      </c>
      <c r="V13" s="42">
        <v>299450</v>
      </c>
      <c r="W13" s="42">
        <v>65449</v>
      </c>
      <c r="X13" s="42">
        <v>34705</v>
      </c>
      <c r="Y13" s="42">
        <v>41280</v>
      </c>
      <c r="Z13" s="48">
        <v>4086754</v>
      </c>
      <c r="AA13" s="42">
        <v>3636096</v>
      </c>
      <c r="AB13" s="42">
        <v>301922</v>
      </c>
      <c r="AC13" s="42">
        <v>69796</v>
      </c>
      <c r="AD13" s="42">
        <v>36047</v>
      </c>
      <c r="AE13" s="42">
        <v>42893</v>
      </c>
      <c r="AF13" s="48">
        <v>4110922</v>
      </c>
      <c r="AG13" s="42">
        <v>3651364</v>
      </c>
      <c r="AH13" s="42">
        <v>303296</v>
      </c>
      <c r="AI13" s="42">
        <v>74615</v>
      </c>
      <c r="AJ13" s="42">
        <v>37314</v>
      </c>
      <c r="AK13" s="42">
        <v>44333</v>
      </c>
      <c r="AL13" s="48">
        <v>4135567</v>
      </c>
      <c r="AM13" s="42">
        <v>3663187</v>
      </c>
      <c r="AN13" s="42">
        <v>307444</v>
      </c>
      <c r="AO13" s="42">
        <v>79911</v>
      </c>
      <c r="AP13" s="42">
        <v>38833</v>
      </c>
      <c r="AQ13" s="42">
        <v>46192</v>
      </c>
      <c r="AR13" s="48">
        <v>4165958</v>
      </c>
      <c r="AS13" s="42">
        <v>3681356</v>
      </c>
      <c r="AT13" s="42">
        <v>310754</v>
      </c>
      <c r="AU13" s="42">
        <v>85632</v>
      </c>
      <c r="AV13" s="42">
        <v>40278</v>
      </c>
      <c r="AW13" s="42">
        <v>47938</v>
      </c>
      <c r="AX13" s="48">
        <v>4199440</v>
      </c>
      <c r="AY13" s="42">
        <v>3703898</v>
      </c>
      <c r="AZ13" s="42">
        <v>313798</v>
      </c>
      <c r="BA13" s="42">
        <v>90589</v>
      </c>
      <c r="BB13" s="42">
        <v>41816</v>
      </c>
      <c r="BC13" s="42">
        <v>49339</v>
      </c>
      <c r="BD13" s="48">
        <v>4236308</v>
      </c>
      <c r="BE13" s="42">
        <v>3725879</v>
      </c>
      <c r="BF13" s="42">
        <v>319293</v>
      </c>
      <c r="BG13" s="42">
        <v>96818</v>
      </c>
      <c r="BH13" s="42">
        <v>43401</v>
      </c>
      <c r="BI13" s="42">
        <v>50917</v>
      </c>
      <c r="BJ13" s="48">
        <v>4269245</v>
      </c>
      <c r="BK13" s="42">
        <v>3747596</v>
      </c>
      <c r="BL13" s="42">
        <v>323063</v>
      </c>
      <c r="BM13" s="42">
        <v>101981</v>
      </c>
      <c r="BN13" s="42">
        <v>44318</v>
      </c>
      <c r="BO13" s="42">
        <v>52287</v>
      </c>
      <c r="BP13" s="48">
        <v>4314113</v>
      </c>
      <c r="BQ13" s="42">
        <v>3763087</v>
      </c>
      <c r="BR13" s="42">
        <v>332436</v>
      </c>
      <c r="BS13" s="42">
        <v>115416</v>
      </c>
      <c r="BT13" s="42">
        <v>46356</v>
      </c>
      <c r="BU13" s="42">
        <v>56818</v>
      </c>
      <c r="BV13" s="48">
        <v>4339367</v>
      </c>
      <c r="BW13" s="42">
        <v>3745655</v>
      </c>
      <c r="BX13" s="42">
        <v>333075</v>
      </c>
      <c r="BY13" s="42">
        <v>132836</v>
      </c>
      <c r="BZ13" s="42">
        <v>64113</v>
      </c>
      <c r="CA13" s="42">
        <v>63688</v>
      </c>
      <c r="CB13" s="206">
        <v>4369356</v>
      </c>
      <c r="CC13" s="54">
        <v>3763369</v>
      </c>
      <c r="CD13" s="54">
        <v>341258</v>
      </c>
      <c r="CE13" s="54">
        <v>138563</v>
      </c>
      <c r="CF13" s="54">
        <v>63955</v>
      </c>
      <c r="CG13" s="54">
        <v>62211</v>
      </c>
      <c r="CH13" s="244">
        <v>4380415</v>
      </c>
      <c r="CI13" s="54">
        <v>3761002</v>
      </c>
      <c r="CJ13" s="54">
        <v>345472</v>
      </c>
      <c r="CK13" s="251">
        <v>142028</v>
      </c>
      <c r="CL13" s="54">
        <v>66603</v>
      </c>
      <c r="CM13" s="245">
        <v>65310</v>
      </c>
      <c r="CN13" s="276">
        <v>4395295</v>
      </c>
      <c r="CO13" s="276">
        <v>3763110</v>
      </c>
      <c r="CP13" s="276">
        <v>349667</v>
      </c>
      <c r="CQ13" s="54">
        <v>145761</v>
      </c>
      <c r="CR13" s="276">
        <v>68952</v>
      </c>
      <c r="CS13" s="297">
        <v>67805</v>
      </c>
      <c r="CT13" s="303">
        <f t="shared" si="14"/>
        <v>4413457</v>
      </c>
      <c r="CU13" s="41">
        <v>3767608</v>
      </c>
      <c r="CV13" s="41">
        <v>354134</v>
      </c>
      <c r="CW13" s="276">
        <v>149006</v>
      </c>
      <c r="CX13" s="41">
        <v>71662</v>
      </c>
      <c r="CY13" s="220">
        <v>71047</v>
      </c>
    </row>
    <row r="14" spans="1:103" s="41" customFormat="1">
      <c r="A14" s="103" t="s">
        <v>16</v>
      </c>
      <c r="B14" s="42">
        <v>4468976</v>
      </c>
      <c r="C14" s="42">
        <v>2802958</v>
      </c>
      <c r="D14" s="42">
        <v>1446764</v>
      </c>
      <c r="E14" s="42">
        <v>107738</v>
      </c>
      <c r="F14" s="42">
        <v>30786</v>
      </c>
      <c r="G14" s="42">
        <v>80730</v>
      </c>
      <c r="H14" s="48">
        <v>4533372</v>
      </c>
      <c r="I14" s="42">
        <v>2734884</v>
      </c>
      <c r="J14" s="42">
        <v>1442420</v>
      </c>
      <c r="K14" s="42">
        <v>192560</v>
      </c>
      <c r="L14" s="42">
        <v>57766</v>
      </c>
      <c r="M14" s="42">
        <v>105742</v>
      </c>
      <c r="N14" s="122">
        <v>4468879</v>
      </c>
      <c r="O14" s="42">
        <v>2800143</v>
      </c>
      <c r="P14" s="42">
        <v>1447868</v>
      </c>
      <c r="Q14" s="42">
        <v>108633</v>
      </c>
      <c r="R14" s="42">
        <v>31032</v>
      </c>
      <c r="S14" s="42">
        <v>81203</v>
      </c>
      <c r="T14" s="48">
        <v>4460395</v>
      </c>
      <c r="U14" s="42">
        <v>2785751</v>
      </c>
      <c r="V14" s="42">
        <v>1446068</v>
      </c>
      <c r="W14" s="42">
        <v>113849</v>
      </c>
      <c r="X14" s="42">
        <v>32646</v>
      </c>
      <c r="Y14" s="42">
        <v>82081</v>
      </c>
      <c r="Z14" s="48">
        <v>4465215</v>
      </c>
      <c r="AA14" s="42">
        <v>2779029</v>
      </c>
      <c r="AB14" s="42">
        <v>1448787</v>
      </c>
      <c r="AC14" s="42">
        <v>119260</v>
      </c>
      <c r="AD14" s="42">
        <v>34342</v>
      </c>
      <c r="AE14" s="42">
        <v>83797</v>
      </c>
      <c r="AF14" s="48">
        <v>4473558</v>
      </c>
      <c r="AG14" s="42">
        <v>2775846</v>
      </c>
      <c r="AH14" s="42">
        <v>1452268</v>
      </c>
      <c r="AI14" s="42">
        <v>123902</v>
      </c>
      <c r="AJ14" s="42">
        <v>36062</v>
      </c>
      <c r="AK14" s="42">
        <v>85480</v>
      </c>
      <c r="AL14" s="48">
        <v>4487830</v>
      </c>
      <c r="AM14" s="42">
        <v>2775467</v>
      </c>
      <c r="AN14" s="42">
        <v>1457785</v>
      </c>
      <c r="AO14" s="42">
        <v>129274</v>
      </c>
      <c r="AP14" s="42">
        <v>37957</v>
      </c>
      <c r="AQ14" s="42">
        <v>87347</v>
      </c>
      <c r="AR14" s="48">
        <v>4495627</v>
      </c>
      <c r="AS14" s="42">
        <v>2770834</v>
      </c>
      <c r="AT14" s="42">
        <v>1461512</v>
      </c>
      <c r="AU14" s="42">
        <v>134773</v>
      </c>
      <c r="AV14" s="42">
        <v>39702</v>
      </c>
      <c r="AW14" s="42">
        <v>88806</v>
      </c>
      <c r="AX14" s="48">
        <v>4243634</v>
      </c>
      <c r="AY14" s="42">
        <v>2671103</v>
      </c>
      <c r="AZ14" s="42">
        <v>1320140</v>
      </c>
      <c r="BA14" s="42">
        <v>130059</v>
      </c>
      <c r="BB14" s="42">
        <v>38439</v>
      </c>
      <c r="BC14" s="42">
        <v>83893</v>
      </c>
      <c r="BD14" s="48">
        <v>4373310</v>
      </c>
      <c r="BE14" s="42">
        <v>2727182</v>
      </c>
      <c r="BF14" s="42">
        <v>1375659</v>
      </c>
      <c r="BG14" s="42">
        <v>141617</v>
      </c>
      <c r="BH14" s="42">
        <v>41328</v>
      </c>
      <c r="BI14" s="42">
        <v>87524</v>
      </c>
      <c r="BJ14" s="48">
        <v>4410796</v>
      </c>
      <c r="BK14" s="42">
        <v>2731007</v>
      </c>
      <c r="BL14" s="42">
        <v>1398276</v>
      </c>
      <c r="BM14" s="42">
        <v>148463</v>
      </c>
      <c r="BN14" s="42">
        <v>43186</v>
      </c>
      <c r="BO14" s="42">
        <v>89864</v>
      </c>
      <c r="BP14" s="48">
        <v>4492076</v>
      </c>
      <c r="BQ14" s="42">
        <v>2760467</v>
      </c>
      <c r="BR14" s="42">
        <v>1430429</v>
      </c>
      <c r="BS14" s="42">
        <v>162981</v>
      </c>
      <c r="BT14" s="42">
        <v>45583</v>
      </c>
      <c r="BU14" s="42">
        <v>92616</v>
      </c>
      <c r="BV14" s="48">
        <v>4533372</v>
      </c>
      <c r="BW14" s="42">
        <v>2734884</v>
      </c>
      <c r="BX14" s="42">
        <v>1442420</v>
      </c>
      <c r="BY14" s="42">
        <v>192560</v>
      </c>
      <c r="BZ14" s="42">
        <v>57766</v>
      </c>
      <c r="CA14" s="42">
        <v>105742</v>
      </c>
      <c r="CB14" s="206">
        <v>4574836</v>
      </c>
      <c r="CC14" s="54">
        <v>2748876</v>
      </c>
      <c r="CD14" s="54">
        <v>1464417</v>
      </c>
      <c r="CE14" s="54">
        <v>202233</v>
      </c>
      <c r="CF14" s="54">
        <v>56176</v>
      </c>
      <c r="CG14" s="54">
        <v>103134</v>
      </c>
      <c r="CH14" s="244">
        <v>4601893</v>
      </c>
      <c r="CI14" s="54">
        <v>2755571</v>
      </c>
      <c r="CJ14" s="54">
        <v>1473741</v>
      </c>
      <c r="CK14" s="251">
        <v>208325</v>
      </c>
      <c r="CL14" s="54">
        <v>58204</v>
      </c>
      <c r="CM14" s="245">
        <v>106052</v>
      </c>
      <c r="CN14" s="276">
        <v>4625470</v>
      </c>
      <c r="CO14" s="276">
        <v>2756980</v>
      </c>
      <c r="CP14" s="276">
        <v>1481596</v>
      </c>
      <c r="CQ14" s="54">
        <v>216840</v>
      </c>
      <c r="CR14" s="276">
        <v>60627</v>
      </c>
      <c r="CS14" s="297">
        <v>109427</v>
      </c>
      <c r="CT14" s="303">
        <f t="shared" si="14"/>
        <v>4649676</v>
      </c>
      <c r="CU14" s="41">
        <v>2758588</v>
      </c>
      <c r="CV14" s="41">
        <v>1490741</v>
      </c>
      <c r="CW14" s="276">
        <v>224867</v>
      </c>
      <c r="CX14" s="41">
        <v>63137</v>
      </c>
      <c r="CY14" s="220">
        <v>112343</v>
      </c>
    </row>
    <row r="15" spans="1:103" s="41" customFormat="1">
      <c r="A15" s="103" t="s">
        <v>17</v>
      </c>
      <c r="B15" s="42">
        <v>5296486</v>
      </c>
      <c r="C15" s="42">
        <v>3300567</v>
      </c>
      <c r="D15" s="42">
        <v>1475902</v>
      </c>
      <c r="E15" s="42">
        <v>227916</v>
      </c>
      <c r="F15" s="42">
        <v>62503</v>
      </c>
      <c r="G15" s="42">
        <v>229598</v>
      </c>
      <c r="H15" s="48">
        <v>5773552</v>
      </c>
      <c r="I15" s="42">
        <v>3157958</v>
      </c>
      <c r="J15" s="42">
        <v>1674229</v>
      </c>
      <c r="K15" s="42">
        <v>470632</v>
      </c>
      <c r="L15" s="42">
        <v>125840</v>
      </c>
      <c r="M15" s="42">
        <v>344893</v>
      </c>
      <c r="N15" s="122">
        <v>5310451</v>
      </c>
      <c r="O15" s="42">
        <v>3304846</v>
      </c>
      <c r="P15" s="42">
        <v>1480293</v>
      </c>
      <c r="Q15" s="42">
        <v>230259</v>
      </c>
      <c r="R15" s="42">
        <v>63091</v>
      </c>
      <c r="S15" s="42">
        <v>231962</v>
      </c>
      <c r="T15" s="48">
        <v>5375659</v>
      </c>
      <c r="U15" s="42">
        <v>3315549</v>
      </c>
      <c r="V15" s="42">
        <v>1506045</v>
      </c>
      <c r="W15" s="42">
        <v>246543</v>
      </c>
      <c r="X15" s="42">
        <v>66027</v>
      </c>
      <c r="Y15" s="42">
        <v>241495</v>
      </c>
      <c r="Z15" s="48">
        <v>5439327</v>
      </c>
      <c r="AA15" s="42">
        <v>3324290</v>
      </c>
      <c r="AB15" s="42">
        <v>1531192</v>
      </c>
      <c r="AC15" s="42">
        <v>264088</v>
      </c>
      <c r="AD15" s="42">
        <v>68767</v>
      </c>
      <c r="AE15" s="42">
        <v>250990</v>
      </c>
      <c r="AF15" s="48">
        <v>5495009</v>
      </c>
      <c r="AG15" s="42">
        <v>3327910</v>
      </c>
      <c r="AH15" s="42">
        <v>1553379</v>
      </c>
      <c r="AI15" s="42">
        <v>281755</v>
      </c>
      <c r="AJ15" s="42">
        <v>71644</v>
      </c>
      <c r="AK15" s="42">
        <v>260321</v>
      </c>
      <c r="AL15" s="48">
        <v>5538989</v>
      </c>
      <c r="AM15" s="42">
        <v>3322014</v>
      </c>
      <c r="AN15" s="42">
        <v>1573189</v>
      </c>
      <c r="AO15" s="42">
        <v>300307</v>
      </c>
      <c r="AP15" s="42">
        <v>74295</v>
      </c>
      <c r="AQ15" s="42">
        <v>269184</v>
      </c>
      <c r="AR15" s="48">
        <v>5575552</v>
      </c>
      <c r="AS15" s="42">
        <v>3309983</v>
      </c>
      <c r="AT15" s="42">
        <v>1590568</v>
      </c>
      <c r="AU15" s="42">
        <v>319923</v>
      </c>
      <c r="AV15" s="42">
        <v>77051</v>
      </c>
      <c r="AW15" s="42">
        <v>278027</v>
      </c>
      <c r="AX15" s="48">
        <v>5602258</v>
      </c>
      <c r="AY15" s="42">
        <v>3290952</v>
      </c>
      <c r="AZ15" s="42">
        <v>1605660</v>
      </c>
      <c r="BA15" s="42">
        <v>340670</v>
      </c>
      <c r="BB15" s="42">
        <v>79521</v>
      </c>
      <c r="BC15" s="42">
        <v>285455</v>
      </c>
      <c r="BD15" s="48">
        <v>5618899</v>
      </c>
      <c r="BE15" s="42">
        <v>3269940</v>
      </c>
      <c r="BF15" s="42">
        <v>1614823</v>
      </c>
      <c r="BG15" s="42">
        <v>359593</v>
      </c>
      <c r="BH15" s="42">
        <v>81792</v>
      </c>
      <c r="BI15" s="42">
        <v>292751</v>
      </c>
      <c r="BJ15" s="48">
        <v>5633597</v>
      </c>
      <c r="BK15" s="42">
        <v>3251584</v>
      </c>
      <c r="BL15" s="42">
        <v>1622208</v>
      </c>
      <c r="BM15" s="42">
        <v>375830</v>
      </c>
      <c r="BN15" s="42">
        <v>83879</v>
      </c>
      <c r="BO15" s="42">
        <v>300096</v>
      </c>
      <c r="BP15" s="48">
        <v>5699478</v>
      </c>
      <c r="BQ15" s="42">
        <v>3239223</v>
      </c>
      <c r="BR15" s="42">
        <v>1651622</v>
      </c>
      <c r="BS15" s="42">
        <v>411133</v>
      </c>
      <c r="BT15" s="42">
        <v>85636</v>
      </c>
      <c r="BU15" s="42">
        <v>311864</v>
      </c>
      <c r="BV15" s="48">
        <v>5773552</v>
      </c>
      <c r="BW15" s="42">
        <v>3157958</v>
      </c>
      <c r="BX15" s="42">
        <v>1674229</v>
      </c>
      <c r="BY15" s="42">
        <v>470632</v>
      </c>
      <c r="BZ15" s="42">
        <v>125840</v>
      </c>
      <c r="CA15" s="42">
        <v>344893</v>
      </c>
      <c r="CB15" s="206">
        <v>5828289</v>
      </c>
      <c r="CC15" s="54">
        <v>3169834</v>
      </c>
      <c r="CD15" s="54">
        <v>1696232</v>
      </c>
      <c r="CE15" s="54">
        <v>490716</v>
      </c>
      <c r="CF15" s="54">
        <v>122410</v>
      </c>
      <c r="CG15" s="54">
        <v>349097</v>
      </c>
      <c r="CH15" s="244">
        <v>5884563</v>
      </c>
      <c r="CI15" s="54">
        <v>3170288</v>
      </c>
      <c r="CJ15" s="54">
        <v>1712317</v>
      </c>
      <c r="CK15" s="251">
        <v>512010</v>
      </c>
      <c r="CL15" s="54">
        <v>126347</v>
      </c>
      <c r="CM15" s="245">
        <v>363601</v>
      </c>
      <c r="CN15" s="276">
        <v>5928814</v>
      </c>
      <c r="CO15" s="276">
        <v>3160614</v>
      </c>
      <c r="CP15" s="276">
        <v>1730416</v>
      </c>
      <c r="CQ15" s="54">
        <v>532374</v>
      </c>
      <c r="CR15" s="276">
        <v>130039</v>
      </c>
      <c r="CS15" s="297">
        <v>375371</v>
      </c>
      <c r="CT15" s="303">
        <f t="shared" si="14"/>
        <v>5976407</v>
      </c>
      <c r="CU15" s="41">
        <v>3144704</v>
      </c>
      <c r="CV15" s="41">
        <v>1749444</v>
      </c>
      <c r="CW15" s="276">
        <v>557371</v>
      </c>
      <c r="CX15" s="41">
        <v>133780</v>
      </c>
      <c r="CY15" s="220">
        <v>391108</v>
      </c>
    </row>
    <row r="16" spans="1:103" s="41" customFormat="1">
      <c r="A16" s="103" t="s">
        <v>18</v>
      </c>
      <c r="B16" s="42">
        <v>2844658</v>
      </c>
      <c r="C16" s="42">
        <v>1730266</v>
      </c>
      <c r="D16" s="42">
        <v>1029368</v>
      </c>
      <c r="E16" s="42">
        <v>39569</v>
      </c>
      <c r="F16" s="42">
        <v>14884</v>
      </c>
      <c r="G16" s="42">
        <v>30571</v>
      </c>
      <c r="H16" s="48">
        <v>2967297</v>
      </c>
      <c r="I16" s="42">
        <v>1722287</v>
      </c>
      <c r="J16" s="42">
        <v>1093512</v>
      </c>
      <c r="K16" s="42">
        <v>81481</v>
      </c>
      <c r="L16" s="42">
        <v>27919</v>
      </c>
      <c r="M16" s="42">
        <v>42098</v>
      </c>
      <c r="N16" s="122">
        <v>2848293</v>
      </c>
      <c r="O16" s="42">
        <v>1730936</v>
      </c>
      <c r="P16" s="42">
        <v>1031616</v>
      </c>
      <c r="Q16" s="42">
        <v>39938</v>
      </c>
      <c r="R16" s="42">
        <v>15019</v>
      </c>
      <c r="S16" s="42">
        <v>30784</v>
      </c>
      <c r="T16" s="48">
        <v>2853061</v>
      </c>
      <c r="U16" s="42">
        <v>1728125</v>
      </c>
      <c r="V16" s="42">
        <v>1034460</v>
      </c>
      <c r="W16" s="42">
        <v>43006</v>
      </c>
      <c r="X16" s="42">
        <v>16133</v>
      </c>
      <c r="Y16" s="42">
        <v>31337</v>
      </c>
      <c r="Z16" s="48">
        <v>2858013</v>
      </c>
      <c r="AA16" s="42">
        <v>1726183</v>
      </c>
      <c r="AB16" s="42">
        <v>1036541</v>
      </c>
      <c r="AC16" s="42">
        <v>45749</v>
      </c>
      <c r="AD16" s="42">
        <v>17324</v>
      </c>
      <c r="AE16" s="42">
        <v>32216</v>
      </c>
      <c r="AF16" s="48">
        <v>2866711</v>
      </c>
      <c r="AG16" s="42">
        <v>1726303</v>
      </c>
      <c r="AH16" s="42">
        <v>1040407</v>
      </c>
      <c r="AI16" s="42">
        <v>48418</v>
      </c>
      <c r="AJ16" s="42">
        <v>18450</v>
      </c>
      <c r="AK16" s="42">
        <v>33133</v>
      </c>
      <c r="AL16" s="48">
        <v>2884596</v>
      </c>
      <c r="AM16" s="42">
        <v>1730895</v>
      </c>
      <c r="AN16" s="42">
        <v>1048304</v>
      </c>
      <c r="AO16" s="42">
        <v>51335</v>
      </c>
      <c r="AP16" s="42">
        <v>19779</v>
      </c>
      <c r="AQ16" s="42">
        <v>34283</v>
      </c>
      <c r="AR16" s="48">
        <v>2898209</v>
      </c>
      <c r="AS16" s="42">
        <v>1732392</v>
      </c>
      <c r="AT16" s="42">
        <v>1054615</v>
      </c>
      <c r="AU16" s="42">
        <v>54912</v>
      </c>
      <c r="AV16" s="42">
        <v>20995</v>
      </c>
      <c r="AW16" s="42">
        <v>35295</v>
      </c>
      <c r="AX16" s="48">
        <v>2896713</v>
      </c>
      <c r="AY16" s="42">
        <v>1718170</v>
      </c>
      <c r="AZ16" s="42">
        <v>1063241</v>
      </c>
      <c r="BA16" s="42">
        <v>57924</v>
      </c>
      <c r="BB16" s="42">
        <v>21900</v>
      </c>
      <c r="BC16" s="42">
        <v>35478</v>
      </c>
      <c r="BD16" s="48">
        <v>2921030</v>
      </c>
      <c r="BE16" s="42">
        <v>1723246</v>
      </c>
      <c r="BF16" s="42">
        <v>1075703</v>
      </c>
      <c r="BG16" s="42">
        <v>62241</v>
      </c>
      <c r="BH16" s="42">
        <v>23267</v>
      </c>
      <c r="BI16" s="42">
        <v>36573</v>
      </c>
      <c r="BJ16" s="48">
        <v>2938618</v>
      </c>
      <c r="BK16" s="42">
        <v>1724199</v>
      </c>
      <c r="BL16" s="42">
        <v>1086566</v>
      </c>
      <c r="BM16" s="42">
        <v>65798</v>
      </c>
      <c r="BN16" s="42">
        <v>24378</v>
      </c>
      <c r="BO16" s="42">
        <v>37677</v>
      </c>
      <c r="BP16" s="48">
        <v>2951996</v>
      </c>
      <c r="BQ16" s="42">
        <v>1720296</v>
      </c>
      <c r="BR16" s="42">
        <v>1091024</v>
      </c>
      <c r="BS16" s="42">
        <v>74447</v>
      </c>
      <c r="BT16" s="42">
        <v>26099</v>
      </c>
      <c r="BU16" s="42">
        <v>40130</v>
      </c>
      <c r="BV16" s="48">
        <v>2967297</v>
      </c>
      <c r="BW16" s="42">
        <v>1722287</v>
      </c>
      <c r="BX16" s="42">
        <v>1093512</v>
      </c>
      <c r="BY16" s="42">
        <v>81481</v>
      </c>
      <c r="BZ16" s="42">
        <v>27919</v>
      </c>
      <c r="CA16" s="42">
        <v>42098</v>
      </c>
      <c r="CB16" s="206">
        <v>2978512</v>
      </c>
      <c r="CC16" s="54">
        <v>1719069</v>
      </c>
      <c r="CD16" s="54">
        <v>1102732</v>
      </c>
      <c r="CE16" s="54">
        <v>85631</v>
      </c>
      <c r="CF16" s="54">
        <v>28654</v>
      </c>
      <c r="CG16" s="54">
        <v>42426</v>
      </c>
      <c r="CH16" s="244">
        <v>2984926</v>
      </c>
      <c r="CI16" s="54">
        <v>1720045</v>
      </c>
      <c r="CJ16" s="54">
        <v>1107482</v>
      </c>
      <c r="CK16" s="251">
        <v>85260</v>
      </c>
      <c r="CL16" s="54">
        <v>29182</v>
      </c>
      <c r="CM16" s="245">
        <v>42957</v>
      </c>
      <c r="CN16" s="276">
        <v>2991207</v>
      </c>
      <c r="CO16" s="276">
        <v>1718461</v>
      </c>
      <c r="CP16" s="276">
        <v>1110219</v>
      </c>
      <c r="CQ16" s="54">
        <v>87327</v>
      </c>
      <c r="CR16" s="276">
        <v>30779</v>
      </c>
      <c r="CS16" s="297">
        <v>44421</v>
      </c>
      <c r="CT16" s="303">
        <f t="shared" si="14"/>
        <v>2994079</v>
      </c>
      <c r="CU16" s="41">
        <v>1714269</v>
      </c>
      <c r="CV16" s="41">
        <v>1113674</v>
      </c>
      <c r="CW16" s="276">
        <v>88937</v>
      </c>
      <c r="CX16" s="41">
        <v>31750</v>
      </c>
      <c r="CY16" s="220">
        <v>45449</v>
      </c>
    </row>
    <row r="17" spans="1:103" s="41" customFormat="1">
      <c r="A17" s="103" t="s">
        <v>19</v>
      </c>
      <c r="B17" s="42">
        <v>8049313</v>
      </c>
      <c r="C17" s="42">
        <v>5660943</v>
      </c>
      <c r="D17" s="42">
        <v>1729399</v>
      </c>
      <c r="E17" s="42">
        <v>378963</v>
      </c>
      <c r="F17" s="42">
        <v>64808</v>
      </c>
      <c r="G17" s="42">
        <v>215200</v>
      </c>
      <c r="H17" s="48">
        <v>9535483</v>
      </c>
      <c r="I17" s="42">
        <v>6223995</v>
      </c>
      <c r="J17" s="42">
        <v>2019854</v>
      </c>
      <c r="K17" s="42">
        <v>800120</v>
      </c>
      <c r="L17" s="42">
        <v>155759</v>
      </c>
      <c r="M17" s="42">
        <v>335755</v>
      </c>
      <c r="N17" s="122">
        <v>8078824</v>
      </c>
      <c r="O17" s="42">
        <v>5675974</v>
      </c>
      <c r="P17" s="42">
        <v>1736833</v>
      </c>
      <c r="Q17" s="42">
        <v>383550</v>
      </c>
      <c r="R17" s="42">
        <v>65554</v>
      </c>
      <c r="S17" s="42">
        <v>216913</v>
      </c>
      <c r="T17" s="48">
        <v>8199913</v>
      </c>
      <c r="U17" s="42">
        <v>5730409</v>
      </c>
      <c r="V17" s="42">
        <v>1759286</v>
      </c>
      <c r="W17" s="42">
        <v>416218</v>
      </c>
      <c r="X17" s="42">
        <v>69631</v>
      </c>
      <c r="Y17" s="42">
        <v>224369</v>
      </c>
      <c r="Z17" s="48">
        <v>8311263</v>
      </c>
      <c r="AA17" s="42">
        <v>5777615</v>
      </c>
      <c r="AB17" s="42">
        <v>1780982</v>
      </c>
      <c r="AC17" s="42">
        <v>447855</v>
      </c>
      <c r="AD17" s="42">
        <v>73657</v>
      </c>
      <c r="AE17" s="42">
        <v>231154</v>
      </c>
      <c r="AF17" s="48">
        <v>8409660</v>
      </c>
      <c r="AG17" s="42">
        <v>5818465</v>
      </c>
      <c r="AH17" s="42">
        <v>1798724</v>
      </c>
      <c r="AI17" s="42">
        <v>476600</v>
      </c>
      <c r="AJ17" s="42">
        <v>77418</v>
      </c>
      <c r="AK17" s="42">
        <v>238453</v>
      </c>
      <c r="AL17" s="48">
        <v>8523199</v>
      </c>
      <c r="AM17" s="42">
        <v>5866361</v>
      </c>
      <c r="AN17" s="42">
        <v>1819731</v>
      </c>
      <c r="AO17" s="42">
        <v>509799</v>
      </c>
      <c r="AP17" s="42">
        <v>81783</v>
      </c>
      <c r="AQ17" s="42">
        <v>245525</v>
      </c>
      <c r="AR17" s="48">
        <v>8661061</v>
      </c>
      <c r="AS17" s="42">
        <v>5929833</v>
      </c>
      <c r="AT17" s="42">
        <v>1845157</v>
      </c>
      <c r="AU17" s="42">
        <v>546700</v>
      </c>
      <c r="AV17" s="42">
        <v>86116</v>
      </c>
      <c r="AW17" s="42">
        <v>253255</v>
      </c>
      <c r="AX17" s="48">
        <v>8845343</v>
      </c>
      <c r="AY17" s="42">
        <v>6021730</v>
      </c>
      <c r="AZ17" s="42">
        <v>1879846</v>
      </c>
      <c r="BA17" s="42">
        <v>589597</v>
      </c>
      <c r="BB17" s="42">
        <v>91393</v>
      </c>
      <c r="BC17" s="42">
        <v>262777</v>
      </c>
      <c r="BD17" s="48">
        <v>9041594</v>
      </c>
      <c r="BE17" s="42">
        <v>6116892</v>
      </c>
      <c r="BF17" s="42">
        <v>1917454</v>
      </c>
      <c r="BG17" s="42">
        <v>637379</v>
      </c>
      <c r="BH17" s="42">
        <v>96947</v>
      </c>
      <c r="BI17" s="42">
        <v>272922</v>
      </c>
      <c r="BJ17" s="48">
        <v>9222414</v>
      </c>
      <c r="BK17" s="42">
        <v>6198438</v>
      </c>
      <c r="BL17" s="42">
        <v>1955342</v>
      </c>
      <c r="BM17" s="42">
        <v>684770</v>
      </c>
      <c r="BN17" s="42">
        <v>101612</v>
      </c>
      <c r="BO17" s="42">
        <v>282252</v>
      </c>
      <c r="BP17" s="48">
        <v>9380884</v>
      </c>
      <c r="BQ17" s="42">
        <v>6267309</v>
      </c>
      <c r="BR17" s="42">
        <v>1990501</v>
      </c>
      <c r="BS17" s="42">
        <v>717662</v>
      </c>
      <c r="BT17" s="42">
        <v>106887</v>
      </c>
      <c r="BU17" s="42">
        <v>298525</v>
      </c>
      <c r="BV17" s="48">
        <v>9535483</v>
      </c>
      <c r="BW17" s="42">
        <v>6223995</v>
      </c>
      <c r="BX17" s="42">
        <v>2019854</v>
      </c>
      <c r="BY17" s="42">
        <v>800120</v>
      </c>
      <c r="BZ17" s="42">
        <v>155759</v>
      </c>
      <c r="CA17" s="42">
        <v>335755</v>
      </c>
      <c r="CB17" s="206">
        <v>9656401</v>
      </c>
      <c r="CC17" s="54">
        <v>6276916</v>
      </c>
      <c r="CD17" s="54">
        <v>2056688</v>
      </c>
      <c r="CE17" s="54">
        <v>832405</v>
      </c>
      <c r="CF17" s="54">
        <v>155377</v>
      </c>
      <c r="CG17" s="54">
        <v>335015</v>
      </c>
      <c r="CH17" s="244">
        <v>9752073</v>
      </c>
      <c r="CI17" s="54">
        <v>6309775</v>
      </c>
      <c r="CJ17" s="54">
        <v>2080621</v>
      </c>
      <c r="CK17" s="251">
        <v>850853</v>
      </c>
      <c r="CL17" s="54">
        <v>161805</v>
      </c>
      <c r="CM17" s="245">
        <v>349019</v>
      </c>
      <c r="CN17" s="276">
        <v>9848060</v>
      </c>
      <c r="CO17" s="276">
        <v>6343384</v>
      </c>
      <c r="CP17" s="276">
        <v>2101341</v>
      </c>
      <c r="CQ17" s="54">
        <v>872805</v>
      </c>
      <c r="CR17" s="276">
        <v>168180</v>
      </c>
      <c r="CS17" s="297">
        <v>362350</v>
      </c>
      <c r="CT17" s="303">
        <f t="shared" si="14"/>
        <v>9943964</v>
      </c>
      <c r="CU17" s="276">
        <v>6373505</v>
      </c>
      <c r="CV17" s="276">
        <v>2123557</v>
      </c>
      <c r="CW17" s="276">
        <v>894276</v>
      </c>
      <c r="CX17" s="276">
        <v>174433</v>
      </c>
      <c r="CY17" s="220">
        <v>378193</v>
      </c>
    </row>
    <row r="18" spans="1:103" s="41" customFormat="1">
      <c r="A18" s="103" t="s">
        <v>20</v>
      </c>
      <c r="B18" s="42">
        <v>3450654</v>
      </c>
      <c r="C18" s="42">
        <v>2562905</v>
      </c>
      <c r="D18" s="42">
        <v>259158</v>
      </c>
      <c r="E18" s="42">
        <v>179304</v>
      </c>
      <c r="F18" s="42">
        <v>133322</v>
      </c>
      <c r="G18" s="42">
        <v>315965</v>
      </c>
      <c r="H18" s="48">
        <v>3751351</v>
      </c>
      <c r="I18" s="42">
        <v>2575381</v>
      </c>
      <c r="J18" s="42">
        <v>272071</v>
      </c>
      <c r="K18" s="42">
        <v>332007</v>
      </c>
      <c r="L18" s="42">
        <v>192074</v>
      </c>
      <c r="M18" s="42">
        <v>379818</v>
      </c>
      <c r="N18" s="122">
        <v>3453861</v>
      </c>
      <c r="O18" s="42">
        <v>2562392</v>
      </c>
      <c r="P18" s="42">
        <v>259348</v>
      </c>
      <c r="Q18" s="42">
        <v>180874</v>
      </c>
      <c r="R18" s="42">
        <v>134408</v>
      </c>
      <c r="S18" s="42">
        <v>316839</v>
      </c>
      <c r="T18" s="48">
        <v>3463387</v>
      </c>
      <c r="U18" s="42">
        <v>2555880</v>
      </c>
      <c r="V18" s="42">
        <v>261711</v>
      </c>
      <c r="W18" s="42">
        <v>192680</v>
      </c>
      <c r="X18" s="42">
        <v>133914</v>
      </c>
      <c r="Y18" s="42">
        <v>319202</v>
      </c>
      <c r="Z18" s="48">
        <v>3482946</v>
      </c>
      <c r="AA18" s="42">
        <v>2557807</v>
      </c>
      <c r="AB18" s="42">
        <v>264055</v>
      </c>
      <c r="AC18" s="42">
        <v>205090</v>
      </c>
      <c r="AD18" s="42">
        <v>133877</v>
      </c>
      <c r="AE18" s="42">
        <v>322117</v>
      </c>
      <c r="AF18" s="48">
        <v>3496157</v>
      </c>
      <c r="AG18" s="42">
        <v>2556935</v>
      </c>
      <c r="AH18" s="42">
        <v>264714</v>
      </c>
      <c r="AI18" s="42">
        <v>215209</v>
      </c>
      <c r="AJ18" s="42">
        <v>134141</v>
      </c>
      <c r="AK18" s="42">
        <v>325158</v>
      </c>
      <c r="AL18" s="48">
        <v>3511960</v>
      </c>
      <c r="AM18" s="42">
        <v>2557292</v>
      </c>
      <c r="AN18" s="42">
        <v>266099</v>
      </c>
      <c r="AO18" s="42">
        <v>226285</v>
      </c>
      <c r="AP18" s="42">
        <v>134763</v>
      </c>
      <c r="AQ18" s="42">
        <v>327521</v>
      </c>
      <c r="AR18" s="48">
        <v>3530087</v>
      </c>
      <c r="AS18" s="42">
        <v>2558566</v>
      </c>
      <c r="AT18" s="42">
        <v>267821</v>
      </c>
      <c r="AU18" s="42">
        <v>238489</v>
      </c>
      <c r="AV18" s="42">
        <v>135051</v>
      </c>
      <c r="AW18" s="42">
        <v>330160</v>
      </c>
      <c r="AX18" s="48">
        <v>3568132</v>
      </c>
      <c r="AY18" s="42">
        <v>2573007</v>
      </c>
      <c r="AZ18" s="42">
        <v>272210</v>
      </c>
      <c r="BA18" s="42">
        <v>252624</v>
      </c>
      <c r="BB18" s="42">
        <v>136121</v>
      </c>
      <c r="BC18" s="42">
        <v>334170</v>
      </c>
      <c r="BD18" s="48">
        <v>3608123</v>
      </c>
      <c r="BE18" s="42">
        <v>2587010</v>
      </c>
      <c r="BF18" s="42">
        <v>277541</v>
      </c>
      <c r="BG18" s="42">
        <v>267099</v>
      </c>
      <c r="BH18" s="42">
        <v>137915</v>
      </c>
      <c r="BI18" s="42">
        <v>338558</v>
      </c>
      <c r="BJ18" s="48">
        <v>3642361</v>
      </c>
      <c r="BK18" s="42">
        <v>2600115</v>
      </c>
      <c r="BL18" s="42">
        <v>280290</v>
      </c>
      <c r="BM18" s="42">
        <v>278620</v>
      </c>
      <c r="BN18" s="42">
        <v>140821</v>
      </c>
      <c r="BO18" s="42">
        <v>342515</v>
      </c>
      <c r="BP18" s="48">
        <v>3687050</v>
      </c>
      <c r="BQ18" s="42">
        <v>2611957</v>
      </c>
      <c r="BR18" s="42">
        <v>285921</v>
      </c>
      <c r="BS18" s="42">
        <v>301840</v>
      </c>
      <c r="BT18" s="42">
        <v>141294</v>
      </c>
      <c r="BU18" s="42">
        <v>346038</v>
      </c>
      <c r="BV18" s="48">
        <v>3751351</v>
      </c>
      <c r="BW18" s="42">
        <v>2575381</v>
      </c>
      <c r="BX18" s="42">
        <v>272071</v>
      </c>
      <c r="BY18" s="42">
        <v>332007</v>
      </c>
      <c r="BZ18" s="42">
        <v>192074</v>
      </c>
      <c r="CA18" s="42">
        <v>379818</v>
      </c>
      <c r="CB18" s="206">
        <v>3791508</v>
      </c>
      <c r="CC18" s="54">
        <v>2587379</v>
      </c>
      <c r="CD18" s="54">
        <v>278071</v>
      </c>
      <c r="CE18" s="54">
        <v>347620</v>
      </c>
      <c r="CF18" s="54">
        <v>196180</v>
      </c>
      <c r="CG18" s="54">
        <v>382258</v>
      </c>
      <c r="CH18" s="244">
        <v>3814820</v>
      </c>
      <c r="CI18" s="54">
        <v>2588845</v>
      </c>
      <c r="CJ18" s="54">
        <v>279507</v>
      </c>
      <c r="CK18" s="251">
        <v>356300</v>
      </c>
      <c r="CL18" s="54">
        <v>201902</v>
      </c>
      <c r="CM18" s="245">
        <v>388266</v>
      </c>
      <c r="CN18" s="276">
        <v>3850568</v>
      </c>
      <c r="CO18" s="276">
        <v>2599040</v>
      </c>
      <c r="CP18" s="276">
        <v>283498</v>
      </c>
      <c r="CQ18" s="54">
        <v>369646</v>
      </c>
      <c r="CR18" s="276">
        <v>204541</v>
      </c>
      <c r="CS18" s="297">
        <v>393843</v>
      </c>
      <c r="CT18" s="303">
        <f t="shared" si="14"/>
        <v>3878051</v>
      </c>
      <c r="CU18" s="276">
        <v>2599234</v>
      </c>
      <c r="CV18" s="276">
        <v>286761</v>
      </c>
      <c r="CW18" s="276">
        <v>381531</v>
      </c>
      <c r="CX18" s="276">
        <v>208229</v>
      </c>
      <c r="CY18" s="220">
        <v>402296</v>
      </c>
    </row>
    <row r="19" spans="1:103" s="41" customFormat="1">
      <c r="A19" s="103" t="s">
        <v>21</v>
      </c>
      <c r="B19" s="42">
        <v>4012012</v>
      </c>
      <c r="C19" s="42">
        <v>2657800</v>
      </c>
      <c r="D19" s="42">
        <v>1180415</v>
      </c>
      <c r="E19" s="42">
        <v>95076</v>
      </c>
      <c r="F19" s="42">
        <v>28064</v>
      </c>
      <c r="G19" s="42">
        <v>50657</v>
      </c>
      <c r="H19" s="48">
        <v>4625364</v>
      </c>
      <c r="I19" s="42">
        <v>2962740</v>
      </c>
      <c r="J19" s="42">
        <v>1279998</v>
      </c>
      <c r="K19" s="42">
        <v>235682</v>
      </c>
      <c r="L19" s="42">
        <v>64196</v>
      </c>
      <c r="M19" s="42">
        <v>82748</v>
      </c>
      <c r="N19" s="122">
        <v>4023396</v>
      </c>
      <c r="O19" s="42">
        <v>2663286</v>
      </c>
      <c r="P19" s="42">
        <v>1184674</v>
      </c>
      <c r="Q19" s="42">
        <v>95971</v>
      </c>
      <c r="R19" s="42">
        <v>28349</v>
      </c>
      <c r="S19" s="42">
        <v>51116</v>
      </c>
      <c r="T19" s="48">
        <v>4061844</v>
      </c>
      <c r="U19" s="42">
        <v>2682182</v>
      </c>
      <c r="V19" s="42">
        <v>1191680</v>
      </c>
      <c r="W19" s="42">
        <v>104932</v>
      </c>
      <c r="X19" s="42">
        <v>30234</v>
      </c>
      <c r="Y19" s="42">
        <v>52816</v>
      </c>
      <c r="Z19" s="48">
        <v>4102211</v>
      </c>
      <c r="AA19" s="42">
        <v>2704043</v>
      </c>
      <c r="AB19" s="42">
        <v>1197286</v>
      </c>
      <c r="AC19" s="42">
        <v>113883</v>
      </c>
      <c r="AD19" s="42">
        <v>32056</v>
      </c>
      <c r="AE19" s="42">
        <v>54943</v>
      </c>
      <c r="AF19" s="48">
        <v>4143420</v>
      </c>
      <c r="AG19" s="42">
        <v>2725258</v>
      </c>
      <c r="AH19" s="42">
        <v>1204375</v>
      </c>
      <c r="AI19" s="42">
        <v>122625</v>
      </c>
      <c r="AJ19" s="42">
        <v>33875</v>
      </c>
      <c r="AK19" s="42">
        <v>57287</v>
      </c>
      <c r="AL19" s="48">
        <v>4196799</v>
      </c>
      <c r="AM19" s="42">
        <v>2756067</v>
      </c>
      <c r="AN19" s="42">
        <v>1212674</v>
      </c>
      <c r="AO19" s="42">
        <v>132506</v>
      </c>
      <c r="AP19" s="42">
        <v>35743</v>
      </c>
      <c r="AQ19" s="42">
        <v>59809</v>
      </c>
      <c r="AR19" s="48">
        <v>4249385</v>
      </c>
      <c r="AS19" s="42">
        <v>2787465</v>
      </c>
      <c r="AT19" s="42">
        <v>1219699</v>
      </c>
      <c r="AU19" s="42">
        <v>142814</v>
      </c>
      <c r="AV19" s="42">
        <v>37279</v>
      </c>
      <c r="AW19" s="42">
        <v>62128</v>
      </c>
      <c r="AX19" s="48">
        <v>4324799</v>
      </c>
      <c r="AY19" s="42">
        <v>2831557</v>
      </c>
      <c r="AZ19" s="42">
        <v>1232661</v>
      </c>
      <c r="BA19" s="42">
        <v>156215</v>
      </c>
      <c r="BB19" s="42">
        <v>39605</v>
      </c>
      <c r="BC19" s="42">
        <v>64761</v>
      </c>
      <c r="BD19" s="48">
        <v>4404914</v>
      </c>
      <c r="BE19" s="42">
        <v>2879124</v>
      </c>
      <c r="BF19" s="42">
        <v>1245266</v>
      </c>
      <c r="BG19" s="42">
        <v>170766</v>
      </c>
      <c r="BH19" s="42">
        <v>42015</v>
      </c>
      <c r="BI19" s="42">
        <v>67743</v>
      </c>
      <c r="BJ19" s="48">
        <v>4479800</v>
      </c>
      <c r="BK19" s="42">
        <v>2920849</v>
      </c>
      <c r="BL19" s="42">
        <v>1260104</v>
      </c>
      <c r="BM19" s="42">
        <v>183981</v>
      </c>
      <c r="BN19" s="42">
        <v>44153</v>
      </c>
      <c r="BO19" s="42">
        <v>70713</v>
      </c>
      <c r="BP19" s="48">
        <v>4561242</v>
      </c>
      <c r="BQ19" s="42">
        <v>2959899</v>
      </c>
      <c r="BR19" s="42">
        <v>1271151</v>
      </c>
      <c r="BS19" s="42">
        <v>206760</v>
      </c>
      <c r="BT19" s="42">
        <v>46902</v>
      </c>
      <c r="BU19" s="42">
        <v>76530</v>
      </c>
      <c r="BV19" s="48">
        <v>4625364</v>
      </c>
      <c r="BW19" s="42">
        <v>2962740</v>
      </c>
      <c r="BX19" s="42">
        <v>1279998</v>
      </c>
      <c r="BY19" s="42">
        <v>235682</v>
      </c>
      <c r="BZ19" s="42">
        <v>64196</v>
      </c>
      <c r="CA19" s="42">
        <v>82748</v>
      </c>
      <c r="CB19" s="206">
        <v>4679230</v>
      </c>
      <c r="CC19" s="54">
        <v>2993966</v>
      </c>
      <c r="CD19" s="54">
        <v>1293772</v>
      </c>
      <c r="CE19" s="54">
        <v>245660</v>
      </c>
      <c r="CF19" s="54">
        <v>64277</v>
      </c>
      <c r="CG19" s="54">
        <v>81555</v>
      </c>
      <c r="CH19" s="244">
        <v>4723723</v>
      </c>
      <c r="CI19" s="54">
        <v>3021140</v>
      </c>
      <c r="CJ19" s="54">
        <v>1300984</v>
      </c>
      <c r="CK19" s="251">
        <v>249712</v>
      </c>
      <c r="CL19" s="54">
        <v>66916</v>
      </c>
      <c r="CM19" s="245">
        <v>84971</v>
      </c>
      <c r="CN19" s="276">
        <v>4774839</v>
      </c>
      <c r="CO19" s="276">
        <v>3051604</v>
      </c>
      <c r="CP19" s="276">
        <v>1309180</v>
      </c>
      <c r="CQ19" s="54">
        <v>254780</v>
      </c>
      <c r="CR19" s="276">
        <v>70440</v>
      </c>
      <c r="CS19" s="297">
        <v>88835</v>
      </c>
      <c r="CT19" s="303">
        <f t="shared" si="14"/>
        <v>4832482</v>
      </c>
      <c r="CU19" s="276">
        <v>3085711</v>
      </c>
      <c r="CV19" s="276">
        <v>1318872</v>
      </c>
      <c r="CW19" s="276">
        <v>261752</v>
      </c>
      <c r="CX19" s="276">
        <v>73820</v>
      </c>
      <c r="CY19" s="220">
        <v>92327</v>
      </c>
    </row>
    <row r="20" spans="1:103" s="41" customFormat="1">
      <c r="A20" s="103" t="s">
        <v>22</v>
      </c>
      <c r="B20" s="42">
        <v>5689283</v>
      </c>
      <c r="C20" s="42">
        <v>4515272</v>
      </c>
      <c r="D20" s="42">
        <v>931258</v>
      </c>
      <c r="E20" s="42">
        <v>123838</v>
      </c>
      <c r="F20" s="42">
        <v>45669</v>
      </c>
      <c r="G20" s="42">
        <v>73246</v>
      </c>
      <c r="H20" s="48">
        <v>6346105</v>
      </c>
      <c r="I20" s="42">
        <v>4800782</v>
      </c>
      <c r="J20" s="42">
        <v>1049391</v>
      </c>
      <c r="K20" s="42">
        <v>290059</v>
      </c>
      <c r="L20" s="42">
        <v>90071</v>
      </c>
      <c r="M20" s="42">
        <v>115802</v>
      </c>
      <c r="N20" s="122">
        <v>5703094</v>
      </c>
      <c r="O20" s="42">
        <v>4523391</v>
      </c>
      <c r="P20" s="42">
        <v>934535</v>
      </c>
      <c r="Q20" s="42">
        <v>125079</v>
      </c>
      <c r="R20" s="42">
        <v>46151</v>
      </c>
      <c r="S20" s="42">
        <v>73938</v>
      </c>
      <c r="T20" s="48">
        <v>5753497</v>
      </c>
      <c r="U20" s="42">
        <v>4546042</v>
      </c>
      <c r="V20" s="42">
        <v>946255</v>
      </c>
      <c r="W20" s="42">
        <v>135754</v>
      </c>
      <c r="X20" s="42">
        <v>48687</v>
      </c>
      <c r="Y20" s="42">
        <v>76759</v>
      </c>
      <c r="Z20" s="48">
        <v>5799093</v>
      </c>
      <c r="AA20" s="42">
        <v>4565242</v>
      </c>
      <c r="AB20" s="42">
        <v>956740</v>
      </c>
      <c r="AC20" s="42">
        <v>146242</v>
      </c>
      <c r="AD20" s="42">
        <v>50943</v>
      </c>
      <c r="AE20" s="42">
        <v>79926</v>
      </c>
      <c r="AF20" s="48">
        <v>5849563</v>
      </c>
      <c r="AG20" s="42">
        <v>4589364</v>
      </c>
      <c r="AH20" s="42">
        <v>966958</v>
      </c>
      <c r="AI20" s="42">
        <v>156697</v>
      </c>
      <c r="AJ20" s="42">
        <v>53318</v>
      </c>
      <c r="AK20" s="42">
        <v>83226</v>
      </c>
      <c r="AL20" s="48">
        <v>5906936</v>
      </c>
      <c r="AM20" s="42">
        <v>4616490</v>
      </c>
      <c r="AN20" s="42">
        <v>978083</v>
      </c>
      <c r="AO20" s="42">
        <v>169926</v>
      </c>
      <c r="AP20" s="42">
        <v>55634</v>
      </c>
      <c r="AQ20" s="42">
        <v>86803</v>
      </c>
      <c r="AR20" s="48">
        <v>5983211</v>
      </c>
      <c r="AS20" s="42">
        <v>4658491</v>
      </c>
      <c r="AT20" s="42">
        <v>990267</v>
      </c>
      <c r="AU20" s="42">
        <v>185699</v>
      </c>
      <c r="AV20" s="42">
        <v>58308</v>
      </c>
      <c r="AW20" s="42">
        <v>90446</v>
      </c>
      <c r="AX20" s="48">
        <v>6068306</v>
      </c>
      <c r="AY20" s="42">
        <v>4705307</v>
      </c>
      <c r="AZ20" s="42">
        <v>1006022</v>
      </c>
      <c r="BA20" s="42">
        <v>201739</v>
      </c>
      <c r="BB20" s="42">
        <v>61110</v>
      </c>
      <c r="BC20" s="42">
        <v>94128</v>
      </c>
      <c r="BD20" s="48">
        <v>6149116</v>
      </c>
      <c r="BE20" s="42">
        <v>4752275</v>
      </c>
      <c r="BF20" s="42">
        <v>1016838</v>
      </c>
      <c r="BG20" s="42">
        <v>218791</v>
      </c>
      <c r="BH20" s="42">
        <v>63787</v>
      </c>
      <c r="BI20" s="42">
        <v>97425</v>
      </c>
      <c r="BJ20" s="48">
        <v>6214888</v>
      </c>
      <c r="BK20" s="42">
        <v>4790516</v>
      </c>
      <c r="BL20" s="42">
        <v>1027098</v>
      </c>
      <c r="BM20" s="42">
        <v>231272</v>
      </c>
      <c r="BN20" s="42">
        <v>65930</v>
      </c>
      <c r="BO20" s="42">
        <v>100072</v>
      </c>
      <c r="BP20" s="48">
        <v>6296254</v>
      </c>
      <c r="BQ20" s="42">
        <v>4817476</v>
      </c>
      <c r="BR20" s="42">
        <v>1042350</v>
      </c>
      <c r="BS20" s="42">
        <v>261793</v>
      </c>
      <c r="BT20" s="42">
        <v>68919</v>
      </c>
      <c r="BU20" s="42">
        <v>105716</v>
      </c>
      <c r="BV20" s="48">
        <v>6346105</v>
      </c>
      <c r="BW20" s="42">
        <v>4800782</v>
      </c>
      <c r="BX20" s="42">
        <v>1049391</v>
      </c>
      <c r="BY20" s="42">
        <v>290059</v>
      </c>
      <c r="BZ20" s="42">
        <v>90071</v>
      </c>
      <c r="CA20" s="42">
        <v>115802</v>
      </c>
      <c r="CB20" s="206">
        <v>6403353</v>
      </c>
      <c r="CC20" s="54">
        <v>4829515</v>
      </c>
      <c r="CD20" s="54">
        <v>1065848</v>
      </c>
      <c r="CE20" s="54">
        <v>303119</v>
      </c>
      <c r="CF20" s="54">
        <v>89864</v>
      </c>
      <c r="CG20" s="54">
        <v>115007</v>
      </c>
      <c r="CH20" s="244">
        <v>6456243</v>
      </c>
      <c r="CI20" s="54">
        <v>4848546</v>
      </c>
      <c r="CJ20" s="54">
        <v>1080475</v>
      </c>
      <c r="CK20" s="251">
        <v>312732</v>
      </c>
      <c r="CL20" s="54">
        <v>94090</v>
      </c>
      <c r="CM20" s="245">
        <v>120400</v>
      </c>
      <c r="CN20" s="276">
        <v>6495978</v>
      </c>
      <c r="CO20" s="276">
        <v>4865333</v>
      </c>
      <c r="CP20" s="276">
        <v>1088867</v>
      </c>
      <c r="CQ20" s="54">
        <v>319737</v>
      </c>
      <c r="CR20" s="276">
        <v>97842</v>
      </c>
      <c r="CS20" s="297">
        <v>124199</v>
      </c>
      <c r="CT20" s="303">
        <f t="shared" si="14"/>
        <v>6549352</v>
      </c>
      <c r="CU20" s="276">
        <v>4888331</v>
      </c>
      <c r="CV20" s="276">
        <v>1099789</v>
      </c>
      <c r="CW20" s="276">
        <v>328979</v>
      </c>
      <c r="CX20" s="276">
        <v>101766</v>
      </c>
      <c r="CY20" s="220">
        <v>130487</v>
      </c>
    </row>
    <row r="21" spans="1:103" s="41" customFormat="1">
      <c r="A21" s="103" t="s">
        <v>23</v>
      </c>
      <c r="B21" s="42">
        <v>20851820</v>
      </c>
      <c r="C21" s="42">
        <v>10986965</v>
      </c>
      <c r="D21" s="42">
        <v>2378444</v>
      </c>
      <c r="E21" s="42">
        <v>6669666</v>
      </c>
      <c r="F21" s="42">
        <v>167584</v>
      </c>
      <c r="G21" s="42">
        <v>649161</v>
      </c>
      <c r="H21" s="48">
        <v>25145561</v>
      </c>
      <c r="I21" s="42">
        <v>11397345</v>
      </c>
      <c r="J21" s="42">
        <v>2886825</v>
      </c>
      <c r="K21" s="42">
        <v>9460921</v>
      </c>
      <c r="L21" s="42">
        <v>319558</v>
      </c>
      <c r="M21" s="42">
        <v>1080912</v>
      </c>
      <c r="N21" s="122">
        <v>20946049</v>
      </c>
      <c r="O21" s="42">
        <v>10999223</v>
      </c>
      <c r="P21" s="42">
        <v>2384720</v>
      </c>
      <c r="Q21" s="42">
        <v>6737529</v>
      </c>
      <c r="R21" s="42">
        <v>169171</v>
      </c>
      <c r="S21" s="42">
        <v>655406</v>
      </c>
      <c r="T21" s="48">
        <v>21333928</v>
      </c>
      <c r="U21" s="42">
        <v>11060531</v>
      </c>
      <c r="V21" s="42">
        <v>2422036</v>
      </c>
      <c r="W21" s="42">
        <v>6982018</v>
      </c>
      <c r="X21" s="42">
        <v>179995</v>
      </c>
      <c r="Y21" s="42">
        <v>689348</v>
      </c>
      <c r="Z21" s="48">
        <v>21713397</v>
      </c>
      <c r="AA21" s="42">
        <v>11110467</v>
      </c>
      <c r="AB21" s="42">
        <v>2454989</v>
      </c>
      <c r="AC21" s="42">
        <v>7235106</v>
      </c>
      <c r="AD21" s="42">
        <v>190520</v>
      </c>
      <c r="AE21" s="42">
        <v>722315</v>
      </c>
      <c r="AF21" s="48">
        <v>22062119</v>
      </c>
      <c r="AG21" s="42">
        <v>11143185</v>
      </c>
      <c r="AH21" s="42">
        <v>2483423</v>
      </c>
      <c r="AI21" s="42">
        <v>7483677</v>
      </c>
      <c r="AJ21" s="42">
        <v>200272</v>
      </c>
      <c r="AK21" s="42">
        <v>751562</v>
      </c>
      <c r="AL21" s="48">
        <v>22424884</v>
      </c>
      <c r="AM21" s="42">
        <v>11193276</v>
      </c>
      <c r="AN21" s="42">
        <v>2515727</v>
      </c>
      <c r="AO21" s="42">
        <v>7725534</v>
      </c>
      <c r="AP21" s="42">
        <v>210650</v>
      </c>
      <c r="AQ21" s="42">
        <v>779697</v>
      </c>
      <c r="AR21" s="48">
        <v>22811128</v>
      </c>
      <c r="AS21" s="42">
        <v>11248883</v>
      </c>
      <c r="AT21" s="42">
        <v>2551921</v>
      </c>
      <c r="AU21" s="42">
        <v>7978445</v>
      </c>
      <c r="AV21" s="42">
        <v>221664</v>
      </c>
      <c r="AW21" s="42">
        <v>810215</v>
      </c>
      <c r="AX21" s="48">
        <v>23367534</v>
      </c>
      <c r="AY21" s="42">
        <v>11355229</v>
      </c>
      <c r="AZ21" s="42">
        <v>2669242</v>
      </c>
      <c r="BA21" s="42">
        <v>8260167</v>
      </c>
      <c r="BB21" s="42">
        <v>235220</v>
      </c>
      <c r="BC21" s="42">
        <v>847676</v>
      </c>
      <c r="BD21" s="48">
        <v>23843432</v>
      </c>
      <c r="BE21" s="42">
        <v>11440149</v>
      </c>
      <c r="BF21" s="42">
        <v>2704540</v>
      </c>
      <c r="BG21" s="42">
        <v>8565293</v>
      </c>
      <c r="BH21" s="42">
        <v>248338</v>
      </c>
      <c r="BI21" s="42">
        <v>885112</v>
      </c>
      <c r="BJ21" s="48">
        <v>24326974</v>
      </c>
      <c r="BK21" s="42">
        <v>11525623</v>
      </c>
      <c r="BL21" s="42">
        <v>2748323</v>
      </c>
      <c r="BM21" s="42">
        <v>8870475</v>
      </c>
      <c r="BN21" s="42">
        <v>261438</v>
      </c>
      <c r="BO21" s="42">
        <v>921115</v>
      </c>
      <c r="BP21" s="48">
        <v>24782302</v>
      </c>
      <c r="BQ21" s="42">
        <v>11583116</v>
      </c>
      <c r="BR21" s="42">
        <v>2812015</v>
      </c>
      <c r="BS21" s="42">
        <v>9148056</v>
      </c>
      <c r="BT21" s="42">
        <v>273317</v>
      </c>
      <c r="BU21" s="42">
        <v>965798</v>
      </c>
      <c r="BV21" s="48">
        <v>25145561</v>
      </c>
      <c r="BW21" s="42">
        <v>11397345</v>
      </c>
      <c r="BX21" s="42">
        <v>2886825</v>
      </c>
      <c r="BY21" s="42">
        <v>9460921</v>
      </c>
      <c r="BZ21" s="42">
        <v>319558</v>
      </c>
      <c r="CA21" s="42">
        <v>1080912</v>
      </c>
      <c r="CB21" s="206">
        <v>25674681</v>
      </c>
      <c r="CC21" s="54">
        <v>11508453</v>
      </c>
      <c r="CD21" s="54">
        <v>2956509</v>
      </c>
      <c r="CE21" s="54">
        <v>9791582</v>
      </c>
      <c r="CF21" s="54">
        <v>316005</v>
      </c>
      <c r="CG21" s="54">
        <v>1102132</v>
      </c>
      <c r="CH21" s="244">
        <v>26059203</v>
      </c>
      <c r="CI21" s="54">
        <v>11583831</v>
      </c>
      <c r="CJ21" s="54">
        <v>3029231</v>
      </c>
      <c r="CK21" s="251">
        <v>9960900</v>
      </c>
      <c r="CL21" s="54">
        <v>327632</v>
      </c>
      <c r="CM21" s="245">
        <v>1157609</v>
      </c>
      <c r="CN21" s="276">
        <v>26448193</v>
      </c>
      <c r="CO21" s="276">
        <v>11648258</v>
      </c>
      <c r="CP21" s="276">
        <v>3089995</v>
      </c>
      <c r="CQ21" s="54">
        <v>10153145</v>
      </c>
      <c r="CR21" s="276">
        <v>343980</v>
      </c>
      <c r="CS21" s="297">
        <v>1212815</v>
      </c>
      <c r="CT21" s="303">
        <f t="shared" si="14"/>
        <v>26956958</v>
      </c>
      <c r="CU21" s="276">
        <v>11735074</v>
      </c>
      <c r="CV21" s="276">
        <v>3161811</v>
      </c>
      <c r="CW21" s="276">
        <v>10411340</v>
      </c>
      <c r="CX21" s="276">
        <v>360977</v>
      </c>
      <c r="CY21" s="220">
        <v>1287756</v>
      </c>
    </row>
    <row r="22" spans="1:103" s="41" customFormat="1">
      <c r="A22" s="103" t="s">
        <v>24</v>
      </c>
      <c r="B22" s="42">
        <v>7078515</v>
      </c>
      <c r="C22" s="42">
        <v>4988043</v>
      </c>
      <c r="D22" s="42">
        <v>1384925</v>
      </c>
      <c r="E22" s="42">
        <v>329540</v>
      </c>
      <c r="F22" s="42">
        <v>88845</v>
      </c>
      <c r="G22" s="42">
        <v>287162</v>
      </c>
      <c r="H22" s="48">
        <v>8001024</v>
      </c>
      <c r="I22" s="42">
        <v>5186450</v>
      </c>
      <c r="J22" s="42">
        <v>1523704</v>
      </c>
      <c r="K22" s="42">
        <v>631825</v>
      </c>
      <c r="L22" s="42">
        <v>181669</v>
      </c>
      <c r="M22" s="42">
        <v>477376</v>
      </c>
      <c r="N22" s="122">
        <v>7104354</v>
      </c>
      <c r="O22" s="42">
        <v>4999698</v>
      </c>
      <c r="P22" s="42">
        <v>1391096</v>
      </c>
      <c r="Q22" s="42">
        <v>333409</v>
      </c>
      <c r="R22" s="42">
        <v>89814</v>
      </c>
      <c r="S22" s="42">
        <v>290337</v>
      </c>
      <c r="T22" s="48">
        <v>7188251</v>
      </c>
      <c r="U22" s="42">
        <v>5030684</v>
      </c>
      <c r="V22" s="42">
        <v>1402867</v>
      </c>
      <c r="W22" s="42">
        <v>356697</v>
      </c>
      <c r="X22" s="42">
        <v>93712</v>
      </c>
      <c r="Y22" s="42">
        <v>304291</v>
      </c>
      <c r="Z22" s="48">
        <v>7276785</v>
      </c>
      <c r="AA22" s="42">
        <v>5061341</v>
      </c>
      <c r="AB22" s="42">
        <v>1418319</v>
      </c>
      <c r="AC22" s="42">
        <v>381150</v>
      </c>
      <c r="AD22" s="42">
        <v>97800</v>
      </c>
      <c r="AE22" s="42">
        <v>318175</v>
      </c>
      <c r="AF22" s="48">
        <v>7363300</v>
      </c>
      <c r="AG22" s="42">
        <v>5091301</v>
      </c>
      <c r="AH22" s="42">
        <v>1432838</v>
      </c>
      <c r="AI22" s="42">
        <v>405438</v>
      </c>
      <c r="AJ22" s="42">
        <v>101775</v>
      </c>
      <c r="AK22" s="42">
        <v>331948</v>
      </c>
      <c r="AL22" s="48">
        <v>7454688</v>
      </c>
      <c r="AM22" s="42">
        <v>5123594</v>
      </c>
      <c r="AN22" s="42">
        <v>1448604</v>
      </c>
      <c r="AO22" s="42">
        <v>430436</v>
      </c>
      <c r="AP22" s="42">
        <v>106012</v>
      </c>
      <c r="AQ22" s="42">
        <v>346042</v>
      </c>
      <c r="AR22" s="48">
        <v>7546725</v>
      </c>
      <c r="AS22" s="42">
        <v>5151703</v>
      </c>
      <c r="AT22" s="42">
        <v>1465451</v>
      </c>
      <c r="AU22" s="42">
        <v>457422</v>
      </c>
      <c r="AV22" s="42">
        <v>111052</v>
      </c>
      <c r="AW22" s="42">
        <v>361097</v>
      </c>
      <c r="AX22" s="48">
        <v>7628347</v>
      </c>
      <c r="AY22" s="42">
        <v>5171514</v>
      </c>
      <c r="AZ22" s="42">
        <v>1483108</v>
      </c>
      <c r="BA22" s="42">
        <v>484257</v>
      </c>
      <c r="BB22" s="42">
        <v>115372</v>
      </c>
      <c r="BC22" s="42">
        <v>374096</v>
      </c>
      <c r="BD22" s="48">
        <v>7698775</v>
      </c>
      <c r="BE22" s="42">
        <v>5186286</v>
      </c>
      <c r="BF22" s="42">
        <v>1496665</v>
      </c>
      <c r="BG22" s="42">
        <v>508494</v>
      </c>
      <c r="BH22" s="42">
        <v>119814</v>
      </c>
      <c r="BI22" s="42">
        <v>387516</v>
      </c>
      <c r="BJ22" s="48">
        <v>7769089</v>
      </c>
      <c r="BK22" s="42">
        <v>5201425</v>
      </c>
      <c r="BL22" s="42">
        <v>1511922</v>
      </c>
      <c r="BM22" s="42">
        <v>531396</v>
      </c>
      <c r="BN22" s="42">
        <v>123883</v>
      </c>
      <c r="BO22" s="42">
        <v>400463</v>
      </c>
      <c r="BP22" s="48">
        <v>7882590</v>
      </c>
      <c r="BQ22" s="42">
        <v>5228408</v>
      </c>
      <c r="BR22" s="42">
        <v>1537504</v>
      </c>
      <c r="BS22" s="42">
        <v>569921</v>
      </c>
      <c r="BT22" s="42">
        <v>127111</v>
      </c>
      <c r="BU22" s="42">
        <v>419646</v>
      </c>
      <c r="BV22" s="48">
        <v>8001024</v>
      </c>
      <c r="BW22" s="42">
        <v>5186450</v>
      </c>
      <c r="BX22" s="42">
        <v>1523704</v>
      </c>
      <c r="BY22" s="42">
        <v>631825</v>
      </c>
      <c r="BZ22" s="42">
        <v>181669</v>
      </c>
      <c r="CA22" s="42">
        <v>477376</v>
      </c>
      <c r="CB22" s="206">
        <v>8096604</v>
      </c>
      <c r="CC22" s="54">
        <v>5222122</v>
      </c>
      <c r="CD22" s="54">
        <v>1548069</v>
      </c>
      <c r="CE22" s="54">
        <v>660730</v>
      </c>
      <c r="CF22" s="54">
        <v>180296</v>
      </c>
      <c r="CG22" s="54">
        <v>485387</v>
      </c>
      <c r="CH22" s="244">
        <v>8185867</v>
      </c>
      <c r="CI22" s="54">
        <v>5245511</v>
      </c>
      <c r="CJ22" s="54">
        <v>1559314</v>
      </c>
      <c r="CK22" s="251">
        <v>687496</v>
      </c>
      <c r="CL22" s="54">
        <v>187055</v>
      </c>
      <c r="CM22" s="245">
        <v>506491</v>
      </c>
      <c r="CN22" s="276">
        <v>8260405</v>
      </c>
      <c r="CO22" s="276">
        <v>5257021</v>
      </c>
      <c r="CP22" s="276">
        <v>1569795</v>
      </c>
      <c r="CQ22" s="54">
        <v>712790</v>
      </c>
      <c r="CR22" s="276">
        <v>195760</v>
      </c>
      <c r="CS22" s="297">
        <v>525039</v>
      </c>
      <c r="CT22" s="303">
        <f t="shared" si="14"/>
        <v>8326289</v>
      </c>
      <c r="CU22" s="276">
        <v>5257382</v>
      </c>
      <c r="CV22" s="276">
        <v>1581666</v>
      </c>
      <c r="CW22" s="276">
        <v>737316</v>
      </c>
      <c r="CX22" s="276">
        <v>203212</v>
      </c>
      <c r="CY22" s="220">
        <v>546713</v>
      </c>
    </row>
    <row r="23" spans="1:103" s="41" customFormat="1">
      <c r="A23" s="108" t="s">
        <v>25</v>
      </c>
      <c r="B23" s="126">
        <v>1808344</v>
      </c>
      <c r="C23" s="126">
        <v>1712070</v>
      </c>
      <c r="D23" s="126">
        <v>57254</v>
      </c>
      <c r="E23" s="126">
        <v>12279</v>
      </c>
      <c r="F23" s="126">
        <v>13359</v>
      </c>
      <c r="G23" s="126">
        <v>13382</v>
      </c>
      <c r="H23" s="127">
        <v>1852994</v>
      </c>
      <c r="I23" s="126">
        <v>1726256</v>
      </c>
      <c r="J23" s="126">
        <v>62122</v>
      </c>
      <c r="K23" s="126">
        <v>22268</v>
      </c>
      <c r="L23" s="126">
        <v>24991</v>
      </c>
      <c r="M23" s="126">
        <v>17357</v>
      </c>
      <c r="N23" s="128">
        <v>1806977</v>
      </c>
      <c r="O23" s="126">
        <v>1710364</v>
      </c>
      <c r="P23" s="126">
        <v>57321</v>
      </c>
      <c r="Q23" s="126">
        <v>12370</v>
      </c>
      <c r="R23" s="126">
        <v>13458</v>
      </c>
      <c r="S23" s="126">
        <v>13464</v>
      </c>
      <c r="T23" s="127">
        <v>1798540</v>
      </c>
      <c r="U23" s="126">
        <v>1700498</v>
      </c>
      <c r="V23" s="126">
        <v>57445</v>
      </c>
      <c r="W23" s="126">
        <v>13068</v>
      </c>
      <c r="X23" s="126">
        <v>13897</v>
      </c>
      <c r="Y23" s="126">
        <v>13632</v>
      </c>
      <c r="Z23" s="127">
        <v>1799392</v>
      </c>
      <c r="AA23" s="126">
        <v>1699159</v>
      </c>
      <c r="AB23" s="126">
        <v>58030</v>
      </c>
      <c r="AC23" s="126">
        <v>13915</v>
      </c>
      <c r="AD23" s="126">
        <v>14324</v>
      </c>
      <c r="AE23" s="126">
        <v>13964</v>
      </c>
      <c r="AF23" s="127">
        <v>1802287</v>
      </c>
      <c r="AG23" s="126">
        <v>1699316</v>
      </c>
      <c r="AH23" s="126">
        <v>58844</v>
      </c>
      <c r="AI23" s="126">
        <v>14900</v>
      </c>
      <c r="AJ23" s="126">
        <v>14796</v>
      </c>
      <c r="AK23" s="126">
        <v>14431</v>
      </c>
      <c r="AL23" s="127">
        <v>1803312</v>
      </c>
      <c r="AM23" s="126">
        <v>1697568</v>
      </c>
      <c r="AN23" s="126">
        <v>59586</v>
      </c>
      <c r="AO23" s="126">
        <v>15946</v>
      </c>
      <c r="AP23" s="126">
        <v>15291</v>
      </c>
      <c r="AQ23" s="126">
        <v>14921</v>
      </c>
      <c r="AR23" s="127">
        <v>1804020</v>
      </c>
      <c r="AS23" s="126">
        <v>1695528</v>
      </c>
      <c r="AT23" s="126">
        <v>60247</v>
      </c>
      <c r="AU23" s="126">
        <v>17182</v>
      </c>
      <c r="AV23" s="126">
        <v>15878</v>
      </c>
      <c r="AW23" s="126">
        <v>15185</v>
      </c>
      <c r="AX23" s="127">
        <v>1806760</v>
      </c>
      <c r="AY23" s="126">
        <v>1694892</v>
      </c>
      <c r="AZ23" s="126">
        <v>61395</v>
      </c>
      <c r="BA23" s="126">
        <v>18587</v>
      </c>
      <c r="BB23" s="126">
        <v>16297</v>
      </c>
      <c r="BC23" s="126">
        <v>15589</v>
      </c>
      <c r="BD23" s="127">
        <v>1809836</v>
      </c>
      <c r="BE23" s="126">
        <v>1694788</v>
      </c>
      <c r="BF23" s="126">
        <v>62672</v>
      </c>
      <c r="BG23" s="126">
        <v>19709</v>
      </c>
      <c r="BH23" s="126">
        <v>16777</v>
      </c>
      <c r="BI23" s="126">
        <v>15890</v>
      </c>
      <c r="BJ23" s="127">
        <v>1814468</v>
      </c>
      <c r="BK23" s="126">
        <v>1696258</v>
      </c>
      <c r="BL23" s="126">
        <v>64055</v>
      </c>
      <c r="BM23" s="126">
        <v>20648</v>
      </c>
      <c r="BN23" s="126">
        <v>17232</v>
      </c>
      <c r="BO23" s="126">
        <v>16275</v>
      </c>
      <c r="BP23" s="127">
        <v>1819777</v>
      </c>
      <c r="BQ23" s="126">
        <v>1697313</v>
      </c>
      <c r="BR23" s="126">
        <v>65438</v>
      </c>
      <c r="BS23" s="126">
        <v>22662</v>
      </c>
      <c r="BT23" s="126">
        <v>17808</v>
      </c>
      <c r="BU23" s="126">
        <v>16556</v>
      </c>
      <c r="BV23" s="48">
        <v>1852994</v>
      </c>
      <c r="BW23" s="126">
        <v>1726256</v>
      </c>
      <c r="BX23" s="126">
        <v>62122</v>
      </c>
      <c r="BY23" s="126">
        <v>22268</v>
      </c>
      <c r="BZ23" s="126">
        <v>24991</v>
      </c>
      <c r="CA23" s="126">
        <v>17357</v>
      </c>
      <c r="CB23" s="207">
        <v>1855364</v>
      </c>
      <c r="CC23" s="99">
        <v>1724893</v>
      </c>
      <c r="CD23" s="99">
        <v>64244</v>
      </c>
      <c r="CE23" s="99">
        <v>23900</v>
      </c>
      <c r="CF23" s="99">
        <v>25078</v>
      </c>
      <c r="CG23" s="208">
        <v>17249</v>
      </c>
      <c r="CH23" s="246">
        <v>1855413</v>
      </c>
      <c r="CI23" s="99">
        <v>1722801</v>
      </c>
      <c r="CJ23" s="99">
        <v>64198</v>
      </c>
      <c r="CK23" s="252">
        <v>24530</v>
      </c>
      <c r="CL23" s="99">
        <v>26214</v>
      </c>
      <c r="CM23" s="247">
        <v>17670</v>
      </c>
      <c r="CN23" s="299">
        <v>1854304</v>
      </c>
      <c r="CO23" s="300">
        <v>1718262</v>
      </c>
      <c r="CP23" s="300">
        <v>64997</v>
      </c>
      <c r="CQ23" s="99">
        <v>25702</v>
      </c>
      <c r="CR23" s="300">
        <v>27004</v>
      </c>
      <c r="CS23" s="301">
        <v>18339</v>
      </c>
      <c r="CT23" s="305">
        <f t="shared" si="14"/>
        <v>1850326</v>
      </c>
      <c r="CU23" s="300">
        <v>1711447</v>
      </c>
      <c r="CV23" s="300">
        <v>65329</v>
      </c>
      <c r="CW23" s="300">
        <v>26847</v>
      </c>
      <c r="CX23" s="300">
        <v>27730</v>
      </c>
      <c r="CY23" s="302">
        <v>18973</v>
      </c>
    </row>
    <row r="24" spans="1:103" s="41" customFormat="1">
      <c r="A24" s="105" t="s">
        <v>123</v>
      </c>
      <c r="B24" s="217">
        <f>SUM(B26:B38)</f>
        <v>63197932</v>
      </c>
      <c r="C24" s="217">
        <f t="shared" ref="C24:BN24" si="15">SUM(C26:C38)</f>
        <v>37265300</v>
      </c>
      <c r="D24" s="217">
        <f t="shared" si="15"/>
        <v>3001980</v>
      </c>
      <c r="E24" s="217">
        <f t="shared" si="15"/>
        <v>15340503</v>
      </c>
      <c r="F24" s="217">
        <f t="shared" si="15"/>
        <v>1315095</v>
      </c>
      <c r="G24" s="217">
        <f t="shared" si="15"/>
        <v>6275054</v>
      </c>
      <c r="H24" s="218">
        <f t="shared" si="15"/>
        <v>71945553</v>
      </c>
      <c r="I24" s="217">
        <f t="shared" si="15"/>
        <v>38006363</v>
      </c>
      <c r="J24" s="217">
        <f t="shared" si="15"/>
        <v>3214563</v>
      </c>
      <c r="K24" s="217">
        <f t="shared" si="15"/>
        <v>20596439</v>
      </c>
      <c r="L24" s="217">
        <f t="shared" si="15"/>
        <v>2065052</v>
      </c>
      <c r="M24" s="217">
        <f t="shared" si="15"/>
        <v>8063136</v>
      </c>
      <c r="N24" s="219">
        <f t="shared" si="15"/>
        <v>63454082</v>
      </c>
      <c r="O24" s="217">
        <f t="shared" si="15"/>
        <v>37316712</v>
      </c>
      <c r="P24" s="217">
        <f t="shared" si="15"/>
        <v>3008902</v>
      </c>
      <c r="Q24" s="217">
        <f t="shared" si="15"/>
        <v>15480098</v>
      </c>
      <c r="R24" s="217">
        <f t="shared" si="15"/>
        <v>1324795</v>
      </c>
      <c r="S24" s="217">
        <f t="shared" si="15"/>
        <v>6323575</v>
      </c>
      <c r="T24" s="218">
        <f t="shared" si="15"/>
        <v>64484471</v>
      </c>
      <c r="U24" s="217">
        <f t="shared" si="15"/>
        <v>37549947</v>
      </c>
      <c r="V24" s="217">
        <f t="shared" si="15"/>
        <v>3051926</v>
      </c>
      <c r="W24" s="217">
        <f t="shared" si="15"/>
        <v>16033693</v>
      </c>
      <c r="X24" s="217">
        <f t="shared" si="15"/>
        <v>1356053</v>
      </c>
      <c r="Y24" s="217">
        <f t="shared" si="15"/>
        <v>6492852</v>
      </c>
      <c r="Z24" s="218">
        <f t="shared" si="15"/>
        <v>65408425</v>
      </c>
      <c r="AA24" s="217">
        <f t="shared" si="15"/>
        <v>37715581</v>
      </c>
      <c r="AB24" s="217">
        <f t="shared" si="15"/>
        <v>3086199</v>
      </c>
      <c r="AC24" s="217">
        <f t="shared" si="15"/>
        <v>16577366</v>
      </c>
      <c r="AD24" s="217">
        <f t="shared" si="15"/>
        <v>1386667</v>
      </c>
      <c r="AE24" s="217">
        <f t="shared" si="15"/>
        <v>6642612</v>
      </c>
      <c r="AF24" s="218">
        <f t="shared" si="15"/>
        <v>66253108</v>
      </c>
      <c r="AG24" s="217">
        <f t="shared" si="15"/>
        <v>37844201</v>
      </c>
      <c r="AH24" s="217">
        <f t="shared" si="15"/>
        <v>3108138</v>
      </c>
      <c r="AI24" s="217">
        <f t="shared" si="15"/>
        <v>17099483</v>
      </c>
      <c r="AJ24" s="217">
        <f t="shared" si="15"/>
        <v>1419248</v>
      </c>
      <c r="AK24" s="217">
        <f t="shared" si="15"/>
        <v>6782038</v>
      </c>
      <c r="AL24" s="218">
        <f t="shared" si="15"/>
        <v>67120712</v>
      </c>
      <c r="AM24" s="217">
        <f t="shared" si="15"/>
        <v>38002093</v>
      </c>
      <c r="AN24" s="217">
        <f t="shared" si="15"/>
        <v>3139629</v>
      </c>
      <c r="AO24" s="217">
        <f t="shared" si="15"/>
        <v>17610035</v>
      </c>
      <c r="AP24" s="217">
        <f t="shared" si="15"/>
        <v>1453849</v>
      </c>
      <c r="AQ24" s="217">
        <f t="shared" si="15"/>
        <v>6915106</v>
      </c>
      <c r="AR24" s="218">
        <f t="shared" si="15"/>
        <v>67999838</v>
      </c>
      <c r="AS24" s="217">
        <f t="shared" si="15"/>
        <v>38155926</v>
      </c>
      <c r="AT24" s="217">
        <f t="shared" si="15"/>
        <v>3166095</v>
      </c>
      <c r="AU24" s="217">
        <f t="shared" si="15"/>
        <v>18132999</v>
      </c>
      <c r="AV24" s="217">
        <f t="shared" si="15"/>
        <v>1489508</v>
      </c>
      <c r="AW24" s="217">
        <f t="shared" si="15"/>
        <v>7055310</v>
      </c>
      <c r="AX24" s="218">
        <f t="shared" si="15"/>
        <v>68970534</v>
      </c>
      <c r="AY24" s="217">
        <f t="shared" si="15"/>
        <v>38375281</v>
      </c>
      <c r="AZ24" s="217">
        <f t="shared" si="15"/>
        <v>3205491</v>
      </c>
      <c r="BA24" s="217">
        <f t="shared" si="15"/>
        <v>18659799</v>
      </c>
      <c r="BB24" s="217">
        <f t="shared" si="15"/>
        <v>1527710</v>
      </c>
      <c r="BC24" s="217">
        <f t="shared" si="15"/>
        <v>7202253</v>
      </c>
      <c r="BD24" s="218">
        <f t="shared" si="15"/>
        <v>69880944</v>
      </c>
      <c r="BE24" s="217">
        <f t="shared" si="15"/>
        <v>38550474</v>
      </c>
      <c r="BF24" s="217">
        <f t="shared" si="15"/>
        <v>3232500</v>
      </c>
      <c r="BG24" s="217">
        <f t="shared" si="15"/>
        <v>19188462</v>
      </c>
      <c r="BH24" s="217">
        <f t="shared" si="15"/>
        <v>1567328</v>
      </c>
      <c r="BI24" s="217">
        <f t="shared" si="15"/>
        <v>7342180</v>
      </c>
      <c r="BJ24" s="218">
        <f t="shared" si="15"/>
        <v>70854948</v>
      </c>
      <c r="BK24" s="217">
        <f t="shared" si="15"/>
        <v>38749286</v>
      </c>
      <c r="BL24" s="217">
        <f t="shared" si="15"/>
        <v>3269465</v>
      </c>
      <c r="BM24" s="217">
        <f t="shared" si="15"/>
        <v>19738395</v>
      </c>
      <c r="BN24" s="217">
        <f t="shared" si="15"/>
        <v>1613318</v>
      </c>
      <c r="BO24" s="217">
        <f t="shared" ref="BO24:CY24" si="16">SUM(BO26:BO38)</f>
        <v>7484484</v>
      </c>
      <c r="BP24" s="218">
        <f t="shared" si="16"/>
        <v>71568081</v>
      </c>
      <c r="BQ24" s="217">
        <f t="shared" si="16"/>
        <v>38732871</v>
      </c>
      <c r="BR24" s="217">
        <f t="shared" si="16"/>
        <v>3318070</v>
      </c>
      <c r="BS24" s="217">
        <f t="shared" si="16"/>
        <v>20206235</v>
      </c>
      <c r="BT24" s="217">
        <f t="shared" si="16"/>
        <v>1636019</v>
      </c>
      <c r="BU24" s="217">
        <f t="shared" si="16"/>
        <v>7674886</v>
      </c>
      <c r="BV24" s="237">
        <f t="shared" si="16"/>
        <v>71945553</v>
      </c>
      <c r="BW24" s="217">
        <f t="shared" si="16"/>
        <v>38006363</v>
      </c>
      <c r="BX24" s="217">
        <f t="shared" si="16"/>
        <v>3214563</v>
      </c>
      <c r="BY24" s="217">
        <f t="shared" si="16"/>
        <v>20596439</v>
      </c>
      <c r="BZ24" s="217">
        <f t="shared" si="16"/>
        <v>2065052</v>
      </c>
      <c r="CA24" s="217">
        <f t="shared" si="16"/>
        <v>8063136</v>
      </c>
      <c r="CB24" s="218">
        <f t="shared" si="16"/>
        <v>72864748</v>
      </c>
      <c r="CC24" s="217">
        <f t="shared" si="16"/>
        <v>38223876</v>
      </c>
      <c r="CD24" s="217">
        <f t="shared" si="16"/>
        <v>3293888</v>
      </c>
      <c r="CE24" s="217">
        <f t="shared" si="16"/>
        <v>21150545</v>
      </c>
      <c r="CF24" s="217">
        <f t="shared" si="16"/>
        <v>2045435</v>
      </c>
      <c r="CG24" s="217">
        <f t="shared" si="16"/>
        <v>8151004</v>
      </c>
      <c r="CH24" s="217">
        <f t="shared" si="16"/>
        <v>73579431</v>
      </c>
      <c r="CI24" s="217">
        <f t="shared" si="16"/>
        <v>38333983</v>
      </c>
      <c r="CJ24" s="217">
        <f t="shared" si="16"/>
        <v>3324593</v>
      </c>
      <c r="CK24" s="217">
        <f t="shared" si="16"/>
        <v>21443574</v>
      </c>
      <c r="CL24" s="217">
        <f t="shared" si="16"/>
        <v>2093868</v>
      </c>
      <c r="CM24" s="217">
        <f t="shared" si="16"/>
        <v>8375768</v>
      </c>
      <c r="CN24" s="217">
        <f t="shared" si="16"/>
        <v>74254423</v>
      </c>
      <c r="CO24" s="217">
        <f t="shared" si="16"/>
        <v>38440916</v>
      </c>
      <c r="CP24" s="217">
        <f t="shared" si="16"/>
        <v>3368700</v>
      </c>
      <c r="CQ24" s="217">
        <f t="shared" si="16"/>
        <v>21756918</v>
      </c>
      <c r="CR24" s="217">
        <f t="shared" si="16"/>
        <v>2144787</v>
      </c>
      <c r="CS24" s="296">
        <f t="shared" si="16"/>
        <v>8543102</v>
      </c>
      <c r="CT24" s="217">
        <f t="shared" si="16"/>
        <v>75187681</v>
      </c>
      <c r="CU24" s="217">
        <f t="shared" si="16"/>
        <v>38551231</v>
      </c>
      <c r="CV24" s="217">
        <f t="shared" si="16"/>
        <v>3424024</v>
      </c>
      <c r="CW24" s="217">
        <f t="shared" si="16"/>
        <v>22201191</v>
      </c>
      <c r="CX24" s="217">
        <f t="shared" si="16"/>
        <v>2202022</v>
      </c>
      <c r="CY24" s="217">
        <f t="shared" si="16"/>
        <v>8809213</v>
      </c>
    </row>
    <row r="25" spans="1:103" s="41" customFormat="1">
      <c r="A25" s="105" t="s">
        <v>177</v>
      </c>
      <c r="C25" s="4"/>
      <c r="D25" s="4"/>
      <c r="E25" s="4"/>
      <c r="F25" s="4"/>
      <c r="G25" s="4"/>
      <c r="H25" s="43"/>
      <c r="I25" s="4"/>
      <c r="J25" s="4"/>
      <c r="K25" s="4"/>
      <c r="L25" s="4"/>
      <c r="M25" s="4">
        <v>0</v>
      </c>
      <c r="N25" s="124"/>
      <c r="O25" s="4"/>
      <c r="P25" s="4"/>
      <c r="Q25" s="4"/>
      <c r="R25" s="4"/>
      <c r="S25" s="4"/>
      <c r="T25" s="43"/>
      <c r="U25" s="4"/>
      <c r="V25" s="4"/>
      <c r="W25" s="4"/>
      <c r="X25" s="4"/>
      <c r="Y25" s="4"/>
      <c r="Z25" s="43"/>
      <c r="AA25" s="4"/>
      <c r="AB25" s="4"/>
      <c r="AC25" s="4"/>
      <c r="AD25" s="4"/>
      <c r="AE25" s="4"/>
      <c r="AF25" s="43"/>
      <c r="AG25" s="4"/>
      <c r="AH25" s="4"/>
      <c r="AI25" s="4"/>
      <c r="AJ25" s="4"/>
      <c r="AK25" s="4"/>
      <c r="AL25" s="43"/>
      <c r="AM25" s="4"/>
      <c r="AN25" s="4"/>
      <c r="AO25" s="4"/>
      <c r="AP25" s="4"/>
      <c r="AQ25" s="4"/>
      <c r="AR25" s="43"/>
      <c r="AS25" s="4"/>
      <c r="AT25" s="4"/>
      <c r="AU25" s="4"/>
      <c r="AV25" s="4"/>
      <c r="AW25" s="4"/>
      <c r="AX25" s="43"/>
      <c r="AY25" s="4"/>
      <c r="AZ25" s="4"/>
      <c r="BA25" s="4"/>
      <c r="BB25" s="4"/>
      <c r="BC25" s="4"/>
      <c r="BD25" s="43"/>
      <c r="BE25" s="4"/>
      <c r="BF25" s="4"/>
      <c r="BG25" s="4"/>
      <c r="BH25" s="4"/>
      <c r="BI25" s="4"/>
      <c r="BJ25" s="43"/>
      <c r="BK25" s="4"/>
      <c r="BL25" s="4"/>
      <c r="BM25" s="4"/>
      <c r="BN25" s="4"/>
      <c r="BO25" s="4"/>
      <c r="BP25" s="43"/>
      <c r="BQ25" s="4"/>
      <c r="BR25" s="4"/>
      <c r="BS25" s="4"/>
      <c r="BT25" s="4"/>
      <c r="BU25" s="4"/>
      <c r="BV25" s="43"/>
      <c r="BW25" s="4"/>
      <c r="BX25" s="4"/>
      <c r="BY25" s="4"/>
      <c r="BZ25" s="4"/>
      <c r="CA25" s="4"/>
      <c r="CB25" s="43"/>
      <c r="CC25" s="4"/>
      <c r="CD25" s="4"/>
      <c r="CE25" s="4"/>
      <c r="CF25" s="4"/>
      <c r="CG25" s="4"/>
      <c r="CH25" s="244"/>
      <c r="CI25" s="50"/>
      <c r="CJ25" s="50"/>
      <c r="CK25" s="50"/>
      <c r="CL25" s="50"/>
      <c r="CM25" s="245"/>
      <c r="CS25" s="297"/>
      <c r="CY25" s="220"/>
    </row>
    <row r="26" spans="1:103" s="41" customFormat="1">
      <c r="A26" s="102" t="s">
        <v>41</v>
      </c>
      <c r="B26" s="19">
        <v>626932</v>
      </c>
      <c r="C26" s="19">
        <v>426370</v>
      </c>
      <c r="D26" s="19">
        <v>21294</v>
      </c>
      <c r="E26" s="19">
        <v>25852</v>
      </c>
      <c r="F26" s="19">
        <v>28129</v>
      </c>
      <c r="G26" s="19">
        <v>125287</v>
      </c>
      <c r="H26" s="22">
        <v>710231</v>
      </c>
      <c r="I26" s="19">
        <v>455320</v>
      </c>
      <c r="J26" s="19">
        <v>21949</v>
      </c>
      <c r="K26" s="19">
        <v>39249</v>
      </c>
      <c r="L26" s="19">
        <v>45368</v>
      </c>
      <c r="M26" s="19">
        <v>148345</v>
      </c>
      <c r="N26" s="123">
        <v>627428</v>
      </c>
      <c r="O26" s="19">
        <v>426136</v>
      </c>
      <c r="P26" s="19">
        <v>21313</v>
      </c>
      <c r="Q26" s="19">
        <v>26048</v>
      </c>
      <c r="R26" s="19">
        <v>28327</v>
      </c>
      <c r="S26" s="19">
        <v>125604</v>
      </c>
      <c r="T26" s="22">
        <v>633160</v>
      </c>
      <c r="U26" s="19">
        <v>427918</v>
      </c>
      <c r="V26" s="19">
        <v>22165</v>
      </c>
      <c r="W26" s="19">
        <v>28360</v>
      </c>
      <c r="X26" s="19">
        <v>28164</v>
      </c>
      <c r="Y26" s="19">
        <v>126553</v>
      </c>
      <c r="Z26" s="22">
        <v>642391</v>
      </c>
      <c r="AA26" s="19">
        <v>431869</v>
      </c>
      <c r="AB26" s="19">
        <v>23196</v>
      </c>
      <c r="AC26" s="19">
        <v>30881</v>
      </c>
      <c r="AD26" s="19">
        <v>28249</v>
      </c>
      <c r="AE26" s="19">
        <v>128196</v>
      </c>
      <c r="AF26" s="22">
        <v>650426</v>
      </c>
      <c r="AG26" s="19">
        <v>435092</v>
      </c>
      <c r="AH26" s="19">
        <v>23607</v>
      </c>
      <c r="AI26" s="19">
        <v>33065</v>
      </c>
      <c r="AJ26" s="19">
        <v>28401</v>
      </c>
      <c r="AK26" s="19">
        <v>130261</v>
      </c>
      <c r="AL26" s="22">
        <v>660975</v>
      </c>
      <c r="AM26" s="19">
        <v>440773</v>
      </c>
      <c r="AN26" s="19">
        <v>24502</v>
      </c>
      <c r="AO26" s="19">
        <v>35227</v>
      </c>
      <c r="AP26" s="19">
        <v>28673</v>
      </c>
      <c r="AQ26" s="19">
        <v>131800</v>
      </c>
      <c r="AR26" s="22">
        <v>668625</v>
      </c>
      <c r="AS26" s="19">
        <v>444012</v>
      </c>
      <c r="AT26" s="19">
        <v>24937</v>
      </c>
      <c r="AU26" s="19">
        <v>37425</v>
      </c>
      <c r="AV26" s="19">
        <v>28891</v>
      </c>
      <c r="AW26" s="19">
        <v>133360</v>
      </c>
      <c r="AX26" s="22">
        <v>676301</v>
      </c>
      <c r="AY26" s="19">
        <v>448061</v>
      </c>
      <c r="AZ26" s="19">
        <v>25338</v>
      </c>
      <c r="BA26" s="19">
        <v>39136</v>
      </c>
      <c r="BB26" s="19">
        <v>29263</v>
      </c>
      <c r="BC26" s="19">
        <v>134503</v>
      </c>
      <c r="BD26" s="22">
        <v>681111</v>
      </c>
      <c r="BE26" s="19">
        <v>449591</v>
      </c>
      <c r="BF26" s="19">
        <v>26111</v>
      </c>
      <c r="BG26" s="19">
        <v>40407</v>
      </c>
      <c r="BH26" s="19">
        <v>29502</v>
      </c>
      <c r="BI26" s="19">
        <v>135500</v>
      </c>
      <c r="BJ26" s="22">
        <v>686293</v>
      </c>
      <c r="BK26" s="19">
        <v>451156</v>
      </c>
      <c r="BL26" s="19">
        <v>26987</v>
      </c>
      <c r="BM26" s="19">
        <v>41853</v>
      </c>
      <c r="BN26" s="19">
        <v>29930</v>
      </c>
      <c r="BO26" s="19">
        <v>136367</v>
      </c>
      <c r="BP26" s="22">
        <v>698473</v>
      </c>
      <c r="BQ26" s="19">
        <v>455117</v>
      </c>
      <c r="BR26" s="19">
        <v>27077</v>
      </c>
      <c r="BS26" s="19">
        <v>44480</v>
      </c>
      <c r="BT26" s="19">
        <v>30554</v>
      </c>
      <c r="BU26" s="19">
        <v>141245</v>
      </c>
      <c r="BV26" s="22">
        <v>710231</v>
      </c>
      <c r="BW26" s="19">
        <v>455320</v>
      </c>
      <c r="BX26" s="19">
        <v>21949</v>
      </c>
      <c r="BY26" s="19">
        <v>39249</v>
      </c>
      <c r="BZ26" s="19">
        <v>45368</v>
      </c>
      <c r="CA26" s="19">
        <v>148345</v>
      </c>
      <c r="CB26" s="206">
        <v>722718</v>
      </c>
      <c r="CC26" s="54">
        <v>460501</v>
      </c>
      <c r="CD26" s="54">
        <v>23494</v>
      </c>
      <c r="CE26" s="54">
        <v>42113</v>
      </c>
      <c r="CF26" s="54">
        <v>46299</v>
      </c>
      <c r="CG26" s="54">
        <v>150311</v>
      </c>
      <c r="CH26" s="244">
        <v>731449</v>
      </c>
      <c r="CI26" s="54">
        <v>461208</v>
      </c>
      <c r="CJ26" s="54">
        <v>24891</v>
      </c>
      <c r="CK26" s="54">
        <v>44869</v>
      </c>
      <c r="CL26" s="54">
        <v>47149</v>
      </c>
      <c r="CM26" s="245">
        <v>153332</v>
      </c>
      <c r="CN26" s="276">
        <v>735132</v>
      </c>
      <c r="CO26" s="276">
        <v>459552</v>
      </c>
      <c r="CP26" s="276">
        <v>25914</v>
      </c>
      <c r="CQ26" s="54">
        <v>48499</v>
      </c>
      <c r="CR26" s="276">
        <v>47289</v>
      </c>
      <c r="CS26" s="297">
        <v>153878</v>
      </c>
      <c r="CT26" s="303">
        <f t="shared" ref="CT26:CT38" si="17">CU26+CV26+CW26+CX26+CY26</f>
        <v>736732</v>
      </c>
      <c r="CU26" s="41">
        <v>456312</v>
      </c>
      <c r="CV26" s="41">
        <v>26171</v>
      </c>
      <c r="CW26" s="276">
        <v>50178</v>
      </c>
      <c r="CX26" s="41">
        <v>47580</v>
      </c>
      <c r="CY26" s="220">
        <v>156491</v>
      </c>
    </row>
    <row r="27" spans="1:103" s="41" customFormat="1">
      <c r="A27" s="102" t="s">
        <v>42</v>
      </c>
      <c r="B27" s="19">
        <v>5130632</v>
      </c>
      <c r="C27" s="19">
        <v>3292047</v>
      </c>
      <c r="D27" s="19">
        <v>152121</v>
      </c>
      <c r="E27" s="19">
        <v>1295617</v>
      </c>
      <c r="F27" s="19">
        <v>57618</v>
      </c>
      <c r="G27" s="19">
        <v>333229</v>
      </c>
      <c r="H27" s="22">
        <v>6392017</v>
      </c>
      <c r="I27" s="19">
        <v>3695647</v>
      </c>
      <c r="J27" s="19">
        <v>239101</v>
      </c>
      <c r="K27" s="19">
        <v>1895149</v>
      </c>
      <c r="L27" s="19">
        <v>114631</v>
      </c>
      <c r="M27" s="19">
        <v>447489</v>
      </c>
      <c r="N27" s="123">
        <v>5166810</v>
      </c>
      <c r="O27" s="19">
        <v>3306487</v>
      </c>
      <c r="P27" s="19">
        <v>153009</v>
      </c>
      <c r="Q27" s="19">
        <v>1312983</v>
      </c>
      <c r="R27" s="19">
        <v>58371</v>
      </c>
      <c r="S27" s="19">
        <v>335960</v>
      </c>
      <c r="T27" s="22">
        <v>5303632</v>
      </c>
      <c r="U27" s="19">
        <v>3355024</v>
      </c>
      <c r="V27" s="19">
        <v>159560</v>
      </c>
      <c r="W27" s="19">
        <v>1383018</v>
      </c>
      <c r="X27" s="19">
        <v>61708</v>
      </c>
      <c r="Y27" s="19">
        <v>344322</v>
      </c>
      <c r="Z27" s="22">
        <v>5449195</v>
      </c>
      <c r="AA27" s="19">
        <v>3408293</v>
      </c>
      <c r="AB27" s="19">
        <v>166374</v>
      </c>
      <c r="AC27" s="19">
        <v>1455248</v>
      </c>
      <c r="AD27" s="19">
        <v>65062</v>
      </c>
      <c r="AE27" s="19">
        <v>354218</v>
      </c>
      <c r="AF27" s="22">
        <v>5585512</v>
      </c>
      <c r="AG27" s="19">
        <v>3458152</v>
      </c>
      <c r="AH27" s="19">
        <v>172429</v>
      </c>
      <c r="AI27" s="19">
        <v>1522813</v>
      </c>
      <c r="AJ27" s="19">
        <v>68544</v>
      </c>
      <c r="AK27" s="19">
        <v>363574</v>
      </c>
      <c r="AL27" s="22">
        <v>5750475</v>
      </c>
      <c r="AM27" s="19">
        <v>3526297</v>
      </c>
      <c r="AN27" s="19">
        <v>181053</v>
      </c>
      <c r="AO27" s="19">
        <v>1596573</v>
      </c>
      <c r="AP27" s="19">
        <v>72646</v>
      </c>
      <c r="AQ27" s="19">
        <v>373906</v>
      </c>
      <c r="AR27" s="22">
        <v>5961239</v>
      </c>
      <c r="AS27" s="19">
        <v>3614079</v>
      </c>
      <c r="AT27" s="19">
        <v>192129</v>
      </c>
      <c r="AU27" s="19">
        <v>1688754</v>
      </c>
      <c r="AV27" s="19">
        <v>77425</v>
      </c>
      <c r="AW27" s="19">
        <v>388852</v>
      </c>
      <c r="AX27" s="22">
        <v>6178251</v>
      </c>
      <c r="AY27" s="19">
        <v>3695713</v>
      </c>
      <c r="AZ27" s="19">
        <v>205768</v>
      </c>
      <c r="BA27" s="19">
        <v>1788169</v>
      </c>
      <c r="BB27" s="19">
        <v>82602</v>
      </c>
      <c r="BC27" s="19">
        <v>405999</v>
      </c>
      <c r="BD27" s="22">
        <v>6353421</v>
      </c>
      <c r="BE27" s="19">
        <v>3750839</v>
      </c>
      <c r="BF27" s="19">
        <v>217199</v>
      </c>
      <c r="BG27" s="19">
        <v>1879548</v>
      </c>
      <c r="BH27" s="19">
        <v>86916</v>
      </c>
      <c r="BI27" s="19">
        <v>418919</v>
      </c>
      <c r="BJ27" s="22">
        <v>6500180</v>
      </c>
      <c r="BK27" s="19">
        <v>3795755</v>
      </c>
      <c r="BL27" s="19">
        <v>228127</v>
      </c>
      <c r="BM27" s="19">
        <v>1955630</v>
      </c>
      <c r="BN27" s="19">
        <v>91065</v>
      </c>
      <c r="BO27" s="19">
        <v>429603</v>
      </c>
      <c r="BP27" s="22">
        <v>6595778</v>
      </c>
      <c r="BQ27" s="19">
        <v>3780491</v>
      </c>
      <c r="BR27" s="19">
        <v>245559</v>
      </c>
      <c r="BS27" s="19">
        <v>2031650</v>
      </c>
      <c r="BT27" s="19">
        <v>94264</v>
      </c>
      <c r="BU27" s="19">
        <v>443814</v>
      </c>
      <c r="BV27" s="22">
        <v>6392017</v>
      </c>
      <c r="BW27" s="19">
        <v>3695647</v>
      </c>
      <c r="BX27" s="19">
        <v>239101</v>
      </c>
      <c r="BY27" s="19">
        <v>1895149</v>
      </c>
      <c r="BZ27" s="19">
        <v>114631</v>
      </c>
      <c r="CA27" s="19">
        <v>447489</v>
      </c>
      <c r="CB27" s="206">
        <v>6482505</v>
      </c>
      <c r="CC27" s="54">
        <v>3720143</v>
      </c>
      <c r="CD27" s="54">
        <v>248955</v>
      </c>
      <c r="CE27" s="54">
        <v>1949294</v>
      </c>
      <c r="CF27" s="54">
        <v>114228</v>
      </c>
      <c r="CG27" s="54">
        <v>449885</v>
      </c>
      <c r="CH27" s="244">
        <v>6553255</v>
      </c>
      <c r="CI27" s="54">
        <v>3739038</v>
      </c>
      <c r="CJ27" s="54">
        <v>255646</v>
      </c>
      <c r="CK27" s="54">
        <v>1976106</v>
      </c>
      <c r="CL27" s="54">
        <v>118393</v>
      </c>
      <c r="CM27" s="245">
        <v>464072</v>
      </c>
      <c r="CN27" s="276">
        <v>6626624</v>
      </c>
      <c r="CO27" s="276">
        <v>3758078</v>
      </c>
      <c r="CP27" s="276">
        <v>263683</v>
      </c>
      <c r="CQ27" s="54">
        <v>2005117</v>
      </c>
      <c r="CR27" s="276">
        <v>123784</v>
      </c>
      <c r="CS27" s="297">
        <v>475962</v>
      </c>
      <c r="CT27" s="303">
        <f t="shared" si="17"/>
        <v>6731484</v>
      </c>
      <c r="CU27" s="41">
        <v>3784049</v>
      </c>
      <c r="CV27" s="41">
        <v>273462</v>
      </c>
      <c r="CW27" s="276">
        <v>2056455</v>
      </c>
      <c r="CX27" s="41">
        <v>129348</v>
      </c>
      <c r="CY27" s="220">
        <v>488170</v>
      </c>
    </row>
    <row r="28" spans="1:103" s="41" customFormat="1">
      <c r="A28" s="102" t="s">
        <v>43</v>
      </c>
      <c r="B28" s="19">
        <v>33871648</v>
      </c>
      <c r="C28" s="19">
        <v>16058350</v>
      </c>
      <c r="D28" s="19">
        <v>2211101</v>
      </c>
      <c r="E28" s="19">
        <v>10966556</v>
      </c>
      <c r="F28" s="19">
        <v>628142</v>
      </c>
      <c r="G28" s="19">
        <v>4007499</v>
      </c>
      <c r="H28" s="22">
        <v>37253956</v>
      </c>
      <c r="I28" s="19">
        <v>14956253</v>
      </c>
      <c r="J28" s="19">
        <v>2163804</v>
      </c>
      <c r="K28" s="19">
        <v>14013719</v>
      </c>
      <c r="L28" s="19">
        <v>968696</v>
      </c>
      <c r="M28" s="19">
        <v>5151484</v>
      </c>
      <c r="N28" s="123">
        <v>33998767</v>
      </c>
      <c r="O28" s="19">
        <v>16053550</v>
      </c>
      <c r="P28" s="19">
        <v>2214140</v>
      </c>
      <c r="Q28" s="19">
        <v>11056178</v>
      </c>
      <c r="R28" s="19">
        <v>632845</v>
      </c>
      <c r="S28" s="19">
        <v>4042054</v>
      </c>
      <c r="T28" s="22">
        <v>34507030</v>
      </c>
      <c r="U28" s="19">
        <v>16075429</v>
      </c>
      <c r="V28" s="19">
        <v>2223689</v>
      </c>
      <c r="W28" s="19">
        <v>11393344</v>
      </c>
      <c r="X28" s="19">
        <v>649999</v>
      </c>
      <c r="Y28" s="19">
        <v>4164569</v>
      </c>
      <c r="Z28" s="22">
        <v>34916495</v>
      </c>
      <c r="AA28" s="19">
        <v>16036084</v>
      </c>
      <c r="AB28" s="19">
        <v>2227683</v>
      </c>
      <c r="AC28" s="19">
        <v>11721886</v>
      </c>
      <c r="AD28" s="19">
        <v>665441</v>
      </c>
      <c r="AE28" s="19">
        <v>4265401</v>
      </c>
      <c r="AF28" s="22">
        <v>35307398</v>
      </c>
      <c r="AG28" s="19">
        <v>15991600</v>
      </c>
      <c r="AH28" s="19">
        <v>2228844</v>
      </c>
      <c r="AI28" s="19">
        <v>12047740</v>
      </c>
      <c r="AJ28" s="19">
        <v>681708</v>
      </c>
      <c r="AK28" s="19">
        <v>4357506</v>
      </c>
      <c r="AL28" s="22">
        <v>35629666</v>
      </c>
      <c r="AM28" s="19">
        <v>15912685</v>
      </c>
      <c r="AN28" s="19">
        <v>2229813</v>
      </c>
      <c r="AO28" s="19">
        <v>12348991</v>
      </c>
      <c r="AP28" s="19">
        <v>697613</v>
      </c>
      <c r="AQ28" s="19">
        <v>4440564</v>
      </c>
      <c r="AR28" s="22">
        <v>35885415</v>
      </c>
      <c r="AS28" s="19">
        <v>15794298</v>
      </c>
      <c r="AT28" s="19">
        <v>2224351</v>
      </c>
      <c r="AU28" s="19">
        <v>12627778</v>
      </c>
      <c r="AV28" s="19">
        <v>713095</v>
      </c>
      <c r="AW28" s="19">
        <v>4525893</v>
      </c>
      <c r="AX28" s="22">
        <v>36121296</v>
      </c>
      <c r="AY28" s="19">
        <v>15681315</v>
      </c>
      <c r="AZ28" s="19">
        <v>2220616</v>
      </c>
      <c r="BA28" s="19">
        <v>12881100</v>
      </c>
      <c r="BB28" s="19">
        <v>728334</v>
      </c>
      <c r="BC28" s="19">
        <v>4609931</v>
      </c>
      <c r="BD28" s="22">
        <v>36377534</v>
      </c>
      <c r="BE28" s="19">
        <v>15583589</v>
      </c>
      <c r="BF28" s="19">
        <v>2215296</v>
      </c>
      <c r="BG28" s="19">
        <v>13144432</v>
      </c>
      <c r="BH28" s="19">
        <v>744000</v>
      </c>
      <c r="BI28" s="19">
        <v>4690217</v>
      </c>
      <c r="BJ28" s="22">
        <v>36756666</v>
      </c>
      <c r="BK28" s="19">
        <v>15537547</v>
      </c>
      <c r="BL28" s="19">
        <v>2218055</v>
      </c>
      <c r="BM28" s="19">
        <v>13457397</v>
      </c>
      <c r="BN28" s="19">
        <v>764114</v>
      </c>
      <c r="BO28" s="19">
        <v>4779553</v>
      </c>
      <c r="BP28" s="22">
        <v>36961664</v>
      </c>
      <c r="BQ28" s="19">
        <v>15412631</v>
      </c>
      <c r="BR28" s="19">
        <v>2212340</v>
      </c>
      <c r="BS28" s="19">
        <v>13681375</v>
      </c>
      <c r="BT28" s="19">
        <v>769407</v>
      </c>
      <c r="BU28" s="19">
        <v>4885911</v>
      </c>
      <c r="BV28" s="22">
        <v>37253956</v>
      </c>
      <c r="BW28" s="19">
        <v>14956253</v>
      </c>
      <c r="BX28" s="19">
        <v>2163804</v>
      </c>
      <c r="BY28" s="19">
        <v>14013719</v>
      </c>
      <c r="BZ28" s="19">
        <v>968696</v>
      </c>
      <c r="CA28" s="19">
        <v>5151484</v>
      </c>
      <c r="CB28" s="206">
        <v>37691912</v>
      </c>
      <c r="CC28" s="54">
        <v>14977120</v>
      </c>
      <c r="CD28" s="54">
        <v>2195589</v>
      </c>
      <c r="CE28" s="54">
        <v>14359500</v>
      </c>
      <c r="CF28" s="54">
        <v>942985</v>
      </c>
      <c r="CG28" s="54">
        <v>5216718</v>
      </c>
      <c r="CH28" s="244">
        <v>38041430</v>
      </c>
      <c r="CI28" s="54">
        <v>14971342</v>
      </c>
      <c r="CJ28" s="54">
        <v>2202040</v>
      </c>
      <c r="CK28" s="54">
        <v>14537666</v>
      </c>
      <c r="CL28" s="54">
        <v>964654</v>
      </c>
      <c r="CM28" s="245">
        <v>5365728</v>
      </c>
      <c r="CN28" s="276">
        <v>38332521</v>
      </c>
      <c r="CO28" s="276">
        <v>14945939</v>
      </c>
      <c r="CP28" s="276">
        <v>2202770</v>
      </c>
      <c r="CQ28" s="54">
        <v>14719326</v>
      </c>
      <c r="CR28" s="276">
        <v>988266</v>
      </c>
      <c r="CS28" s="297">
        <v>5476220</v>
      </c>
      <c r="CT28" s="303">
        <f t="shared" si="17"/>
        <v>38802500</v>
      </c>
      <c r="CU28" s="41">
        <v>14920185</v>
      </c>
      <c r="CV28" s="41">
        <v>2220275</v>
      </c>
      <c r="CW28" s="276">
        <v>14988768</v>
      </c>
      <c r="CX28" s="41">
        <v>1015610</v>
      </c>
      <c r="CY28" s="220">
        <v>5657662</v>
      </c>
    </row>
    <row r="29" spans="1:103" s="41" customFormat="1">
      <c r="A29" s="102" t="s">
        <v>44</v>
      </c>
      <c r="B29" s="19">
        <v>4301261</v>
      </c>
      <c r="C29" s="19">
        <v>3217247</v>
      </c>
      <c r="D29" s="19">
        <v>160706</v>
      </c>
      <c r="E29" s="19">
        <v>735601</v>
      </c>
      <c r="F29" s="19">
        <v>58922</v>
      </c>
      <c r="G29" s="19">
        <v>128785</v>
      </c>
      <c r="H29" s="22">
        <v>5029196</v>
      </c>
      <c r="I29" s="19">
        <v>3520793</v>
      </c>
      <c r="J29" s="19">
        <v>188778</v>
      </c>
      <c r="K29" s="19">
        <v>1038687</v>
      </c>
      <c r="L29" s="19">
        <v>100847</v>
      </c>
      <c r="M29" s="19">
        <v>180091</v>
      </c>
      <c r="N29" s="123">
        <v>4327788</v>
      </c>
      <c r="O29" s="19">
        <v>3230721</v>
      </c>
      <c r="P29" s="19">
        <v>161649</v>
      </c>
      <c r="Q29" s="19">
        <v>745503</v>
      </c>
      <c r="R29" s="19">
        <v>59651</v>
      </c>
      <c r="S29" s="19">
        <v>130264</v>
      </c>
      <c r="T29" s="22">
        <v>4431918</v>
      </c>
      <c r="U29" s="19">
        <v>3282300</v>
      </c>
      <c r="V29" s="19">
        <v>166700</v>
      </c>
      <c r="W29" s="19">
        <v>784158</v>
      </c>
      <c r="X29" s="19">
        <v>62287</v>
      </c>
      <c r="Y29" s="19">
        <v>136473</v>
      </c>
      <c r="Z29" s="22">
        <v>4503156</v>
      </c>
      <c r="AA29" s="19">
        <v>3308681</v>
      </c>
      <c r="AB29" s="19">
        <v>169960</v>
      </c>
      <c r="AC29" s="19">
        <v>818777</v>
      </c>
      <c r="AD29" s="19">
        <v>64520</v>
      </c>
      <c r="AE29" s="19">
        <v>141218</v>
      </c>
      <c r="AF29" s="22">
        <v>4548339</v>
      </c>
      <c r="AG29" s="19">
        <v>3320846</v>
      </c>
      <c r="AH29" s="19">
        <v>170584</v>
      </c>
      <c r="AI29" s="19">
        <v>845772</v>
      </c>
      <c r="AJ29" s="19">
        <v>66318</v>
      </c>
      <c r="AK29" s="19">
        <v>144819</v>
      </c>
      <c r="AL29" s="22">
        <v>4600050</v>
      </c>
      <c r="AM29" s="19">
        <v>3339615</v>
      </c>
      <c r="AN29" s="19">
        <v>174324</v>
      </c>
      <c r="AO29" s="19">
        <v>869230</v>
      </c>
      <c r="AP29" s="19">
        <v>68318</v>
      </c>
      <c r="AQ29" s="19">
        <v>148563</v>
      </c>
      <c r="AR29" s="22">
        <v>4662734</v>
      </c>
      <c r="AS29" s="19">
        <v>3365631</v>
      </c>
      <c r="AT29" s="19">
        <v>175448</v>
      </c>
      <c r="AU29" s="19">
        <v>898461</v>
      </c>
      <c r="AV29" s="19">
        <v>70626</v>
      </c>
      <c r="AW29" s="19">
        <v>152568</v>
      </c>
      <c r="AX29" s="22">
        <v>4751474</v>
      </c>
      <c r="AY29" s="19">
        <v>3410033</v>
      </c>
      <c r="AZ29" s="19">
        <v>180342</v>
      </c>
      <c r="BA29" s="19">
        <v>930501</v>
      </c>
      <c r="BB29" s="19">
        <v>73157</v>
      </c>
      <c r="BC29" s="19">
        <v>157441</v>
      </c>
      <c r="BD29" s="22">
        <v>4842770</v>
      </c>
      <c r="BE29" s="19">
        <v>3456693</v>
      </c>
      <c r="BF29" s="19">
        <v>183730</v>
      </c>
      <c r="BG29" s="19">
        <v>963535</v>
      </c>
      <c r="BH29" s="19">
        <v>76338</v>
      </c>
      <c r="BI29" s="19">
        <v>162474</v>
      </c>
      <c r="BJ29" s="22">
        <v>4939456</v>
      </c>
      <c r="BK29" s="19">
        <v>3506772</v>
      </c>
      <c r="BL29" s="19">
        <v>187959</v>
      </c>
      <c r="BM29" s="19">
        <v>997062</v>
      </c>
      <c r="BN29" s="19">
        <v>79888</v>
      </c>
      <c r="BO29" s="19">
        <v>167775</v>
      </c>
      <c r="BP29" s="22">
        <v>5024748</v>
      </c>
      <c r="BQ29" s="19">
        <v>3552914</v>
      </c>
      <c r="BR29" s="19">
        <v>196835</v>
      </c>
      <c r="BS29" s="19">
        <v>1018204</v>
      </c>
      <c r="BT29" s="19">
        <v>82187</v>
      </c>
      <c r="BU29" s="19">
        <v>174608</v>
      </c>
      <c r="BV29" s="22">
        <v>5029196</v>
      </c>
      <c r="BW29" s="19">
        <v>3520793</v>
      </c>
      <c r="BX29" s="19">
        <v>188778</v>
      </c>
      <c r="BY29" s="19">
        <v>1038687</v>
      </c>
      <c r="BZ29" s="19">
        <v>100847</v>
      </c>
      <c r="CA29" s="19">
        <v>180091</v>
      </c>
      <c r="CB29" s="206">
        <v>5116796</v>
      </c>
      <c r="CC29" s="54">
        <v>3567583</v>
      </c>
      <c r="CD29" s="54">
        <v>195887</v>
      </c>
      <c r="CE29" s="54">
        <v>1070566</v>
      </c>
      <c r="CF29" s="54">
        <v>102209</v>
      </c>
      <c r="CG29" s="54">
        <v>180551</v>
      </c>
      <c r="CH29" s="244">
        <v>5187582</v>
      </c>
      <c r="CI29" s="54">
        <v>3608087</v>
      </c>
      <c r="CJ29" s="54">
        <v>199126</v>
      </c>
      <c r="CK29" s="54">
        <v>1088744</v>
      </c>
      <c r="CL29" s="54">
        <v>105727</v>
      </c>
      <c r="CM29" s="245">
        <v>185898</v>
      </c>
      <c r="CN29" s="276">
        <v>5268367</v>
      </c>
      <c r="CO29" s="276">
        <v>3653972</v>
      </c>
      <c r="CP29" s="276">
        <v>204197</v>
      </c>
      <c r="CQ29" s="54">
        <v>1108428</v>
      </c>
      <c r="CR29" s="276">
        <v>109502</v>
      </c>
      <c r="CS29" s="297">
        <v>192268</v>
      </c>
      <c r="CT29" s="303">
        <f t="shared" si="17"/>
        <v>5355866</v>
      </c>
      <c r="CU29" s="41">
        <v>3694912</v>
      </c>
      <c r="CV29" s="41">
        <v>211192</v>
      </c>
      <c r="CW29" s="276">
        <v>1135109</v>
      </c>
      <c r="CX29" s="41">
        <v>113413</v>
      </c>
      <c r="CY29" s="220">
        <v>201240</v>
      </c>
    </row>
    <row r="30" spans="1:103" s="41" customFormat="1">
      <c r="A30" s="102" t="s">
        <v>46</v>
      </c>
      <c r="B30" s="19">
        <v>1211537</v>
      </c>
      <c r="C30" s="19">
        <v>282442</v>
      </c>
      <c r="D30" s="19">
        <v>21132</v>
      </c>
      <c r="E30" s="19">
        <v>87699</v>
      </c>
      <c r="F30" s="19">
        <v>209664</v>
      </c>
      <c r="G30" s="19">
        <v>610600</v>
      </c>
      <c r="H30" s="22">
        <v>1360301</v>
      </c>
      <c r="I30" s="19">
        <v>309343</v>
      </c>
      <c r="J30" s="19">
        <v>19904</v>
      </c>
      <c r="K30" s="19">
        <v>120842</v>
      </c>
      <c r="L30" s="19">
        <v>263985</v>
      </c>
      <c r="M30" s="19">
        <v>646227</v>
      </c>
      <c r="N30" s="123">
        <v>1211479</v>
      </c>
      <c r="O30" s="19">
        <v>280839</v>
      </c>
      <c r="P30" s="19">
        <v>21240</v>
      </c>
      <c r="Q30" s="19">
        <v>88129</v>
      </c>
      <c r="R30" s="19">
        <v>209478</v>
      </c>
      <c r="S30" s="19">
        <v>611793</v>
      </c>
      <c r="T30" s="22">
        <v>1217955</v>
      </c>
      <c r="U30" s="19">
        <v>286798</v>
      </c>
      <c r="V30" s="19">
        <v>24779</v>
      </c>
      <c r="W30" s="19">
        <v>91285</v>
      </c>
      <c r="X30" s="19">
        <v>206531</v>
      </c>
      <c r="Y30" s="19">
        <v>608562</v>
      </c>
      <c r="Z30" s="22">
        <v>1227391</v>
      </c>
      <c r="AA30" s="19">
        <v>292278</v>
      </c>
      <c r="AB30" s="19">
        <v>27698</v>
      </c>
      <c r="AC30" s="19">
        <v>95110</v>
      </c>
      <c r="AD30" s="19">
        <v>204886</v>
      </c>
      <c r="AE30" s="19">
        <v>607419</v>
      </c>
      <c r="AF30" s="22">
        <v>1238333</v>
      </c>
      <c r="AG30" s="19">
        <v>296424</v>
      </c>
      <c r="AH30" s="19">
        <v>28813</v>
      </c>
      <c r="AI30" s="19">
        <v>98413</v>
      </c>
      <c r="AJ30" s="19">
        <v>205150</v>
      </c>
      <c r="AK30" s="19">
        <v>609533</v>
      </c>
      <c r="AL30" s="22">
        <v>1251532</v>
      </c>
      <c r="AM30" s="19">
        <v>302754</v>
      </c>
      <c r="AN30" s="19">
        <v>29570</v>
      </c>
      <c r="AO30" s="19">
        <v>101580</v>
      </c>
      <c r="AP30" s="19">
        <v>206039</v>
      </c>
      <c r="AQ30" s="19">
        <v>611589</v>
      </c>
      <c r="AR30" s="22">
        <v>1264468</v>
      </c>
      <c r="AS30" s="19">
        <v>310641</v>
      </c>
      <c r="AT30" s="19">
        <v>32086</v>
      </c>
      <c r="AU30" s="19">
        <v>104918</v>
      </c>
      <c r="AV30" s="19">
        <v>205804</v>
      </c>
      <c r="AW30" s="19">
        <v>611019</v>
      </c>
      <c r="AX30" s="22">
        <v>1275264</v>
      </c>
      <c r="AY30" s="19">
        <v>317359</v>
      </c>
      <c r="AZ30" s="19">
        <v>33846</v>
      </c>
      <c r="BA30" s="19">
        <v>108068</v>
      </c>
      <c r="BB30" s="19">
        <v>205452</v>
      </c>
      <c r="BC30" s="19">
        <v>610539</v>
      </c>
      <c r="BD30" s="22">
        <v>1277356</v>
      </c>
      <c r="BE30" s="19">
        <v>316445</v>
      </c>
      <c r="BF30" s="19">
        <v>33639</v>
      </c>
      <c r="BG30" s="19">
        <v>109632</v>
      </c>
      <c r="BH30" s="19">
        <v>206184</v>
      </c>
      <c r="BI30" s="19">
        <v>611456</v>
      </c>
      <c r="BJ30" s="22">
        <v>1288198</v>
      </c>
      <c r="BK30" s="19">
        <v>320680</v>
      </c>
      <c r="BL30" s="19">
        <v>35481</v>
      </c>
      <c r="BM30" s="19">
        <v>112320</v>
      </c>
      <c r="BN30" s="19">
        <v>207963</v>
      </c>
      <c r="BO30" s="19">
        <v>611754</v>
      </c>
      <c r="BP30" s="22">
        <v>1295178</v>
      </c>
      <c r="BQ30" s="19">
        <v>324492</v>
      </c>
      <c r="BR30" s="19">
        <v>37198</v>
      </c>
      <c r="BS30" s="19">
        <v>115967</v>
      </c>
      <c r="BT30" s="19">
        <v>206524</v>
      </c>
      <c r="BU30" s="19">
        <v>610997</v>
      </c>
      <c r="BV30" s="22">
        <v>1360301</v>
      </c>
      <c r="BW30" s="19">
        <v>309343</v>
      </c>
      <c r="BX30" s="19">
        <v>19904</v>
      </c>
      <c r="BY30" s="19">
        <v>120842</v>
      </c>
      <c r="BZ30" s="19">
        <v>263985</v>
      </c>
      <c r="CA30" s="19">
        <v>646227</v>
      </c>
      <c r="CB30" s="206">
        <v>1374810</v>
      </c>
      <c r="CC30" s="54">
        <v>315513</v>
      </c>
      <c r="CD30" s="54">
        <v>24616</v>
      </c>
      <c r="CE30" s="54">
        <v>126418</v>
      </c>
      <c r="CF30" s="54">
        <v>261573</v>
      </c>
      <c r="CG30" s="54">
        <v>646690</v>
      </c>
      <c r="CH30" s="244">
        <v>1392313</v>
      </c>
      <c r="CI30" s="54">
        <v>318118</v>
      </c>
      <c r="CJ30" s="54">
        <v>26844</v>
      </c>
      <c r="CK30" s="54">
        <v>131744</v>
      </c>
      <c r="CL30" s="54">
        <v>264945</v>
      </c>
      <c r="CM30" s="245">
        <v>650662</v>
      </c>
      <c r="CN30" s="276">
        <v>1404054</v>
      </c>
      <c r="CO30" s="276">
        <v>323463</v>
      </c>
      <c r="CP30" s="276">
        <v>29417</v>
      </c>
      <c r="CQ30" s="54">
        <v>138065</v>
      </c>
      <c r="CR30" s="276">
        <v>266531</v>
      </c>
      <c r="CS30" s="297">
        <v>646578</v>
      </c>
      <c r="CT30" s="303">
        <f t="shared" si="17"/>
        <v>1419561</v>
      </c>
      <c r="CU30" s="41">
        <v>326086</v>
      </c>
      <c r="CV30" s="41">
        <v>31548</v>
      </c>
      <c r="CW30" s="276">
        <v>143239</v>
      </c>
      <c r="CX30" s="41">
        <v>267419</v>
      </c>
      <c r="CY30" s="220">
        <v>651269</v>
      </c>
    </row>
    <row r="31" spans="1:103" s="41" customFormat="1">
      <c r="A31" s="102" t="s">
        <v>47</v>
      </c>
      <c r="B31" s="19">
        <v>1293953</v>
      </c>
      <c r="C31" s="19">
        <v>1143380</v>
      </c>
      <c r="D31" s="19">
        <v>4998</v>
      </c>
      <c r="E31" s="19">
        <v>101690</v>
      </c>
      <c r="F31" s="19">
        <v>14843</v>
      </c>
      <c r="G31" s="19">
        <v>29042</v>
      </c>
      <c r="H31" s="22">
        <v>1567582</v>
      </c>
      <c r="I31" s="19">
        <v>1316243</v>
      </c>
      <c r="J31" s="19">
        <v>8875</v>
      </c>
      <c r="K31" s="19">
        <v>175901</v>
      </c>
      <c r="L31" s="19">
        <v>26786</v>
      </c>
      <c r="M31" s="19">
        <v>39777</v>
      </c>
      <c r="N31" s="123">
        <v>1299474</v>
      </c>
      <c r="O31" s="19">
        <v>1147240</v>
      </c>
      <c r="P31" s="19">
        <v>5021</v>
      </c>
      <c r="Q31" s="19">
        <v>102894</v>
      </c>
      <c r="R31" s="19">
        <v>15029</v>
      </c>
      <c r="S31" s="19">
        <v>29290</v>
      </c>
      <c r="T31" s="22">
        <v>1320732</v>
      </c>
      <c r="U31" s="19">
        <v>1160760</v>
      </c>
      <c r="V31" s="19">
        <v>5723</v>
      </c>
      <c r="W31" s="19">
        <v>108287</v>
      </c>
      <c r="X31" s="19">
        <v>15808</v>
      </c>
      <c r="Y31" s="19">
        <v>30154</v>
      </c>
      <c r="Z31" s="22">
        <v>1341408</v>
      </c>
      <c r="AA31" s="19">
        <v>1174405</v>
      </c>
      <c r="AB31" s="19">
        <v>6332</v>
      </c>
      <c r="AC31" s="19">
        <v>113294</v>
      </c>
      <c r="AD31" s="19">
        <v>16512</v>
      </c>
      <c r="AE31" s="19">
        <v>30865</v>
      </c>
      <c r="AF31" s="22">
        <v>1363010</v>
      </c>
      <c r="AG31" s="19">
        <v>1188649</v>
      </c>
      <c r="AH31" s="19">
        <v>6973</v>
      </c>
      <c r="AI31" s="19">
        <v>118256</v>
      </c>
      <c r="AJ31" s="19">
        <v>17323</v>
      </c>
      <c r="AK31" s="19">
        <v>31809</v>
      </c>
      <c r="AL31" s="22">
        <v>1390329</v>
      </c>
      <c r="AM31" s="19">
        <v>1207791</v>
      </c>
      <c r="AN31" s="19">
        <v>7684</v>
      </c>
      <c r="AO31" s="19">
        <v>124012</v>
      </c>
      <c r="AP31" s="19">
        <v>18078</v>
      </c>
      <c r="AQ31" s="19">
        <v>32764</v>
      </c>
      <c r="AR31" s="22">
        <v>1424127</v>
      </c>
      <c r="AS31" s="19">
        <v>1231636</v>
      </c>
      <c r="AT31" s="19">
        <v>8468</v>
      </c>
      <c r="AU31" s="19">
        <v>130817</v>
      </c>
      <c r="AV31" s="19">
        <v>19101</v>
      </c>
      <c r="AW31" s="19">
        <v>34105</v>
      </c>
      <c r="AX31" s="22">
        <v>1461183</v>
      </c>
      <c r="AY31" s="19">
        <v>1256681</v>
      </c>
      <c r="AZ31" s="19">
        <v>9323</v>
      </c>
      <c r="BA31" s="19">
        <v>139788</v>
      </c>
      <c r="BB31" s="19">
        <v>20109</v>
      </c>
      <c r="BC31" s="19">
        <v>35282</v>
      </c>
      <c r="BD31" s="22">
        <v>1496145</v>
      </c>
      <c r="BE31" s="19">
        <v>1279687</v>
      </c>
      <c r="BF31" s="19">
        <v>10096</v>
      </c>
      <c r="BG31" s="19">
        <v>148363</v>
      </c>
      <c r="BH31" s="19">
        <v>21320</v>
      </c>
      <c r="BI31" s="19">
        <v>36679</v>
      </c>
      <c r="BJ31" s="22">
        <v>1523816</v>
      </c>
      <c r="BK31" s="19">
        <v>1297078</v>
      </c>
      <c r="BL31" s="19">
        <v>10794</v>
      </c>
      <c r="BM31" s="19">
        <v>155827</v>
      </c>
      <c r="BN31" s="19">
        <v>22420</v>
      </c>
      <c r="BO31" s="19">
        <v>37697</v>
      </c>
      <c r="BP31" s="22">
        <v>1545801</v>
      </c>
      <c r="BQ31" s="19">
        <v>1306274</v>
      </c>
      <c r="BR31" s="19">
        <v>11751</v>
      </c>
      <c r="BS31" s="19">
        <v>165285</v>
      </c>
      <c r="BT31" s="19">
        <v>23404</v>
      </c>
      <c r="BU31" s="19">
        <v>39087</v>
      </c>
      <c r="BV31" s="22">
        <v>1567582</v>
      </c>
      <c r="BW31" s="19">
        <v>1316243</v>
      </c>
      <c r="BX31" s="19">
        <v>8875</v>
      </c>
      <c r="BY31" s="19">
        <v>175901</v>
      </c>
      <c r="BZ31" s="19">
        <v>26786</v>
      </c>
      <c r="CA31" s="19">
        <v>39777</v>
      </c>
      <c r="CB31" s="206">
        <v>1584985</v>
      </c>
      <c r="CC31" s="54">
        <v>1325244</v>
      </c>
      <c r="CD31" s="54">
        <v>10073</v>
      </c>
      <c r="CE31" s="54">
        <v>182080</v>
      </c>
      <c r="CF31" s="54">
        <v>27669</v>
      </c>
      <c r="CG31" s="54">
        <v>39919</v>
      </c>
      <c r="CH31" s="244">
        <v>1595728</v>
      </c>
      <c r="CI31" s="54">
        <v>1331650</v>
      </c>
      <c r="CJ31" s="54">
        <v>9857</v>
      </c>
      <c r="CK31" s="54">
        <v>185160</v>
      </c>
      <c r="CL31" s="54">
        <v>28240</v>
      </c>
      <c r="CM31" s="245">
        <v>40821</v>
      </c>
      <c r="CN31" s="276">
        <v>1612136</v>
      </c>
      <c r="CO31" s="276">
        <v>1340334</v>
      </c>
      <c r="CP31" s="276">
        <v>10601</v>
      </c>
      <c r="CQ31" s="54">
        <v>190250</v>
      </c>
      <c r="CR31" s="276">
        <v>29422</v>
      </c>
      <c r="CS31" s="297">
        <v>41529</v>
      </c>
      <c r="CT31" s="303">
        <f t="shared" si="17"/>
        <v>1634464</v>
      </c>
      <c r="CU31" s="41">
        <v>1353442</v>
      </c>
      <c r="CV31" s="41">
        <v>11159</v>
      </c>
      <c r="CW31" s="276">
        <v>196502</v>
      </c>
      <c r="CX31" s="41">
        <v>30523</v>
      </c>
      <c r="CY31" s="220">
        <v>42838</v>
      </c>
    </row>
    <row r="32" spans="1:103" s="41" customFormat="1">
      <c r="A32" s="102" t="s">
        <v>57</v>
      </c>
      <c r="B32" s="19">
        <v>902195</v>
      </c>
      <c r="C32" s="19">
        <v>809350</v>
      </c>
      <c r="D32" s="19">
        <v>2575</v>
      </c>
      <c r="E32" s="19">
        <v>18081</v>
      </c>
      <c r="F32" s="19">
        <v>12590</v>
      </c>
      <c r="G32" s="19">
        <v>59599</v>
      </c>
      <c r="H32" s="22">
        <v>989415</v>
      </c>
      <c r="I32" s="19">
        <v>868628</v>
      </c>
      <c r="J32" s="19">
        <v>3743</v>
      </c>
      <c r="K32" s="19">
        <v>28565</v>
      </c>
      <c r="L32" s="19">
        <v>21290</v>
      </c>
      <c r="M32" s="19">
        <v>67189</v>
      </c>
      <c r="N32" s="123">
        <v>903283</v>
      </c>
      <c r="O32" s="19">
        <v>810002</v>
      </c>
      <c r="P32" s="19">
        <v>2575</v>
      </c>
      <c r="Q32" s="19">
        <v>18229</v>
      </c>
      <c r="R32" s="19">
        <v>12697</v>
      </c>
      <c r="S32" s="19">
        <v>59780</v>
      </c>
      <c r="T32" s="22">
        <v>905854</v>
      </c>
      <c r="U32" s="19">
        <v>809511</v>
      </c>
      <c r="V32" s="19">
        <v>3013</v>
      </c>
      <c r="W32" s="19">
        <v>19701</v>
      </c>
      <c r="X32" s="19">
        <v>13015</v>
      </c>
      <c r="Y32" s="19">
        <v>60614</v>
      </c>
      <c r="Z32" s="22">
        <v>909859</v>
      </c>
      <c r="AA32" s="19">
        <v>811035</v>
      </c>
      <c r="AB32" s="19">
        <v>3339</v>
      </c>
      <c r="AC32" s="19">
        <v>20929</v>
      </c>
      <c r="AD32" s="19">
        <v>13280</v>
      </c>
      <c r="AE32" s="19">
        <v>61276</v>
      </c>
      <c r="AF32" s="22">
        <v>916754</v>
      </c>
      <c r="AG32" s="19">
        <v>815194</v>
      </c>
      <c r="AH32" s="19">
        <v>3730</v>
      </c>
      <c r="AI32" s="19">
        <v>22192</v>
      </c>
      <c r="AJ32" s="19">
        <v>13552</v>
      </c>
      <c r="AK32" s="19">
        <v>62086</v>
      </c>
      <c r="AL32" s="22">
        <v>925969</v>
      </c>
      <c r="AM32" s="19">
        <v>821308</v>
      </c>
      <c r="AN32" s="19">
        <v>4150</v>
      </c>
      <c r="AO32" s="19">
        <v>23520</v>
      </c>
      <c r="AP32" s="19">
        <v>13878</v>
      </c>
      <c r="AQ32" s="19">
        <v>63113</v>
      </c>
      <c r="AR32" s="22">
        <v>934888</v>
      </c>
      <c r="AS32" s="19">
        <v>827107</v>
      </c>
      <c r="AT32" s="19">
        <v>4449</v>
      </c>
      <c r="AU32" s="19">
        <v>24991</v>
      </c>
      <c r="AV32" s="19">
        <v>14239</v>
      </c>
      <c r="AW32" s="19">
        <v>64102</v>
      </c>
      <c r="AX32" s="22">
        <v>945428</v>
      </c>
      <c r="AY32" s="19">
        <v>834663</v>
      </c>
      <c r="AZ32" s="19">
        <v>4900</v>
      </c>
      <c r="BA32" s="19">
        <v>26374</v>
      </c>
      <c r="BB32" s="19">
        <v>14648</v>
      </c>
      <c r="BC32" s="19">
        <v>64843</v>
      </c>
      <c r="BD32" s="22">
        <v>956624</v>
      </c>
      <c r="BE32" s="19">
        <v>842846</v>
      </c>
      <c r="BF32" s="19">
        <v>5278</v>
      </c>
      <c r="BG32" s="19">
        <v>27649</v>
      </c>
      <c r="BH32" s="19">
        <v>15049</v>
      </c>
      <c r="BI32" s="19">
        <v>65802</v>
      </c>
      <c r="BJ32" s="22">
        <v>967440</v>
      </c>
      <c r="BK32" s="19">
        <v>850601</v>
      </c>
      <c r="BL32" s="19">
        <v>5632</v>
      </c>
      <c r="BM32" s="19">
        <v>28804</v>
      </c>
      <c r="BN32" s="19">
        <v>15621</v>
      </c>
      <c r="BO32" s="19">
        <v>66782</v>
      </c>
      <c r="BP32" s="22">
        <v>974989</v>
      </c>
      <c r="BQ32" s="19">
        <v>854206</v>
      </c>
      <c r="BR32" s="19">
        <v>6325</v>
      </c>
      <c r="BS32" s="19">
        <v>30265</v>
      </c>
      <c r="BT32" s="19">
        <v>16196</v>
      </c>
      <c r="BU32" s="19">
        <v>67997</v>
      </c>
      <c r="BV32" s="22">
        <v>989415</v>
      </c>
      <c r="BW32" s="19">
        <v>868628</v>
      </c>
      <c r="BX32" s="19">
        <v>3743</v>
      </c>
      <c r="BY32" s="19">
        <v>28565</v>
      </c>
      <c r="BZ32" s="19">
        <v>21290</v>
      </c>
      <c r="CA32" s="19">
        <v>67189</v>
      </c>
      <c r="CB32" s="206">
        <v>998199</v>
      </c>
      <c r="CC32" s="54">
        <v>873186</v>
      </c>
      <c r="CD32" s="54">
        <v>4907</v>
      </c>
      <c r="CE32" s="54">
        <v>30502</v>
      </c>
      <c r="CF32" s="54">
        <v>21833</v>
      </c>
      <c r="CG32" s="54">
        <v>67771</v>
      </c>
      <c r="CH32" s="244">
        <v>1005141</v>
      </c>
      <c r="CI32" s="54">
        <v>876823</v>
      </c>
      <c r="CJ32" s="54">
        <v>5198</v>
      </c>
      <c r="CK32" s="54">
        <v>31552</v>
      </c>
      <c r="CL32" s="54">
        <v>22466</v>
      </c>
      <c r="CM32" s="245">
        <v>69102</v>
      </c>
      <c r="CN32" s="276">
        <v>1015165</v>
      </c>
      <c r="CO32" s="276">
        <v>882812</v>
      </c>
      <c r="CP32" s="276">
        <v>5341</v>
      </c>
      <c r="CQ32" s="54">
        <v>33689</v>
      </c>
      <c r="CR32" s="276">
        <v>23193</v>
      </c>
      <c r="CS32" s="297">
        <v>70130</v>
      </c>
      <c r="CT32" s="303">
        <f t="shared" si="17"/>
        <v>1023579</v>
      </c>
      <c r="CU32" s="41">
        <v>887707</v>
      </c>
      <c r="CV32" s="41">
        <v>5563</v>
      </c>
      <c r="CW32" s="276">
        <v>35362</v>
      </c>
      <c r="CX32" s="41">
        <v>23945</v>
      </c>
      <c r="CY32" s="220">
        <v>71002</v>
      </c>
    </row>
    <row r="33" spans="1:103" s="41" customFormat="1">
      <c r="A33" s="102" t="s">
        <v>59</v>
      </c>
      <c r="B33" s="19">
        <v>1998257</v>
      </c>
      <c r="C33" s="19">
        <v>1312187</v>
      </c>
      <c r="D33" s="19">
        <v>133003</v>
      </c>
      <c r="E33" s="19">
        <v>393970</v>
      </c>
      <c r="F33" s="19">
        <v>38946</v>
      </c>
      <c r="G33" s="19">
        <v>120151</v>
      </c>
      <c r="H33" s="22">
        <v>2700551</v>
      </c>
      <c r="I33" s="19">
        <v>1462081</v>
      </c>
      <c r="J33" s="19">
        <v>208058</v>
      </c>
      <c r="K33" s="19">
        <v>716501</v>
      </c>
      <c r="L33" s="19">
        <v>79132</v>
      </c>
      <c r="M33" s="19">
        <v>234779</v>
      </c>
      <c r="N33" s="123">
        <v>2018244</v>
      </c>
      <c r="O33" s="19">
        <v>1322053</v>
      </c>
      <c r="P33" s="19">
        <v>134148</v>
      </c>
      <c r="Q33" s="19">
        <v>400419</v>
      </c>
      <c r="R33" s="19">
        <v>39564</v>
      </c>
      <c r="S33" s="19">
        <v>122060</v>
      </c>
      <c r="T33" s="22">
        <v>2093973</v>
      </c>
      <c r="U33" s="19">
        <v>1348279</v>
      </c>
      <c r="V33" s="19">
        <v>140949</v>
      </c>
      <c r="W33" s="19">
        <v>432070</v>
      </c>
      <c r="X33" s="19">
        <v>42094</v>
      </c>
      <c r="Y33" s="19">
        <v>130581</v>
      </c>
      <c r="Z33" s="22">
        <v>2164518</v>
      </c>
      <c r="AA33" s="19">
        <v>1371147</v>
      </c>
      <c r="AB33" s="19">
        <v>147240</v>
      </c>
      <c r="AC33" s="19">
        <v>462424</v>
      </c>
      <c r="AD33" s="19">
        <v>44375</v>
      </c>
      <c r="AE33" s="19">
        <v>139332</v>
      </c>
      <c r="AF33" s="22">
        <v>2233830</v>
      </c>
      <c r="AG33" s="19">
        <v>1395645</v>
      </c>
      <c r="AH33" s="19">
        <v>153020</v>
      </c>
      <c r="AI33" s="19">
        <v>490781</v>
      </c>
      <c r="AJ33" s="19">
        <v>46745</v>
      </c>
      <c r="AK33" s="19">
        <v>147639</v>
      </c>
      <c r="AL33" s="22">
        <v>2323875</v>
      </c>
      <c r="AM33" s="19">
        <v>1429490</v>
      </c>
      <c r="AN33" s="19">
        <v>161406</v>
      </c>
      <c r="AO33" s="19">
        <v>525542</v>
      </c>
      <c r="AP33" s="19">
        <v>49685</v>
      </c>
      <c r="AQ33" s="19">
        <v>157752</v>
      </c>
      <c r="AR33" s="22">
        <v>2401671</v>
      </c>
      <c r="AS33" s="19">
        <v>1448998</v>
      </c>
      <c r="AT33" s="19">
        <v>169664</v>
      </c>
      <c r="AU33" s="19">
        <v>562437</v>
      </c>
      <c r="AV33" s="19">
        <v>52524</v>
      </c>
      <c r="AW33" s="19">
        <v>168048</v>
      </c>
      <c r="AX33" s="22">
        <v>2484196</v>
      </c>
      <c r="AY33" s="19">
        <v>1467614</v>
      </c>
      <c r="AZ33" s="19">
        <v>178748</v>
      </c>
      <c r="BA33" s="19">
        <v>603487</v>
      </c>
      <c r="BB33" s="19">
        <v>55382</v>
      </c>
      <c r="BC33" s="19">
        <v>178965</v>
      </c>
      <c r="BD33" s="22">
        <v>2554344</v>
      </c>
      <c r="BE33" s="19">
        <v>1480248</v>
      </c>
      <c r="BF33" s="19">
        <v>185424</v>
      </c>
      <c r="BG33" s="19">
        <v>641727</v>
      </c>
      <c r="BH33" s="19">
        <v>58099</v>
      </c>
      <c r="BI33" s="19">
        <v>188846</v>
      </c>
      <c r="BJ33" s="22">
        <v>2600167</v>
      </c>
      <c r="BK33" s="19">
        <v>1485702</v>
      </c>
      <c r="BL33" s="19">
        <v>189919</v>
      </c>
      <c r="BM33" s="19">
        <v>668527</v>
      </c>
      <c r="BN33" s="19">
        <v>60223</v>
      </c>
      <c r="BO33" s="19">
        <v>195796</v>
      </c>
      <c r="BP33" s="22">
        <v>2643085</v>
      </c>
      <c r="BQ33" s="19">
        <v>1475518</v>
      </c>
      <c r="BR33" s="19">
        <v>196682</v>
      </c>
      <c r="BS33" s="19">
        <v>700294</v>
      </c>
      <c r="BT33" s="19">
        <v>61890</v>
      </c>
      <c r="BU33" s="19">
        <v>208701</v>
      </c>
      <c r="BV33" s="22">
        <v>2700551</v>
      </c>
      <c r="BW33" s="19">
        <v>1462081</v>
      </c>
      <c r="BX33" s="19">
        <v>208058</v>
      </c>
      <c r="BY33" s="19">
        <v>716501</v>
      </c>
      <c r="BZ33" s="19">
        <v>79132</v>
      </c>
      <c r="CA33" s="19">
        <v>234779</v>
      </c>
      <c r="CB33" s="206">
        <v>2723322</v>
      </c>
      <c r="CC33" s="54">
        <v>1458510</v>
      </c>
      <c r="CD33" s="54">
        <v>211497</v>
      </c>
      <c r="CE33" s="54">
        <v>737221</v>
      </c>
      <c r="CF33" s="54">
        <v>78721</v>
      </c>
      <c r="CG33" s="54">
        <v>237373</v>
      </c>
      <c r="CH33" s="244">
        <v>2085538</v>
      </c>
      <c r="CI33" s="54">
        <v>830454</v>
      </c>
      <c r="CJ33" s="54">
        <v>37285</v>
      </c>
      <c r="CK33" s="54">
        <v>979722</v>
      </c>
      <c r="CL33" s="54">
        <v>29699</v>
      </c>
      <c r="CM33" s="245">
        <v>208378</v>
      </c>
      <c r="CN33" s="276">
        <v>2790136</v>
      </c>
      <c r="CO33" s="276">
        <v>1457777</v>
      </c>
      <c r="CP33" s="276">
        <v>226433</v>
      </c>
      <c r="CQ33" s="54">
        <v>767050</v>
      </c>
      <c r="CR33" s="276">
        <v>83735</v>
      </c>
      <c r="CS33" s="297">
        <v>255141</v>
      </c>
      <c r="CT33" s="303">
        <f t="shared" si="17"/>
        <v>2839099</v>
      </c>
      <c r="CU33" s="41">
        <v>1462027</v>
      </c>
      <c r="CV33" s="41">
        <v>233558</v>
      </c>
      <c r="CW33" s="276">
        <v>790034</v>
      </c>
      <c r="CX33" s="41">
        <v>87386</v>
      </c>
      <c r="CY33" s="220">
        <v>266094</v>
      </c>
    </row>
    <row r="34" spans="1:103" s="41" customFormat="1">
      <c r="A34" s="102" t="s">
        <v>62</v>
      </c>
      <c r="B34" s="19">
        <v>1819046</v>
      </c>
      <c r="C34" s="19">
        <v>821436</v>
      </c>
      <c r="D34" s="19">
        <v>31220</v>
      </c>
      <c r="E34" s="19">
        <v>765386</v>
      </c>
      <c r="F34" s="19">
        <v>18685</v>
      </c>
      <c r="G34" s="19">
        <v>182319</v>
      </c>
      <c r="H34" s="22">
        <v>2059179</v>
      </c>
      <c r="I34" s="19">
        <v>833810</v>
      </c>
      <c r="J34" s="19">
        <v>35462</v>
      </c>
      <c r="K34" s="19">
        <v>953403</v>
      </c>
      <c r="L34" s="19">
        <v>29835</v>
      </c>
      <c r="M34" s="19">
        <v>206669</v>
      </c>
      <c r="N34" s="123">
        <v>1820704</v>
      </c>
      <c r="O34" s="19">
        <v>818979</v>
      </c>
      <c r="P34" s="19">
        <v>31158</v>
      </c>
      <c r="Q34" s="19">
        <v>769684</v>
      </c>
      <c r="R34" s="19">
        <v>18760</v>
      </c>
      <c r="S34" s="19">
        <v>182123</v>
      </c>
      <c r="T34" s="22">
        <v>1828330</v>
      </c>
      <c r="U34" s="19">
        <v>810988</v>
      </c>
      <c r="V34" s="19">
        <v>32557</v>
      </c>
      <c r="W34" s="19">
        <v>780929</v>
      </c>
      <c r="X34" s="19">
        <v>19236</v>
      </c>
      <c r="Y34" s="19">
        <v>184620</v>
      </c>
      <c r="Z34" s="22">
        <v>1848986</v>
      </c>
      <c r="AA34" s="19">
        <v>812073</v>
      </c>
      <c r="AB34" s="19">
        <v>34106</v>
      </c>
      <c r="AC34" s="19">
        <v>795428</v>
      </c>
      <c r="AD34" s="19">
        <v>20010</v>
      </c>
      <c r="AE34" s="19">
        <v>187369</v>
      </c>
      <c r="AF34" s="22">
        <v>1867909</v>
      </c>
      <c r="AG34" s="19">
        <v>812919</v>
      </c>
      <c r="AH34" s="19">
        <v>35484</v>
      </c>
      <c r="AI34" s="19">
        <v>809202</v>
      </c>
      <c r="AJ34" s="19">
        <v>20650</v>
      </c>
      <c r="AK34" s="19">
        <v>189654</v>
      </c>
      <c r="AL34" s="22">
        <v>1889266</v>
      </c>
      <c r="AM34" s="19">
        <v>816160</v>
      </c>
      <c r="AN34" s="19">
        <v>37214</v>
      </c>
      <c r="AO34" s="19">
        <v>822876</v>
      </c>
      <c r="AP34" s="19">
        <v>21375</v>
      </c>
      <c r="AQ34" s="19">
        <v>191641</v>
      </c>
      <c r="AR34" s="22">
        <v>1912884</v>
      </c>
      <c r="AS34" s="19">
        <v>820640</v>
      </c>
      <c r="AT34" s="19">
        <v>38487</v>
      </c>
      <c r="AU34" s="19">
        <v>838326</v>
      </c>
      <c r="AV34" s="19">
        <v>22274</v>
      </c>
      <c r="AW34" s="19">
        <v>193157</v>
      </c>
      <c r="AX34" s="22">
        <v>1937916</v>
      </c>
      <c r="AY34" s="19">
        <v>825736</v>
      </c>
      <c r="AZ34" s="19">
        <v>40103</v>
      </c>
      <c r="BA34" s="19">
        <v>854750</v>
      </c>
      <c r="BB34" s="19">
        <v>23138</v>
      </c>
      <c r="BC34" s="19">
        <v>194189</v>
      </c>
      <c r="BD34" s="22">
        <v>1964402</v>
      </c>
      <c r="BE34" s="19">
        <v>829347</v>
      </c>
      <c r="BF34" s="19">
        <v>41494</v>
      </c>
      <c r="BG34" s="19">
        <v>873753</v>
      </c>
      <c r="BH34" s="19">
        <v>24064</v>
      </c>
      <c r="BI34" s="19">
        <v>195744</v>
      </c>
      <c r="BJ34" s="22">
        <v>1984356</v>
      </c>
      <c r="BK34" s="19">
        <v>828237</v>
      </c>
      <c r="BL34" s="19">
        <v>42583</v>
      </c>
      <c r="BM34" s="19">
        <v>891013</v>
      </c>
      <c r="BN34" s="19">
        <v>25059</v>
      </c>
      <c r="BO34" s="19">
        <v>197464</v>
      </c>
      <c r="BP34" s="22">
        <v>2009671</v>
      </c>
      <c r="BQ34" s="19">
        <v>821619</v>
      </c>
      <c r="BR34" s="19">
        <v>44466</v>
      </c>
      <c r="BS34" s="19">
        <v>915738</v>
      </c>
      <c r="BT34" s="19">
        <v>26377</v>
      </c>
      <c r="BU34" s="19">
        <v>201471</v>
      </c>
      <c r="BV34" s="22">
        <v>2059179</v>
      </c>
      <c r="BW34" s="19">
        <v>833810</v>
      </c>
      <c r="BX34" s="19">
        <v>35462</v>
      </c>
      <c r="BY34" s="19">
        <v>953403</v>
      </c>
      <c r="BZ34" s="19">
        <v>29835</v>
      </c>
      <c r="CA34" s="19">
        <v>206669</v>
      </c>
      <c r="CB34" s="206">
        <v>2082224</v>
      </c>
      <c r="CC34" s="54">
        <v>836611</v>
      </c>
      <c r="CD34" s="54">
        <v>38362</v>
      </c>
      <c r="CE34" s="54">
        <v>973050</v>
      </c>
      <c r="CF34" s="54">
        <v>29508</v>
      </c>
      <c r="CG34" s="54">
        <v>204693</v>
      </c>
      <c r="CH34" s="244">
        <v>2758931</v>
      </c>
      <c r="CI34" s="54">
        <v>1458379</v>
      </c>
      <c r="CJ34" s="54">
        <v>221036</v>
      </c>
      <c r="CK34" s="54">
        <v>752049</v>
      </c>
      <c r="CL34" s="54">
        <v>81035</v>
      </c>
      <c r="CM34" s="245">
        <v>246432</v>
      </c>
      <c r="CN34" s="276">
        <v>2085287</v>
      </c>
      <c r="CO34" s="276">
        <v>820700</v>
      </c>
      <c r="CP34" s="276">
        <v>37936</v>
      </c>
      <c r="CQ34" s="54">
        <v>986555</v>
      </c>
      <c r="CR34" s="276">
        <v>30328</v>
      </c>
      <c r="CS34" s="297">
        <v>209768</v>
      </c>
      <c r="CT34" s="303">
        <f t="shared" si="17"/>
        <v>2085572</v>
      </c>
      <c r="CU34" s="41">
        <v>811400</v>
      </c>
      <c r="CV34" s="41">
        <v>38598</v>
      </c>
      <c r="CW34" s="276">
        <v>994151</v>
      </c>
      <c r="CX34" s="41">
        <v>30682</v>
      </c>
      <c r="CY34" s="220">
        <v>210741</v>
      </c>
    </row>
    <row r="35" spans="1:103" s="41" customFormat="1">
      <c r="A35" s="102" t="s">
        <v>66</v>
      </c>
      <c r="B35" s="41">
        <v>3421399</v>
      </c>
      <c r="C35" s="41">
        <v>2871997</v>
      </c>
      <c r="D35" s="41">
        <v>54445</v>
      </c>
      <c r="E35" s="41">
        <v>275314</v>
      </c>
      <c r="F35" s="41">
        <v>69238</v>
      </c>
      <c r="G35" s="41">
        <v>150405</v>
      </c>
      <c r="H35" s="43">
        <v>3831074</v>
      </c>
      <c r="I35" s="41">
        <v>3005848</v>
      </c>
      <c r="J35" s="41">
        <v>64984</v>
      </c>
      <c r="K35" s="41">
        <v>450062</v>
      </c>
      <c r="L35" s="41">
        <v>109839</v>
      </c>
      <c r="M35" s="41">
        <v>200341</v>
      </c>
      <c r="N35" s="124">
        <v>3430828</v>
      </c>
      <c r="O35" s="41">
        <v>2876556</v>
      </c>
      <c r="P35" s="41">
        <v>54603</v>
      </c>
      <c r="Q35" s="41">
        <v>278051</v>
      </c>
      <c r="R35" s="41">
        <v>69925</v>
      </c>
      <c r="S35" s="41">
        <v>151693</v>
      </c>
      <c r="T35" s="43">
        <v>3470716</v>
      </c>
      <c r="U35" s="41">
        <v>2891517</v>
      </c>
      <c r="V35" s="41">
        <v>56144</v>
      </c>
      <c r="W35" s="41">
        <v>294869</v>
      </c>
      <c r="X35" s="41">
        <v>71586</v>
      </c>
      <c r="Y35" s="41">
        <v>156600</v>
      </c>
      <c r="Z35" s="43">
        <v>3517982</v>
      </c>
      <c r="AA35" s="41">
        <v>2913783</v>
      </c>
      <c r="AB35" s="41">
        <v>57873</v>
      </c>
      <c r="AC35" s="41">
        <v>311368</v>
      </c>
      <c r="AD35" s="41">
        <v>73498</v>
      </c>
      <c r="AE35" s="41">
        <v>161460</v>
      </c>
      <c r="AF35" s="43">
        <v>3551877</v>
      </c>
      <c r="AG35" s="41">
        <v>2926500</v>
      </c>
      <c r="AH35" s="41">
        <v>58878</v>
      </c>
      <c r="AI35" s="41">
        <v>326126</v>
      </c>
      <c r="AJ35" s="41">
        <v>74941</v>
      </c>
      <c r="AK35" s="41">
        <v>165432</v>
      </c>
      <c r="AL35" s="43">
        <v>3576262</v>
      </c>
      <c r="AM35" s="41">
        <v>2931747</v>
      </c>
      <c r="AN35" s="41">
        <v>59586</v>
      </c>
      <c r="AO35" s="41">
        <v>340226</v>
      </c>
      <c r="AP35" s="41">
        <v>76214</v>
      </c>
      <c r="AQ35" s="41">
        <v>168489</v>
      </c>
      <c r="AR35" s="43">
        <v>3621939</v>
      </c>
      <c r="AS35" s="41">
        <v>2951898</v>
      </c>
      <c r="AT35" s="41">
        <v>60968</v>
      </c>
      <c r="AU35" s="41">
        <v>357597</v>
      </c>
      <c r="AV35" s="41">
        <v>78138</v>
      </c>
      <c r="AW35" s="41">
        <v>173338</v>
      </c>
      <c r="AX35" s="43">
        <v>3680968</v>
      </c>
      <c r="AY35" s="41">
        <v>2981436</v>
      </c>
      <c r="AZ35" s="41">
        <v>63021</v>
      </c>
      <c r="BA35" s="41">
        <v>377236</v>
      </c>
      <c r="BB35" s="41">
        <v>80553</v>
      </c>
      <c r="BC35" s="41">
        <v>178722</v>
      </c>
      <c r="BD35" s="43">
        <v>3735549</v>
      </c>
      <c r="BE35" s="41">
        <v>3006695</v>
      </c>
      <c r="BF35" s="41">
        <v>64751</v>
      </c>
      <c r="BG35" s="41">
        <v>397278</v>
      </c>
      <c r="BH35" s="41">
        <v>82933</v>
      </c>
      <c r="BI35" s="41">
        <v>183892</v>
      </c>
      <c r="BJ35" s="43">
        <v>3790060</v>
      </c>
      <c r="BK35" s="41">
        <v>3033038</v>
      </c>
      <c r="BL35" s="41">
        <v>66511</v>
      </c>
      <c r="BM35" s="41">
        <v>416044</v>
      </c>
      <c r="BN35" s="41">
        <v>85566</v>
      </c>
      <c r="BO35" s="41">
        <v>188901</v>
      </c>
      <c r="BP35" s="43">
        <v>3825657</v>
      </c>
      <c r="BQ35" s="41">
        <v>3046695</v>
      </c>
      <c r="BR35" s="41">
        <v>68454</v>
      </c>
      <c r="BS35" s="41">
        <v>428469</v>
      </c>
      <c r="BT35" s="41">
        <v>87654</v>
      </c>
      <c r="BU35" s="41">
        <v>194385</v>
      </c>
      <c r="BV35" s="43">
        <v>3831074</v>
      </c>
      <c r="BW35" s="41">
        <v>3005848</v>
      </c>
      <c r="BX35" s="41">
        <v>64984</v>
      </c>
      <c r="BY35" s="41">
        <v>450062</v>
      </c>
      <c r="BZ35" s="41">
        <v>109839</v>
      </c>
      <c r="CA35" s="41">
        <v>200341</v>
      </c>
      <c r="CB35" s="206">
        <v>3871859</v>
      </c>
      <c r="CC35" s="54">
        <v>3024723</v>
      </c>
      <c r="CD35" s="54">
        <v>67243</v>
      </c>
      <c r="CE35" s="54">
        <v>466069</v>
      </c>
      <c r="CF35" s="54">
        <v>111413</v>
      </c>
      <c r="CG35" s="54">
        <v>202411</v>
      </c>
      <c r="CH35" s="244">
        <v>3899353</v>
      </c>
      <c r="CI35" s="54">
        <v>3033807</v>
      </c>
      <c r="CJ35" s="54">
        <v>68020</v>
      </c>
      <c r="CK35" s="54">
        <v>474157</v>
      </c>
      <c r="CL35" s="54">
        <v>114264</v>
      </c>
      <c r="CM35" s="245">
        <v>209105</v>
      </c>
      <c r="CN35" s="276">
        <v>3930065</v>
      </c>
      <c r="CO35" s="276">
        <v>3045289</v>
      </c>
      <c r="CP35" s="276">
        <v>68979</v>
      </c>
      <c r="CQ35" s="54">
        <v>483758</v>
      </c>
      <c r="CR35" s="276">
        <v>116887</v>
      </c>
      <c r="CS35" s="297">
        <v>215152</v>
      </c>
      <c r="CT35" s="303">
        <f t="shared" si="17"/>
        <v>3970239</v>
      </c>
      <c r="CU35" s="276">
        <v>3058538</v>
      </c>
      <c r="CV35" s="276">
        <v>70899</v>
      </c>
      <c r="CW35" s="276">
        <v>496789</v>
      </c>
      <c r="CX35" s="276">
        <v>120115</v>
      </c>
      <c r="CY35" s="220">
        <v>223898</v>
      </c>
    </row>
    <row r="36" spans="1:103" s="41" customFormat="1">
      <c r="A36" s="102" t="s">
        <v>70</v>
      </c>
      <c r="B36" s="41">
        <v>2233169</v>
      </c>
      <c r="C36" s="41">
        <v>1910512</v>
      </c>
      <c r="D36" s="41">
        <v>16572</v>
      </c>
      <c r="E36" s="41">
        <v>201559</v>
      </c>
      <c r="F36" s="41">
        <v>24874</v>
      </c>
      <c r="G36" s="41">
        <v>79652</v>
      </c>
      <c r="H36" s="43">
        <v>2763885</v>
      </c>
      <c r="I36" s="41">
        <v>2221719</v>
      </c>
      <c r="J36" s="41">
        <v>25951</v>
      </c>
      <c r="K36" s="41">
        <v>358340</v>
      </c>
      <c r="L36" s="41">
        <v>48985</v>
      </c>
      <c r="M36" s="41">
        <v>108890</v>
      </c>
      <c r="N36" s="124">
        <v>2244210</v>
      </c>
      <c r="O36" s="41">
        <v>1917852</v>
      </c>
      <c r="P36" s="41">
        <v>16641</v>
      </c>
      <c r="Q36" s="41">
        <v>204099</v>
      </c>
      <c r="R36" s="41">
        <v>25188</v>
      </c>
      <c r="S36" s="41">
        <v>80430</v>
      </c>
      <c r="T36" s="43">
        <v>2291066</v>
      </c>
      <c r="U36" s="41">
        <v>1946630</v>
      </c>
      <c r="V36" s="41">
        <v>17812</v>
      </c>
      <c r="W36" s="41">
        <v>216984</v>
      </c>
      <c r="X36" s="41">
        <v>26996</v>
      </c>
      <c r="Y36" s="41">
        <v>82644</v>
      </c>
      <c r="Z36" s="43">
        <v>2334462</v>
      </c>
      <c r="AA36" s="41">
        <v>1972776</v>
      </c>
      <c r="AB36" s="41">
        <v>18834</v>
      </c>
      <c r="AC36" s="41">
        <v>229362</v>
      </c>
      <c r="AD36" s="41">
        <v>28581</v>
      </c>
      <c r="AE36" s="41">
        <v>84909</v>
      </c>
      <c r="AF36" s="43">
        <v>2380462</v>
      </c>
      <c r="AG36" s="41">
        <v>2002410</v>
      </c>
      <c r="AH36" s="41">
        <v>19626</v>
      </c>
      <c r="AI36" s="41">
        <v>241335</v>
      </c>
      <c r="AJ36" s="41">
        <v>30197</v>
      </c>
      <c r="AK36" s="41">
        <v>86894</v>
      </c>
      <c r="AL36" s="43">
        <v>2439852</v>
      </c>
      <c r="AM36" s="41">
        <v>2043734</v>
      </c>
      <c r="AN36" s="41">
        <v>20874</v>
      </c>
      <c r="AO36" s="41">
        <v>254023</v>
      </c>
      <c r="AP36" s="41">
        <v>31766</v>
      </c>
      <c r="AQ36" s="41">
        <v>89455</v>
      </c>
      <c r="AR36" s="43">
        <v>2501262</v>
      </c>
      <c r="AS36" s="41">
        <v>2085370</v>
      </c>
      <c r="AT36" s="41">
        <v>22162</v>
      </c>
      <c r="AU36" s="41">
        <v>268122</v>
      </c>
      <c r="AV36" s="41">
        <v>33590</v>
      </c>
      <c r="AW36" s="41">
        <v>92018</v>
      </c>
      <c r="AX36" s="43">
        <v>2585155</v>
      </c>
      <c r="AY36" s="41">
        <v>2142256</v>
      </c>
      <c r="AZ36" s="41">
        <v>24121</v>
      </c>
      <c r="BA36" s="41">
        <v>287257</v>
      </c>
      <c r="BB36" s="41">
        <v>35830</v>
      </c>
      <c r="BC36" s="41">
        <v>95691</v>
      </c>
      <c r="BD36" s="43">
        <v>2668925</v>
      </c>
      <c r="BE36" s="41">
        <v>2195536</v>
      </c>
      <c r="BF36" s="41">
        <v>25911</v>
      </c>
      <c r="BG36" s="41">
        <v>309410</v>
      </c>
      <c r="BH36" s="41">
        <v>38306</v>
      </c>
      <c r="BI36" s="41">
        <v>99762</v>
      </c>
      <c r="BJ36" s="43">
        <v>2736424</v>
      </c>
      <c r="BK36" s="41">
        <v>2236054</v>
      </c>
      <c r="BL36" s="41">
        <v>27145</v>
      </c>
      <c r="BM36" s="41">
        <v>329069</v>
      </c>
      <c r="BN36" s="41">
        <v>40442</v>
      </c>
      <c r="BO36" s="41">
        <v>103714</v>
      </c>
      <c r="BP36" s="43">
        <v>2784572</v>
      </c>
      <c r="BQ36" s="41">
        <v>2261044</v>
      </c>
      <c r="BR36" s="41">
        <v>29696</v>
      </c>
      <c r="BS36" s="41">
        <v>343164</v>
      </c>
      <c r="BT36" s="41">
        <v>42426</v>
      </c>
      <c r="BU36" s="41">
        <v>108242</v>
      </c>
      <c r="BV36" s="43">
        <v>2763885</v>
      </c>
      <c r="BW36" s="41">
        <v>2221719</v>
      </c>
      <c r="BX36" s="41">
        <v>25951</v>
      </c>
      <c r="BY36" s="41">
        <v>358340</v>
      </c>
      <c r="BZ36" s="41">
        <v>48985</v>
      </c>
      <c r="CA36" s="41">
        <v>108890</v>
      </c>
      <c r="CB36" s="206">
        <v>2817222</v>
      </c>
      <c r="CC36" s="54">
        <v>2255459</v>
      </c>
      <c r="CD36" s="54">
        <v>27894</v>
      </c>
      <c r="CE36" s="54">
        <v>372912</v>
      </c>
      <c r="CF36" s="54">
        <v>50122</v>
      </c>
      <c r="CG36" s="54">
        <v>110835</v>
      </c>
      <c r="CH36" s="244">
        <v>2855287</v>
      </c>
      <c r="CI36" s="54">
        <v>2281568</v>
      </c>
      <c r="CJ36" s="54">
        <v>28714</v>
      </c>
      <c r="CK36" s="54">
        <v>379436</v>
      </c>
      <c r="CL36" s="54">
        <v>51661</v>
      </c>
      <c r="CM36" s="245">
        <v>113908</v>
      </c>
      <c r="CN36" s="276">
        <v>2900872</v>
      </c>
      <c r="CO36" s="276">
        <v>2312601</v>
      </c>
      <c r="CP36" s="276">
        <v>29903</v>
      </c>
      <c r="CQ36" s="54">
        <v>387569</v>
      </c>
      <c r="CR36" s="276">
        <v>53619</v>
      </c>
      <c r="CS36" s="297">
        <v>117180</v>
      </c>
      <c r="CT36" s="303">
        <f t="shared" si="17"/>
        <v>2942902</v>
      </c>
      <c r="CU36" s="276">
        <v>2335011</v>
      </c>
      <c r="CV36" s="276">
        <v>31051</v>
      </c>
      <c r="CW36" s="276">
        <v>398760</v>
      </c>
      <c r="CX36" s="276">
        <v>55891</v>
      </c>
      <c r="CY36" s="220">
        <v>122189</v>
      </c>
    </row>
    <row r="37" spans="1:103" s="41" customFormat="1">
      <c r="A37" s="102" t="s">
        <v>72</v>
      </c>
      <c r="B37" s="41">
        <v>5894121</v>
      </c>
      <c r="C37" s="41">
        <v>4679830</v>
      </c>
      <c r="D37" s="41">
        <v>189277</v>
      </c>
      <c r="E37" s="41">
        <v>441509</v>
      </c>
      <c r="F37" s="41">
        <v>148325</v>
      </c>
      <c r="G37" s="41">
        <v>435180</v>
      </c>
      <c r="H37" s="43">
        <v>6724540</v>
      </c>
      <c r="I37" s="41">
        <v>4876804</v>
      </c>
      <c r="J37" s="41">
        <v>229603</v>
      </c>
      <c r="K37" s="41">
        <v>755790</v>
      </c>
      <c r="L37" s="41">
        <v>247353</v>
      </c>
      <c r="M37" s="41">
        <v>614990</v>
      </c>
      <c r="N37" s="124">
        <v>5911104</v>
      </c>
      <c r="O37" s="41">
        <v>4686293</v>
      </c>
      <c r="P37" s="41">
        <v>189859</v>
      </c>
      <c r="Q37" s="41">
        <v>445962</v>
      </c>
      <c r="R37" s="41">
        <v>149805</v>
      </c>
      <c r="S37" s="41">
        <v>439185</v>
      </c>
      <c r="T37" s="43">
        <v>5987181</v>
      </c>
      <c r="U37" s="41">
        <v>4717070</v>
      </c>
      <c r="V37" s="41">
        <v>194988</v>
      </c>
      <c r="W37" s="41">
        <v>468323</v>
      </c>
      <c r="X37" s="41">
        <v>153327</v>
      </c>
      <c r="Y37" s="41">
        <v>453473</v>
      </c>
      <c r="Z37" s="43">
        <v>6055613</v>
      </c>
      <c r="AA37" s="41">
        <v>4743027</v>
      </c>
      <c r="AB37" s="41">
        <v>199445</v>
      </c>
      <c r="AC37" s="41">
        <v>489475</v>
      </c>
      <c r="AD37" s="41">
        <v>156719</v>
      </c>
      <c r="AE37" s="41">
        <v>466947</v>
      </c>
      <c r="AF37" s="43">
        <v>6110202</v>
      </c>
      <c r="AG37" s="41">
        <v>4759850</v>
      </c>
      <c r="AH37" s="41">
        <v>201839</v>
      </c>
      <c r="AI37" s="41">
        <v>509854</v>
      </c>
      <c r="AJ37" s="41">
        <v>160012</v>
      </c>
      <c r="AK37" s="41">
        <v>478647</v>
      </c>
      <c r="AL37" s="43">
        <v>6179645</v>
      </c>
      <c r="AM37" s="41">
        <v>4786891</v>
      </c>
      <c r="AN37" s="41">
        <v>204769</v>
      </c>
      <c r="AO37" s="41">
        <v>533255</v>
      </c>
      <c r="AP37" s="41">
        <v>163695</v>
      </c>
      <c r="AQ37" s="41">
        <v>491035</v>
      </c>
      <c r="AR37" s="43">
        <v>6254579</v>
      </c>
      <c r="AS37" s="41">
        <v>4817153</v>
      </c>
      <c r="AT37" s="41">
        <v>208126</v>
      </c>
      <c r="AU37" s="41">
        <v>557432</v>
      </c>
      <c r="AV37" s="41">
        <v>167713</v>
      </c>
      <c r="AW37" s="41">
        <v>504155</v>
      </c>
      <c r="AX37" s="43">
        <v>6360529</v>
      </c>
      <c r="AY37" s="41">
        <v>4865506</v>
      </c>
      <c r="AZ37" s="41">
        <v>214279</v>
      </c>
      <c r="BA37" s="41">
        <v>586832</v>
      </c>
      <c r="BB37" s="41">
        <v>172900</v>
      </c>
      <c r="BC37" s="41">
        <v>521012</v>
      </c>
      <c r="BD37" s="43">
        <v>6449511</v>
      </c>
      <c r="BE37" s="41">
        <v>4902634</v>
      </c>
      <c r="BF37" s="41">
        <v>218096</v>
      </c>
      <c r="BG37" s="41">
        <v>613693</v>
      </c>
      <c r="BH37" s="41">
        <v>177878</v>
      </c>
      <c r="BI37" s="41">
        <v>537210</v>
      </c>
      <c r="BJ37" s="43">
        <v>6549224</v>
      </c>
      <c r="BK37" s="41">
        <v>4944148</v>
      </c>
      <c r="BL37" s="41">
        <v>224520</v>
      </c>
      <c r="BM37" s="41">
        <v>643687</v>
      </c>
      <c r="BN37" s="41">
        <v>183991</v>
      </c>
      <c r="BO37" s="41">
        <v>552878</v>
      </c>
      <c r="BP37" s="43">
        <v>6664195</v>
      </c>
      <c r="BQ37" s="41">
        <v>4972719</v>
      </c>
      <c r="BR37" s="41">
        <v>235408</v>
      </c>
      <c r="BS37" s="41">
        <v>687367</v>
      </c>
      <c r="BT37" s="41">
        <v>187643</v>
      </c>
      <c r="BU37" s="41">
        <v>581058</v>
      </c>
      <c r="BV37" s="43">
        <v>6724540</v>
      </c>
      <c r="BW37" s="41">
        <v>4876804</v>
      </c>
      <c r="BX37" s="41">
        <v>229603</v>
      </c>
      <c r="BY37" s="41">
        <v>755790</v>
      </c>
      <c r="BZ37" s="41">
        <v>247353</v>
      </c>
      <c r="CA37" s="41">
        <v>614990</v>
      </c>
      <c r="CB37" s="206">
        <v>6830038</v>
      </c>
      <c r="CC37" s="54">
        <v>4923700</v>
      </c>
      <c r="CD37" s="54">
        <v>240152</v>
      </c>
      <c r="CE37" s="54">
        <v>789060</v>
      </c>
      <c r="CF37" s="54">
        <v>250306</v>
      </c>
      <c r="CG37" s="54">
        <v>626820</v>
      </c>
      <c r="CH37" s="244">
        <v>6897012</v>
      </c>
      <c r="CI37" s="54">
        <v>4935687</v>
      </c>
      <c r="CJ37" s="54">
        <v>245936</v>
      </c>
      <c r="CK37" s="54">
        <v>807599</v>
      </c>
      <c r="CL37" s="54">
        <v>256818</v>
      </c>
      <c r="CM37" s="245">
        <v>650972</v>
      </c>
      <c r="CN37" s="276">
        <v>6971406</v>
      </c>
      <c r="CO37" s="276">
        <v>4950339</v>
      </c>
      <c r="CP37" s="276">
        <v>254344</v>
      </c>
      <c r="CQ37" s="54">
        <v>832249</v>
      </c>
      <c r="CR37" s="276">
        <v>262976</v>
      </c>
      <c r="CS37" s="297">
        <v>671498</v>
      </c>
      <c r="CT37" s="303">
        <f t="shared" si="17"/>
        <v>7061530</v>
      </c>
      <c r="CU37" s="276">
        <v>4970274</v>
      </c>
      <c r="CV37" s="276">
        <v>262450</v>
      </c>
      <c r="CW37" s="276">
        <v>858779</v>
      </c>
      <c r="CX37" s="276">
        <v>270661</v>
      </c>
      <c r="CY37" s="220">
        <v>699366</v>
      </c>
    </row>
    <row r="38" spans="1:103" s="41" customFormat="1">
      <c r="A38" s="104" t="s">
        <v>74</v>
      </c>
      <c r="B38" s="45">
        <v>493782</v>
      </c>
      <c r="C38" s="45">
        <v>440152</v>
      </c>
      <c r="D38" s="45">
        <v>3536</v>
      </c>
      <c r="E38" s="45">
        <v>31669</v>
      </c>
      <c r="F38" s="45">
        <v>5119</v>
      </c>
      <c r="G38" s="45">
        <v>13306</v>
      </c>
      <c r="H38" s="100">
        <v>563626</v>
      </c>
      <c r="I38" s="45">
        <v>483874</v>
      </c>
      <c r="J38" s="45">
        <v>4351</v>
      </c>
      <c r="K38" s="45">
        <v>50231</v>
      </c>
      <c r="L38" s="45">
        <v>8305</v>
      </c>
      <c r="M38" s="45">
        <v>16865</v>
      </c>
      <c r="N38" s="125">
        <v>493963</v>
      </c>
      <c r="O38" s="45">
        <v>440004</v>
      </c>
      <c r="P38" s="45">
        <v>3546</v>
      </c>
      <c r="Q38" s="45">
        <v>31919</v>
      </c>
      <c r="R38" s="45">
        <v>5155</v>
      </c>
      <c r="S38" s="45">
        <v>13339</v>
      </c>
      <c r="T38" s="100">
        <v>492924</v>
      </c>
      <c r="U38" s="45">
        <v>437723</v>
      </c>
      <c r="V38" s="45">
        <v>3847</v>
      </c>
      <c r="W38" s="45">
        <v>32365</v>
      </c>
      <c r="X38" s="45">
        <v>5302</v>
      </c>
      <c r="Y38" s="45">
        <v>13687</v>
      </c>
      <c r="Z38" s="100">
        <v>496969</v>
      </c>
      <c r="AA38" s="45">
        <v>440130</v>
      </c>
      <c r="AB38" s="45">
        <v>4119</v>
      </c>
      <c r="AC38" s="45">
        <v>33184</v>
      </c>
      <c r="AD38" s="45">
        <v>5534</v>
      </c>
      <c r="AE38" s="45">
        <v>14002</v>
      </c>
      <c r="AF38" s="100">
        <v>499056</v>
      </c>
      <c r="AG38" s="45">
        <v>440920</v>
      </c>
      <c r="AH38" s="45">
        <v>4311</v>
      </c>
      <c r="AI38" s="45">
        <v>33934</v>
      </c>
      <c r="AJ38" s="45">
        <v>5707</v>
      </c>
      <c r="AK38" s="45">
        <v>14184</v>
      </c>
      <c r="AL38" s="100">
        <v>502816</v>
      </c>
      <c r="AM38" s="45">
        <v>442848</v>
      </c>
      <c r="AN38" s="45">
        <v>4684</v>
      </c>
      <c r="AO38" s="45">
        <v>34980</v>
      </c>
      <c r="AP38" s="45">
        <v>5869</v>
      </c>
      <c r="AQ38" s="45">
        <v>14435</v>
      </c>
      <c r="AR38" s="100">
        <v>506007</v>
      </c>
      <c r="AS38" s="45">
        <v>444463</v>
      </c>
      <c r="AT38" s="45">
        <v>4820</v>
      </c>
      <c r="AU38" s="45">
        <v>35941</v>
      </c>
      <c r="AV38" s="45">
        <v>6088</v>
      </c>
      <c r="AW38" s="45">
        <v>14695</v>
      </c>
      <c r="AX38" s="100">
        <v>512573</v>
      </c>
      <c r="AY38" s="45">
        <v>448908</v>
      </c>
      <c r="AZ38" s="45">
        <v>5086</v>
      </c>
      <c r="BA38" s="45">
        <v>37101</v>
      </c>
      <c r="BB38" s="45">
        <v>6342</v>
      </c>
      <c r="BC38" s="45">
        <v>15136</v>
      </c>
      <c r="BD38" s="100">
        <v>523252</v>
      </c>
      <c r="BE38" s="45">
        <v>456324</v>
      </c>
      <c r="BF38" s="45">
        <v>5475</v>
      </c>
      <c r="BG38" s="45">
        <v>39035</v>
      </c>
      <c r="BH38" s="45">
        <v>6739</v>
      </c>
      <c r="BI38" s="45">
        <v>15679</v>
      </c>
      <c r="BJ38" s="100">
        <v>532668</v>
      </c>
      <c r="BK38" s="45">
        <v>462518</v>
      </c>
      <c r="BL38" s="45">
        <v>5752</v>
      </c>
      <c r="BM38" s="45">
        <v>41162</v>
      </c>
      <c r="BN38" s="45">
        <v>7036</v>
      </c>
      <c r="BO38" s="45">
        <v>16200</v>
      </c>
      <c r="BP38" s="100">
        <v>544270</v>
      </c>
      <c r="BQ38" s="45">
        <v>469151</v>
      </c>
      <c r="BR38" s="45">
        <v>6279</v>
      </c>
      <c r="BS38" s="45">
        <v>43977</v>
      </c>
      <c r="BT38" s="45">
        <v>7493</v>
      </c>
      <c r="BU38" s="45">
        <v>17370</v>
      </c>
      <c r="BV38" s="100">
        <v>563626</v>
      </c>
      <c r="BW38" s="45">
        <v>483874</v>
      </c>
      <c r="BX38" s="45">
        <v>4351</v>
      </c>
      <c r="BY38" s="45">
        <v>50231</v>
      </c>
      <c r="BZ38" s="45">
        <v>8305</v>
      </c>
      <c r="CA38" s="45">
        <v>16865</v>
      </c>
      <c r="CB38" s="211">
        <v>568158</v>
      </c>
      <c r="CC38" s="212">
        <v>485583</v>
      </c>
      <c r="CD38" s="212">
        <v>5219</v>
      </c>
      <c r="CE38" s="99">
        <v>51760</v>
      </c>
      <c r="CF38" s="212">
        <v>8569</v>
      </c>
      <c r="CG38" s="213">
        <v>17027</v>
      </c>
      <c r="CH38" s="246">
        <v>576412</v>
      </c>
      <c r="CI38" s="99">
        <v>487822</v>
      </c>
      <c r="CJ38" s="232" t="s">
        <v>212</v>
      </c>
      <c r="CK38" s="99">
        <v>54770</v>
      </c>
      <c r="CL38" s="99">
        <v>8817</v>
      </c>
      <c r="CM38" s="247">
        <v>17358</v>
      </c>
      <c r="CN38" s="299">
        <v>582658</v>
      </c>
      <c r="CO38" s="300">
        <v>490060</v>
      </c>
      <c r="CP38" s="300">
        <v>9182</v>
      </c>
      <c r="CQ38" s="99">
        <v>56363</v>
      </c>
      <c r="CR38" s="300">
        <v>9255</v>
      </c>
      <c r="CS38" s="301">
        <v>17798</v>
      </c>
      <c r="CT38" s="305">
        <f t="shared" si="17"/>
        <v>584153</v>
      </c>
      <c r="CU38" s="300">
        <v>491288</v>
      </c>
      <c r="CV38" s="300">
        <v>8098</v>
      </c>
      <c r="CW38" s="300">
        <v>57065</v>
      </c>
      <c r="CX38" s="300">
        <v>9449</v>
      </c>
      <c r="CY38" s="302">
        <v>18253</v>
      </c>
    </row>
    <row r="39" spans="1:103" s="41" customFormat="1">
      <c r="A39" s="105" t="s">
        <v>124</v>
      </c>
      <c r="B39" s="220">
        <f>SUM(B41:B52)</f>
        <v>64392776</v>
      </c>
      <c r="C39" s="221">
        <f t="shared" ref="C39:BN39" si="18">SUM(C41:C52)</f>
        <v>52547673</v>
      </c>
      <c r="D39" s="221">
        <f t="shared" si="18"/>
        <v>6478349</v>
      </c>
      <c r="E39" s="221">
        <f t="shared" si="18"/>
        <v>3124532</v>
      </c>
      <c r="F39" s="221">
        <f t="shared" si="18"/>
        <v>646511</v>
      </c>
      <c r="G39" s="221">
        <f t="shared" si="18"/>
        <v>1595711</v>
      </c>
      <c r="H39" s="222">
        <f t="shared" si="18"/>
        <v>66927001</v>
      </c>
      <c r="I39" s="221">
        <f t="shared" si="18"/>
        <v>52096633</v>
      </c>
      <c r="J39" s="221">
        <f t="shared" si="18"/>
        <v>6843367</v>
      </c>
      <c r="K39" s="221">
        <f t="shared" si="18"/>
        <v>4661678</v>
      </c>
      <c r="L39" s="221">
        <f t="shared" si="18"/>
        <v>1125798</v>
      </c>
      <c r="M39" s="221">
        <f t="shared" si="18"/>
        <v>2199525</v>
      </c>
      <c r="N39" s="223">
        <f t="shared" si="18"/>
        <v>64492694</v>
      </c>
      <c r="O39" s="221">
        <f t="shared" si="18"/>
        <v>52585257</v>
      </c>
      <c r="P39" s="221">
        <f t="shared" si="18"/>
        <v>6493089</v>
      </c>
      <c r="Q39" s="221">
        <f t="shared" si="18"/>
        <v>3153286</v>
      </c>
      <c r="R39" s="221">
        <f t="shared" si="18"/>
        <v>652576</v>
      </c>
      <c r="S39" s="221">
        <f t="shared" si="18"/>
        <v>1608486</v>
      </c>
      <c r="T39" s="222">
        <f t="shared" si="18"/>
        <v>64805832</v>
      </c>
      <c r="U39" s="221">
        <f t="shared" si="18"/>
        <v>52619205</v>
      </c>
      <c r="V39" s="221">
        <f t="shared" si="18"/>
        <v>6543996</v>
      </c>
      <c r="W39" s="221">
        <f t="shared" si="18"/>
        <v>3304735</v>
      </c>
      <c r="X39" s="221">
        <f t="shared" si="18"/>
        <v>674969</v>
      </c>
      <c r="Y39" s="221">
        <f t="shared" si="18"/>
        <v>1662927</v>
      </c>
      <c r="Z39" s="222">
        <f t="shared" si="18"/>
        <v>65058431</v>
      </c>
      <c r="AA39" s="221">
        <f t="shared" si="18"/>
        <v>52619256</v>
      </c>
      <c r="AB39" s="221">
        <f t="shared" si="18"/>
        <v>6582678</v>
      </c>
      <c r="AC39" s="221">
        <f t="shared" si="18"/>
        <v>3442308</v>
      </c>
      <c r="AD39" s="221">
        <f t="shared" si="18"/>
        <v>696757</v>
      </c>
      <c r="AE39" s="221">
        <f t="shared" si="18"/>
        <v>1717432</v>
      </c>
      <c r="AF39" s="222">
        <f t="shared" si="18"/>
        <v>65299248</v>
      </c>
      <c r="AG39" s="221">
        <f t="shared" si="18"/>
        <v>52623719</v>
      </c>
      <c r="AH39" s="221">
        <f t="shared" si="18"/>
        <v>6612140</v>
      </c>
      <c r="AI39" s="221">
        <f t="shared" si="18"/>
        <v>3575003</v>
      </c>
      <c r="AJ39" s="221">
        <f t="shared" si="18"/>
        <v>718221</v>
      </c>
      <c r="AK39" s="221">
        <f t="shared" si="18"/>
        <v>1770165</v>
      </c>
      <c r="AL39" s="222">
        <f t="shared" si="18"/>
        <v>65566340</v>
      </c>
      <c r="AM39" s="221">
        <f t="shared" si="18"/>
        <v>52654637</v>
      </c>
      <c r="AN39" s="221">
        <f t="shared" si="18"/>
        <v>6645230</v>
      </c>
      <c r="AO39" s="221">
        <f t="shared" si="18"/>
        <v>3706008</v>
      </c>
      <c r="AP39" s="221">
        <f t="shared" si="18"/>
        <v>740860</v>
      </c>
      <c r="AQ39" s="221">
        <f t="shared" si="18"/>
        <v>1819605</v>
      </c>
      <c r="AR39" s="222">
        <f t="shared" si="18"/>
        <v>65785263</v>
      </c>
      <c r="AS39" s="221">
        <f t="shared" si="18"/>
        <v>52644399</v>
      </c>
      <c r="AT39" s="221">
        <f t="shared" si="18"/>
        <v>6670460</v>
      </c>
      <c r="AU39" s="221">
        <f t="shared" si="18"/>
        <v>3841565</v>
      </c>
      <c r="AV39" s="221">
        <f t="shared" si="18"/>
        <v>762824</v>
      </c>
      <c r="AW39" s="221">
        <f t="shared" si="18"/>
        <v>1866015</v>
      </c>
      <c r="AX39" s="222">
        <f t="shared" si="18"/>
        <v>66047830</v>
      </c>
      <c r="AY39" s="221">
        <f t="shared" si="18"/>
        <v>52657616</v>
      </c>
      <c r="AZ39" s="221">
        <f t="shared" si="18"/>
        <v>6707909</v>
      </c>
      <c r="BA39" s="221">
        <f t="shared" si="18"/>
        <v>3983555</v>
      </c>
      <c r="BB39" s="221">
        <f t="shared" si="18"/>
        <v>785407</v>
      </c>
      <c r="BC39" s="221">
        <f t="shared" si="18"/>
        <v>1913343</v>
      </c>
      <c r="BD39" s="222">
        <f t="shared" si="18"/>
        <v>66312562</v>
      </c>
      <c r="BE39" s="221">
        <f t="shared" si="18"/>
        <v>52687927</v>
      </c>
      <c r="BF39" s="221">
        <f t="shared" si="18"/>
        <v>6733016</v>
      </c>
      <c r="BG39" s="221">
        <f t="shared" si="18"/>
        <v>4123999</v>
      </c>
      <c r="BH39" s="221">
        <f t="shared" si="18"/>
        <v>808873</v>
      </c>
      <c r="BI39" s="221">
        <f t="shared" si="18"/>
        <v>1958747</v>
      </c>
      <c r="BJ39" s="222">
        <f t="shared" si="18"/>
        <v>66561448</v>
      </c>
      <c r="BK39" s="221">
        <f t="shared" si="18"/>
        <v>52707037</v>
      </c>
      <c r="BL39" s="221">
        <f t="shared" si="18"/>
        <v>6757377</v>
      </c>
      <c r="BM39" s="221">
        <f t="shared" si="18"/>
        <v>4263978</v>
      </c>
      <c r="BN39" s="221">
        <f t="shared" si="18"/>
        <v>831240</v>
      </c>
      <c r="BO39" s="221">
        <f t="shared" ref="BO39:CY39" si="19">SUM(BO41:BO52)</f>
        <v>2001816</v>
      </c>
      <c r="BP39" s="222">
        <f t="shared" si="19"/>
        <v>66836911</v>
      </c>
      <c r="BQ39" s="221">
        <f t="shared" si="19"/>
        <v>52735072</v>
      </c>
      <c r="BR39" s="221">
        <f t="shared" si="19"/>
        <v>6805519</v>
      </c>
      <c r="BS39" s="221">
        <f t="shared" si="19"/>
        <v>4382560</v>
      </c>
      <c r="BT39" s="221">
        <f t="shared" si="19"/>
        <v>851316</v>
      </c>
      <c r="BU39" s="221">
        <f t="shared" si="19"/>
        <v>2062444</v>
      </c>
      <c r="BV39" s="222">
        <f t="shared" si="19"/>
        <v>66927001</v>
      </c>
      <c r="BW39" s="221">
        <f t="shared" si="19"/>
        <v>52096633</v>
      </c>
      <c r="BX39" s="221">
        <f t="shared" si="19"/>
        <v>6843367</v>
      </c>
      <c r="BY39" s="221">
        <f t="shared" si="19"/>
        <v>4661678</v>
      </c>
      <c r="BZ39" s="221">
        <f t="shared" si="19"/>
        <v>1125798</v>
      </c>
      <c r="CA39" s="221">
        <f t="shared" si="19"/>
        <v>2199525</v>
      </c>
      <c r="CB39" s="222">
        <f t="shared" si="19"/>
        <v>67158835</v>
      </c>
      <c r="CC39" s="221">
        <f t="shared" si="19"/>
        <v>52120571</v>
      </c>
      <c r="CD39" s="221">
        <f t="shared" si="19"/>
        <v>6900131</v>
      </c>
      <c r="CE39" s="221">
        <f t="shared" si="19"/>
        <v>4809029</v>
      </c>
      <c r="CF39" s="221">
        <f t="shared" si="19"/>
        <v>1118689</v>
      </c>
      <c r="CG39" s="221">
        <f t="shared" si="19"/>
        <v>2210415</v>
      </c>
      <c r="CH39" s="221">
        <f t="shared" si="19"/>
        <v>67316297</v>
      </c>
      <c r="CI39" s="221">
        <f t="shared" si="19"/>
        <v>52059292</v>
      </c>
      <c r="CJ39" s="221">
        <f t="shared" si="19"/>
        <v>6929544</v>
      </c>
      <c r="CK39" s="221">
        <f t="shared" si="19"/>
        <v>4895277</v>
      </c>
      <c r="CL39" s="221">
        <f t="shared" si="19"/>
        <v>1148916</v>
      </c>
      <c r="CM39" s="221">
        <f t="shared" si="19"/>
        <v>2283268</v>
      </c>
      <c r="CN39" s="221">
        <f t="shared" si="19"/>
        <v>67547890</v>
      </c>
      <c r="CO39" s="221">
        <f t="shared" si="19"/>
        <v>52049252</v>
      </c>
      <c r="CP39" s="221">
        <f t="shared" si="19"/>
        <v>6960303</v>
      </c>
      <c r="CQ39" s="221">
        <f t="shared" si="19"/>
        <v>4994265</v>
      </c>
      <c r="CR39" s="221">
        <f t="shared" si="19"/>
        <v>1183678</v>
      </c>
      <c r="CS39" s="298">
        <f t="shared" si="19"/>
        <v>2360392</v>
      </c>
      <c r="CT39" s="221">
        <f t="shared" si="19"/>
        <v>67745108</v>
      </c>
      <c r="CU39" s="221">
        <f t="shared" si="19"/>
        <v>51955386</v>
      </c>
      <c r="CV39" s="221">
        <f t="shared" si="19"/>
        <v>7002740</v>
      </c>
      <c r="CW39" s="221">
        <f t="shared" si="19"/>
        <v>5102755</v>
      </c>
      <c r="CX39" s="221">
        <f t="shared" si="19"/>
        <v>1219200</v>
      </c>
      <c r="CY39" s="221">
        <f t="shared" si="19"/>
        <v>2465027</v>
      </c>
    </row>
    <row r="40" spans="1:103" s="41" customFormat="1">
      <c r="A40" s="105" t="s">
        <v>177</v>
      </c>
      <c r="C40" s="4"/>
      <c r="D40" s="4"/>
      <c r="E40" s="4"/>
      <c r="F40" s="4"/>
      <c r="G40" s="4"/>
      <c r="H40" s="43"/>
      <c r="I40" s="4"/>
      <c r="J40" s="4"/>
      <c r="K40" s="4"/>
      <c r="L40" s="4"/>
      <c r="M40" s="4">
        <v>0</v>
      </c>
      <c r="N40" s="124"/>
      <c r="O40" s="4"/>
      <c r="P40" s="4"/>
      <c r="Q40" s="4"/>
      <c r="R40" s="4"/>
      <c r="S40" s="4"/>
      <c r="T40" s="43"/>
      <c r="U40" s="4"/>
      <c r="V40" s="4"/>
      <c r="W40" s="4"/>
      <c r="X40" s="4"/>
      <c r="Y40" s="4"/>
      <c r="Z40" s="43"/>
      <c r="AA40" s="4"/>
      <c r="AB40" s="4"/>
      <c r="AC40" s="4"/>
      <c r="AD40" s="4"/>
      <c r="AE40" s="4"/>
      <c r="AF40" s="43"/>
      <c r="AG40" s="4"/>
      <c r="AH40" s="4"/>
      <c r="AI40" s="4"/>
      <c r="AJ40" s="4"/>
      <c r="AK40" s="4"/>
      <c r="AL40" s="43"/>
      <c r="AM40" s="4"/>
      <c r="AN40" s="4"/>
      <c r="AO40" s="4"/>
      <c r="AP40" s="4"/>
      <c r="AQ40" s="4"/>
      <c r="AR40" s="43"/>
      <c r="AS40" s="4"/>
      <c r="AT40" s="4"/>
      <c r="AU40" s="4"/>
      <c r="AV40" s="4"/>
      <c r="AW40" s="4"/>
      <c r="AX40" s="43"/>
      <c r="AY40" s="4"/>
      <c r="AZ40" s="4"/>
      <c r="BA40" s="4"/>
      <c r="BB40" s="4"/>
      <c r="BC40" s="4"/>
      <c r="BD40" s="43"/>
      <c r="BE40" s="4"/>
      <c r="BF40" s="4"/>
      <c r="BG40" s="4"/>
      <c r="BH40" s="4"/>
      <c r="BI40" s="4"/>
      <c r="BJ40" s="43"/>
      <c r="BK40" s="4"/>
      <c r="BL40" s="4"/>
      <c r="BM40" s="4"/>
      <c r="BN40" s="4"/>
      <c r="BO40" s="4"/>
      <c r="BP40" s="43"/>
      <c r="BQ40" s="4"/>
      <c r="BR40" s="4"/>
      <c r="BS40" s="4"/>
      <c r="BT40" s="4"/>
      <c r="BU40" s="4"/>
      <c r="BV40" s="43"/>
      <c r="BW40" s="4"/>
      <c r="BX40" s="4"/>
      <c r="BY40" s="4"/>
      <c r="BZ40" s="4"/>
      <c r="CA40" s="4"/>
      <c r="CB40" s="43"/>
      <c r="CC40" s="4"/>
      <c r="CD40" s="4"/>
      <c r="CE40" s="4"/>
      <c r="CF40" s="4"/>
      <c r="CG40" s="4"/>
      <c r="CH40" s="244"/>
      <c r="CI40" s="50"/>
      <c r="CJ40" s="50"/>
      <c r="CK40" s="50"/>
      <c r="CL40" s="50"/>
      <c r="CM40" s="245"/>
      <c r="CS40" s="297"/>
      <c r="CY40" s="220"/>
    </row>
    <row r="41" spans="1:103" s="41" customFormat="1">
      <c r="A41" s="102" t="s">
        <v>48</v>
      </c>
      <c r="B41" s="19">
        <v>12419293</v>
      </c>
      <c r="C41" s="19">
        <v>8470628</v>
      </c>
      <c r="D41" s="19">
        <v>1864778</v>
      </c>
      <c r="E41" s="19">
        <v>1530262</v>
      </c>
      <c r="F41" s="19">
        <v>103503</v>
      </c>
      <c r="G41" s="19">
        <v>450122</v>
      </c>
      <c r="H41" s="22">
        <v>12830632</v>
      </c>
      <c r="I41" s="19">
        <v>8167753</v>
      </c>
      <c r="J41" s="19">
        <v>1832924</v>
      </c>
      <c r="K41" s="19">
        <v>2027578</v>
      </c>
      <c r="L41" s="19">
        <v>183957</v>
      </c>
      <c r="M41" s="19">
        <v>618420</v>
      </c>
      <c r="N41" s="123">
        <v>12437888</v>
      </c>
      <c r="O41" s="19">
        <v>8468130</v>
      </c>
      <c r="P41" s="19">
        <v>1867465</v>
      </c>
      <c r="Q41" s="19">
        <v>1543702</v>
      </c>
      <c r="R41" s="19">
        <v>104364</v>
      </c>
      <c r="S41" s="19">
        <v>454227</v>
      </c>
      <c r="T41" s="22">
        <v>12510596</v>
      </c>
      <c r="U41" s="19">
        <v>8457809</v>
      </c>
      <c r="V41" s="19">
        <v>1871007</v>
      </c>
      <c r="W41" s="19">
        <v>1601531</v>
      </c>
      <c r="X41" s="19">
        <v>108827</v>
      </c>
      <c r="Y41" s="19">
        <v>471422</v>
      </c>
      <c r="Z41" s="22">
        <v>12565228</v>
      </c>
      <c r="AA41" s="19">
        <v>8438128</v>
      </c>
      <c r="AB41" s="19">
        <v>1871641</v>
      </c>
      <c r="AC41" s="19">
        <v>1654939</v>
      </c>
      <c r="AD41" s="19">
        <v>112775</v>
      </c>
      <c r="AE41" s="19">
        <v>487745</v>
      </c>
      <c r="AF41" s="22">
        <v>12611047</v>
      </c>
      <c r="AG41" s="19">
        <v>8416883</v>
      </c>
      <c r="AH41" s="19">
        <v>1869582</v>
      </c>
      <c r="AI41" s="19">
        <v>1704947</v>
      </c>
      <c r="AJ41" s="19">
        <v>116867</v>
      </c>
      <c r="AK41" s="19">
        <v>502768</v>
      </c>
      <c r="AL41" s="22">
        <v>12665718</v>
      </c>
      <c r="AM41" s="19">
        <v>8402317</v>
      </c>
      <c r="AN41" s="19">
        <v>1870671</v>
      </c>
      <c r="AO41" s="19">
        <v>1753861</v>
      </c>
      <c r="AP41" s="19">
        <v>121302</v>
      </c>
      <c r="AQ41" s="19">
        <v>517567</v>
      </c>
      <c r="AR41" s="22">
        <v>12704063</v>
      </c>
      <c r="AS41" s="19">
        <v>8376026</v>
      </c>
      <c r="AT41" s="19">
        <v>1868411</v>
      </c>
      <c r="AU41" s="19">
        <v>1802791</v>
      </c>
      <c r="AV41" s="19">
        <v>125361</v>
      </c>
      <c r="AW41" s="19">
        <v>531474</v>
      </c>
      <c r="AX41" s="22">
        <v>12759673</v>
      </c>
      <c r="AY41" s="19">
        <v>8359562</v>
      </c>
      <c r="AZ41" s="19">
        <v>1869027</v>
      </c>
      <c r="BA41" s="19">
        <v>1854562</v>
      </c>
      <c r="BB41" s="19">
        <v>129648</v>
      </c>
      <c r="BC41" s="19">
        <v>546874</v>
      </c>
      <c r="BD41" s="22">
        <v>12825809</v>
      </c>
      <c r="BE41" s="19">
        <v>8351899</v>
      </c>
      <c r="BF41" s="19">
        <v>1868042</v>
      </c>
      <c r="BG41" s="19">
        <v>1908611</v>
      </c>
      <c r="BH41" s="19">
        <v>134408</v>
      </c>
      <c r="BI41" s="19">
        <v>562849</v>
      </c>
      <c r="BJ41" s="22">
        <v>12901563</v>
      </c>
      <c r="BK41" s="19">
        <v>8348056</v>
      </c>
      <c r="BL41" s="19">
        <v>1870430</v>
      </c>
      <c r="BM41" s="19">
        <v>1967121</v>
      </c>
      <c r="BN41" s="19">
        <v>139030</v>
      </c>
      <c r="BO41" s="19">
        <v>576926</v>
      </c>
      <c r="BP41" s="22">
        <v>12910409</v>
      </c>
      <c r="BQ41" s="19">
        <v>8338165</v>
      </c>
      <c r="BR41" s="19">
        <v>1875690</v>
      </c>
      <c r="BS41" s="19">
        <v>1968599</v>
      </c>
      <c r="BT41" s="19">
        <v>142671</v>
      </c>
      <c r="BU41" s="19">
        <v>585284</v>
      </c>
      <c r="BV41" s="22">
        <v>12830632</v>
      </c>
      <c r="BW41" s="19">
        <v>8167753</v>
      </c>
      <c r="BX41" s="19">
        <v>1832924</v>
      </c>
      <c r="BY41" s="19">
        <v>2027578</v>
      </c>
      <c r="BZ41" s="19">
        <v>183957</v>
      </c>
      <c r="CA41" s="19">
        <v>618420</v>
      </c>
      <c r="CB41" s="206">
        <v>12869257</v>
      </c>
      <c r="CC41" s="54">
        <v>8147277</v>
      </c>
      <c r="CD41" s="54">
        <v>1839245</v>
      </c>
      <c r="CE41" s="54">
        <v>2079697</v>
      </c>
      <c r="CF41" s="54">
        <v>176786</v>
      </c>
      <c r="CG41" s="54">
        <v>626252</v>
      </c>
      <c r="CH41" s="244">
        <v>12875255</v>
      </c>
      <c r="CI41" s="54">
        <v>8114559</v>
      </c>
      <c r="CJ41" s="54">
        <v>1833878</v>
      </c>
      <c r="CK41" s="54">
        <v>2101208</v>
      </c>
      <c r="CL41" s="54">
        <v>180218</v>
      </c>
      <c r="CM41" s="245">
        <v>645392</v>
      </c>
      <c r="CN41" s="276">
        <v>12882135</v>
      </c>
      <c r="CO41" s="276">
        <v>8082918</v>
      </c>
      <c r="CP41" s="276">
        <v>1827588</v>
      </c>
      <c r="CQ41" s="54">
        <v>2121248</v>
      </c>
      <c r="CR41" s="276">
        <v>185197</v>
      </c>
      <c r="CS41" s="297">
        <v>665184</v>
      </c>
      <c r="CT41" s="303">
        <f t="shared" ref="CT41:CT52" si="20">CU41+CV41+CW41+CX41+CY41</f>
        <v>12880580</v>
      </c>
      <c r="CU41" s="41">
        <v>8022946</v>
      </c>
      <c r="CV41" s="41">
        <v>1823834</v>
      </c>
      <c r="CW41" s="276">
        <v>2152974</v>
      </c>
      <c r="CX41" s="41">
        <v>189505</v>
      </c>
      <c r="CY41" s="220">
        <v>691321</v>
      </c>
    </row>
    <row r="42" spans="1:103" s="41" customFormat="1">
      <c r="A42" s="102" t="s">
        <v>49</v>
      </c>
      <c r="B42" s="19">
        <v>6080485</v>
      </c>
      <c r="C42" s="19">
        <v>5229769</v>
      </c>
      <c r="D42" s="19">
        <v>508273</v>
      </c>
      <c r="E42" s="19">
        <v>214536</v>
      </c>
      <c r="F42" s="19">
        <v>52766</v>
      </c>
      <c r="G42" s="19">
        <v>75141</v>
      </c>
      <c r="H42" s="22">
        <v>6483802</v>
      </c>
      <c r="I42" s="19">
        <v>5286453</v>
      </c>
      <c r="J42" s="19">
        <v>582140</v>
      </c>
      <c r="K42" s="19">
        <v>389707</v>
      </c>
      <c r="L42" s="19">
        <v>99365</v>
      </c>
      <c r="M42" s="19">
        <v>126137</v>
      </c>
      <c r="N42" s="123">
        <v>6091392</v>
      </c>
      <c r="O42" s="19">
        <v>5235814</v>
      </c>
      <c r="P42" s="19">
        <v>509789</v>
      </c>
      <c r="Q42" s="19">
        <v>216711</v>
      </c>
      <c r="R42" s="19">
        <v>53283</v>
      </c>
      <c r="S42" s="19">
        <v>75795</v>
      </c>
      <c r="T42" s="22">
        <v>6123942</v>
      </c>
      <c r="U42" s="19">
        <v>5241730</v>
      </c>
      <c r="V42" s="19">
        <v>516930</v>
      </c>
      <c r="W42" s="19">
        <v>230764</v>
      </c>
      <c r="X42" s="19">
        <v>55421</v>
      </c>
      <c r="Y42" s="19">
        <v>79097</v>
      </c>
      <c r="Z42" s="22">
        <v>6146974</v>
      </c>
      <c r="AA42" s="19">
        <v>5242002</v>
      </c>
      <c r="AB42" s="19">
        <v>522442</v>
      </c>
      <c r="AC42" s="19">
        <v>242451</v>
      </c>
      <c r="AD42" s="19">
        <v>57644</v>
      </c>
      <c r="AE42" s="19">
        <v>82435</v>
      </c>
      <c r="AF42" s="22">
        <v>6178828</v>
      </c>
      <c r="AG42" s="19">
        <v>5248940</v>
      </c>
      <c r="AH42" s="19">
        <v>528538</v>
      </c>
      <c r="AI42" s="19">
        <v>255785</v>
      </c>
      <c r="AJ42" s="19">
        <v>59728</v>
      </c>
      <c r="AK42" s="19">
        <v>85837</v>
      </c>
      <c r="AL42" s="22">
        <v>6210801</v>
      </c>
      <c r="AM42" s="19">
        <v>5255200</v>
      </c>
      <c r="AN42" s="19">
        <v>535057</v>
      </c>
      <c r="AO42" s="19">
        <v>269436</v>
      </c>
      <c r="AP42" s="19">
        <v>61965</v>
      </c>
      <c r="AQ42" s="19">
        <v>89143</v>
      </c>
      <c r="AR42" s="22">
        <v>6248569</v>
      </c>
      <c r="AS42" s="19">
        <v>5264286</v>
      </c>
      <c r="AT42" s="19">
        <v>541945</v>
      </c>
      <c r="AU42" s="19">
        <v>285579</v>
      </c>
      <c r="AV42" s="19">
        <v>64223</v>
      </c>
      <c r="AW42" s="19">
        <v>92536</v>
      </c>
      <c r="AX42" s="22">
        <v>6294124</v>
      </c>
      <c r="AY42" s="19">
        <v>5278051</v>
      </c>
      <c r="AZ42" s="19">
        <v>550584</v>
      </c>
      <c r="BA42" s="19">
        <v>302457</v>
      </c>
      <c r="BB42" s="19">
        <v>66777</v>
      </c>
      <c r="BC42" s="19">
        <v>96255</v>
      </c>
      <c r="BD42" s="22">
        <v>6335862</v>
      </c>
      <c r="BE42" s="19">
        <v>5291298</v>
      </c>
      <c r="BF42" s="19">
        <v>557919</v>
      </c>
      <c r="BG42" s="19">
        <v>317862</v>
      </c>
      <c r="BH42" s="19">
        <v>69237</v>
      </c>
      <c r="BI42" s="19">
        <v>99546</v>
      </c>
      <c r="BJ42" s="22">
        <v>6376792</v>
      </c>
      <c r="BK42" s="19">
        <v>5305237</v>
      </c>
      <c r="BL42" s="19">
        <v>565320</v>
      </c>
      <c r="BM42" s="19">
        <v>332225</v>
      </c>
      <c r="BN42" s="19">
        <v>71190</v>
      </c>
      <c r="BO42" s="19">
        <v>102820</v>
      </c>
      <c r="BP42" s="22">
        <v>6423113</v>
      </c>
      <c r="BQ42" s="19">
        <v>5314946</v>
      </c>
      <c r="BR42" s="19">
        <v>574755</v>
      </c>
      <c r="BS42" s="19">
        <v>350676</v>
      </c>
      <c r="BT42" s="19">
        <v>73101</v>
      </c>
      <c r="BU42" s="19">
        <v>109635</v>
      </c>
      <c r="BV42" s="22">
        <v>6483802</v>
      </c>
      <c r="BW42" s="19">
        <v>5286453</v>
      </c>
      <c r="BX42" s="19">
        <v>582140</v>
      </c>
      <c r="BY42" s="19">
        <v>389707</v>
      </c>
      <c r="BZ42" s="19">
        <v>99365</v>
      </c>
      <c r="CA42" s="19">
        <v>126137</v>
      </c>
      <c r="CB42" s="206">
        <v>6516922</v>
      </c>
      <c r="CC42" s="54">
        <v>5299190</v>
      </c>
      <c r="CD42" s="54">
        <v>590885</v>
      </c>
      <c r="CE42" s="54">
        <v>403796</v>
      </c>
      <c r="CF42" s="54">
        <v>99099</v>
      </c>
      <c r="CG42" s="54">
        <v>123952</v>
      </c>
      <c r="CH42" s="244">
        <v>6537334</v>
      </c>
      <c r="CI42" s="54">
        <v>5295511</v>
      </c>
      <c r="CJ42" s="54">
        <v>596206</v>
      </c>
      <c r="CK42" s="54">
        <v>412609</v>
      </c>
      <c r="CL42" s="54">
        <v>103090</v>
      </c>
      <c r="CM42" s="245">
        <v>129918</v>
      </c>
      <c r="CN42" s="276">
        <v>6570902</v>
      </c>
      <c r="CO42" s="276">
        <v>5300217</v>
      </c>
      <c r="CP42" s="276">
        <v>603260</v>
      </c>
      <c r="CQ42" s="54">
        <v>422454</v>
      </c>
      <c r="CR42" s="276">
        <v>106918</v>
      </c>
      <c r="CS42" s="297">
        <v>138053</v>
      </c>
      <c r="CT42" s="303">
        <f t="shared" si="20"/>
        <v>6596855</v>
      </c>
      <c r="CU42" s="41">
        <v>5297365</v>
      </c>
      <c r="CV42" s="41">
        <v>609808</v>
      </c>
      <c r="CW42" s="276">
        <v>432305</v>
      </c>
      <c r="CX42" s="41">
        <v>110773</v>
      </c>
      <c r="CY42" s="220">
        <v>146604</v>
      </c>
    </row>
    <row r="43" spans="1:103" s="41" customFormat="1">
      <c r="A43" s="102" t="s">
        <v>50</v>
      </c>
      <c r="B43" s="19">
        <v>2926324</v>
      </c>
      <c r="C43" s="19">
        <v>2714608</v>
      </c>
      <c r="D43" s="19">
        <v>61535</v>
      </c>
      <c r="E43" s="19">
        <v>82473</v>
      </c>
      <c r="F43" s="19">
        <v>21656</v>
      </c>
      <c r="G43" s="19">
        <v>46052</v>
      </c>
      <c r="H43" s="22">
        <v>3046355</v>
      </c>
      <c r="I43" s="19">
        <v>2701123</v>
      </c>
      <c r="J43" s="19">
        <v>86906</v>
      </c>
      <c r="K43" s="19">
        <v>151544</v>
      </c>
      <c r="L43" s="19">
        <v>41675</v>
      </c>
      <c r="M43" s="19">
        <v>65107</v>
      </c>
      <c r="N43" s="123">
        <v>2928046</v>
      </c>
      <c r="O43" s="19">
        <v>2715016</v>
      </c>
      <c r="P43" s="19">
        <v>61631</v>
      </c>
      <c r="Q43" s="19">
        <v>83166</v>
      </c>
      <c r="R43" s="19">
        <v>21844</v>
      </c>
      <c r="S43" s="19">
        <v>46389</v>
      </c>
      <c r="T43" s="22">
        <v>2929294</v>
      </c>
      <c r="U43" s="19">
        <v>2707234</v>
      </c>
      <c r="V43" s="19">
        <v>62883</v>
      </c>
      <c r="W43" s="19">
        <v>88882</v>
      </c>
      <c r="X43" s="19">
        <v>22895</v>
      </c>
      <c r="Y43" s="19">
        <v>47400</v>
      </c>
      <c r="Z43" s="22">
        <v>2929395</v>
      </c>
      <c r="AA43" s="19">
        <v>2698645</v>
      </c>
      <c r="AB43" s="19">
        <v>64130</v>
      </c>
      <c r="AC43" s="19">
        <v>93986</v>
      </c>
      <c r="AD43" s="19">
        <v>23857</v>
      </c>
      <c r="AE43" s="19">
        <v>48777</v>
      </c>
      <c r="AF43" s="22">
        <v>2933407</v>
      </c>
      <c r="AG43" s="19">
        <v>2693873</v>
      </c>
      <c r="AH43" s="19">
        <v>65443</v>
      </c>
      <c r="AI43" s="19">
        <v>98867</v>
      </c>
      <c r="AJ43" s="19">
        <v>24896</v>
      </c>
      <c r="AK43" s="19">
        <v>50328</v>
      </c>
      <c r="AL43" s="22">
        <v>2942739</v>
      </c>
      <c r="AM43" s="19">
        <v>2693462</v>
      </c>
      <c r="AN43" s="19">
        <v>67071</v>
      </c>
      <c r="AO43" s="19">
        <v>104271</v>
      </c>
      <c r="AP43" s="19">
        <v>26017</v>
      </c>
      <c r="AQ43" s="19">
        <v>51918</v>
      </c>
      <c r="AR43" s="22">
        <v>2951775</v>
      </c>
      <c r="AS43" s="19">
        <v>2692748</v>
      </c>
      <c r="AT43" s="19">
        <v>69077</v>
      </c>
      <c r="AU43" s="19">
        <v>109550</v>
      </c>
      <c r="AV43" s="19">
        <v>27111</v>
      </c>
      <c r="AW43" s="19">
        <v>53289</v>
      </c>
      <c r="AX43" s="22">
        <v>2967270</v>
      </c>
      <c r="AY43" s="19">
        <v>2697202</v>
      </c>
      <c r="AZ43" s="19">
        <v>71529</v>
      </c>
      <c r="BA43" s="19">
        <v>115351</v>
      </c>
      <c r="BB43" s="19">
        <v>28366</v>
      </c>
      <c r="BC43" s="19">
        <v>54822</v>
      </c>
      <c r="BD43" s="22">
        <v>2983360</v>
      </c>
      <c r="BE43" s="19">
        <v>2702517</v>
      </c>
      <c r="BF43" s="19">
        <v>74027</v>
      </c>
      <c r="BG43" s="19">
        <v>121008</v>
      </c>
      <c r="BH43" s="19">
        <v>29489</v>
      </c>
      <c r="BI43" s="19">
        <v>56319</v>
      </c>
      <c r="BJ43" s="22">
        <v>3002555</v>
      </c>
      <c r="BK43" s="19">
        <v>2710849</v>
      </c>
      <c r="BL43" s="19">
        <v>76542</v>
      </c>
      <c r="BM43" s="19">
        <v>126453</v>
      </c>
      <c r="BN43" s="19">
        <v>30560</v>
      </c>
      <c r="BO43" s="19">
        <v>58151</v>
      </c>
      <c r="BP43" s="22">
        <v>3007856</v>
      </c>
      <c r="BQ43" s="19">
        <v>2701186</v>
      </c>
      <c r="BR43" s="19">
        <v>79586</v>
      </c>
      <c r="BS43" s="19">
        <v>134402</v>
      </c>
      <c r="BT43" s="19">
        <v>31785</v>
      </c>
      <c r="BU43" s="19">
        <v>60897</v>
      </c>
      <c r="BV43" s="22">
        <v>3046355</v>
      </c>
      <c r="BW43" s="19">
        <v>2701123</v>
      </c>
      <c r="BX43" s="19">
        <v>86906</v>
      </c>
      <c r="BY43" s="19">
        <v>151544</v>
      </c>
      <c r="BZ43" s="19">
        <v>41675</v>
      </c>
      <c r="CA43" s="19">
        <v>65107</v>
      </c>
      <c r="CB43" s="206">
        <v>3062309</v>
      </c>
      <c r="CC43" s="54">
        <v>2705821</v>
      </c>
      <c r="CD43" s="54">
        <v>89843</v>
      </c>
      <c r="CE43" s="54">
        <v>158014</v>
      </c>
      <c r="CF43" s="54">
        <v>41991</v>
      </c>
      <c r="CG43" s="54">
        <v>66640</v>
      </c>
      <c r="CH43" s="244">
        <v>3074186</v>
      </c>
      <c r="CI43" s="54">
        <v>2705594</v>
      </c>
      <c r="CJ43" s="54">
        <v>92767</v>
      </c>
      <c r="CK43" s="54">
        <v>162894</v>
      </c>
      <c r="CL43" s="54">
        <v>43237</v>
      </c>
      <c r="CM43" s="245">
        <v>69694</v>
      </c>
      <c r="CN43" s="276">
        <v>3090416</v>
      </c>
      <c r="CO43" s="276">
        <v>2706690</v>
      </c>
      <c r="CP43" s="276">
        <v>96711</v>
      </c>
      <c r="CQ43" s="54">
        <v>168806</v>
      </c>
      <c r="CR43" s="276">
        <v>45118</v>
      </c>
      <c r="CS43" s="297">
        <v>73091</v>
      </c>
      <c r="CT43" s="303">
        <f t="shared" si="20"/>
        <v>3107126</v>
      </c>
      <c r="CU43" s="41">
        <v>2706164</v>
      </c>
      <c r="CV43" s="41">
        <v>101236</v>
      </c>
      <c r="CW43" s="276">
        <v>173594</v>
      </c>
      <c r="CX43" s="41">
        <v>47016</v>
      </c>
      <c r="CY43" s="220">
        <v>79116</v>
      </c>
    </row>
    <row r="44" spans="1:103" s="41" customFormat="1">
      <c r="A44" s="102" t="s">
        <v>51</v>
      </c>
      <c r="B44" s="19">
        <v>2688418</v>
      </c>
      <c r="C44" s="19">
        <v>2238918</v>
      </c>
      <c r="D44" s="19">
        <v>152558</v>
      </c>
      <c r="E44" s="19">
        <v>188252</v>
      </c>
      <c r="F44" s="19">
        <v>37706</v>
      </c>
      <c r="G44" s="19">
        <v>70984</v>
      </c>
      <c r="H44" s="22">
        <v>2853118</v>
      </c>
      <c r="I44" s="19">
        <v>2230539</v>
      </c>
      <c r="J44" s="19">
        <v>162700</v>
      </c>
      <c r="K44" s="19">
        <v>300042</v>
      </c>
      <c r="L44" s="19">
        <v>64891</v>
      </c>
      <c r="M44" s="19">
        <v>94946</v>
      </c>
      <c r="N44" s="123">
        <v>2692681</v>
      </c>
      <c r="O44" s="19">
        <v>2240202</v>
      </c>
      <c r="P44" s="19">
        <v>152865</v>
      </c>
      <c r="Q44" s="19">
        <v>190060</v>
      </c>
      <c r="R44" s="19">
        <v>38048</v>
      </c>
      <c r="S44" s="19">
        <v>71506</v>
      </c>
      <c r="T44" s="22">
        <v>2701346</v>
      </c>
      <c r="U44" s="19">
        <v>2237210</v>
      </c>
      <c r="V44" s="19">
        <v>153814</v>
      </c>
      <c r="W44" s="19">
        <v>197840</v>
      </c>
      <c r="X44" s="19">
        <v>38880</v>
      </c>
      <c r="Y44" s="19">
        <v>73602</v>
      </c>
      <c r="Z44" s="22">
        <v>2712561</v>
      </c>
      <c r="AA44" s="19">
        <v>2236239</v>
      </c>
      <c r="AB44" s="19">
        <v>154956</v>
      </c>
      <c r="AC44" s="19">
        <v>205336</v>
      </c>
      <c r="AD44" s="19">
        <v>40022</v>
      </c>
      <c r="AE44" s="19">
        <v>76008</v>
      </c>
      <c r="AF44" s="22">
        <v>2722070</v>
      </c>
      <c r="AG44" s="19">
        <v>2234500</v>
      </c>
      <c r="AH44" s="19">
        <v>155342</v>
      </c>
      <c r="AI44" s="19">
        <v>212930</v>
      </c>
      <c r="AJ44" s="19">
        <v>41020</v>
      </c>
      <c r="AK44" s="19">
        <v>78278</v>
      </c>
      <c r="AL44" s="22">
        <v>2731069</v>
      </c>
      <c r="AM44" s="19">
        <v>2232450</v>
      </c>
      <c r="AN44" s="19">
        <v>156460</v>
      </c>
      <c r="AO44" s="19">
        <v>220188</v>
      </c>
      <c r="AP44" s="19">
        <v>41913</v>
      </c>
      <c r="AQ44" s="19">
        <v>80058</v>
      </c>
      <c r="AR44" s="22">
        <v>2742204</v>
      </c>
      <c r="AS44" s="19">
        <v>2232790</v>
      </c>
      <c r="AT44" s="19">
        <v>156637</v>
      </c>
      <c r="AU44" s="19">
        <v>228394</v>
      </c>
      <c r="AV44" s="19">
        <v>42801</v>
      </c>
      <c r="AW44" s="19">
        <v>81582</v>
      </c>
      <c r="AX44" s="22">
        <v>2756267</v>
      </c>
      <c r="AY44" s="19">
        <v>2234581</v>
      </c>
      <c r="AZ44" s="19">
        <v>159015</v>
      </c>
      <c r="BA44" s="19">
        <v>236466</v>
      </c>
      <c r="BB44" s="19">
        <v>43579</v>
      </c>
      <c r="BC44" s="19">
        <v>82626</v>
      </c>
      <c r="BD44" s="22">
        <v>2777382</v>
      </c>
      <c r="BE44" s="19">
        <v>2241610</v>
      </c>
      <c r="BF44" s="19">
        <v>160700</v>
      </c>
      <c r="BG44" s="19">
        <v>245871</v>
      </c>
      <c r="BH44" s="19">
        <v>44772</v>
      </c>
      <c r="BI44" s="19">
        <v>84429</v>
      </c>
      <c r="BJ44" s="22">
        <v>2802134</v>
      </c>
      <c r="BK44" s="19">
        <v>2249736</v>
      </c>
      <c r="BL44" s="19">
        <v>164044</v>
      </c>
      <c r="BM44" s="19">
        <v>255409</v>
      </c>
      <c r="BN44" s="19">
        <v>46232</v>
      </c>
      <c r="BO44" s="19">
        <v>86713</v>
      </c>
      <c r="BP44" s="22">
        <v>2818747</v>
      </c>
      <c r="BQ44" s="19">
        <v>2252980</v>
      </c>
      <c r="BR44" s="19">
        <v>165904</v>
      </c>
      <c r="BS44" s="19">
        <v>263307</v>
      </c>
      <c r="BT44" s="19">
        <v>47427</v>
      </c>
      <c r="BU44" s="19">
        <v>89129</v>
      </c>
      <c r="BV44" s="22">
        <v>2853118</v>
      </c>
      <c r="BW44" s="19">
        <v>2230539</v>
      </c>
      <c r="BX44" s="19">
        <v>162700</v>
      </c>
      <c r="BY44" s="19">
        <v>300042</v>
      </c>
      <c r="BZ44" s="19">
        <v>64891</v>
      </c>
      <c r="CA44" s="19">
        <v>94946</v>
      </c>
      <c r="CB44" s="206">
        <v>2871238</v>
      </c>
      <c r="CC44" s="54">
        <v>2234288</v>
      </c>
      <c r="CD44" s="54">
        <v>166119</v>
      </c>
      <c r="CE44" s="54">
        <v>309914</v>
      </c>
      <c r="CF44" s="54">
        <v>65528</v>
      </c>
      <c r="CG44" s="54">
        <v>95389</v>
      </c>
      <c r="CH44" s="244">
        <v>2885905</v>
      </c>
      <c r="CI44" s="54">
        <v>2235436</v>
      </c>
      <c r="CJ44" s="54">
        <v>168228</v>
      </c>
      <c r="CK44" s="54">
        <v>317061</v>
      </c>
      <c r="CL44" s="54">
        <v>66995</v>
      </c>
      <c r="CM44" s="245">
        <v>98185</v>
      </c>
      <c r="CN44" s="276">
        <v>2893957</v>
      </c>
      <c r="CO44" s="276">
        <v>2232188</v>
      </c>
      <c r="CP44" s="276">
        <v>169331</v>
      </c>
      <c r="CQ44" s="54">
        <v>323560</v>
      </c>
      <c r="CR44" s="276">
        <v>68022</v>
      </c>
      <c r="CS44" s="297">
        <v>100856</v>
      </c>
      <c r="CT44" s="303">
        <f t="shared" si="20"/>
        <v>2904021</v>
      </c>
      <c r="CU44" s="41">
        <v>2229102</v>
      </c>
      <c r="CV44" s="41">
        <v>170637</v>
      </c>
      <c r="CW44" s="276">
        <v>329627</v>
      </c>
      <c r="CX44" s="41">
        <v>69879</v>
      </c>
      <c r="CY44" s="220">
        <v>104776</v>
      </c>
    </row>
    <row r="45" spans="1:103" s="41" customFormat="1">
      <c r="A45" s="102" t="s">
        <v>54</v>
      </c>
      <c r="B45" s="19">
        <v>9938444</v>
      </c>
      <c r="C45" s="19">
        <v>7848645</v>
      </c>
      <c r="D45" s="19">
        <v>1408536</v>
      </c>
      <c r="E45" s="19">
        <v>323877</v>
      </c>
      <c r="F45" s="19">
        <v>122226</v>
      </c>
      <c r="G45" s="19">
        <v>235160</v>
      </c>
      <c r="H45" s="22">
        <v>9883640</v>
      </c>
      <c r="I45" s="19">
        <v>7569939</v>
      </c>
      <c r="J45" s="19">
        <v>1383756</v>
      </c>
      <c r="K45" s="19">
        <v>436358</v>
      </c>
      <c r="L45" s="19">
        <v>190396</v>
      </c>
      <c r="M45" s="19">
        <v>303191</v>
      </c>
      <c r="N45" s="123">
        <v>9955146</v>
      </c>
      <c r="O45" s="19">
        <v>7855550</v>
      </c>
      <c r="P45" s="19">
        <v>1412170</v>
      </c>
      <c r="Q45" s="19">
        <v>326961</v>
      </c>
      <c r="R45" s="19">
        <v>123378</v>
      </c>
      <c r="S45" s="19">
        <v>237087</v>
      </c>
      <c r="T45" s="22">
        <v>10004341</v>
      </c>
      <c r="U45" s="19">
        <v>7869548</v>
      </c>
      <c r="V45" s="19">
        <v>1419269</v>
      </c>
      <c r="W45" s="19">
        <v>342667</v>
      </c>
      <c r="X45" s="19">
        <v>126312</v>
      </c>
      <c r="Y45" s="19">
        <v>246545</v>
      </c>
      <c r="Z45" s="22">
        <v>10037303</v>
      </c>
      <c r="AA45" s="19">
        <v>7874616</v>
      </c>
      <c r="AB45" s="19">
        <v>1422273</v>
      </c>
      <c r="AC45" s="19">
        <v>355288</v>
      </c>
      <c r="AD45" s="19">
        <v>129379</v>
      </c>
      <c r="AE45" s="19">
        <v>255747</v>
      </c>
      <c r="AF45" s="22">
        <v>10065881</v>
      </c>
      <c r="AG45" s="19">
        <v>7878389</v>
      </c>
      <c r="AH45" s="19">
        <v>1423223</v>
      </c>
      <c r="AI45" s="19">
        <v>366950</v>
      </c>
      <c r="AJ45" s="19">
        <v>132250</v>
      </c>
      <c r="AK45" s="19">
        <v>265069</v>
      </c>
      <c r="AL45" s="22">
        <v>10090280</v>
      </c>
      <c r="AM45" s="19">
        <v>7880669</v>
      </c>
      <c r="AN45" s="19">
        <v>1424242</v>
      </c>
      <c r="AO45" s="19">
        <v>377936</v>
      </c>
      <c r="AP45" s="19">
        <v>135160</v>
      </c>
      <c r="AQ45" s="19">
        <v>272273</v>
      </c>
      <c r="AR45" s="22">
        <v>10093266</v>
      </c>
      <c r="AS45" s="19">
        <v>7865919</v>
      </c>
      <c r="AT45" s="19">
        <v>1421866</v>
      </c>
      <c r="AU45" s="19">
        <v>388627</v>
      </c>
      <c r="AV45" s="19">
        <v>137800</v>
      </c>
      <c r="AW45" s="19">
        <v>279054</v>
      </c>
      <c r="AX45" s="22">
        <v>10083878</v>
      </c>
      <c r="AY45" s="19">
        <v>7841403</v>
      </c>
      <c r="AZ45" s="19">
        <v>1419164</v>
      </c>
      <c r="BA45" s="19">
        <v>398670</v>
      </c>
      <c r="BB45" s="19">
        <v>140258</v>
      </c>
      <c r="BC45" s="19">
        <v>284383</v>
      </c>
      <c r="BD45" s="22">
        <v>10049790</v>
      </c>
      <c r="BE45" s="19">
        <v>7800835</v>
      </c>
      <c r="BF45" s="19">
        <v>1412078</v>
      </c>
      <c r="BG45" s="19">
        <v>406482</v>
      </c>
      <c r="BH45" s="19">
        <v>142342</v>
      </c>
      <c r="BI45" s="19">
        <v>288053</v>
      </c>
      <c r="BJ45" s="22">
        <v>10003422</v>
      </c>
      <c r="BK45" s="19">
        <v>7750818</v>
      </c>
      <c r="BL45" s="19">
        <v>1403051</v>
      </c>
      <c r="BM45" s="19">
        <v>413827</v>
      </c>
      <c r="BN45" s="19">
        <v>144776</v>
      </c>
      <c r="BO45" s="19">
        <v>290950</v>
      </c>
      <c r="BP45" s="22">
        <v>9969727</v>
      </c>
      <c r="BQ45" s="19">
        <v>7715494</v>
      </c>
      <c r="BR45" s="19">
        <v>1391802</v>
      </c>
      <c r="BS45" s="19">
        <v>421106</v>
      </c>
      <c r="BT45" s="19">
        <v>145447</v>
      </c>
      <c r="BU45" s="19">
        <v>295878</v>
      </c>
      <c r="BV45" s="22">
        <v>9883640</v>
      </c>
      <c r="BW45" s="19">
        <v>7569939</v>
      </c>
      <c r="BX45" s="19">
        <v>1383756</v>
      </c>
      <c r="BY45" s="19">
        <v>436358</v>
      </c>
      <c r="BZ45" s="19">
        <v>190396</v>
      </c>
      <c r="CA45" s="19">
        <v>303191</v>
      </c>
      <c r="CB45" s="206">
        <v>9876187</v>
      </c>
      <c r="CC45" s="54">
        <v>7546042</v>
      </c>
      <c r="CD45" s="54">
        <v>1388219</v>
      </c>
      <c r="CE45" s="54">
        <v>447917</v>
      </c>
      <c r="CF45" s="54">
        <v>188914</v>
      </c>
      <c r="CG45" s="54">
        <v>305095</v>
      </c>
      <c r="CH45" s="244">
        <v>9883360</v>
      </c>
      <c r="CI45" s="54">
        <v>7533928</v>
      </c>
      <c r="CJ45" s="54">
        <v>1386032</v>
      </c>
      <c r="CK45" s="54">
        <v>456330</v>
      </c>
      <c r="CL45" s="54">
        <v>192867</v>
      </c>
      <c r="CM45" s="245">
        <v>314203</v>
      </c>
      <c r="CN45" s="276">
        <v>9895622</v>
      </c>
      <c r="CO45" s="276">
        <v>7526805</v>
      </c>
      <c r="CP45" s="276">
        <v>1380631</v>
      </c>
      <c r="CQ45" s="54">
        <v>466594</v>
      </c>
      <c r="CR45" s="276">
        <v>197191</v>
      </c>
      <c r="CS45" s="297">
        <v>324401</v>
      </c>
      <c r="CT45" s="303">
        <f t="shared" si="20"/>
        <v>9909877</v>
      </c>
      <c r="CU45" s="41">
        <v>7512721</v>
      </c>
      <c r="CV45" s="41">
        <v>1379996</v>
      </c>
      <c r="CW45" s="276">
        <v>476285</v>
      </c>
      <c r="CX45" s="41">
        <v>201870</v>
      </c>
      <c r="CY45" s="220">
        <v>339005</v>
      </c>
    </row>
    <row r="46" spans="1:103" s="41" customFormat="1">
      <c r="A46" s="102" t="s">
        <v>55</v>
      </c>
      <c r="B46" s="19">
        <v>4919479</v>
      </c>
      <c r="C46" s="19">
        <v>4345383</v>
      </c>
      <c r="D46" s="19">
        <v>175049</v>
      </c>
      <c r="E46" s="19">
        <v>143382</v>
      </c>
      <c r="F46" s="19">
        <v>57208</v>
      </c>
      <c r="G46" s="19">
        <v>198457</v>
      </c>
      <c r="H46" s="22">
        <v>5303925</v>
      </c>
      <c r="I46" s="19">
        <v>4405142</v>
      </c>
      <c r="J46" s="19">
        <v>269141</v>
      </c>
      <c r="K46" s="19">
        <v>250258</v>
      </c>
      <c r="L46" s="19">
        <v>103160</v>
      </c>
      <c r="M46" s="19">
        <v>276224</v>
      </c>
      <c r="N46" s="123">
        <v>4933787</v>
      </c>
      <c r="O46" s="19">
        <v>4355164</v>
      </c>
      <c r="P46" s="19">
        <v>175632</v>
      </c>
      <c r="Q46" s="19">
        <v>144954</v>
      </c>
      <c r="R46" s="19">
        <v>57850</v>
      </c>
      <c r="S46" s="19">
        <v>200187</v>
      </c>
      <c r="T46" s="22">
        <v>4982339</v>
      </c>
      <c r="U46" s="19">
        <v>4376911</v>
      </c>
      <c r="V46" s="19">
        <v>183798</v>
      </c>
      <c r="W46" s="19">
        <v>155623</v>
      </c>
      <c r="X46" s="19">
        <v>59816</v>
      </c>
      <c r="Y46" s="19">
        <v>206191</v>
      </c>
      <c r="Z46" s="22">
        <v>5016643</v>
      </c>
      <c r="AA46" s="19">
        <v>4387809</v>
      </c>
      <c r="AB46" s="19">
        <v>190670</v>
      </c>
      <c r="AC46" s="19">
        <v>164507</v>
      </c>
      <c r="AD46" s="19">
        <v>61745</v>
      </c>
      <c r="AE46" s="19">
        <v>211912</v>
      </c>
      <c r="AF46" s="22">
        <v>5046708</v>
      </c>
      <c r="AG46" s="19">
        <v>4395785</v>
      </c>
      <c r="AH46" s="19">
        <v>197472</v>
      </c>
      <c r="AI46" s="19">
        <v>172995</v>
      </c>
      <c r="AJ46" s="19">
        <v>63584</v>
      </c>
      <c r="AK46" s="19">
        <v>216872</v>
      </c>
      <c r="AL46" s="22">
        <v>5078014</v>
      </c>
      <c r="AM46" s="19">
        <v>4404971</v>
      </c>
      <c r="AN46" s="19">
        <v>204057</v>
      </c>
      <c r="AO46" s="19">
        <v>181555</v>
      </c>
      <c r="AP46" s="19">
        <v>65658</v>
      </c>
      <c r="AQ46" s="19">
        <v>221773</v>
      </c>
      <c r="AR46" s="22">
        <v>5104890</v>
      </c>
      <c r="AS46" s="19">
        <v>4411343</v>
      </c>
      <c r="AT46" s="19">
        <v>209460</v>
      </c>
      <c r="AU46" s="19">
        <v>190293</v>
      </c>
      <c r="AV46" s="19">
        <v>67501</v>
      </c>
      <c r="AW46" s="19">
        <v>226293</v>
      </c>
      <c r="AX46" s="22">
        <v>5143134</v>
      </c>
      <c r="AY46" s="19">
        <v>4424042</v>
      </c>
      <c r="AZ46" s="19">
        <v>217275</v>
      </c>
      <c r="BA46" s="19">
        <v>199838</v>
      </c>
      <c r="BB46" s="19">
        <v>69749</v>
      </c>
      <c r="BC46" s="19">
        <v>232230</v>
      </c>
      <c r="BD46" s="22">
        <v>5182360</v>
      </c>
      <c r="BE46" s="19">
        <v>4440783</v>
      </c>
      <c r="BF46" s="19">
        <v>223522</v>
      </c>
      <c r="BG46" s="19">
        <v>208363</v>
      </c>
      <c r="BH46" s="19">
        <v>72121</v>
      </c>
      <c r="BI46" s="19">
        <v>237571</v>
      </c>
      <c r="BJ46" s="22">
        <v>5220393</v>
      </c>
      <c r="BK46" s="19">
        <v>4458479</v>
      </c>
      <c r="BL46" s="19">
        <v>228109</v>
      </c>
      <c r="BM46" s="19">
        <v>216574</v>
      </c>
      <c r="BN46" s="19">
        <v>74529</v>
      </c>
      <c r="BO46" s="19">
        <v>242702</v>
      </c>
      <c r="BP46" s="22">
        <v>5266214</v>
      </c>
      <c r="BQ46" s="19">
        <v>4468132</v>
      </c>
      <c r="BR46" s="19">
        <v>238033</v>
      </c>
      <c r="BS46" s="19">
        <v>226384</v>
      </c>
      <c r="BT46" s="19">
        <v>76502</v>
      </c>
      <c r="BU46" s="19">
        <v>257163</v>
      </c>
      <c r="BV46" s="22">
        <v>5303925</v>
      </c>
      <c r="BW46" s="19">
        <v>4405142</v>
      </c>
      <c r="BX46" s="19">
        <v>269141</v>
      </c>
      <c r="BY46" s="19">
        <v>250258</v>
      </c>
      <c r="BZ46" s="19">
        <v>103160</v>
      </c>
      <c r="CA46" s="19">
        <v>276224</v>
      </c>
      <c r="CB46" s="206">
        <v>5344861</v>
      </c>
      <c r="CC46" s="54">
        <v>4425203</v>
      </c>
      <c r="CD46" s="54">
        <v>275995</v>
      </c>
      <c r="CE46" s="54">
        <v>259297</v>
      </c>
      <c r="CF46" s="54">
        <v>103324</v>
      </c>
      <c r="CG46" s="54">
        <v>281042</v>
      </c>
      <c r="CH46" s="244">
        <v>5379139</v>
      </c>
      <c r="CI46" s="54">
        <v>4429871</v>
      </c>
      <c r="CJ46" s="54">
        <v>287314</v>
      </c>
      <c r="CK46" s="54">
        <v>264359</v>
      </c>
      <c r="CL46" s="54">
        <v>106576</v>
      </c>
      <c r="CM46" s="245">
        <v>291019</v>
      </c>
      <c r="CN46" s="276">
        <v>5420380</v>
      </c>
      <c r="CO46" s="276">
        <v>4441604</v>
      </c>
      <c r="CP46" s="276">
        <v>297370</v>
      </c>
      <c r="CQ46" s="54">
        <v>270545</v>
      </c>
      <c r="CR46" s="276">
        <v>109705</v>
      </c>
      <c r="CS46" s="297">
        <v>301156</v>
      </c>
      <c r="CT46" s="303">
        <f t="shared" si="20"/>
        <v>5457173</v>
      </c>
      <c r="CU46" s="41">
        <v>4444157</v>
      </c>
      <c r="CV46" s="41">
        <v>309165</v>
      </c>
      <c r="CW46" s="276">
        <v>277009</v>
      </c>
      <c r="CX46" s="41">
        <v>112827</v>
      </c>
      <c r="CY46" s="220">
        <v>314015</v>
      </c>
    </row>
    <row r="47" spans="1:103" s="41" customFormat="1">
      <c r="A47" s="102" t="s">
        <v>56</v>
      </c>
      <c r="B47" s="19">
        <v>5595211</v>
      </c>
      <c r="C47" s="19">
        <v>4697029</v>
      </c>
      <c r="D47" s="19">
        <v>628907</v>
      </c>
      <c r="E47" s="19">
        <v>118592</v>
      </c>
      <c r="F47" s="19">
        <v>61925</v>
      </c>
      <c r="G47" s="19">
        <v>88758</v>
      </c>
      <c r="H47" s="22">
        <v>5988927</v>
      </c>
      <c r="I47" s="19">
        <v>4850748</v>
      </c>
      <c r="J47" s="19">
        <v>687149</v>
      </c>
      <c r="K47" s="19">
        <v>212470</v>
      </c>
      <c r="L47" s="19">
        <v>106142</v>
      </c>
      <c r="M47" s="19">
        <v>132418</v>
      </c>
      <c r="N47" s="123">
        <v>5605868</v>
      </c>
      <c r="O47" s="19">
        <v>4703009</v>
      </c>
      <c r="P47" s="19">
        <v>631088</v>
      </c>
      <c r="Q47" s="19">
        <v>119708</v>
      </c>
      <c r="R47" s="19">
        <v>62546</v>
      </c>
      <c r="S47" s="19">
        <v>89517</v>
      </c>
      <c r="T47" s="22">
        <v>5641994</v>
      </c>
      <c r="U47" s="19">
        <v>4719045</v>
      </c>
      <c r="V47" s="19">
        <v>637012</v>
      </c>
      <c r="W47" s="19">
        <v>128242</v>
      </c>
      <c r="X47" s="19">
        <v>64858</v>
      </c>
      <c r="Y47" s="19">
        <v>92837</v>
      </c>
      <c r="Z47" s="22">
        <v>5675641</v>
      </c>
      <c r="AA47" s="19">
        <v>4733876</v>
      </c>
      <c r="AB47" s="19">
        <v>641967</v>
      </c>
      <c r="AC47" s="19">
        <v>136575</v>
      </c>
      <c r="AD47" s="19">
        <v>67064</v>
      </c>
      <c r="AE47" s="19">
        <v>96159</v>
      </c>
      <c r="AF47" s="22">
        <v>5704639</v>
      </c>
      <c r="AG47" s="19">
        <v>4745841</v>
      </c>
      <c r="AH47" s="19">
        <v>645832</v>
      </c>
      <c r="AI47" s="19">
        <v>144672</v>
      </c>
      <c r="AJ47" s="19">
        <v>69089</v>
      </c>
      <c r="AK47" s="19">
        <v>99205</v>
      </c>
      <c r="AL47" s="22">
        <v>5742650</v>
      </c>
      <c r="AM47" s="19">
        <v>4764943</v>
      </c>
      <c r="AN47" s="19">
        <v>650819</v>
      </c>
      <c r="AO47" s="19">
        <v>153056</v>
      </c>
      <c r="AP47" s="19">
        <v>71258</v>
      </c>
      <c r="AQ47" s="19">
        <v>102574</v>
      </c>
      <c r="AR47" s="22">
        <v>5785130</v>
      </c>
      <c r="AS47" s="19">
        <v>4787323</v>
      </c>
      <c r="AT47" s="19">
        <v>656020</v>
      </c>
      <c r="AU47" s="19">
        <v>161999</v>
      </c>
      <c r="AV47" s="19">
        <v>73844</v>
      </c>
      <c r="AW47" s="19">
        <v>105944</v>
      </c>
      <c r="AX47" s="22">
        <v>5832977</v>
      </c>
      <c r="AY47" s="19">
        <v>4813322</v>
      </c>
      <c r="AZ47" s="19">
        <v>662119</v>
      </c>
      <c r="BA47" s="19">
        <v>171960</v>
      </c>
      <c r="BB47" s="19">
        <v>76198</v>
      </c>
      <c r="BC47" s="19">
        <v>109378</v>
      </c>
      <c r="BD47" s="22">
        <v>5878399</v>
      </c>
      <c r="BE47" s="19">
        <v>4839132</v>
      </c>
      <c r="BF47" s="19">
        <v>666369</v>
      </c>
      <c r="BG47" s="19">
        <v>181520</v>
      </c>
      <c r="BH47" s="19">
        <v>78777</v>
      </c>
      <c r="BI47" s="19">
        <v>112601</v>
      </c>
      <c r="BJ47" s="22">
        <v>5911605</v>
      </c>
      <c r="BK47" s="19">
        <v>4855753</v>
      </c>
      <c r="BL47" s="19">
        <v>670189</v>
      </c>
      <c r="BM47" s="19">
        <v>189700</v>
      </c>
      <c r="BN47" s="19">
        <v>80823</v>
      </c>
      <c r="BO47" s="19">
        <v>115140</v>
      </c>
      <c r="BP47" s="22">
        <v>5987580</v>
      </c>
      <c r="BQ47" s="19">
        <v>4900629</v>
      </c>
      <c r="BR47" s="19">
        <v>678710</v>
      </c>
      <c r="BS47" s="19">
        <v>203907</v>
      </c>
      <c r="BT47" s="19">
        <v>83271</v>
      </c>
      <c r="BU47" s="19">
        <v>121063</v>
      </c>
      <c r="BV47" s="22">
        <v>5988927</v>
      </c>
      <c r="BW47" s="19">
        <v>4850748</v>
      </c>
      <c r="BX47" s="19">
        <v>687149</v>
      </c>
      <c r="BY47" s="19">
        <v>212470</v>
      </c>
      <c r="BZ47" s="19">
        <v>106142</v>
      </c>
      <c r="CA47" s="19">
        <v>132418</v>
      </c>
      <c r="CB47" s="206">
        <v>6010688</v>
      </c>
      <c r="CC47" s="54">
        <v>4858955</v>
      </c>
      <c r="CD47" s="54">
        <v>692600</v>
      </c>
      <c r="CE47" s="54">
        <v>221155</v>
      </c>
      <c r="CF47" s="54">
        <v>106317</v>
      </c>
      <c r="CG47" s="54">
        <v>131661</v>
      </c>
      <c r="CH47" s="244">
        <v>6021988</v>
      </c>
      <c r="CI47" s="54">
        <v>4856485</v>
      </c>
      <c r="CJ47" s="54">
        <v>694659</v>
      </c>
      <c r="CK47" s="54">
        <v>225314</v>
      </c>
      <c r="CL47" s="54">
        <v>109223</v>
      </c>
      <c r="CM47" s="245">
        <v>136307</v>
      </c>
      <c r="CN47" s="276">
        <v>6044171</v>
      </c>
      <c r="CO47" s="276">
        <v>4860145</v>
      </c>
      <c r="CP47" s="276">
        <v>698121</v>
      </c>
      <c r="CQ47" s="54">
        <v>232947</v>
      </c>
      <c r="CR47" s="276">
        <v>112849</v>
      </c>
      <c r="CS47" s="297">
        <v>140109</v>
      </c>
      <c r="CT47" s="303">
        <f t="shared" si="20"/>
        <v>6063589</v>
      </c>
      <c r="CU47" s="41">
        <v>4858040</v>
      </c>
      <c r="CV47" s="41">
        <v>702267</v>
      </c>
      <c r="CW47" s="276">
        <v>240222</v>
      </c>
      <c r="CX47" s="41">
        <v>116623</v>
      </c>
      <c r="CY47" s="220">
        <v>146437</v>
      </c>
    </row>
    <row r="48" spans="1:103" s="41" customFormat="1">
      <c r="A48" s="102" t="s">
        <v>58</v>
      </c>
      <c r="B48" s="19">
        <v>1711263</v>
      </c>
      <c r="C48" s="19">
        <v>1497111</v>
      </c>
      <c r="D48" s="19">
        <v>68311</v>
      </c>
      <c r="E48" s="19">
        <v>94425</v>
      </c>
      <c r="F48" s="19">
        <v>15080</v>
      </c>
      <c r="G48" s="19">
        <v>36336</v>
      </c>
      <c r="H48" s="22">
        <v>1826341</v>
      </c>
      <c r="I48" s="19">
        <v>1499753</v>
      </c>
      <c r="J48" s="19">
        <v>80959</v>
      </c>
      <c r="K48" s="19">
        <v>167405</v>
      </c>
      <c r="L48" s="19">
        <v>28426</v>
      </c>
      <c r="M48" s="19">
        <v>49798</v>
      </c>
      <c r="N48" s="123">
        <v>1713194</v>
      </c>
      <c r="O48" s="19">
        <v>1497703</v>
      </c>
      <c r="P48" s="19">
        <v>68448</v>
      </c>
      <c r="Q48" s="19">
        <v>95247</v>
      </c>
      <c r="R48" s="19">
        <v>15220</v>
      </c>
      <c r="S48" s="19">
        <v>36576</v>
      </c>
      <c r="T48" s="22">
        <v>1717705</v>
      </c>
      <c r="U48" s="19">
        <v>1493035</v>
      </c>
      <c r="V48" s="19">
        <v>69523</v>
      </c>
      <c r="W48" s="19">
        <v>101552</v>
      </c>
      <c r="X48" s="19">
        <v>15892</v>
      </c>
      <c r="Y48" s="19">
        <v>37703</v>
      </c>
      <c r="Z48" s="22">
        <v>1724236</v>
      </c>
      <c r="AA48" s="19">
        <v>1490564</v>
      </c>
      <c r="AB48" s="19">
        <v>70106</v>
      </c>
      <c r="AC48" s="19">
        <v>107991</v>
      </c>
      <c r="AD48" s="19">
        <v>16481</v>
      </c>
      <c r="AE48" s="19">
        <v>39094</v>
      </c>
      <c r="AF48" s="22">
        <v>1732873</v>
      </c>
      <c r="AG48" s="19">
        <v>1490290</v>
      </c>
      <c r="AH48" s="19">
        <v>71086</v>
      </c>
      <c r="AI48" s="19">
        <v>114000</v>
      </c>
      <c r="AJ48" s="19">
        <v>17113</v>
      </c>
      <c r="AK48" s="19">
        <v>40384</v>
      </c>
      <c r="AL48" s="22">
        <v>1741450</v>
      </c>
      <c r="AM48" s="19">
        <v>1490894</v>
      </c>
      <c r="AN48" s="19">
        <v>71985</v>
      </c>
      <c r="AO48" s="19">
        <v>119049</v>
      </c>
      <c r="AP48" s="19">
        <v>17859</v>
      </c>
      <c r="AQ48" s="19">
        <v>41663</v>
      </c>
      <c r="AR48" s="22">
        <v>1751069</v>
      </c>
      <c r="AS48" s="19">
        <v>1492946</v>
      </c>
      <c r="AT48" s="19">
        <v>72716</v>
      </c>
      <c r="AU48" s="19">
        <v>124243</v>
      </c>
      <c r="AV48" s="19">
        <v>18502</v>
      </c>
      <c r="AW48" s="19">
        <v>42662</v>
      </c>
      <c r="AX48" s="22">
        <v>1759779</v>
      </c>
      <c r="AY48" s="19">
        <v>1493323</v>
      </c>
      <c r="AZ48" s="19">
        <v>73881</v>
      </c>
      <c r="BA48" s="19">
        <v>129734</v>
      </c>
      <c r="BB48" s="19">
        <v>19272</v>
      </c>
      <c r="BC48" s="19">
        <v>43569</v>
      </c>
      <c r="BD48" s="22">
        <v>1769473</v>
      </c>
      <c r="BE48" s="19">
        <v>1495267</v>
      </c>
      <c r="BF48" s="19">
        <v>74607</v>
      </c>
      <c r="BG48" s="19">
        <v>134947</v>
      </c>
      <c r="BH48" s="19">
        <v>19967</v>
      </c>
      <c r="BI48" s="19">
        <v>44685</v>
      </c>
      <c r="BJ48" s="22">
        <v>1783432</v>
      </c>
      <c r="BK48" s="19">
        <v>1500241</v>
      </c>
      <c r="BL48" s="19">
        <v>75968</v>
      </c>
      <c r="BM48" s="19">
        <v>140498</v>
      </c>
      <c r="BN48" s="19">
        <v>20681</v>
      </c>
      <c r="BO48" s="19">
        <v>46044</v>
      </c>
      <c r="BP48" s="22">
        <v>1796619</v>
      </c>
      <c r="BQ48" s="19">
        <v>1499331</v>
      </c>
      <c r="BR48" s="19">
        <v>78651</v>
      </c>
      <c r="BS48" s="19">
        <v>150470</v>
      </c>
      <c r="BT48" s="19">
        <v>21537</v>
      </c>
      <c r="BU48" s="19">
        <v>46630</v>
      </c>
      <c r="BV48" s="22">
        <v>1826341</v>
      </c>
      <c r="BW48" s="19">
        <v>1499753</v>
      </c>
      <c r="BX48" s="19">
        <v>80959</v>
      </c>
      <c r="BY48" s="19">
        <v>167405</v>
      </c>
      <c r="BZ48" s="19">
        <v>28426</v>
      </c>
      <c r="CA48" s="19">
        <v>49798</v>
      </c>
      <c r="CB48" s="206">
        <v>1842641</v>
      </c>
      <c r="CC48" s="54">
        <v>1506941</v>
      </c>
      <c r="CD48" s="54">
        <v>82837</v>
      </c>
      <c r="CE48" s="54">
        <v>174516</v>
      </c>
      <c r="CF48" s="54">
        <v>28669</v>
      </c>
      <c r="CG48" s="54">
        <v>49678</v>
      </c>
      <c r="CH48" s="244">
        <v>1855525</v>
      </c>
      <c r="CI48" s="54">
        <v>1510296</v>
      </c>
      <c r="CJ48" s="54">
        <v>84236</v>
      </c>
      <c r="CK48" s="54">
        <v>179970</v>
      </c>
      <c r="CL48" s="54">
        <v>29545</v>
      </c>
      <c r="CM48" s="245">
        <v>51478</v>
      </c>
      <c r="CN48" s="276">
        <v>1868516</v>
      </c>
      <c r="CO48" s="276">
        <v>1512922</v>
      </c>
      <c r="CP48" s="276">
        <v>85707</v>
      </c>
      <c r="CQ48" s="54">
        <v>185419</v>
      </c>
      <c r="CR48" s="276">
        <v>30763</v>
      </c>
      <c r="CS48" s="297">
        <v>53705</v>
      </c>
      <c r="CT48" s="303">
        <f t="shared" si="20"/>
        <v>1881503</v>
      </c>
      <c r="CU48" s="41">
        <v>1514386</v>
      </c>
      <c r="CV48" s="41">
        <v>87349</v>
      </c>
      <c r="CW48" s="276">
        <v>191325</v>
      </c>
      <c r="CX48" s="41">
        <v>31990</v>
      </c>
      <c r="CY48" s="220">
        <v>56453</v>
      </c>
    </row>
    <row r="49" spans="1:103" s="41" customFormat="1">
      <c r="A49" s="102" t="s">
        <v>64</v>
      </c>
      <c r="B49" s="41">
        <v>642200</v>
      </c>
      <c r="C49" s="41">
        <v>590133</v>
      </c>
      <c r="D49" s="41">
        <v>3926</v>
      </c>
      <c r="E49" s="41">
        <v>7786</v>
      </c>
      <c r="F49" s="41">
        <v>5714</v>
      </c>
      <c r="G49" s="41">
        <v>34641</v>
      </c>
      <c r="H49" s="43">
        <v>672591</v>
      </c>
      <c r="I49" s="41">
        <v>598007</v>
      </c>
      <c r="J49" s="41">
        <v>7720</v>
      </c>
      <c r="K49" s="41">
        <v>13467</v>
      </c>
      <c r="L49" s="41">
        <v>10365</v>
      </c>
      <c r="M49" s="41">
        <v>43032</v>
      </c>
      <c r="N49" s="124">
        <v>641183</v>
      </c>
      <c r="O49" s="41">
        <v>589033</v>
      </c>
      <c r="P49" s="41">
        <v>3923</v>
      </c>
      <c r="Q49" s="41">
        <v>7835</v>
      </c>
      <c r="R49" s="41">
        <v>5748</v>
      </c>
      <c r="S49" s="41">
        <v>34644</v>
      </c>
      <c r="T49" s="43">
        <v>636211</v>
      </c>
      <c r="U49" s="41">
        <v>582599</v>
      </c>
      <c r="V49" s="41">
        <v>4235</v>
      </c>
      <c r="W49" s="41">
        <v>8392</v>
      </c>
      <c r="X49" s="41">
        <v>5840</v>
      </c>
      <c r="Y49" s="41">
        <v>35145</v>
      </c>
      <c r="Z49" s="43">
        <v>633521</v>
      </c>
      <c r="AA49" s="41">
        <v>578170</v>
      </c>
      <c r="AB49" s="41">
        <v>4541</v>
      </c>
      <c r="AC49" s="41">
        <v>9087</v>
      </c>
      <c r="AD49" s="41">
        <v>5978</v>
      </c>
      <c r="AE49" s="41">
        <v>35745</v>
      </c>
      <c r="AF49" s="43">
        <v>632689</v>
      </c>
      <c r="AG49" s="41">
        <v>575647</v>
      </c>
      <c r="AH49" s="41">
        <v>4784</v>
      </c>
      <c r="AI49" s="41">
        <v>9806</v>
      </c>
      <c r="AJ49" s="41">
        <v>6174</v>
      </c>
      <c r="AK49" s="41">
        <v>36278</v>
      </c>
      <c r="AL49" s="43">
        <v>636196</v>
      </c>
      <c r="AM49" s="41">
        <v>576848</v>
      </c>
      <c r="AN49" s="41">
        <v>5297</v>
      </c>
      <c r="AO49" s="41">
        <v>10630</v>
      </c>
      <c r="AP49" s="41">
        <v>6350</v>
      </c>
      <c r="AQ49" s="41">
        <v>37071</v>
      </c>
      <c r="AR49" s="43">
        <v>635222</v>
      </c>
      <c r="AS49" s="41">
        <v>574193</v>
      </c>
      <c r="AT49" s="41">
        <v>5658</v>
      </c>
      <c r="AU49" s="41">
        <v>11155</v>
      </c>
      <c r="AV49" s="41">
        <v>6569</v>
      </c>
      <c r="AW49" s="41">
        <v>37647</v>
      </c>
      <c r="AX49" s="43">
        <v>636453</v>
      </c>
      <c r="AY49" s="41">
        <v>573364</v>
      </c>
      <c r="AZ49" s="41">
        <v>5985</v>
      </c>
      <c r="BA49" s="41">
        <v>11857</v>
      </c>
      <c r="BB49" s="41">
        <v>6735</v>
      </c>
      <c r="BC49" s="41">
        <v>38512</v>
      </c>
      <c r="BD49" s="43">
        <v>637904</v>
      </c>
      <c r="BE49" s="41">
        <v>573310</v>
      </c>
      <c r="BF49" s="41">
        <v>6147</v>
      </c>
      <c r="BG49" s="41">
        <v>12477</v>
      </c>
      <c r="BH49" s="41">
        <v>6886</v>
      </c>
      <c r="BI49" s="41">
        <v>39084</v>
      </c>
      <c r="BJ49" s="43">
        <v>641481</v>
      </c>
      <c r="BK49" s="41">
        <v>574816</v>
      </c>
      <c r="BL49" s="41">
        <v>6459</v>
      </c>
      <c r="BM49" s="41">
        <v>13227</v>
      </c>
      <c r="BN49" s="41">
        <v>7154</v>
      </c>
      <c r="BO49" s="41">
        <v>39825</v>
      </c>
      <c r="BP49" s="43">
        <v>646844</v>
      </c>
      <c r="BQ49" s="41">
        <v>576498</v>
      </c>
      <c r="BR49" s="41">
        <v>7233</v>
      </c>
      <c r="BS49" s="41">
        <v>14718</v>
      </c>
      <c r="BT49" s="41">
        <v>7603</v>
      </c>
      <c r="BU49" s="41">
        <v>40792</v>
      </c>
      <c r="BV49" s="43">
        <v>672591</v>
      </c>
      <c r="BW49" s="41">
        <v>598007</v>
      </c>
      <c r="BX49" s="41">
        <v>7720</v>
      </c>
      <c r="BY49" s="41">
        <v>13467</v>
      </c>
      <c r="BZ49" s="41">
        <v>10365</v>
      </c>
      <c r="CA49" s="41">
        <v>43032</v>
      </c>
      <c r="CB49" s="206">
        <v>683932</v>
      </c>
      <c r="CC49" s="54">
        <v>605688</v>
      </c>
      <c r="CD49" s="54">
        <v>8613</v>
      </c>
      <c r="CE49" s="54">
        <v>15318</v>
      </c>
      <c r="CF49" s="54">
        <v>10704</v>
      </c>
      <c r="CG49" s="54">
        <v>43609</v>
      </c>
      <c r="CH49" s="244">
        <v>699628</v>
      </c>
      <c r="CI49" s="54">
        <v>616336</v>
      </c>
      <c r="CJ49" s="54">
        <v>10029</v>
      </c>
      <c r="CK49" s="54">
        <v>17230</v>
      </c>
      <c r="CL49" s="54">
        <v>11330</v>
      </c>
      <c r="CM49" s="245">
        <v>44703</v>
      </c>
      <c r="CN49" s="276">
        <v>723393</v>
      </c>
      <c r="CO49" s="276">
        <v>631555</v>
      </c>
      <c r="CP49" s="276">
        <v>12498</v>
      </c>
      <c r="CQ49" s="54">
        <v>20771</v>
      </c>
      <c r="CR49" s="276">
        <v>12466</v>
      </c>
      <c r="CS49" s="297">
        <v>46103</v>
      </c>
      <c r="CT49" s="303">
        <f t="shared" si="20"/>
        <v>739482</v>
      </c>
      <c r="CU49" s="276">
        <v>640384</v>
      </c>
      <c r="CV49" s="276">
        <v>14810</v>
      </c>
      <c r="CW49" s="276">
        <v>23439</v>
      </c>
      <c r="CX49" s="276">
        <v>13339</v>
      </c>
      <c r="CY49" s="220">
        <v>47510</v>
      </c>
    </row>
    <row r="50" spans="1:103" s="41" customFormat="1">
      <c r="A50" s="102" t="s">
        <v>65</v>
      </c>
      <c r="B50" s="41">
        <v>11353140</v>
      </c>
      <c r="C50" s="41">
        <v>9561577</v>
      </c>
      <c r="D50" s="41">
        <v>1299943</v>
      </c>
      <c r="E50" s="41">
        <v>217123</v>
      </c>
      <c r="F50" s="41">
        <v>115616</v>
      </c>
      <c r="G50" s="41">
        <v>158881</v>
      </c>
      <c r="H50" s="43">
        <v>11536504</v>
      </c>
      <c r="I50" s="41">
        <v>9359263</v>
      </c>
      <c r="J50" s="41">
        <v>1389115</v>
      </c>
      <c r="K50" s="41">
        <v>354674</v>
      </c>
      <c r="L50" s="41">
        <v>203223</v>
      </c>
      <c r="M50" s="41">
        <v>230229</v>
      </c>
      <c r="N50" s="124">
        <v>11363719</v>
      </c>
      <c r="O50" s="41">
        <v>9565015</v>
      </c>
      <c r="P50" s="41">
        <v>1302719</v>
      </c>
      <c r="Q50" s="41">
        <v>219116</v>
      </c>
      <c r="R50" s="41">
        <v>116653</v>
      </c>
      <c r="S50" s="41">
        <v>160216</v>
      </c>
      <c r="T50" s="43">
        <v>11391298</v>
      </c>
      <c r="U50" s="41">
        <v>9561362</v>
      </c>
      <c r="V50" s="41">
        <v>1313240</v>
      </c>
      <c r="W50" s="41">
        <v>229808</v>
      </c>
      <c r="X50" s="41">
        <v>120264</v>
      </c>
      <c r="Y50" s="41">
        <v>166624</v>
      </c>
      <c r="Z50" s="43">
        <v>11410582</v>
      </c>
      <c r="AA50" s="41">
        <v>9552161</v>
      </c>
      <c r="AB50" s="41">
        <v>1322249</v>
      </c>
      <c r="AC50" s="41">
        <v>239689</v>
      </c>
      <c r="AD50" s="41">
        <v>123523</v>
      </c>
      <c r="AE50" s="41">
        <v>172960</v>
      </c>
      <c r="AF50" s="43">
        <v>11430306</v>
      </c>
      <c r="AG50" s="41">
        <v>9544449</v>
      </c>
      <c r="AH50" s="41">
        <v>1329335</v>
      </c>
      <c r="AI50" s="41">
        <v>249573</v>
      </c>
      <c r="AJ50" s="41">
        <v>127044</v>
      </c>
      <c r="AK50" s="41">
        <v>179905</v>
      </c>
      <c r="AL50" s="43">
        <v>11445095</v>
      </c>
      <c r="AM50" s="41">
        <v>9534556</v>
      </c>
      <c r="AN50" s="41">
        <v>1334607</v>
      </c>
      <c r="AO50" s="41">
        <v>259435</v>
      </c>
      <c r="AP50" s="41">
        <v>130618</v>
      </c>
      <c r="AQ50" s="41">
        <v>185879</v>
      </c>
      <c r="AR50" s="43">
        <v>11450954</v>
      </c>
      <c r="AS50" s="41">
        <v>9515639</v>
      </c>
      <c r="AT50" s="41">
        <v>1339782</v>
      </c>
      <c r="AU50" s="41">
        <v>269683</v>
      </c>
      <c r="AV50" s="41">
        <v>134064</v>
      </c>
      <c r="AW50" s="41">
        <v>191786</v>
      </c>
      <c r="AX50" s="43">
        <v>11458390</v>
      </c>
      <c r="AY50" s="41">
        <v>9497296</v>
      </c>
      <c r="AZ50" s="41">
        <v>1346499</v>
      </c>
      <c r="BA50" s="41">
        <v>280432</v>
      </c>
      <c r="BB50" s="41">
        <v>137430</v>
      </c>
      <c r="BC50" s="41">
        <v>196733</v>
      </c>
      <c r="BD50" s="43">
        <v>11477641</v>
      </c>
      <c r="BE50" s="41">
        <v>9489483</v>
      </c>
      <c r="BF50" s="41">
        <v>1353450</v>
      </c>
      <c r="BG50" s="41">
        <v>291834</v>
      </c>
      <c r="BH50" s="41">
        <v>141117</v>
      </c>
      <c r="BI50" s="41">
        <v>201757</v>
      </c>
      <c r="BJ50" s="43">
        <v>11485910</v>
      </c>
      <c r="BK50" s="41">
        <v>9474320</v>
      </c>
      <c r="BL50" s="41">
        <v>1358260</v>
      </c>
      <c r="BM50" s="41">
        <v>302101</v>
      </c>
      <c r="BN50" s="41">
        <v>144421</v>
      </c>
      <c r="BO50" s="41">
        <v>206808</v>
      </c>
      <c r="BP50" s="43">
        <v>11542645</v>
      </c>
      <c r="BQ50" s="41">
        <v>9488718</v>
      </c>
      <c r="BR50" s="41">
        <v>1369854</v>
      </c>
      <c r="BS50" s="41">
        <v>326413</v>
      </c>
      <c r="BT50" s="41">
        <v>147445</v>
      </c>
      <c r="BU50" s="41">
        <v>210215</v>
      </c>
      <c r="BV50" s="43">
        <v>11536504</v>
      </c>
      <c r="BW50" s="41">
        <v>9359263</v>
      </c>
      <c r="BX50" s="41">
        <v>1389115</v>
      </c>
      <c r="BY50" s="41">
        <v>354674</v>
      </c>
      <c r="BZ50" s="41">
        <v>203223</v>
      </c>
      <c r="CA50" s="41">
        <v>230229</v>
      </c>
      <c r="CB50" s="206">
        <v>11544951</v>
      </c>
      <c r="CC50" s="54">
        <v>9351839</v>
      </c>
      <c r="CD50" s="54">
        <v>1400016</v>
      </c>
      <c r="CE50" s="54">
        <v>367116</v>
      </c>
      <c r="CF50" s="54">
        <v>202067</v>
      </c>
      <c r="CG50" s="54">
        <v>223913</v>
      </c>
      <c r="CH50" s="244">
        <v>11544225</v>
      </c>
      <c r="CI50" s="54">
        <v>9321104</v>
      </c>
      <c r="CJ50" s="54">
        <v>1405464</v>
      </c>
      <c r="CK50" s="54">
        <v>377119</v>
      </c>
      <c r="CL50" s="54">
        <v>207671</v>
      </c>
      <c r="CM50" s="245">
        <v>232867</v>
      </c>
      <c r="CN50" s="276">
        <v>11570808</v>
      </c>
      <c r="CO50" s="276">
        <v>9310848</v>
      </c>
      <c r="CP50" s="276">
        <v>1414464</v>
      </c>
      <c r="CQ50" s="54">
        <v>389271</v>
      </c>
      <c r="CR50" s="276">
        <v>214090</v>
      </c>
      <c r="CS50" s="297">
        <v>242135</v>
      </c>
      <c r="CT50" s="303">
        <f t="shared" si="20"/>
        <v>11594163</v>
      </c>
      <c r="CU50" s="276">
        <v>9288260</v>
      </c>
      <c r="CV50" s="276">
        <v>1426459</v>
      </c>
      <c r="CW50" s="276">
        <v>403190</v>
      </c>
      <c r="CX50" s="276">
        <v>220672</v>
      </c>
      <c r="CY50" s="220">
        <v>255582</v>
      </c>
    </row>
    <row r="51" spans="1:103" s="41" customFormat="1">
      <c r="A51" s="102" t="s">
        <v>69</v>
      </c>
      <c r="B51" s="41">
        <v>754844</v>
      </c>
      <c r="C51" s="41">
        <v>665352</v>
      </c>
      <c r="D51" s="41">
        <v>4774</v>
      </c>
      <c r="E51" s="41">
        <v>10903</v>
      </c>
      <c r="F51" s="41">
        <v>8156</v>
      </c>
      <c r="G51" s="41">
        <v>65659</v>
      </c>
      <c r="H51" s="43">
        <v>814180</v>
      </c>
      <c r="I51" s="41">
        <v>689502</v>
      </c>
      <c r="J51" s="41">
        <v>9959</v>
      </c>
      <c r="K51" s="41">
        <v>22119</v>
      </c>
      <c r="L51" s="41">
        <v>14800</v>
      </c>
      <c r="M51" s="41">
        <v>77800</v>
      </c>
      <c r="N51" s="124">
        <v>755657</v>
      </c>
      <c r="O51" s="41">
        <v>665805</v>
      </c>
      <c r="P51" s="41">
        <v>4784</v>
      </c>
      <c r="Q51" s="41">
        <v>10997</v>
      </c>
      <c r="R51" s="41">
        <v>8229</v>
      </c>
      <c r="S51" s="41">
        <v>65842</v>
      </c>
      <c r="T51" s="43">
        <v>758705</v>
      </c>
      <c r="U51" s="41">
        <v>666093</v>
      </c>
      <c r="V51" s="41">
        <v>5233</v>
      </c>
      <c r="W51" s="41">
        <v>12550</v>
      </c>
      <c r="X51" s="41">
        <v>8508</v>
      </c>
      <c r="Y51" s="41">
        <v>66321</v>
      </c>
      <c r="Z51" s="43">
        <v>761709</v>
      </c>
      <c r="AA51" s="41">
        <v>666486</v>
      </c>
      <c r="AB51" s="41">
        <v>5711</v>
      </c>
      <c r="AC51" s="41">
        <v>13860</v>
      </c>
      <c r="AD51" s="41">
        <v>8791</v>
      </c>
      <c r="AE51" s="41">
        <v>66861</v>
      </c>
      <c r="AF51" s="43">
        <v>766440</v>
      </c>
      <c r="AG51" s="41">
        <v>668382</v>
      </c>
      <c r="AH51" s="41">
        <v>6164</v>
      </c>
      <c r="AI51" s="41">
        <v>15173</v>
      </c>
      <c r="AJ51" s="41">
        <v>9048</v>
      </c>
      <c r="AK51" s="41">
        <v>67673</v>
      </c>
      <c r="AL51" s="43">
        <v>773539</v>
      </c>
      <c r="AM51" s="41">
        <v>672306</v>
      </c>
      <c r="AN51" s="41">
        <v>6617</v>
      </c>
      <c r="AO51" s="41">
        <v>16618</v>
      </c>
      <c r="AP51" s="41">
        <v>9391</v>
      </c>
      <c r="AQ51" s="41">
        <v>68607</v>
      </c>
      <c r="AR51" s="43">
        <v>779315</v>
      </c>
      <c r="AS51" s="41">
        <v>675306</v>
      </c>
      <c r="AT51" s="41">
        <v>7103</v>
      </c>
      <c r="AU51" s="41">
        <v>17950</v>
      </c>
      <c r="AV51" s="41">
        <v>9764</v>
      </c>
      <c r="AW51" s="41">
        <v>69192</v>
      </c>
      <c r="AX51" s="43">
        <v>787380</v>
      </c>
      <c r="AY51" s="41">
        <v>680503</v>
      </c>
      <c r="AZ51" s="41">
        <v>7673</v>
      </c>
      <c r="BA51" s="41">
        <v>19071</v>
      </c>
      <c r="BB51" s="41">
        <v>10045</v>
      </c>
      <c r="BC51" s="41">
        <v>70088</v>
      </c>
      <c r="BD51" s="43">
        <v>795689</v>
      </c>
      <c r="BE51" s="41">
        <v>686308</v>
      </c>
      <c r="BF51" s="41">
        <v>8158</v>
      </c>
      <c r="BG51" s="41">
        <v>19960</v>
      </c>
      <c r="BH51" s="41">
        <v>10378</v>
      </c>
      <c r="BI51" s="41">
        <v>70885</v>
      </c>
      <c r="BJ51" s="43">
        <v>804194</v>
      </c>
      <c r="BK51" s="41">
        <v>692070</v>
      </c>
      <c r="BL51" s="41">
        <v>8515</v>
      </c>
      <c r="BM51" s="41">
        <v>21016</v>
      </c>
      <c r="BN51" s="41">
        <v>10775</v>
      </c>
      <c r="BO51" s="41">
        <v>71818</v>
      </c>
      <c r="BP51" s="43">
        <v>812383</v>
      </c>
      <c r="BQ51" s="41">
        <v>694483</v>
      </c>
      <c r="BR51" s="41">
        <v>9247</v>
      </c>
      <c r="BS51" s="41">
        <v>23455</v>
      </c>
      <c r="BT51" s="41">
        <v>11307</v>
      </c>
      <c r="BU51" s="41">
        <v>73891</v>
      </c>
      <c r="BV51" s="43">
        <v>814180</v>
      </c>
      <c r="BW51" s="41">
        <v>689502</v>
      </c>
      <c r="BX51" s="41">
        <v>9959</v>
      </c>
      <c r="BY51" s="41">
        <v>22119</v>
      </c>
      <c r="BZ51" s="41">
        <v>14800</v>
      </c>
      <c r="CA51" s="41">
        <v>77800</v>
      </c>
      <c r="CB51" s="206">
        <v>824082</v>
      </c>
      <c r="CC51" s="54">
        <v>695376</v>
      </c>
      <c r="CD51" s="54">
        <v>10985</v>
      </c>
      <c r="CE51" s="54">
        <v>24020</v>
      </c>
      <c r="CF51" s="54">
        <v>15256</v>
      </c>
      <c r="CG51" s="54">
        <v>78445</v>
      </c>
      <c r="CH51" s="244">
        <v>833354</v>
      </c>
      <c r="CI51" s="54">
        <v>698668</v>
      </c>
      <c r="CJ51" s="54">
        <v>13346</v>
      </c>
      <c r="CK51" s="54">
        <v>25715</v>
      </c>
      <c r="CL51" s="54">
        <v>15683</v>
      </c>
      <c r="CM51" s="245">
        <v>79942</v>
      </c>
      <c r="CN51" s="276">
        <v>844877</v>
      </c>
      <c r="CO51" s="276">
        <v>703647</v>
      </c>
      <c r="CP51" s="276">
        <v>15004</v>
      </c>
      <c r="CQ51" s="54">
        <v>28725</v>
      </c>
      <c r="CR51" s="276">
        <v>16358</v>
      </c>
      <c r="CS51" s="297">
        <v>81143</v>
      </c>
      <c r="CT51" s="303">
        <f t="shared" si="20"/>
        <v>853175</v>
      </c>
      <c r="CU51" s="276">
        <v>708452</v>
      </c>
      <c r="CV51" s="276">
        <v>15206</v>
      </c>
      <c r="CW51" s="276">
        <v>30537</v>
      </c>
      <c r="CX51" s="276">
        <v>16827</v>
      </c>
      <c r="CY51" s="220">
        <v>82153</v>
      </c>
    </row>
    <row r="52" spans="1:103" s="41" customFormat="1">
      <c r="A52" s="104" t="s">
        <v>73</v>
      </c>
      <c r="B52" s="45">
        <v>5363675</v>
      </c>
      <c r="C52" s="45">
        <v>4688520</v>
      </c>
      <c r="D52" s="45">
        <v>301759</v>
      </c>
      <c r="E52" s="45">
        <v>192921</v>
      </c>
      <c r="F52" s="45">
        <v>44955</v>
      </c>
      <c r="G52" s="45">
        <v>135520</v>
      </c>
      <c r="H52" s="100">
        <v>5686986</v>
      </c>
      <c r="I52" s="45">
        <v>4738411</v>
      </c>
      <c r="J52" s="45">
        <v>350898</v>
      </c>
      <c r="K52" s="45">
        <v>336056</v>
      </c>
      <c r="L52" s="45">
        <v>79398</v>
      </c>
      <c r="M52" s="45">
        <v>182223</v>
      </c>
      <c r="N52" s="125">
        <v>5374133</v>
      </c>
      <c r="O52" s="45">
        <v>4694816</v>
      </c>
      <c r="P52" s="45">
        <v>302575</v>
      </c>
      <c r="Q52" s="45">
        <v>194829</v>
      </c>
      <c r="R52" s="45">
        <v>45413</v>
      </c>
      <c r="S52" s="45">
        <v>136500</v>
      </c>
      <c r="T52" s="100">
        <v>5408061</v>
      </c>
      <c r="U52" s="45">
        <v>4706629</v>
      </c>
      <c r="V52" s="45">
        <v>307052</v>
      </c>
      <c r="W52" s="45">
        <v>206884</v>
      </c>
      <c r="X52" s="45">
        <v>47456</v>
      </c>
      <c r="Y52" s="45">
        <v>140040</v>
      </c>
      <c r="Z52" s="100">
        <v>5444638</v>
      </c>
      <c r="AA52" s="45">
        <v>4720560</v>
      </c>
      <c r="AB52" s="45">
        <v>311992</v>
      </c>
      <c r="AC52" s="45">
        <v>218599</v>
      </c>
      <c r="AD52" s="45">
        <v>49498</v>
      </c>
      <c r="AE52" s="45">
        <v>143989</v>
      </c>
      <c r="AF52" s="100">
        <v>5474360</v>
      </c>
      <c r="AG52" s="45">
        <v>4730740</v>
      </c>
      <c r="AH52" s="45">
        <v>315339</v>
      </c>
      <c r="AI52" s="45">
        <v>229305</v>
      </c>
      <c r="AJ52" s="45">
        <v>51408</v>
      </c>
      <c r="AK52" s="45">
        <v>147568</v>
      </c>
      <c r="AL52" s="100">
        <v>5508789</v>
      </c>
      <c r="AM52" s="45">
        <v>4746021</v>
      </c>
      <c r="AN52" s="45">
        <v>318347</v>
      </c>
      <c r="AO52" s="45">
        <v>239973</v>
      </c>
      <c r="AP52" s="45">
        <v>53369</v>
      </c>
      <c r="AQ52" s="45">
        <v>151079</v>
      </c>
      <c r="AR52" s="100">
        <v>5538806</v>
      </c>
      <c r="AS52" s="45">
        <v>4755880</v>
      </c>
      <c r="AT52" s="45">
        <v>321785</v>
      </c>
      <c r="AU52" s="45">
        <v>251301</v>
      </c>
      <c r="AV52" s="45">
        <v>55284</v>
      </c>
      <c r="AW52" s="45">
        <v>154556</v>
      </c>
      <c r="AX52" s="100">
        <v>5568505</v>
      </c>
      <c r="AY52" s="45">
        <v>4764967</v>
      </c>
      <c r="AZ52" s="45">
        <v>325158</v>
      </c>
      <c r="BA52" s="45">
        <v>263157</v>
      </c>
      <c r="BB52" s="45">
        <v>57350</v>
      </c>
      <c r="BC52" s="45">
        <v>157873</v>
      </c>
      <c r="BD52" s="100">
        <v>5598893</v>
      </c>
      <c r="BE52" s="45">
        <v>4775485</v>
      </c>
      <c r="BF52" s="45">
        <v>327997</v>
      </c>
      <c r="BG52" s="45">
        <v>275064</v>
      </c>
      <c r="BH52" s="45">
        <v>59379</v>
      </c>
      <c r="BI52" s="45">
        <v>160968</v>
      </c>
      <c r="BJ52" s="100">
        <v>5627967</v>
      </c>
      <c r="BK52" s="45">
        <v>4786662</v>
      </c>
      <c r="BL52" s="45">
        <v>330490</v>
      </c>
      <c r="BM52" s="45">
        <v>285827</v>
      </c>
      <c r="BN52" s="45">
        <v>61069</v>
      </c>
      <c r="BO52" s="45">
        <v>163919</v>
      </c>
      <c r="BP52" s="100">
        <v>5654774</v>
      </c>
      <c r="BQ52" s="45">
        <v>4784510</v>
      </c>
      <c r="BR52" s="45">
        <v>336054</v>
      </c>
      <c r="BS52" s="45">
        <v>299123</v>
      </c>
      <c r="BT52" s="45">
        <v>63220</v>
      </c>
      <c r="BU52" s="45">
        <v>171867</v>
      </c>
      <c r="BV52" s="100">
        <v>5686986</v>
      </c>
      <c r="BW52" s="45">
        <v>4738411</v>
      </c>
      <c r="BX52" s="45">
        <v>350898</v>
      </c>
      <c r="BY52" s="45">
        <v>336056</v>
      </c>
      <c r="BZ52" s="45">
        <v>79398</v>
      </c>
      <c r="CA52" s="45">
        <v>182223</v>
      </c>
      <c r="CB52" s="207">
        <v>5711767</v>
      </c>
      <c r="CC52" s="99">
        <v>4743951</v>
      </c>
      <c r="CD52" s="99">
        <v>354774</v>
      </c>
      <c r="CE52" s="99">
        <v>348269</v>
      </c>
      <c r="CF52" s="99">
        <v>80034</v>
      </c>
      <c r="CG52" s="208">
        <v>184739</v>
      </c>
      <c r="CH52" s="246">
        <v>5726398</v>
      </c>
      <c r="CI52" s="99">
        <v>4741504</v>
      </c>
      <c r="CJ52" s="99">
        <v>357385</v>
      </c>
      <c r="CK52" s="99">
        <v>355468</v>
      </c>
      <c r="CL52" s="99">
        <v>82481</v>
      </c>
      <c r="CM52" s="247">
        <v>189560</v>
      </c>
      <c r="CN52" s="299">
        <v>5742713</v>
      </c>
      <c r="CO52" s="300">
        <v>4739713</v>
      </c>
      <c r="CP52" s="300">
        <v>359618</v>
      </c>
      <c r="CQ52" s="99">
        <v>363925</v>
      </c>
      <c r="CR52" s="300">
        <v>85001</v>
      </c>
      <c r="CS52" s="301">
        <v>194456</v>
      </c>
      <c r="CT52" s="305">
        <f t="shared" si="20"/>
        <v>5757564</v>
      </c>
      <c r="CU52" s="300">
        <v>4733409</v>
      </c>
      <c r="CV52" s="300">
        <v>361973</v>
      </c>
      <c r="CW52" s="300">
        <v>372248</v>
      </c>
      <c r="CX52" s="300">
        <v>87879</v>
      </c>
      <c r="CY52" s="302">
        <v>202055</v>
      </c>
    </row>
    <row r="53" spans="1:103" s="41" customFormat="1">
      <c r="A53" s="105" t="s">
        <v>122</v>
      </c>
      <c r="B53" s="220">
        <f>SUM(B55:B63)</f>
        <v>53594378</v>
      </c>
      <c r="C53" s="221">
        <f t="shared" ref="C53:BN53" si="21">SUM(C55:C63)</f>
        <v>39611132</v>
      </c>
      <c r="D53" s="221">
        <f t="shared" si="21"/>
        <v>5936969</v>
      </c>
      <c r="E53" s="221">
        <f t="shared" si="21"/>
        <v>5254087</v>
      </c>
      <c r="F53" s="221">
        <f t="shared" si="21"/>
        <v>474443</v>
      </c>
      <c r="G53" s="221">
        <f t="shared" si="21"/>
        <v>2317747</v>
      </c>
      <c r="H53" s="222">
        <f t="shared" si="21"/>
        <v>55317240</v>
      </c>
      <c r="I53" s="221">
        <f t="shared" si="21"/>
        <v>38008094</v>
      </c>
      <c r="J53" s="221">
        <f t="shared" si="21"/>
        <v>6049443</v>
      </c>
      <c r="K53" s="221">
        <f t="shared" si="21"/>
        <v>6991969</v>
      </c>
      <c r="L53" s="221">
        <f t="shared" si="21"/>
        <v>891465</v>
      </c>
      <c r="M53" s="221">
        <f t="shared" si="21"/>
        <v>3376269</v>
      </c>
      <c r="N53" s="223">
        <f t="shared" si="21"/>
        <v>53666821</v>
      </c>
      <c r="O53" s="221">
        <f t="shared" si="21"/>
        <v>39607337</v>
      </c>
      <c r="P53" s="221">
        <f t="shared" si="21"/>
        <v>5944141</v>
      </c>
      <c r="Q53" s="221">
        <f t="shared" si="21"/>
        <v>5299523</v>
      </c>
      <c r="R53" s="221">
        <f t="shared" si="21"/>
        <v>478164</v>
      </c>
      <c r="S53" s="221">
        <f t="shared" si="21"/>
        <v>2337656</v>
      </c>
      <c r="T53" s="222">
        <f t="shared" si="21"/>
        <v>53910648</v>
      </c>
      <c r="U53" s="221">
        <f t="shared" si="21"/>
        <v>39562515</v>
      </c>
      <c r="V53" s="221">
        <f t="shared" si="21"/>
        <v>5973945</v>
      </c>
      <c r="W53" s="221">
        <f t="shared" si="21"/>
        <v>5447526</v>
      </c>
      <c r="X53" s="221">
        <f t="shared" si="21"/>
        <v>497026</v>
      </c>
      <c r="Y53" s="221">
        <f t="shared" si="21"/>
        <v>2429636</v>
      </c>
      <c r="Z53" s="222">
        <f t="shared" si="21"/>
        <v>54134361</v>
      </c>
      <c r="AA53" s="221">
        <f t="shared" si="21"/>
        <v>39503490</v>
      </c>
      <c r="AB53" s="221">
        <f t="shared" si="21"/>
        <v>6003647</v>
      </c>
      <c r="AC53" s="221">
        <f t="shared" si="21"/>
        <v>5592355</v>
      </c>
      <c r="AD53" s="221">
        <f t="shared" si="21"/>
        <v>515882</v>
      </c>
      <c r="AE53" s="221">
        <f t="shared" si="21"/>
        <v>2518987</v>
      </c>
      <c r="AF53" s="222">
        <f t="shared" si="21"/>
        <v>54319451</v>
      </c>
      <c r="AG53" s="221">
        <f t="shared" si="21"/>
        <v>39428899</v>
      </c>
      <c r="AH53" s="221">
        <f t="shared" si="21"/>
        <v>6026473</v>
      </c>
      <c r="AI53" s="221">
        <f t="shared" si="21"/>
        <v>5729834</v>
      </c>
      <c r="AJ53" s="221">
        <f t="shared" si="21"/>
        <v>534327</v>
      </c>
      <c r="AK53" s="221">
        <f t="shared" si="21"/>
        <v>2599918</v>
      </c>
      <c r="AL53" s="222">
        <f t="shared" si="21"/>
        <v>54459795</v>
      </c>
      <c r="AM53" s="221">
        <f t="shared" si="21"/>
        <v>39329497</v>
      </c>
      <c r="AN53" s="221">
        <f t="shared" si="21"/>
        <v>6044416</v>
      </c>
      <c r="AO53" s="221">
        <f t="shared" si="21"/>
        <v>5858305</v>
      </c>
      <c r="AP53" s="221">
        <f t="shared" si="21"/>
        <v>552464</v>
      </c>
      <c r="AQ53" s="221">
        <f t="shared" si="21"/>
        <v>2675113</v>
      </c>
      <c r="AR53" s="222">
        <f t="shared" si="21"/>
        <v>54531266</v>
      </c>
      <c r="AS53" s="221">
        <f t="shared" si="21"/>
        <v>39178589</v>
      </c>
      <c r="AT53" s="221">
        <f t="shared" si="21"/>
        <v>6052165</v>
      </c>
      <c r="AU53" s="221">
        <f t="shared" si="21"/>
        <v>5979648</v>
      </c>
      <c r="AV53" s="221">
        <f t="shared" si="21"/>
        <v>570303</v>
      </c>
      <c r="AW53" s="221">
        <f t="shared" si="21"/>
        <v>2750561</v>
      </c>
      <c r="AX53" s="222">
        <f t="shared" si="21"/>
        <v>54627987</v>
      </c>
      <c r="AY53" s="221">
        <f t="shared" si="21"/>
        <v>39043600</v>
      </c>
      <c r="AZ53" s="221">
        <f t="shared" si="21"/>
        <v>6065534</v>
      </c>
      <c r="BA53" s="221">
        <f t="shared" si="21"/>
        <v>6109838</v>
      </c>
      <c r="BB53" s="221">
        <f t="shared" si="21"/>
        <v>587918</v>
      </c>
      <c r="BC53" s="221">
        <f t="shared" si="21"/>
        <v>2821097</v>
      </c>
      <c r="BD53" s="222">
        <f t="shared" si="21"/>
        <v>54761693</v>
      </c>
      <c r="BE53" s="221">
        <f t="shared" si="21"/>
        <v>38928600</v>
      </c>
      <c r="BF53" s="221">
        <f t="shared" si="21"/>
        <v>6076560</v>
      </c>
      <c r="BG53" s="221">
        <f t="shared" si="21"/>
        <v>6258041</v>
      </c>
      <c r="BH53" s="221">
        <f t="shared" si="21"/>
        <v>606343</v>
      </c>
      <c r="BI53" s="221">
        <f t="shared" si="21"/>
        <v>2892149</v>
      </c>
      <c r="BJ53" s="222">
        <f t="shared" si="21"/>
        <v>54924779</v>
      </c>
      <c r="BK53" s="221">
        <f t="shared" si="21"/>
        <v>38815968</v>
      </c>
      <c r="BL53" s="221">
        <f t="shared" si="21"/>
        <v>6099157</v>
      </c>
      <c r="BM53" s="221">
        <f t="shared" si="21"/>
        <v>6421141</v>
      </c>
      <c r="BN53" s="221">
        <f t="shared" si="21"/>
        <v>624868</v>
      </c>
      <c r="BO53" s="221">
        <f t="shared" ref="BO53:CY53" si="22">SUM(BO55:BO63)</f>
        <v>2963645</v>
      </c>
      <c r="BP53" s="222">
        <f t="shared" si="22"/>
        <v>55283679</v>
      </c>
      <c r="BQ53" s="221">
        <f t="shared" si="22"/>
        <v>38886499</v>
      </c>
      <c r="BR53" s="221">
        <f t="shared" si="22"/>
        <v>6139647</v>
      </c>
      <c r="BS53" s="221">
        <f t="shared" si="22"/>
        <v>6583250</v>
      </c>
      <c r="BT53" s="221">
        <f t="shared" si="22"/>
        <v>637136</v>
      </c>
      <c r="BU53" s="221">
        <f t="shared" si="22"/>
        <v>3037147</v>
      </c>
      <c r="BV53" s="222">
        <f t="shared" si="22"/>
        <v>55317240</v>
      </c>
      <c r="BW53" s="221">
        <f t="shared" si="22"/>
        <v>38008094</v>
      </c>
      <c r="BX53" s="221">
        <f t="shared" si="22"/>
        <v>6049443</v>
      </c>
      <c r="BY53" s="221">
        <f t="shared" si="22"/>
        <v>6991969</v>
      </c>
      <c r="BZ53" s="221">
        <f t="shared" si="22"/>
        <v>891465</v>
      </c>
      <c r="CA53" s="221">
        <f t="shared" si="22"/>
        <v>3376269</v>
      </c>
      <c r="CB53" s="222">
        <f t="shared" si="22"/>
        <v>55521598</v>
      </c>
      <c r="CC53" s="221">
        <f t="shared" si="22"/>
        <v>38014596</v>
      </c>
      <c r="CD53" s="221">
        <f t="shared" si="22"/>
        <v>6177878</v>
      </c>
      <c r="CE53" s="221">
        <f t="shared" si="22"/>
        <v>7192169</v>
      </c>
      <c r="CF53" s="221">
        <f t="shared" si="22"/>
        <v>808563</v>
      </c>
      <c r="CG53" s="221">
        <f t="shared" si="22"/>
        <v>3328392</v>
      </c>
      <c r="CH53" s="221">
        <f t="shared" si="22"/>
        <v>55761091</v>
      </c>
      <c r="CI53" s="221">
        <f>SUM(CI55:CI63)</f>
        <v>37899436</v>
      </c>
      <c r="CJ53" s="221">
        <f t="shared" si="22"/>
        <v>6217418</v>
      </c>
      <c r="CK53" s="221">
        <f t="shared" si="22"/>
        <v>7367346</v>
      </c>
      <c r="CL53" s="221">
        <f>SUM(CL55:CL63)</f>
        <v>830336</v>
      </c>
      <c r="CM53" s="221">
        <f t="shared" si="22"/>
        <v>3446555</v>
      </c>
      <c r="CN53" s="221">
        <f t="shared" si="22"/>
        <v>55943073</v>
      </c>
      <c r="CO53" s="221">
        <f t="shared" si="22"/>
        <v>37737353</v>
      </c>
      <c r="CP53" s="221">
        <f t="shared" si="22"/>
        <v>6257497</v>
      </c>
      <c r="CQ53" s="221">
        <f t="shared" si="22"/>
        <v>7544644</v>
      </c>
      <c r="CR53" s="221">
        <f t="shared" si="22"/>
        <v>856020</v>
      </c>
      <c r="CS53" s="298">
        <f t="shared" si="22"/>
        <v>3547559</v>
      </c>
      <c r="CT53" s="221">
        <f t="shared" si="22"/>
        <v>56152333</v>
      </c>
      <c r="CU53" s="221">
        <f t="shared" si="22"/>
        <v>37519045</v>
      </c>
      <c r="CV53" s="221">
        <f t="shared" si="22"/>
        <v>6316700</v>
      </c>
      <c r="CW53" s="221">
        <f t="shared" si="22"/>
        <v>7736058</v>
      </c>
      <c r="CX53" s="221">
        <f t="shared" si="22"/>
        <v>884519</v>
      </c>
      <c r="CY53" s="221">
        <f t="shared" si="22"/>
        <v>3696011</v>
      </c>
    </row>
    <row r="54" spans="1:103" s="41" customFormat="1">
      <c r="A54" s="105" t="s">
        <v>177</v>
      </c>
      <c r="C54" s="4"/>
      <c r="D54" s="4"/>
      <c r="E54" s="4"/>
      <c r="F54" s="4"/>
      <c r="G54" s="4"/>
      <c r="H54" s="43"/>
      <c r="I54" s="4"/>
      <c r="J54" s="4"/>
      <c r="K54" s="4"/>
      <c r="L54" s="4"/>
      <c r="M54" s="4">
        <v>0</v>
      </c>
      <c r="N54" s="124"/>
      <c r="O54" s="4"/>
      <c r="P54" s="4"/>
      <c r="Q54" s="4"/>
      <c r="R54" s="4"/>
      <c r="S54" s="4"/>
      <c r="T54" s="43"/>
      <c r="U54" s="4"/>
      <c r="V54" s="4"/>
      <c r="W54" s="4"/>
      <c r="X54" s="4"/>
      <c r="Y54" s="4"/>
      <c r="Z54" s="43"/>
      <c r="AA54" s="4"/>
      <c r="AB54" s="4"/>
      <c r="AC54" s="4"/>
      <c r="AD54" s="4"/>
      <c r="AE54" s="4"/>
      <c r="AF54" s="43"/>
      <c r="AG54" s="4"/>
      <c r="AH54" s="4"/>
      <c r="AI54" s="4"/>
      <c r="AJ54" s="4"/>
      <c r="AK54" s="4"/>
      <c r="AL54" s="43"/>
      <c r="AM54" s="4"/>
      <c r="AN54" s="4"/>
      <c r="AO54" s="4"/>
      <c r="AP54" s="4"/>
      <c r="AQ54" s="4"/>
      <c r="AR54" s="43"/>
      <c r="AS54" s="4"/>
      <c r="AT54" s="4"/>
      <c r="AU54" s="4"/>
      <c r="AV54" s="4"/>
      <c r="AW54" s="4"/>
      <c r="AX54" s="43"/>
      <c r="AY54" s="4"/>
      <c r="AZ54" s="4"/>
      <c r="BA54" s="4"/>
      <c r="BB54" s="4"/>
      <c r="BC54" s="4"/>
      <c r="BD54" s="43"/>
      <c r="BE54" s="4"/>
      <c r="BF54" s="4"/>
      <c r="BG54" s="4"/>
      <c r="BH54" s="4"/>
      <c r="BI54" s="4"/>
      <c r="BJ54" s="43"/>
      <c r="BK54" s="4"/>
      <c r="BL54" s="4"/>
      <c r="BM54" s="4"/>
      <c r="BN54" s="4"/>
      <c r="BO54" s="4"/>
      <c r="BP54" s="43"/>
      <c r="BQ54" s="4"/>
      <c r="BR54" s="4"/>
      <c r="BS54" s="4"/>
      <c r="BT54" s="4"/>
      <c r="BU54" s="4"/>
      <c r="BV54" s="43"/>
      <c r="BW54" s="4"/>
      <c r="BX54" s="4"/>
      <c r="BY54" s="4"/>
      <c r="BZ54" s="4"/>
      <c r="CA54" s="4"/>
      <c r="CB54" s="43"/>
      <c r="CC54" s="4"/>
      <c r="CD54" s="4"/>
      <c r="CE54" s="4"/>
      <c r="CF54" s="4"/>
      <c r="CG54" s="4"/>
      <c r="CH54" s="244"/>
      <c r="CI54" s="50"/>
      <c r="CJ54" s="50"/>
      <c r="CK54" s="50"/>
      <c r="CL54" s="50"/>
      <c r="CM54" s="245"/>
      <c r="CS54" s="297"/>
      <c r="CY54" s="220"/>
    </row>
    <row r="55" spans="1:103" s="41" customFormat="1">
      <c r="A55" s="102" t="s">
        <v>45</v>
      </c>
      <c r="B55" s="19">
        <v>3405565</v>
      </c>
      <c r="C55" s="19">
        <v>2655554</v>
      </c>
      <c r="D55" s="19">
        <v>303525</v>
      </c>
      <c r="E55" s="19">
        <v>320323</v>
      </c>
      <c r="F55" s="19">
        <v>33332</v>
      </c>
      <c r="G55" s="19">
        <v>92831</v>
      </c>
      <c r="H55" s="22">
        <v>3574097</v>
      </c>
      <c r="I55" s="19">
        <v>2546262</v>
      </c>
      <c r="J55" s="19">
        <v>335119</v>
      </c>
      <c r="K55" s="19">
        <v>479087</v>
      </c>
      <c r="L55" s="19">
        <v>59505</v>
      </c>
      <c r="M55" s="19">
        <v>154124</v>
      </c>
      <c r="N55" s="123">
        <v>3411714</v>
      </c>
      <c r="O55" s="19">
        <v>2656917</v>
      </c>
      <c r="P55" s="19">
        <v>304176</v>
      </c>
      <c r="Q55" s="19">
        <v>323330</v>
      </c>
      <c r="R55" s="19">
        <v>33617</v>
      </c>
      <c r="S55" s="19">
        <v>93674</v>
      </c>
      <c r="T55" s="22">
        <v>3428208</v>
      </c>
      <c r="U55" s="19">
        <v>2653327</v>
      </c>
      <c r="V55" s="19">
        <v>307499</v>
      </c>
      <c r="W55" s="19">
        <v>334621</v>
      </c>
      <c r="X55" s="19">
        <v>34700</v>
      </c>
      <c r="Y55" s="19">
        <v>98061</v>
      </c>
      <c r="Z55" s="22">
        <v>3448261</v>
      </c>
      <c r="AA55" s="19">
        <v>2650346</v>
      </c>
      <c r="AB55" s="19">
        <v>311376</v>
      </c>
      <c r="AC55" s="19">
        <v>347110</v>
      </c>
      <c r="AD55" s="19">
        <v>35884</v>
      </c>
      <c r="AE55" s="19">
        <v>103545</v>
      </c>
      <c r="AF55" s="22">
        <v>3467932</v>
      </c>
      <c r="AG55" s="19">
        <v>2647739</v>
      </c>
      <c r="AH55" s="19">
        <v>314934</v>
      </c>
      <c r="AI55" s="19">
        <v>359259</v>
      </c>
      <c r="AJ55" s="19">
        <v>37057</v>
      </c>
      <c r="AK55" s="19">
        <v>108943</v>
      </c>
      <c r="AL55" s="22">
        <v>3475351</v>
      </c>
      <c r="AM55" s="19">
        <v>2638218</v>
      </c>
      <c r="AN55" s="19">
        <v>316519</v>
      </c>
      <c r="AO55" s="19">
        <v>369339</v>
      </c>
      <c r="AP55" s="19">
        <v>38090</v>
      </c>
      <c r="AQ55" s="19">
        <v>113185</v>
      </c>
      <c r="AR55" s="22">
        <v>3478714</v>
      </c>
      <c r="AS55" s="19">
        <v>2624244</v>
      </c>
      <c r="AT55" s="19">
        <v>318493</v>
      </c>
      <c r="AU55" s="19">
        <v>379252</v>
      </c>
      <c r="AV55" s="19">
        <v>39118</v>
      </c>
      <c r="AW55" s="19">
        <v>117607</v>
      </c>
      <c r="AX55" s="22">
        <v>3487896</v>
      </c>
      <c r="AY55" s="19">
        <v>2612249</v>
      </c>
      <c r="AZ55" s="19">
        <v>321330</v>
      </c>
      <c r="BA55" s="19">
        <v>392414</v>
      </c>
      <c r="BB55" s="19">
        <v>40201</v>
      </c>
      <c r="BC55" s="19">
        <v>121702</v>
      </c>
      <c r="BD55" s="22">
        <v>3489868</v>
      </c>
      <c r="BE55" s="19">
        <v>2594801</v>
      </c>
      <c r="BF55" s="19">
        <v>323485</v>
      </c>
      <c r="BG55" s="19">
        <v>405367</v>
      </c>
      <c r="BH55" s="19">
        <v>41089</v>
      </c>
      <c r="BI55" s="19">
        <v>125126</v>
      </c>
      <c r="BJ55" s="22">
        <v>3501252</v>
      </c>
      <c r="BK55" s="19">
        <v>2584354</v>
      </c>
      <c r="BL55" s="19">
        <v>326597</v>
      </c>
      <c r="BM55" s="19">
        <v>419391</v>
      </c>
      <c r="BN55" s="19">
        <v>42124</v>
      </c>
      <c r="BO55" s="19">
        <v>128786</v>
      </c>
      <c r="BP55" s="22">
        <v>3518288</v>
      </c>
      <c r="BQ55" s="19">
        <v>2575116</v>
      </c>
      <c r="BR55" s="19">
        <v>331383</v>
      </c>
      <c r="BS55" s="19">
        <v>434471</v>
      </c>
      <c r="BT55" s="19">
        <v>42698</v>
      </c>
      <c r="BU55" s="19">
        <v>134620</v>
      </c>
      <c r="BV55" s="22">
        <v>3574097</v>
      </c>
      <c r="BW55" s="19">
        <v>2546262</v>
      </c>
      <c r="BX55" s="19">
        <v>335119</v>
      </c>
      <c r="BY55" s="19">
        <v>479087</v>
      </c>
      <c r="BZ55" s="19">
        <v>59505</v>
      </c>
      <c r="CA55" s="19">
        <v>154124</v>
      </c>
      <c r="CB55" s="206">
        <v>3580709</v>
      </c>
      <c r="CC55" s="54">
        <v>2540031</v>
      </c>
      <c r="CD55" s="54">
        <v>342423</v>
      </c>
      <c r="CE55" s="54">
        <v>494290</v>
      </c>
      <c r="CF55" s="54">
        <v>54880</v>
      </c>
      <c r="CG55" s="54">
        <v>149085</v>
      </c>
      <c r="CH55" s="244">
        <v>3590347</v>
      </c>
      <c r="CI55" s="54">
        <v>2522870</v>
      </c>
      <c r="CJ55" s="54">
        <v>345573</v>
      </c>
      <c r="CK55" s="54">
        <v>510645</v>
      </c>
      <c r="CL55" s="54">
        <v>56000</v>
      </c>
      <c r="CM55" s="245">
        <v>155259</v>
      </c>
      <c r="CN55" s="276">
        <v>3596080</v>
      </c>
      <c r="CO55" s="276">
        <v>2501365</v>
      </c>
      <c r="CP55" s="276">
        <v>350249</v>
      </c>
      <c r="CQ55" s="54">
        <v>527161</v>
      </c>
      <c r="CR55" s="276">
        <v>57458</v>
      </c>
      <c r="CS55" s="297">
        <v>159847</v>
      </c>
      <c r="CT55" s="303">
        <f t="shared" ref="CT55:CT64" si="23">CU55+CV55+CW55+CX55+CY55</f>
        <v>3596677</v>
      </c>
      <c r="CU55" s="41">
        <v>2475371</v>
      </c>
      <c r="CV55" s="41">
        <v>354962</v>
      </c>
      <c r="CW55" s="276">
        <v>541152</v>
      </c>
      <c r="CX55" s="41">
        <v>58687</v>
      </c>
      <c r="CY55" s="220">
        <v>166505</v>
      </c>
    </row>
    <row r="56" spans="1:103" s="41" customFormat="1">
      <c r="A56" s="102" t="s">
        <v>52</v>
      </c>
      <c r="B56" s="19">
        <v>1274923</v>
      </c>
      <c r="C56" s="19">
        <v>1232174</v>
      </c>
      <c r="D56" s="19">
        <v>6691</v>
      </c>
      <c r="E56" s="19">
        <v>9360</v>
      </c>
      <c r="F56" s="19">
        <v>10213</v>
      </c>
      <c r="G56" s="19">
        <v>16485</v>
      </c>
      <c r="H56" s="22">
        <v>1328361</v>
      </c>
      <c r="I56" s="19">
        <v>1254297</v>
      </c>
      <c r="J56" s="19">
        <v>15154</v>
      </c>
      <c r="K56" s="19">
        <v>16935</v>
      </c>
      <c r="L56" s="19">
        <v>18996</v>
      </c>
      <c r="M56" s="19">
        <v>22979</v>
      </c>
      <c r="N56" s="123">
        <v>1277179</v>
      </c>
      <c r="O56" s="19">
        <v>1234117</v>
      </c>
      <c r="P56" s="19">
        <v>6702</v>
      </c>
      <c r="Q56" s="19">
        <v>9438</v>
      </c>
      <c r="R56" s="19">
        <v>10314</v>
      </c>
      <c r="S56" s="19">
        <v>16608</v>
      </c>
      <c r="T56" s="22">
        <v>1284663</v>
      </c>
      <c r="U56" s="19">
        <v>1239094</v>
      </c>
      <c r="V56" s="19">
        <v>7471</v>
      </c>
      <c r="W56" s="19">
        <v>10469</v>
      </c>
      <c r="X56" s="19">
        <v>10644</v>
      </c>
      <c r="Y56" s="19">
        <v>16985</v>
      </c>
      <c r="Z56" s="22">
        <v>1293667</v>
      </c>
      <c r="AA56" s="19">
        <v>1245411</v>
      </c>
      <c r="AB56" s="19">
        <v>8296</v>
      </c>
      <c r="AC56" s="19">
        <v>11390</v>
      </c>
      <c r="AD56" s="19">
        <v>11122</v>
      </c>
      <c r="AE56" s="19">
        <v>17448</v>
      </c>
      <c r="AF56" s="22">
        <v>1302729</v>
      </c>
      <c r="AG56" s="19">
        <v>1251331</v>
      </c>
      <c r="AH56" s="19">
        <v>9399</v>
      </c>
      <c r="AI56" s="19">
        <v>12536</v>
      </c>
      <c r="AJ56" s="19">
        <v>11542</v>
      </c>
      <c r="AK56" s="19">
        <v>17921</v>
      </c>
      <c r="AL56" s="22">
        <v>1307904</v>
      </c>
      <c r="AM56" s="19">
        <v>1254090</v>
      </c>
      <c r="AN56" s="19">
        <v>10156</v>
      </c>
      <c r="AO56" s="19">
        <v>13542</v>
      </c>
      <c r="AP56" s="19">
        <v>11905</v>
      </c>
      <c r="AQ56" s="19">
        <v>18211</v>
      </c>
      <c r="AR56" s="22">
        <v>1311044</v>
      </c>
      <c r="AS56" s="19">
        <v>1254702</v>
      </c>
      <c r="AT56" s="19">
        <v>10915</v>
      </c>
      <c r="AU56" s="19">
        <v>14400</v>
      </c>
      <c r="AV56" s="19">
        <v>12351</v>
      </c>
      <c r="AW56" s="19">
        <v>18676</v>
      </c>
      <c r="AX56" s="22">
        <v>1313355</v>
      </c>
      <c r="AY56" s="19">
        <v>1254877</v>
      </c>
      <c r="AZ56" s="19">
        <v>11713</v>
      </c>
      <c r="BA56" s="19">
        <v>15238</v>
      </c>
      <c r="BB56" s="19">
        <v>12632</v>
      </c>
      <c r="BC56" s="19">
        <v>18895</v>
      </c>
      <c r="BD56" s="22">
        <v>1315398</v>
      </c>
      <c r="BE56" s="19">
        <v>1254970</v>
      </c>
      <c r="BF56" s="19">
        <v>12282</v>
      </c>
      <c r="BG56" s="19">
        <v>16064</v>
      </c>
      <c r="BH56" s="19">
        <v>12957</v>
      </c>
      <c r="BI56" s="19">
        <v>19125</v>
      </c>
      <c r="BJ56" s="22">
        <v>1316456</v>
      </c>
      <c r="BK56" s="19">
        <v>1253951</v>
      </c>
      <c r="BL56" s="19">
        <v>12781</v>
      </c>
      <c r="BM56" s="19">
        <v>16814</v>
      </c>
      <c r="BN56" s="19">
        <v>13359</v>
      </c>
      <c r="BO56" s="19">
        <v>19551</v>
      </c>
      <c r="BP56" s="22">
        <v>1318301</v>
      </c>
      <c r="BQ56" s="19">
        <v>1251230</v>
      </c>
      <c r="BR56" s="19">
        <v>14486</v>
      </c>
      <c r="BS56" s="19">
        <v>18265</v>
      </c>
      <c r="BT56" s="19">
        <v>13684</v>
      </c>
      <c r="BU56" s="19">
        <v>20636</v>
      </c>
      <c r="BV56" s="22">
        <v>1328361</v>
      </c>
      <c r="BW56" s="19">
        <v>1254297</v>
      </c>
      <c r="BX56" s="19">
        <v>15154</v>
      </c>
      <c r="BY56" s="19">
        <v>16935</v>
      </c>
      <c r="BZ56" s="19">
        <v>18996</v>
      </c>
      <c r="CA56" s="19">
        <v>22979</v>
      </c>
      <c r="CB56" s="206">
        <v>1328188</v>
      </c>
      <c r="CC56" s="54">
        <v>1252674</v>
      </c>
      <c r="CD56" s="54">
        <v>15943</v>
      </c>
      <c r="CE56" s="54">
        <v>17958</v>
      </c>
      <c r="CF56" s="54">
        <v>18933</v>
      </c>
      <c r="CG56" s="54">
        <v>22680</v>
      </c>
      <c r="CH56" s="244">
        <v>1329192</v>
      </c>
      <c r="CI56" s="54">
        <v>1251365</v>
      </c>
      <c r="CJ56" s="54">
        <v>16571</v>
      </c>
      <c r="CK56" s="54">
        <v>18599</v>
      </c>
      <c r="CL56" s="54">
        <v>19353</v>
      </c>
      <c r="CM56" s="245">
        <v>23304</v>
      </c>
      <c r="CN56" s="276">
        <v>1328302</v>
      </c>
      <c r="CO56" s="276">
        <v>1248576</v>
      </c>
      <c r="CP56" s="276">
        <v>17170</v>
      </c>
      <c r="CQ56" s="54">
        <v>19258</v>
      </c>
      <c r="CR56" s="276">
        <v>19808</v>
      </c>
      <c r="CS56" s="297">
        <v>23490</v>
      </c>
      <c r="CT56" s="303">
        <f t="shared" si="23"/>
        <v>1330089</v>
      </c>
      <c r="CU56" s="41">
        <v>1247075</v>
      </c>
      <c r="CV56" s="41">
        <v>18187</v>
      </c>
      <c r="CW56" s="276">
        <v>20165</v>
      </c>
      <c r="CX56" s="41">
        <v>20368</v>
      </c>
      <c r="CY56" s="220">
        <v>24294</v>
      </c>
    </row>
    <row r="57" spans="1:103" s="41" customFormat="1">
      <c r="A57" s="102" t="s">
        <v>53</v>
      </c>
      <c r="B57" s="19">
        <v>6349097</v>
      </c>
      <c r="C57" s="19">
        <v>5257329</v>
      </c>
      <c r="D57" s="19">
        <v>346751</v>
      </c>
      <c r="E57" s="19">
        <v>428729</v>
      </c>
      <c r="F57" s="19">
        <v>58500</v>
      </c>
      <c r="G57" s="19">
        <v>257788</v>
      </c>
      <c r="H57" s="22">
        <v>6547629</v>
      </c>
      <c r="I57" s="19">
        <v>4984800</v>
      </c>
      <c r="J57" s="19">
        <v>391693</v>
      </c>
      <c r="K57" s="19">
        <v>627654</v>
      </c>
      <c r="L57" s="19">
        <v>122195</v>
      </c>
      <c r="M57" s="19">
        <v>421287</v>
      </c>
      <c r="N57" s="123">
        <v>6362583</v>
      </c>
      <c r="O57" s="19">
        <v>5262647</v>
      </c>
      <c r="P57" s="19">
        <v>347693</v>
      </c>
      <c r="Q57" s="19">
        <v>432987</v>
      </c>
      <c r="R57" s="19">
        <v>59025</v>
      </c>
      <c r="S57" s="19">
        <v>260231</v>
      </c>
      <c r="T57" s="22">
        <v>6407269</v>
      </c>
      <c r="U57" s="19">
        <v>5266140</v>
      </c>
      <c r="V57" s="19">
        <v>354306</v>
      </c>
      <c r="W57" s="19">
        <v>451787</v>
      </c>
      <c r="X57" s="19">
        <v>61675</v>
      </c>
      <c r="Y57" s="19">
        <v>273361</v>
      </c>
      <c r="Z57" s="22">
        <v>6433043</v>
      </c>
      <c r="AA57" s="19">
        <v>5257041</v>
      </c>
      <c r="AB57" s="19">
        <v>360139</v>
      </c>
      <c r="AC57" s="19">
        <v>467623</v>
      </c>
      <c r="AD57" s="19">
        <v>64019</v>
      </c>
      <c r="AE57" s="19">
        <v>284221</v>
      </c>
      <c r="AF57" s="22">
        <v>6441440</v>
      </c>
      <c r="AG57" s="19">
        <v>5236821</v>
      </c>
      <c r="AH57" s="19">
        <v>364379</v>
      </c>
      <c r="AI57" s="19">
        <v>481191</v>
      </c>
      <c r="AJ57" s="19">
        <v>66153</v>
      </c>
      <c r="AK57" s="19">
        <v>292896</v>
      </c>
      <c r="AL57" s="22">
        <v>6437414</v>
      </c>
      <c r="AM57" s="19">
        <v>5207792</v>
      </c>
      <c r="AN57" s="19">
        <v>367129</v>
      </c>
      <c r="AO57" s="19">
        <v>493088</v>
      </c>
      <c r="AP57" s="19">
        <v>68204</v>
      </c>
      <c r="AQ57" s="19">
        <v>301201</v>
      </c>
      <c r="AR57" s="22">
        <v>6434343</v>
      </c>
      <c r="AS57" s="19">
        <v>5178947</v>
      </c>
      <c r="AT57" s="19">
        <v>370419</v>
      </c>
      <c r="AU57" s="19">
        <v>505444</v>
      </c>
      <c r="AV57" s="19">
        <v>70345</v>
      </c>
      <c r="AW57" s="19">
        <v>309188</v>
      </c>
      <c r="AX57" s="22">
        <v>6443424</v>
      </c>
      <c r="AY57" s="19">
        <v>5158068</v>
      </c>
      <c r="AZ57" s="19">
        <v>374988</v>
      </c>
      <c r="BA57" s="19">
        <v>520797</v>
      </c>
      <c r="BB57" s="19">
        <v>72669</v>
      </c>
      <c r="BC57" s="19">
        <v>316902</v>
      </c>
      <c r="BD57" s="22">
        <v>6467915</v>
      </c>
      <c r="BE57" s="19">
        <v>5151425</v>
      </c>
      <c r="BF57" s="19">
        <v>379120</v>
      </c>
      <c r="BG57" s="19">
        <v>537861</v>
      </c>
      <c r="BH57" s="19">
        <v>75084</v>
      </c>
      <c r="BI57" s="19">
        <v>324425</v>
      </c>
      <c r="BJ57" s="22">
        <v>6497967</v>
      </c>
      <c r="BK57" s="19">
        <v>5147262</v>
      </c>
      <c r="BL57" s="19">
        <v>383100</v>
      </c>
      <c r="BM57" s="19">
        <v>556897</v>
      </c>
      <c r="BN57" s="19">
        <v>77368</v>
      </c>
      <c r="BO57" s="19">
        <v>333340</v>
      </c>
      <c r="BP57" s="22">
        <v>6593587</v>
      </c>
      <c r="BQ57" s="19">
        <v>5188241</v>
      </c>
      <c r="BR57" s="19">
        <v>395032</v>
      </c>
      <c r="BS57" s="19">
        <v>582881</v>
      </c>
      <c r="BT57" s="19">
        <v>80155</v>
      </c>
      <c r="BU57" s="19">
        <v>347278</v>
      </c>
      <c r="BV57" s="22">
        <v>6547629</v>
      </c>
      <c r="BW57" s="19">
        <v>4984800</v>
      </c>
      <c r="BX57" s="19">
        <v>391693</v>
      </c>
      <c r="BY57" s="19">
        <v>627654</v>
      </c>
      <c r="BZ57" s="19">
        <v>122195</v>
      </c>
      <c r="CA57" s="19">
        <v>421287</v>
      </c>
      <c r="CB57" s="206">
        <v>6587536</v>
      </c>
      <c r="CC57" s="54">
        <v>5032600</v>
      </c>
      <c r="CD57" s="54">
        <v>423060</v>
      </c>
      <c r="CE57" s="54">
        <v>650621</v>
      </c>
      <c r="CF57" s="54">
        <v>101183</v>
      </c>
      <c r="CG57" s="54">
        <v>380072</v>
      </c>
      <c r="CH57" s="244">
        <v>6646144</v>
      </c>
      <c r="CI57" s="54">
        <v>5037923</v>
      </c>
      <c r="CJ57" s="54">
        <v>432872</v>
      </c>
      <c r="CK57" s="54">
        <v>674073</v>
      </c>
      <c r="CL57" s="54">
        <v>104722</v>
      </c>
      <c r="CM57" s="245">
        <v>396554</v>
      </c>
      <c r="CN57" s="276">
        <v>6692824</v>
      </c>
      <c r="CO57" s="276">
        <v>5026247</v>
      </c>
      <c r="CP57" s="276">
        <v>442796</v>
      </c>
      <c r="CQ57" s="54">
        <v>703679</v>
      </c>
      <c r="CR57" s="276">
        <v>108615</v>
      </c>
      <c r="CS57" s="297">
        <v>411487</v>
      </c>
      <c r="CT57" s="303">
        <f t="shared" si="23"/>
        <v>6745408</v>
      </c>
      <c r="CU57" s="41">
        <v>5010742</v>
      </c>
      <c r="CV57" s="41">
        <v>456537</v>
      </c>
      <c r="CW57" s="276">
        <v>731206</v>
      </c>
      <c r="CX57" s="41">
        <v>113048</v>
      </c>
      <c r="CY57" s="220">
        <v>433875</v>
      </c>
    </row>
    <row r="58" spans="1:103" s="41" customFormat="1">
      <c r="A58" s="102" t="s">
        <v>60</v>
      </c>
      <c r="B58" s="19">
        <v>1235786</v>
      </c>
      <c r="C58" s="19">
        <v>1177910</v>
      </c>
      <c r="D58" s="19">
        <v>8628</v>
      </c>
      <c r="E58" s="19">
        <v>20489</v>
      </c>
      <c r="F58" s="19">
        <v>9553</v>
      </c>
      <c r="G58" s="19">
        <v>19206</v>
      </c>
      <c r="H58" s="22">
        <v>1316470</v>
      </c>
      <c r="I58" s="19">
        <v>1215050</v>
      </c>
      <c r="J58" s="19">
        <v>13625</v>
      </c>
      <c r="K58" s="19">
        <v>36704</v>
      </c>
      <c r="L58" s="19">
        <v>18025</v>
      </c>
      <c r="M58" s="19">
        <v>33066</v>
      </c>
      <c r="N58" s="131">
        <v>1240361</v>
      </c>
      <c r="O58" s="19">
        <v>1181895</v>
      </c>
      <c r="P58" s="19">
        <v>8669</v>
      </c>
      <c r="Q58" s="19">
        <v>20720</v>
      </c>
      <c r="R58" s="19">
        <v>9661</v>
      </c>
      <c r="S58" s="19">
        <v>19416</v>
      </c>
      <c r="T58" s="22">
        <v>1256625</v>
      </c>
      <c r="U58" s="19">
        <v>1192970</v>
      </c>
      <c r="V58" s="19">
        <v>9576</v>
      </c>
      <c r="W58" s="19">
        <v>22897</v>
      </c>
      <c r="X58" s="19">
        <v>10162</v>
      </c>
      <c r="Y58" s="19">
        <v>21020</v>
      </c>
      <c r="Z58" s="22">
        <v>1270701</v>
      </c>
      <c r="AA58" s="19">
        <v>1202255</v>
      </c>
      <c r="AB58" s="19">
        <v>10271</v>
      </c>
      <c r="AC58" s="19">
        <v>24982</v>
      </c>
      <c r="AD58" s="19">
        <v>10692</v>
      </c>
      <c r="AE58" s="19">
        <v>22501</v>
      </c>
      <c r="AF58" s="22">
        <v>1281260</v>
      </c>
      <c r="AG58" s="19">
        <v>1208710</v>
      </c>
      <c r="AH58" s="19">
        <v>10992</v>
      </c>
      <c r="AI58" s="19">
        <v>26685</v>
      </c>
      <c r="AJ58" s="19">
        <v>11162</v>
      </c>
      <c r="AK58" s="19">
        <v>23711</v>
      </c>
      <c r="AL58" s="22">
        <v>1292064</v>
      </c>
      <c r="AM58" s="19">
        <v>1215687</v>
      </c>
      <c r="AN58" s="19">
        <v>11626</v>
      </c>
      <c r="AO58" s="19">
        <v>28355</v>
      </c>
      <c r="AP58" s="19">
        <v>11548</v>
      </c>
      <c r="AQ58" s="19">
        <v>24848</v>
      </c>
      <c r="AR58" s="22">
        <v>1300530</v>
      </c>
      <c r="AS58" s="19">
        <v>1220289</v>
      </c>
      <c r="AT58" s="19">
        <v>12287</v>
      </c>
      <c r="AU58" s="19">
        <v>30005</v>
      </c>
      <c r="AV58" s="19">
        <v>11916</v>
      </c>
      <c r="AW58" s="19">
        <v>26033</v>
      </c>
      <c r="AX58" s="22">
        <v>1308824</v>
      </c>
      <c r="AY58" s="19">
        <v>1224741</v>
      </c>
      <c r="AZ58" s="19">
        <v>13083</v>
      </c>
      <c r="BA58" s="19">
        <v>31677</v>
      </c>
      <c r="BB58" s="19">
        <v>12404</v>
      </c>
      <c r="BC58" s="19">
        <v>26919</v>
      </c>
      <c r="BD58" s="22">
        <v>1312256</v>
      </c>
      <c r="BE58" s="19">
        <v>1224961</v>
      </c>
      <c r="BF58" s="19">
        <v>13565</v>
      </c>
      <c r="BG58" s="19">
        <v>33236</v>
      </c>
      <c r="BH58" s="19">
        <v>12744</v>
      </c>
      <c r="BI58" s="19">
        <v>27750</v>
      </c>
      <c r="BJ58" s="22">
        <v>1315809</v>
      </c>
      <c r="BK58" s="19">
        <v>1225368</v>
      </c>
      <c r="BL58" s="19">
        <v>14039</v>
      </c>
      <c r="BM58" s="19">
        <v>34676</v>
      </c>
      <c r="BN58" s="19">
        <v>13183</v>
      </c>
      <c r="BO58" s="19">
        <v>28543</v>
      </c>
      <c r="BP58" s="22">
        <v>1324575</v>
      </c>
      <c r="BQ58" s="19">
        <v>1228778</v>
      </c>
      <c r="BR58" s="19">
        <v>16070</v>
      </c>
      <c r="BS58" s="19">
        <v>36867</v>
      </c>
      <c r="BT58" s="19">
        <v>13530</v>
      </c>
      <c r="BU58" s="19">
        <v>29330</v>
      </c>
      <c r="BV58" s="22">
        <v>1316470</v>
      </c>
      <c r="BW58" s="19">
        <v>1215050</v>
      </c>
      <c r="BX58" s="19">
        <v>13625</v>
      </c>
      <c r="BY58" s="19">
        <v>36704</v>
      </c>
      <c r="BZ58" s="19">
        <v>18025</v>
      </c>
      <c r="CA58" s="19">
        <v>33066</v>
      </c>
      <c r="CB58" s="206">
        <v>1318194</v>
      </c>
      <c r="CC58" s="54">
        <v>1214726</v>
      </c>
      <c r="CD58" s="54">
        <v>14684</v>
      </c>
      <c r="CE58" s="54">
        <v>38560</v>
      </c>
      <c r="CF58" s="54">
        <v>17611</v>
      </c>
      <c r="CG58" s="54">
        <v>32613</v>
      </c>
      <c r="CH58" s="244">
        <v>1320718</v>
      </c>
      <c r="CI58" s="54">
        <v>1213106</v>
      </c>
      <c r="CJ58" s="54">
        <v>15657</v>
      </c>
      <c r="CK58" s="54">
        <v>40042</v>
      </c>
      <c r="CL58" s="54">
        <v>17999</v>
      </c>
      <c r="CM58" s="245">
        <v>33914</v>
      </c>
      <c r="CN58" s="276">
        <v>1323459</v>
      </c>
      <c r="CO58" s="276">
        <v>1211675</v>
      </c>
      <c r="CP58" s="276">
        <v>16435</v>
      </c>
      <c r="CQ58" s="54">
        <v>41992</v>
      </c>
      <c r="CR58" s="276">
        <v>18549</v>
      </c>
      <c r="CS58" s="297">
        <v>34808</v>
      </c>
      <c r="CT58" s="303">
        <f t="shared" si="23"/>
        <v>1326813</v>
      </c>
      <c r="CU58" s="41">
        <v>1211057</v>
      </c>
      <c r="CV58" s="41">
        <v>16614</v>
      </c>
      <c r="CW58" s="276">
        <v>43544</v>
      </c>
      <c r="CX58" s="41">
        <v>19074</v>
      </c>
      <c r="CY58" s="220">
        <v>36524</v>
      </c>
    </row>
    <row r="59" spans="1:103" s="41" customFormat="1">
      <c r="A59" s="102" t="s">
        <v>61</v>
      </c>
      <c r="B59" s="19">
        <v>8414350</v>
      </c>
      <c r="C59" s="19">
        <v>5604512</v>
      </c>
      <c r="D59" s="19">
        <v>1117278</v>
      </c>
      <c r="E59" s="19">
        <v>1117191</v>
      </c>
      <c r="F59" s="19">
        <v>72822</v>
      </c>
      <c r="G59" s="19">
        <v>502547</v>
      </c>
      <c r="H59" s="22">
        <v>8791894</v>
      </c>
      <c r="I59" s="19">
        <v>5214878</v>
      </c>
      <c r="J59" s="19">
        <v>1125401</v>
      </c>
      <c r="K59" s="19">
        <v>1555144</v>
      </c>
      <c r="L59" s="19">
        <v>134844</v>
      </c>
      <c r="M59" s="19">
        <v>761627</v>
      </c>
      <c r="N59" s="131">
        <v>8430913</v>
      </c>
      <c r="O59" s="19">
        <v>5603537</v>
      </c>
      <c r="P59" s="19">
        <v>1119116</v>
      </c>
      <c r="Q59" s="19">
        <v>1127623</v>
      </c>
      <c r="R59" s="19">
        <v>73385</v>
      </c>
      <c r="S59" s="19">
        <v>507252</v>
      </c>
      <c r="T59" s="22">
        <v>8490942</v>
      </c>
      <c r="U59" s="19">
        <v>5587097</v>
      </c>
      <c r="V59" s="19">
        <v>1125907</v>
      </c>
      <c r="W59" s="19">
        <v>1168336</v>
      </c>
      <c r="X59" s="19">
        <v>76641</v>
      </c>
      <c r="Y59" s="19">
        <v>532961</v>
      </c>
      <c r="Z59" s="22">
        <v>8547410</v>
      </c>
      <c r="AA59" s="19">
        <v>5569909</v>
      </c>
      <c r="AB59" s="19">
        <v>1131610</v>
      </c>
      <c r="AC59" s="19">
        <v>1208355</v>
      </c>
      <c r="AD59" s="19">
        <v>79793</v>
      </c>
      <c r="AE59" s="19">
        <v>557743</v>
      </c>
      <c r="AF59" s="22">
        <v>8589562</v>
      </c>
      <c r="AG59" s="19">
        <v>5544542</v>
      </c>
      <c r="AH59" s="19">
        <v>1135891</v>
      </c>
      <c r="AI59" s="19">
        <v>1246879</v>
      </c>
      <c r="AJ59" s="19">
        <v>82850</v>
      </c>
      <c r="AK59" s="19">
        <v>579400</v>
      </c>
      <c r="AL59" s="22">
        <v>8620770</v>
      </c>
      <c r="AM59" s="19">
        <v>5514617</v>
      </c>
      <c r="AN59" s="19">
        <v>1138300</v>
      </c>
      <c r="AO59" s="19">
        <v>1282332</v>
      </c>
      <c r="AP59" s="19">
        <v>85792</v>
      </c>
      <c r="AQ59" s="19">
        <v>599729</v>
      </c>
      <c r="AR59" s="22">
        <v>8634657</v>
      </c>
      <c r="AS59" s="19">
        <v>5474128</v>
      </c>
      <c r="AT59" s="19">
        <v>1137937</v>
      </c>
      <c r="AU59" s="19">
        <v>1314600</v>
      </c>
      <c r="AV59" s="19">
        <v>88696</v>
      </c>
      <c r="AW59" s="19">
        <v>619296</v>
      </c>
      <c r="AX59" s="22">
        <v>8640218</v>
      </c>
      <c r="AY59" s="19">
        <v>5429976</v>
      </c>
      <c r="AZ59" s="19">
        <v>1136837</v>
      </c>
      <c r="BA59" s="19">
        <v>1345475</v>
      </c>
      <c r="BB59" s="19">
        <v>91441</v>
      </c>
      <c r="BC59" s="19">
        <v>636489</v>
      </c>
      <c r="BD59" s="22">
        <v>8653126</v>
      </c>
      <c r="BE59" s="19">
        <v>5388808</v>
      </c>
      <c r="BF59" s="19">
        <v>1136864</v>
      </c>
      <c r="BG59" s="19">
        <v>1378751</v>
      </c>
      <c r="BH59" s="19">
        <v>94296</v>
      </c>
      <c r="BI59" s="19">
        <v>654407</v>
      </c>
      <c r="BJ59" s="22">
        <v>8682661</v>
      </c>
      <c r="BK59" s="19">
        <v>5354369</v>
      </c>
      <c r="BL59" s="19">
        <v>1139476</v>
      </c>
      <c r="BM59" s="19">
        <v>1418545</v>
      </c>
      <c r="BN59" s="19">
        <v>97460</v>
      </c>
      <c r="BO59" s="19">
        <v>672811</v>
      </c>
      <c r="BP59" s="22">
        <v>8707739</v>
      </c>
      <c r="BQ59" s="19">
        <v>5323198</v>
      </c>
      <c r="BR59" s="19">
        <v>1142050</v>
      </c>
      <c r="BS59" s="19">
        <v>1452824</v>
      </c>
      <c r="BT59" s="19">
        <v>98543</v>
      </c>
      <c r="BU59" s="19">
        <v>691124</v>
      </c>
      <c r="BV59" s="22">
        <v>8791894</v>
      </c>
      <c r="BW59" s="19">
        <v>5214878</v>
      </c>
      <c r="BX59" s="19">
        <v>1125401</v>
      </c>
      <c r="BY59" s="19">
        <v>1555144</v>
      </c>
      <c r="BZ59" s="19">
        <v>134844</v>
      </c>
      <c r="CA59" s="19">
        <v>761627</v>
      </c>
      <c r="CB59" s="206">
        <v>8821155</v>
      </c>
      <c r="CC59" s="54">
        <v>5194384</v>
      </c>
      <c r="CD59" s="54">
        <v>1138635</v>
      </c>
      <c r="CE59" s="54">
        <v>1600690</v>
      </c>
      <c r="CF59" s="54">
        <v>119508</v>
      </c>
      <c r="CG59" s="54">
        <v>767938</v>
      </c>
      <c r="CH59" s="244">
        <v>8864590</v>
      </c>
      <c r="CI59" s="54">
        <v>5161886</v>
      </c>
      <c r="CJ59" s="54">
        <v>1143011</v>
      </c>
      <c r="CK59" s="54">
        <v>1641398</v>
      </c>
      <c r="CL59" s="54">
        <v>121876</v>
      </c>
      <c r="CM59" s="245">
        <v>796419</v>
      </c>
      <c r="CN59" s="276">
        <v>8899339</v>
      </c>
      <c r="CO59" s="276">
        <v>5125300</v>
      </c>
      <c r="CP59" s="276">
        <v>1146713</v>
      </c>
      <c r="CQ59" s="54">
        <v>1684010</v>
      </c>
      <c r="CR59" s="276">
        <v>125067</v>
      </c>
      <c r="CS59" s="297">
        <v>818249</v>
      </c>
      <c r="CT59" s="303">
        <f t="shared" si="23"/>
        <v>8938175</v>
      </c>
      <c r="CU59" s="41">
        <v>5081261</v>
      </c>
      <c r="CV59" s="41">
        <v>1153648</v>
      </c>
      <c r="CW59" s="276">
        <v>1729172</v>
      </c>
      <c r="CX59" s="41">
        <v>128531</v>
      </c>
      <c r="CY59" s="220">
        <v>845563</v>
      </c>
    </row>
    <row r="60" spans="1:103">
      <c r="A60" s="102" t="s">
        <v>63</v>
      </c>
      <c r="B60" s="41">
        <v>18976457</v>
      </c>
      <c r="C60" s="41">
        <v>11881334</v>
      </c>
      <c r="D60" s="41">
        <v>2892601</v>
      </c>
      <c r="E60" s="41">
        <v>2867583</v>
      </c>
      <c r="F60" s="41">
        <v>184449</v>
      </c>
      <c r="G60" s="41">
        <v>1150490</v>
      </c>
      <c r="H60" s="43">
        <v>19378102</v>
      </c>
      <c r="I60" s="41">
        <v>11304247</v>
      </c>
      <c r="J60" s="41">
        <v>2783857</v>
      </c>
      <c r="K60" s="41">
        <v>3416922</v>
      </c>
      <c r="L60" s="41">
        <v>326034</v>
      </c>
      <c r="M60" s="41">
        <v>1547042</v>
      </c>
      <c r="N60" s="132">
        <v>18998429</v>
      </c>
      <c r="O60" s="41">
        <v>11867645</v>
      </c>
      <c r="P60" s="41">
        <v>2894427</v>
      </c>
      <c r="Q60" s="41">
        <v>2890859</v>
      </c>
      <c r="R60" s="41">
        <v>185719</v>
      </c>
      <c r="S60" s="41">
        <v>1159779</v>
      </c>
      <c r="T60" s="43">
        <v>19088220</v>
      </c>
      <c r="U60" s="41">
        <v>11859512</v>
      </c>
      <c r="V60" s="41">
        <v>2898055</v>
      </c>
      <c r="W60" s="41">
        <v>2941855</v>
      </c>
      <c r="X60" s="41">
        <v>192597</v>
      </c>
      <c r="Y60" s="41">
        <v>1196201</v>
      </c>
      <c r="Z60" s="43">
        <v>19161573</v>
      </c>
      <c r="AA60" s="41">
        <v>11840337</v>
      </c>
      <c r="AB60" s="41">
        <v>2900823</v>
      </c>
      <c r="AC60" s="41">
        <v>2990254</v>
      </c>
      <c r="AD60" s="41">
        <v>199300</v>
      </c>
      <c r="AE60" s="41">
        <v>1230859</v>
      </c>
      <c r="AF60" s="43">
        <v>19230877</v>
      </c>
      <c r="AG60" s="41">
        <v>11827728</v>
      </c>
      <c r="AH60" s="41">
        <v>2900650</v>
      </c>
      <c r="AI60" s="41">
        <v>3033185</v>
      </c>
      <c r="AJ60" s="41">
        <v>206290</v>
      </c>
      <c r="AK60" s="41">
        <v>1263024</v>
      </c>
      <c r="AL60" s="43">
        <v>19301113</v>
      </c>
      <c r="AM60" s="41">
        <v>11821861</v>
      </c>
      <c r="AN60" s="41">
        <v>2900147</v>
      </c>
      <c r="AO60" s="41">
        <v>3072490</v>
      </c>
      <c r="AP60" s="41">
        <v>213026</v>
      </c>
      <c r="AQ60" s="41">
        <v>1293589</v>
      </c>
      <c r="AR60" s="43">
        <v>19336376</v>
      </c>
      <c r="AS60" s="41">
        <v>11791364</v>
      </c>
      <c r="AT60" s="41">
        <v>2893327</v>
      </c>
      <c r="AU60" s="41">
        <v>3107275</v>
      </c>
      <c r="AV60" s="41">
        <v>219521</v>
      </c>
      <c r="AW60" s="41">
        <v>1324889</v>
      </c>
      <c r="AX60" s="43">
        <v>19367028</v>
      </c>
      <c r="AY60" s="41">
        <v>11757310</v>
      </c>
      <c r="AZ60" s="41">
        <v>2887138</v>
      </c>
      <c r="BA60" s="41">
        <v>3142180</v>
      </c>
      <c r="BB60" s="41">
        <v>225821</v>
      </c>
      <c r="BC60" s="41">
        <v>1354579</v>
      </c>
      <c r="BD60" s="43">
        <v>19429316</v>
      </c>
      <c r="BE60" s="41">
        <v>11736085</v>
      </c>
      <c r="BF60" s="41">
        <v>2881915</v>
      </c>
      <c r="BG60" s="41">
        <v>3192065</v>
      </c>
      <c r="BH60" s="41">
        <v>233003</v>
      </c>
      <c r="BI60" s="41">
        <v>1386248</v>
      </c>
      <c r="BJ60" s="43">
        <v>19490297</v>
      </c>
      <c r="BK60" s="41">
        <v>11696659</v>
      </c>
      <c r="BL60" s="41">
        <v>2886233</v>
      </c>
      <c r="BM60" s="41">
        <v>3250038</v>
      </c>
      <c r="BN60" s="41">
        <v>240658</v>
      </c>
      <c r="BO60" s="41">
        <v>1416709</v>
      </c>
      <c r="BP60" s="43">
        <v>19541453</v>
      </c>
      <c r="BQ60" s="41">
        <v>11709737</v>
      </c>
      <c r="BR60" s="41">
        <v>2878367</v>
      </c>
      <c r="BS60" s="41">
        <v>3274385</v>
      </c>
      <c r="BT60" s="41">
        <v>242996</v>
      </c>
      <c r="BU60" s="41">
        <v>1435968</v>
      </c>
      <c r="BV60" s="43">
        <v>19378102</v>
      </c>
      <c r="BW60" s="41">
        <v>11304247</v>
      </c>
      <c r="BX60" s="41">
        <v>2783857</v>
      </c>
      <c r="BY60" s="41">
        <v>3416922</v>
      </c>
      <c r="BZ60" s="41">
        <v>326034</v>
      </c>
      <c r="CA60" s="41">
        <v>1547042</v>
      </c>
      <c r="CB60" s="206">
        <v>19465197</v>
      </c>
      <c r="CC60" s="54">
        <v>11293771</v>
      </c>
      <c r="CD60" s="54">
        <v>2837072</v>
      </c>
      <c r="CE60" s="54">
        <v>3495138</v>
      </c>
      <c r="CF60" s="54">
        <v>292251</v>
      </c>
      <c r="CG60" s="54">
        <v>1546965</v>
      </c>
      <c r="CH60" s="244">
        <v>19570261</v>
      </c>
      <c r="CI60" s="177">
        <v>11272085</v>
      </c>
      <c r="CJ60" s="177">
        <v>2850157</v>
      </c>
      <c r="CK60" s="177">
        <v>3552781</v>
      </c>
      <c r="CL60" s="177">
        <v>300008</v>
      </c>
      <c r="CM60" s="245">
        <v>1595230</v>
      </c>
      <c r="CN60" s="277">
        <v>19651127</v>
      </c>
      <c r="CO60" s="277">
        <v>11233527</v>
      </c>
      <c r="CP60" s="277">
        <v>2862023</v>
      </c>
      <c r="CQ60" s="177">
        <v>3606786</v>
      </c>
      <c r="CR60" s="277">
        <v>309616</v>
      </c>
      <c r="CS60" s="297">
        <v>1639175</v>
      </c>
      <c r="CT60" s="303">
        <f t="shared" si="23"/>
        <v>19746227</v>
      </c>
      <c r="CU60" s="4">
        <v>11162574</v>
      </c>
      <c r="CV60" s="4">
        <v>2884246</v>
      </c>
      <c r="CW60" s="277">
        <v>3672791</v>
      </c>
      <c r="CX60" s="4">
        <v>320424</v>
      </c>
      <c r="CY60" s="221">
        <v>1706192</v>
      </c>
    </row>
    <row r="61" spans="1:103">
      <c r="A61" s="102" t="s">
        <v>67</v>
      </c>
      <c r="B61" s="41">
        <v>12281054</v>
      </c>
      <c r="C61" s="41">
        <v>10346307</v>
      </c>
      <c r="D61" s="41">
        <v>1211622</v>
      </c>
      <c r="E61" s="41">
        <v>394088</v>
      </c>
      <c r="F61" s="41">
        <v>88167</v>
      </c>
      <c r="G61" s="41">
        <v>240870</v>
      </c>
      <c r="H61" s="43">
        <v>12702379</v>
      </c>
      <c r="I61" s="41">
        <v>10094652</v>
      </c>
      <c r="J61" s="41">
        <v>1327091</v>
      </c>
      <c r="K61" s="41">
        <v>719660</v>
      </c>
      <c r="L61" s="41">
        <v>178595</v>
      </c>
      <c r="M61" s="41">
        <v>382381</v>
      </c>
      <c r="N61" s="132">
        <v>12285041</v>
      </c>
      <c r="O61" s="41">
        <v>10342649</v>
      </c>
      <c r="P61" s="41">
        <v>1213328</v>
      </c>
      <c r="Q61" s="41">
        <v>397325</v>
      </c>
      <c r="R61" s="41">
        <v>88868</v>
      </c>
      <c r="S61" s="41">
        <v>242871</v>
      </c>
      <c r="T61" s="43">
        <v>12284522</v>
      </c>
      <c r="U61" s="41">
        <v>10305496</v>
      </c>
      <c r="V61" s="41">
        <v>1219464</v>
      </c>
      <c r="W61" s="41">
        <v>414747</v>
      </c>
      <c r="X61" s="41">
        <v>92541</v>
      </c>
      <c r="Y61" s="41">
        <v>252274</v>
      </c>
      <c r="Z61" s="43">
        <v>12298775</v>
      </c>
      <c r="AA61" s="41">
        <v>10277383</v>
      </c>
      <c r="AB61" s="41">
        <v>1227857</v>
      </c>
      <c r="AC61" s="41">
        <v>434407</v>
      </c>
      <c r="AD61" s="41">
        <v>96385</v>
      </c>
      <c r="AE61" s="41">
        <v>262743</v>
      </c>
      <c r="AF61" s="43">
        <v>12317647</v>
      </c>
      <c r="AG61" s="41">
        <v>10252127</v>
      </c>
      <c r="AH61" s="41">
        <v>1235559</v>
      </c>
      <c r="AI61" s="41">
        <v>456783</v>
      </c>
      <c r="AJ61" s="41">
        <v>100083</v>
      </c>
      <c r="AK61" s="41">
        <v>273095</v>
      </c>
      <c r="AL61" s="43">
        <v>12335652</v>
      </c>
      <c r="AM61" s="41">
        <v>10222036</v>
      </c>
      <c r="AN61" s="41">
        <v>1244653</v>
      </c>
      <c r="AO61" s="41">
        <v>482005</v>
      </c>
      <c r="AP61" s="41">
        <v>104158</v>
      </c>
      <c r="AQ61" s="41">
        <v>282800</v>
      </c>
      <c r="AR61" s="43">
        <v>12351881</v>
      </c>
      <c r="AS61" s="41">
        <v>10189961</v>
      </c>
      <c r="AT61" s="41">
        <v>1252297</v>
      </c>
      <c r="AU61" s="41">
        <v>508308</v>
      </c>
      <c r="AV61" s="41">
        <v>108349</v>
      </c>
      <c r="AW61" s="41">
        <v>292966</v>
      </c>
      <c r="AX61" s="43">
        <v>12388055</v>
      </c>
      <c r="AY61" s="41">
        <v>10170764</v>
      </c>
      <c r="AZ61" s="41">
        <v>1263195</v>
      </c>
      <c r="BA61" s="41">
        <v>538247</v>
      </c>
      <c r="BB61" s="41">
        <v>112294</v>
      </c>
      <c r="BC61" s="41">
        <v>303555</v>
      </c>
      <c r="BD61" s="43">
        <v>12419930</v>
      </c>
      <c r="BE61" s="41">
        <v>10151085</v>
      </c>
      <c r="BF61" s="41">
        <v>1271696</v>
      </c>
      <c r="BG61" s="41">
        <v>567874</v>
      </c>
      <c r="BH61" s="41">
        <v>116392</v>
      </c>
      <c r="BI61" s="41">
        <v>312883</v>
      </c>
      <c r="BJ61" s="43">
        <v>12448279</v>
      </c>
      <c r="BK61" s="41">
        <v>10134483</v>
      </c>
      <c r="BL61" s="41">
        <v>1278965</v>
      </c>
      <c r="BM61" s="41">
        <v>593986</v>
      </c>
      <c r="BN61" s="41">
        <v>119608</v>
      </c>
      <c r="BO61" s="41">
        <v>321237</v>
      </c>
      <c r="BP61" s="43">
        <v>12604767</v>
      </c>
      <c r="BQ61" s="41">
        <v>10196380</v>
      </c>
      <c r="BR61" s="41">
        <v>1302883</v>
      </c>
      <c r="BS61" s="41">
        <v>646524</v>
      </c>
      <c r="BT61" s="41">
        <v>124076</v>
      </c>
      <c r="BU61" s="41">
        <v>334904</v>
      </c>
      <c r="BV61" s="43">
        <v>12702379</v>
      </c>
      <c r="BW61" s="41">
        <v>10094652</v>
      </c>
      <c r="BX61" s="41">
        <v>1327091</v>
      </c>
      <c r="BY61" s="41">
        <v>719660</v>
      </c>
      <c r="BZ61" s="41">
        <v>178595</v>
      </c>
      <c r="CA61" s="41">
        <v>382381</v>
      </c>
      <c r="CB61" s="206">
        <v>12742886</v>
      </c>
      <c r="CC61" s="54">
        <v>10092308</v>
      </c>
      <c r="CD61" s="54">
        <v>1342747</v>
      </c>
      <c r="CE61" s="54">
        <v>750431</v>
      </c>
      <c r="CF61" s="54">
        <v>175122</v>
      </c>
      <c r="CG61" s="54">
        <v>382278</v>
      </c>
      <c r="CH61" s="244">
        <v>12763536</v>
      </c>
      <c r="CI61" s="177">
        <v>10054425</v>
      </c>
      <c r="CJ61" s="177">
        <v>1349751</v>
      </c>
      <c r="CK61" s="177">
        <v>781202</v>
      </c>
      <c r="CL61" s="177">
        <v>180800</v>
      </c>
      <c r="CM61" s="245">
        <v>397358</v>
      </c>
      <c r="CN61" s="277">
        <v>12773801</v>
      </c>
      <c r="CO61" s="277">
        <v>10010815</v>
      </c>
      <c r="CP61" s="277">
        <v>1357150</v>
      </c>
      <c r="CQ61" s="177">
        <v>808318</v>
      </c>
      <c r="CR61" s="277">
        <v>186864</v>
      </c>
      <c r="CS61" s="297">
        <v>410654</v>
      </c>
      <c r="CT61" s="303">
        <f t="shared" si="23"/>
        <v>12787209</v>
      </c>
      <c r="CU61" s="277">
        <v>9958389</v>
      </c>
      <c r="CV61" s="277">
        <v>1365794</v>
      </c>
      <c r="CW61" s="277">
        <v>838823</v>
      </c>
      <c r="CX61" s="277">
        <v>193512</v>
      </c>
      <c r="CY61" s="221">
        <v>430691</v>
      </c>
    </row>
    <row r="62" spans="1:103">
      <c r="A62" s="102" t="s">
        <v>68</v>
      </c>
      <c r="B62" s="41">
        <v>1048319</v>
      </c>
      <c r="C62" s="41">
        <v>869408</v>
      </c>
      <c r="D62" s="41">
        <v>46851</v>
      </c>
      <c r="E62" s="41">
        <v>90820</v>
      </c>
      <c r="F62" s="41">
        <v>11495</v>
      </c>
      <c r="G62" s="41">
        <v>29745</v>
      </c>
      <c r="H62" s="43">
        <v>1052567</v>
      </c>
      <c r="I62" s="41">
        <v>803685</v>
      </c>
      <c r="J62" s="41">
        <v>51560</v>
      </c>
      <c r="K62" s="41">
        <v>130655</v>
      </c>
      <c r="L62" s="41">
        <v>23479</v>
      </c>
      <c r="M62" s="41">
        <v>43188</v>
      </c>
      <c r="N62" s="132">
        <v>1050725</v>
      </c>
      <c r="O62" s="41">
        <v>870440</v>
      </c>
      <c r="P62" s="41">
        <v>47001</v>
      </c>
      <c r="Q62" s="41">
        <v>91694</v>
      </c>
      <c r="R62" s="41">
        <v>11601</v>
      </c>
      <c r="S62" s="41">
        <v>29989</v>
      </c>
      <c r="T62" s="43">
        <v>1058065</v>
      </c>
      <c r="U62" s="41">
        <v>870237</v>
      </c>
      <c r="V62" s="41">
        <v>48363</v>
      </c>
      <c r="W62" s="41">
        <v>96739</v>
      </c>
      <c r="X62" s="41">
        <v>12048</v>
      </c>
      <c r="Y62" s="41">
        <v>30678</v>
      </c>
      <c r="Z62" s="43">
        <v>1065937</v>
      </c>
      <c r="AA62" s="41">
        <v>870352</v>
      </c>
      <c r="AB62" s="41">
        <v>49749</v>
      </c>
      <c r="AC62" s="41">
        <v>101726</v>
      </c>
      <c r="AD62" s="41">
        <v>12522</v>
      </c>
      <c r="AE62" s="41">
        <v>31588</v>
      </c>
      <c r="AF62" s="43">
        <v>1071302</v>
      </c>
      <c r="AG62" s="41">
        <v>868630</v>
      </c>
      <c r="AH62" s="41">
        <v>50877</v>
      </c>
      <c r="AI62" s="41">
        <v>106513</v>
      </c>
      <c r="AJ62" s="41">
        <v>12884</v>
      </c>
      <c r="AK62" s="41">
        <v>32398</v>
      </c>
      <c r="AL62" s="43">
        <v>1071095</v>
      </c>
      <c r="AM62" s="41">
        <v>863232</v>
      </c>
      <c r="AN62" s="41">
        <v>51827</v>
      </c>
      <c r="AO62" s="41">
        <v>109973</v>
      </c>
      <c r="AP62" s="41">
        <v>13278</v>
      </c>
      <c r="AQ62" s="41">
        <v>32785</v>
      </c>
      <c r="AR62" s="43">
        <v>1064439</v>
      </c>
      <c r="AS62" s="41">
        <v>853031</v>
      </c>
      <c r="AT62" s="41">
        <v>52151</v>
      </c>
      <c r="AU62" s="41">
        <v>112831</v>
      </c>
      <c r="AV62" s="41">
        <v>13451</v>
      </c>
      <c r="AW62" s="41">
        <v>32975</v>
      </c>
      <c r="AX62" s="43">
        <v>1058991</v>
      </c>
      <c r="AY62" s="41">
        <v>843776</v>
      </c>
      <c r="AZ62" s="41">
        <v>52606</v>
      </c>
      <c r="BA62" s="41">
        <v>115919</v>
      </c>
      <c r="BB62" s="41">
        <v>13760</v>
      </c>
      <c r="BC62" s="41">
        <v>32930</v>
      </c>
      <c r="BD62" s="43">
        <v>1053136</v>
      </c>
      <c r="BE62" s="41">
        <v>835005</v>
      </c>
      <c r="BF62" s="41">
        <v>52762</v>
      </c>
      <c r="BG62" s="41">
        <v>118587</v>
      </c>
      <c r="BH62" s="41">
        <v>13943</v>
      </c>
      <c r="BI62" s="41">
        <v>32839</v>
      </c>
      <c r="BJ62" s="43">
        <v>1050788</v>
      </c>
      <c r="BK62" s="41">
        <v>828362</v>
      </c>
      <c r="BL62" s="41">
        <v>52871</v>
      </c>
      <c r="BM62" s="41">
        <v>122206</v>
      </c>
      <c r="BN62" s="41">
        <v>14150</v>
      </c>
      <c r="BO62" s="41">
        <v>33199</v>
      </c>
      <c r="BP62" s="43">
        <v>1053209</v>
      </c>
      <c r="BQ62" s="41">
        <v>823719</v>
      </c>
      <c r="BR62" s="41">
        <v>53761</v>
      </c>
      <c r="BS62" s="41">
        <v>127849</v>
      </c>
      <c r="BT62" s="41">
        <v>14310</v>
      </c>
      <c r="BU62" s="41">
        <v>33570</v>
      </c>
      <c r="BV62" s="43">
        <v>1052567</v>
      </c>
      <c r="BW62" s="41">
        <v>803685</v>
      </c>
      <c r="BX62" s="41">
        <v>51560</v>
      </c>
      <c r="BY62" s="41">
        <v>130655</v>
      </c>
      <c r="BZ62" s="41">
        <v>23479</v>
      </c>
      <c r="CA62" s="41">
        <v>43188</v>
      </c>
      <c r="CB62" s="206">
        <v>1051302</v>
      </c>
      <c r="CC62" s="54">
        <v>804081</v>
      </c>
      <c r="CD62" s="54">
        <v>56968</v>
      </c>
      <c r="CE62" s="54">
        <v>134714</v>
      </c>
      <c r="CF62" s="54">
        <v>19355</v>
      </c>
      <c r="CG62" s="54">
        <v>36184</v>
      </c>
      <c r="CH62" s="244">
        <v>1050292</v>
      </c>
      <c r="CI62" s="177">
        <v>797099</v>
      </c>
      <c r="CJ62" s="177">
        <v>57460</v>
      </c>
      <c r="CK62" s="177">
        <v>138549</v>
      </c>
      <c r="CL62" s="177">
        <v>19620</v>
      </c>
      <c r="CM62" s="245">
        <v>37564</v>
      </c>
      <c r="CN62" s="277">
        <v>1051511</v>
      </c>
      <c r="CO62" s="277">
        <v>791859</v>
      </c>
      <c r="CP62" s="277">
        <v>58130</v>
      </c>
      <c r="CQ62" s="177">
        <v>142853</v>
      </c>
      <c r="CR62" s="277">
        <v>19800</v>
      </c>
      <c r="CS62" s="297">
        <v>38869</v>
      </c>
      <c r="CT62" s="303">
        <f t="shared" si="23"/>
        <v>1055173</v>
      </c>
      <c r="CU62" s="277">
        <v>786563</v>
      </c>
      <c r="CV62" s="277">
        <v>59573</v>
      </c>
      <c r="CW62" s="277">
        <v>148095</v>
      </c>
      <c r="CX62" s="277">
        <v>20347</v>
      </c>
      <c r="CY62" s="221">
        <v>40595</v>
      </c>
    </row>
    <row r="63" spans="1:103">
      <c r="A63" s="104" t="s">
        <v>71</v>
      </c>
      <c r="B63" s="45">
        <v>608827</v>
      </c>
      <c r="C63" s="45">
        <v>586604</v>
      </c>
      <c r="D63" s="45">
        <v>3022</v>
      </c>
      <c r="E63" s="45">
        <v>5504</v>
      </c>
      <c r="F63" s="45">
        <v>5912</v>
      </c>
      <c r="G63" s="45">
        <v>7785</v>
      </c>
      <c r="H63" s="100">
        <v>625741</v>
      </c>
      <c r="I63" s="45">
        <v>590223</v>
      </c>
      <c r="J63" s="45">
        <v>5943</v>
      </c>
      <c r="K63" s="45">
        <v>9208</v>
      </c>
      <c r="L63" s="45">
        <v>9792</v>
      </c>
      <c r="M63" s="45">
        <v>10575</v>
      </c>
      <c r="N63" s="133">
        <v>609876</v>
      </c>
      <c r="O63" s="45">
        <v>587490</v>
      </c>
      <c r="P63" s="45">
        <v>3029</v>
      </c>
      <c r="Q63" s="45">
        <v>5547</v>
      </c>
      <c r="R63" s="45">
        <v>5974</v>
      </c>
      <c r="S63" s="45">
        <v>7836</v>
      </c>
      <c r="T63" s="100">
        <v>612134</v>
      </c>
      <c r="U63" s="45">
        <v>588642</v>
      </c>
      <c r="V63" s="45">
        <v>3304</v>
      </c>
      <c r="W63" s="45">
        <v>6075</v>
      </c>
      <c r="X63" s="45">
        <v>6018</v>
      </c>
      <c r="Y63" s="45">
        <v>8095</v>
      </c>
      <c r="Z63" s="100">
        <v>614994</v>
      </c>
      <c r="AA63" s="45">
        <v>590456</v>
      </c>
      <c r="AB63" s="45">
        <v>3526</v>
      </c>
      <c r="AC63" s="45">
        <v>6508</v>
      </c>
      <c r="AD63" s="45">
        <v>6165</v>
      </c>
      <c r="AE63" s="45">
        <v>8339</v>
      </c>
      <c r="AF63" s="100">
        <v>616702</v>
      </c>
      <c r="AG63" s="45">
        <v>591271</v>
      </c>
      <c r="AH63" s="45">
        <v>3792</v>
      </c>
      <c r="AI63" s="45">
        <v>6803</v>
      </c>
      <c r="AJ63" s="45">
        <v>6306</v>
      </c>
      <c r="AK63" s="45">
        <v>8530</v>
      </c>
      <c r="AL63" s="100">
        <v>618432</v>
      </c>
      <c r="AM63" s="45">
        <v>591964</v>
      </c>
      <c r="AN63" s="45">
        <v>4059</v>
      </c>
      <c r="AO63" s="45">
        <v>7181</v>
      </c>
      <c r="AP63" s="45">
        <v>6463</v>
      </c>
      <c r="AQ63" s="45">
        <v>8765</v>
      </c>
      <c r="AR63" s="100">
        <v>619282</v>
      </c>
      <c r="AS63" s="45">
        <v>591923</v>
      </c>
      <c r="AT63" s="45">
        <v>4339</v>
      </c>
      <c r="AU63" s="45">
        <v>7533</v>
      </c>
      <c r="AV63" s="45">
        <v>6556</v>
      </c>
      <c r="AW63" s="45">
        <v>8931</v>
      </c>
      <c r="AX63" s="100">
        <v>620196</v>
      </c>
      <c r="AY63" s="45">
        <v>591839</v>
      </c>
      <c r="AZ63" s="45">
        <v>4644</v>
      </c>
      <c r="BA63" s="45">
        <v>7891</v>
      </c>
      <c r="BB63" s="45">
        <v>6696</v>
      </c>
      <c r="BC63" s="45">
        <v>9126</v>
      </c>
      <c r="BD63" s="100">
        <v>620748</v>
      </c>
      <c r="BE63" s="45">
        <v>591460</v>
      </c>
      <c r="BF63" s="45">
        <v>4871</v>
      </c>
      <c r="BG63" s="45">
        <v>8236</v>
      </c>
      <c r="BH63" s="45">
        <v>6835</v>
      </c>
      <c r="BI63" s="45">
        <v>9346</v>
      </c>
      <c r="BJ63" s="100">
        <v>621270</v>
      </c>
      <c r="BK63" s="45">
        <v>591160</v>
      </c>
      <c r="BL63" s="45">
        <v>5095</v>
      </c>
      <c r="BM63" s="45">
        <v>8588</v>
      </c>
      <c r="BN63" s="45">
        <v>6958</v>
      </c>
      <c r="BO63" s="45">
        <v>9469</v>
      </c>
      <c r="BP63" s="100">
        <v>621760</v>
      </c>
      <c r="BQ63" s="45">
        <v>590100</v>
      </c>
      <c r="BR63" s="45">
        <v>5615</v>
      </c>
      <c r="BS63" s="45">
        <v>9184</v>
      </c>
      <c r="BT63" s="45">
        <v>7144</v>
      </c>
      <c r="BU63" s="45">
        <v>9717</v>
      </c>
      <c r="BV63" s="100">
        <v>625741</v>
      </c>
      <c r="BW63" s="45">
        <v>590223</v>
      </c>
      <c r="BX63" s="45">
        <v>5943</v>
      </c>
      <c r="BY63" s="45">
        <v>9208</v>
      </c>
      <c r="BZ63" s="45">
        <v>9792</v>
      </c>
      <c r="CA63" s="45">
        <v>10575</v>
      </c>
      <c r="CB63" s="207">
        <v>626431</v>
      </c>
      <c r="CC63" s="99">
        <v>590021</v>
      </c>
      <c r="CD63" s="99">
        <v>6346</v>
      </c>
      <c r="CE63" s="99">
        <v>9767</v>
      </c>
      <c r="CF63" s="99">
        <v>9720</v>
      </c>
      <c r="CG63" s="99">
        <v>10577</v>
      </c>
      <c r="CH63" s="246">
        <v>626011</v>
      </c>
      <c r="CI63" s="99">
        <v>588677</v>
      </c>
      <c r="CJ63" s="99">
        <v>6366</v>
      </c>
      <c r="CK63" s="99">
        <v>10057</v>
      </c>
      <c r="CL63" s="99">
        <v>9958</v>
      </c>
      <c r="CM63" s="247">
        <v>10953</v>
      </c>
      <c r="CN63" s="299">
        <v>626630</v>
      </c>
      <c r="CO63" s="300">
        <v>587989</v>
      </c>
      <c r="CP63" s="300">
        <v>6831</v>
      </c>
      <c r="CQ63" s="99">
        <v>10587</v>
      </c>
      <c r="CR63" s="300">
        <v>10243</v>
      </c>
      <c r="CS63" s="301">
        <v>10980</v>
      </c>
      <c r="CT63" s="305">
        <f t="shared" si="23"/>
        <v>626562</v>
      </c>
      <c r="CU63" s="300">
        <v>586013</v>
      </c>
      <c r="CV63" s="300">
        <v>7139</v>
      </c>
      <c r="CW63" s="300">
        <v>11110</v>
      </c>
      <c r="CX63" s="300">
        <v>10528</v>
      </c>
      <c r="CY63" s="302">
        <v>11772</v>
      </c>
    </row>
    <row r="64" spans="1:103">
      <c r="A64" s="109" t="s">
        <v>175</v>
      </c>
      <c r="B64" s="129">
        <v>572059</v>
      </c>
      <c r="C64" s="129">
        <v>161260</v>
      </c>
      <c r="D64" s="129">
        <v>342464</v>
      </c>
      <c r="E64" s="129">
        <v>44953</v>
      </c>
      <c r="F64" s="129">
        <v>6374</v>
      </c>
      <c r="G64" s="129">
        <v>17008</v>
      </c>
      <c r="H64" s="130">
        <v>601723</v>
      </c>
      <c r="I64" s="129">
        <v>209464</v>
      </c>
      <c r="J64" s="129">
        <v>301053</v>
      </c>
      <c r="K64" s="129">
        <v>54749</v>
      </c>
      <c r="L64" s="129">
        <v>12650</v>
      </c>
      <c r="M64" s="129">
        <v>23807</v>
      </c>
      <c r="N64" s="134">
        <v>571723</v>
      </c>
      <c r="O64" s="129">
        <v>160822</v>
      </c>
      <c r="P64" s="129">
        <v>342115</v>
      </c>
      <c r="Q64" s="129">
        <v>45237</v>
      </c>
      <c r="R64" s="129">
        <v>6409</v>
      </c>
      <c r="S64" s="129">
        <v>17140</v>
      </c>
      <c r="T64" s="130">
        <v>577678</v>
      </c>
      <c r="U64" s="129">
        <v>166186</v>
      </c>
      <c r="V64" s="129">
        <v>340190</v>
      </c>
      <c r="W64" s="129">
        <v>46937</v>
      </c>
      <c r="X64" s="129">
        <v>6669</v>
      </c>
      <c r="Y64" s="129">
        <v>17696</v>
      </c>
      <c r="Z64" s="130">
        <v>579112</v>
      </c>
      <c r="AA64" s="129">
        <v>168662</v>
      </c>
      <c r="AB64" s="129">
        <v>338012</v>
      </c>
      <c r="AC64" s="129">
        <v>47282</v>
      </c>
      <c r="AD64" s="129">
        <v>6915</v>
      </c>
      <c r="AE64" s="129">
        <v>18241</v>
      </c>
      <c r="AF64" s="130">
        <v>577371</v>
      </c>
      <c r="AG64" s="129">
        <v>170036</v>
      </c>
      <c r="AH64" s="129">
        <v>333821</v>
      </c>
      <c r="AI64" s="129">
        <v>47941</v>
      </c>
      <c r="AJ64" s="129">
        <v>7116</v>
      </c>
      <c r="AK64" s="129">
        <v>18457</v>
      </c>
      <c r="AL64" s="130">
        <v>579521</v>
      </c>
      <c r="AM64" s="129">
        <v>174614</v>
      </c>
      <c r="AN64" s="129">
        <v>330015</v>
      </c>
      <c r="AO64" s="129">
        <v>48651</v>
      </c>
      <c r="AP64" s="129">
        <v>7362</v>
      </c>
      <c r="AQ64" s="129">
        <v>18879</v>
      </c>
      <c r="AR64" s="130">
        <v>582049</v>
      </c>
      <c r="AS64" s="129">
        <v>180196</v>
      </c>
      <c r="AT64" s="129">
        <v>325796</v>
      </c>
      <c r="AU64" s="129">
        <v>49055</v>
      </c>
      <c r="AV64" s="129">
        <v>7609</v>
      </c>
      <c r="AW64" s="129">
        <v>19393</v>
      </c>
      <c r="AX64" s="130">
        <v>585419</v>
      </c>
      <c r="AY64" s="129">
        <v>186005</v>
      </c>
      <c r="AZ64" s="129">
        <v>322389</v>
      </c>
      <c r="BA64" s="129">
        <v>49108</v>
      </c>
      <c r="BB64" s="129">
        <v>7830</v>
      </c>
      <c r="BC64" s="129">
        <v>20087</v>
      </c>
      <c r="BD64" s="130">
        <v>587868</v>
      </c>
      <c r="BE64" s="129">
        <v>191465</v>
      </c>
      <c r="BF64" s="129">
        <v>317957</v>
      </c>
      <c r="BG64" s="129">
        <v>49564</v>
      </c>
      <c r="BH64" s="129">
        <v>8038</v>
      </c>
      <c r="BI64" s="129">
        <v>20844</v>
      </c>
      <c r="BJ64" s="130">
        <v>591833</v>
      </c>
      <c r="BK64" s="129">
        <v>196049</v>
      </c>
      <c r="BL64" s="129">
        <v>314537</v>
      </c>
      <c r="BM64" s="129">
        <v>51124</v>
      </c>
      <c r="BN64" s="129">
        <v>8419</v>
      </c>
      <c r="BO64" s="129">
        <v>21704</v>
      </c>
      <c r="BP64" s="130">
        <v>599657</v>
      </c>
      <c r="BQ64" s="129">
        <v>201158</v>
      </c>
      <c r="BR64" s="129">
        <v>316105</v>
      </c>
      <c r="BS64" s="129">
        <v>53025</v>
      </c>
      <c r="BT64" s="129">
        <v>8426</v>
      </c>
      <c r="BU64" s="129">
        <v>20943</v>
      </c>
      <c r="BV64" s="130">
        <v>601723</v>
      </c>
      <c r="BW64" s="129">
        <v>209464</v>
      </c>
      <c r="BX64" s="129">
        <v>301053</v>
      </c>
      <c r="BY64" s="129">
        <v>54749</v>
      </c>
      <c r="BZ64" s="129">
        <v>12650</v>
      </c>
      <c r="CA64" s="129">
        <v>23807</v>
      </c>
      <c r="CB64" s="209">
        <v>617996</v>
      </c>
      <c r="CC64" s="210">
        <v>218278</v>
      </c>
      <c r="CD64" s="210">
        <v>304203</v>
      </c>
      <c r="CE64" s="210">
        <v>58744</v>
      </c>
      <c r="CF64" s="210">
        <v>12658</v>
      </c>
      <c r="CG64" s="210">
        <v>24113</v>
      </c>
      <c r="CH64" s="248">
        <v>632323</v>
      </c>
      <c r="CI64" s="239">
        <v>224327</v>
      </c>
      <c r="CJ64" s="210">
        <v>307150</v>
      </c>
      <c r="CK64" s="210">
        <v>62726</v>
      </c>
      <c r="CL64" s="210">
        <v>13098</v>
      </c>
      <c r="CM64" s="249">
        <v>25022</v>
      </c>
      <c r="CN64" s="299">
        <v>646449</v>
      </c>
      <c r="CO64" s="300">
        <v>231281</v>
      </c>
      <c r="CP64" s="300">
        <v>309869</v>
      </c>
      <c r="CQ64" s="99">
        <v>65560</v>
      </c>
      <c r="CR64" s="300">
        <v>13704</v>
      </c>
      <c r="CS64" s="301">
        <v>26035</v>
      </c>
      <c r="CT64" s="305">
        <f t="shared" si="23"/>
        <v>658893</v>
      </c>
      <c r="CU64" s="45">
        <v>236176</v>
      </c>
      <c r="CV64" s="45">
        <v>312575</v>
      </c>
      <c r="CW64" s="300">
        <v>68355</v>
      </c>
      <c r="CX64" s="45">
        <v>14450</v>
      </c>
      <c r="CY64" s="302">
        <v>27337</v>
      </c>
    </row>
    <row r="66" spans="2:98">
      <c r="CH66" s="4" t="s">
        <v>6</v>
      </c>
      <c r="CN66" s="4" t="s">
        <v>6</v>
      </c>
      <c r="CT66" s="4" t="s">
        <v>6</v>
      </c>
    </row>
    <row r="67" spans="2:98">
      <c r="B67" s="19" t="s">
        <v>6</v>
      </c>
      <c r="C67" s="4" t="s">
        <v>146</v>
      </c>
      <c r="H67" s="4" t="s">
        <v>185</v>
      </c>
      <c r="BP67" s="4" t="s">
        <v>6</v>
      </c>
      <c r="BV67" s="4" t="s">
        <v>6</v>
      </c>
      <c r="CB67" s="4" t="s">
        <v>6</v>
      </c>
      <c r="CH67" s="4" t="s">
        <v>7</v>
      </c>
      <c r="CN67" s="4" t="s">
        <v>7</v>
      </c>
      <c r="CT67" s="4" t="s">
        <v>7</v>
      </c>
    </row>
    <row r="68" spans="2:98">
      <c r="B68" s="19"/>
      <c r="C68" s="4" t="s">
        <v>143</v>
      </c>
      <c r="H68" s="4" t="s">
        <v>186</v>
      </c>
      <c r="BP68" s="4" t="s">
        <v>7</v>
      </c>
      <c r="BV68" s="4" t="s">
        <v>7</v>
      </c>
      <c r="CB68" s="4" t="s">
        <v>7</v>
      </c>
      <c r="CH68" s="4" t="s">
        <v>8</v>
      </c>
      <c r="CN68" s="4" t="s">
        <v>8</v>
      </c>
      <c r="CT68" s="4" t="s">
        <v>8</v>
      </c>
    </row>
    <row r="69" spans="2:98">
      <c r="B69" s="19"/>
      <c r="C69" s="4" t="s">
        <v>144</v>
      </c>
      <c r="H69" s="197" t="s">
        <v>81</v>
      </c>
      <c r="BP69" s="4" t="s">
        <v>8</v>
      </c>
      <c r="BV69" s="4" t="s">
        <v>8</v>
      </c>
      <c r="CB69" s="4" t="s">
        <v>8</v>
      </c>
      <c r="CH69" s="4" t="s">
        <v>9</v>
      </c>
      <c r="CN69" s="4" t="s">
        <v>9</v>
      </c>
      <c r="CT69" s="4" t="s">
        <v>9</v>
      </c>
    </row>
    <row r="70" spans="2:98">
      <c r="B70" s="19"/>
      <c r="C70" s="65" t="s">
        <v>145</v>
      </c>
      <c r="BP70" s="4" t="s">
        <v>9</v>
      </c>
      <c r="BV70" s="4" t="s">
        <v>9</v>
      </c>
      <c r="CB70" s="4" t="s">
        <v>9</v>
      </c>
      <c r="CH70" s="4" t="s">
        <v>214</v>
      </c>
      <c r="CN70" s="4" t="s">
        <v>223</v>
      </c>
      <c r="CT70" s="4" t="s">
        <v>231</v>
      </c>
    </row>
    <row r="71" spans="2:98">
      <c r="B71" s="19"/>
      <c r="BP71" s="4" t="s">
        <v>170</v>
      </c>
      <c r="BV71" s="4" t="s">
        <v>209</v>
      </c>
      <c r="CB71" s="4" t="s">
        <v>198</v>
      </c>
      <c r="CH71" s="4" t="s">
        <v>215</v>
      </c>
      <c r="CN71" s="4" t="s">
        <v>215</v>
      </c>
      <c r="CT71" s="4" t="s">
        <v>232</v>
      </c>
    </row>
    <row r="72" spans="2:98">
      <c r="B72" s="19"/>
      <c r="BP72" s="4" t="s">
        <v>171</v>
      </c>
      <c r="BV72" s="4" t="s">
        <v>171</v>
      </c>
      <c r="CB72" s="4" t="s">
        <v>199</v>
      </c>
      <c r="CH72" s="4" t="s">
        <v>81</v>
      </c>
      <c r="CN72" s="4" t="s">
        <v>81</v>
      </c>
      <c r="CT72" s="4" t="s">
        <v>81</v>
      </c>
    </row>
    <row r="73" spans="2:98">
      <c r="BP73" s="4" t="s">
        <v>81</v>
      </c>
      <c r="BV73" s="4" t="s">
        <v>81</v>
      </c>
      <c r="CB73" s="4" t="s">
        <v>81</v>
      </c>
      <c r="CH73" s="4" t="s">
        <v>213</v>
      </c>
      <c r="CN73" s="4" t="s">
        <v>224</v>
      </c>
      <c r="CT73" s="4" t="s">
        <v>233</v>
      </c>
    </row>
    <row r="74" spans="2:98">
      <c r="BP74" s="4" t="s">
        <v>166</v>
      </c>
      <c r="BV74" s="4" t="s">
        <v>208</v>
      </c>
      <c r="CB74" s="4" t="s">
        <v>197</v>
      </c>
      <c r="CN74" s="4" t="s">
        <v>225</v>
      </c>
      <c r="CT74" s="4" t="s">
        <v>234</v>
      </c>
    </row>
    <row r="75" spans="2:98" ht="12.75" customHeight="1"/>
  </sheetData>
  <mergeCells count="3">
    <mergeCell ref="CH3:CM3"/>
    <mergeCell ref="CN3:CS3"/>
    <mergeCell ref="CT3:CY3"/>
  </mergeCells>
  <phoneticPr fontId="5" type="noConversion"/>
  <hyperlinks>
    <hyperlink ref="H69" r:id="rId1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indexed="18"/>
    <pageSetUpPr autoPageBreaks="0"/>
  </sheetPr>
  <dimension ref="A1:GB83"/>
  <sheetViews>
    <sheetView showGridLines="0" zoomScale="80" zoomScaleNormal="80" workbookViewId="0">
      <pane xSplit="1" ySplit="4" topLeftCell="FD5" activePane="bottomRight" state="frozen"/>
      <selection pane="topRight" activeCell="B1" sqref="B1"/>
      <selection pane="bottomLeft" activeCell="A5" sqref="A5"/>
      <selection pane="bottomRight" activeCell="FZ69" sqref="FZ69"/>
    </sheetView>
  </sheetViews>
  <sheetFormatPr defaultColWidth="12.7109375" defaultRowHeight="12.75"/>
  <cols>
    <col min="1" max="1" width="19.28515625" style="41" customWidth="1"/>
    <col min="2" max="2" width="9.42578125" style="50" customWidth="1"/>
    <col min="3" max="3" width="8.85546875" style="50" customWidth="1"/>
    <col min="4" max="5" width="7.85546875" style="50" customWidth="1"/>
    <col min="6" max="7" width="8.85546875" style="50" customWidth="1"/>
    <col min="8" max="9" width="7.85546875" style="50" customWidth="1"/>
    <col min="10" max="10" width="9.7109375" style="50" customWidth="1"/>
    <col min="11" max="11" width="8.7109375" style="50" customWidth="1"/>
    <col min="12" max="14" width="7.7109375" style="50" customWidth="1"/>
    <col min="15" max="18" width="10.140625" style="50" customWidth="1"/>
    <col min="19" max="19" width="7.85546875" style="50" customWidth="1"/>
    <col min="20" max="21" width="8.7109375" style="50" customWidth="1"/>
    <col min="22" max="22" width="9" style="50" customWidth="1"/>
    <col min="23" max="24" width="7.85546875" style="50" customWidth="1"/>
    <col min="25" max="26" width="8.7109375" style="50" customWidth="1"/>
    <col min="27" max="29" width="7.7109375" style="50" customWidth="1"/>
    <col min="30" max="31" width="8.7109375" style="50" customWidth="1"/>
    <col min="32" max="34" width="7.7109375" style="50" customWidth="1"/>
    <col min="35" max="36" width="8.7109375" style="50" customWidth="1"/>
    <col min="37" max="39" width="7.7109375" style="50" customWidth="1"/>
    <col min="40" max="41" width="8.7109375" style="50" customWidth="1"/>
    <col min="42" max="44" width="7.7109375" style="50" customWidth="1"/>
    <col min="45" max="46" width="8.7109375" style="50" customWidth="1"/>
    <col min="47" max="49" width="7.7109375" style="50" customWidth="1"/>
    <col min="50" max="51" width="8.7109375" style="50" customWidth="1"/>
    <col min="52" max="54" width="7.7109375" style="50" customWidth="1"/>
    <col min="55" max="56" width="8.7109375" style="50" customWidth="1"/>
    <col min="57" max="59" width="7.7109375" style="50" customWidth="1"/>
    <col min="60" max="61" width="8.7109375" style="50" customWidth="1"/>
    <col min="62" max="64" width="7.7109375" style="50" customWidth="1"/>
    <col min="65" max="66" width="8.7109375" style="50" customWidth="1"/>
    <col min="67" max="69" width="7.7109375" style="50" customWidth="1"/>
    <col min="70" max="71" width="8.7109375" style="50" customWidth="1"/>
    <col min="72" max="74" width="7.7109375" style="50" customWidth="1"/>
    <col min="75" max="76" width="8.7109375" style="50" customWidth="1"/>
    <col min="77" max="79" width="7.7109375" style="50" customWidth="1"/>
    <col min="80" max="81" width="8.7109375" style="50" customWidth="1"/>
    <col min="82" max="84" width="7.7109375" style="50" customWidth="1"/>
    <col min="85" max="86" width="8.7109375" style="50" customWidth="1"/>
    <col min="87" max="89" width="7.85546875" style="50" customWidth="1"/>
    <col min="90" max="91" width="8.7109375" style="50" customWidth="1"/>
    <col min="92" max="94" width="7.85546875" style="50" customWidth="1"/>
    <col min="95" max="96" width="8.7109375" style="50" customWidth="1"/>
    <col min="97" max="98" width="7.85546875" style="50" customWidth="1"/>
    <col min="99" max="99" width="9" style="50" customWidth="1"/>
    <col min="100" max="101" width="8.7109375" style="50" customWidth="1"/>
    <col min="102" max="103" width="7.7109375" style="50" customWidth="1"/>
    <col min="104" max="119" width="8.7109375" style="50" customWidth="1"/>
    <col min="120" max="120" width="9" style="50" customWidth="1"/>
    <col min="121" max="124" width="8.7109375" style="50" customWidth="1"/>
    <col min="125" max="125" width="9" style="50" customWidth="1"/>
    <col min="126" max="126" width="9.42578125" style="50" customWidth="1"/>
    <col min="127" max="127" width="9.140625" style="50" customWidth="1"/>
    <col min="128" max="128" width="8.140625" style="50" customWidth="1"/>
    <col min="129" max="129" width="8.7109375" style="50" customWidth="1"/>
    <col min="130" max="130" width="9" style="50" customWidth="1"/>
    <col min="131" max="131" width="9.42578125" style="50" customWidth="1"/>
    <col min="132" max="132" width="9.140625" style="50" customWidth="1"/>
    <col min="133" max="133" width="8.140625" style="50" customWidth="1"/>
    <col min="134" max="134" width="8.7109375" style="50" customWidth="1"/>
    <col min="135" max="135" width="9" style="50" customWidth="1"/>
    <col min="136" max="136" width="9.42578125" style="50" customWidth="1"/>
    <col min="137" max="137" width="9.140625" style="50" customWidth="1"/>
    <col min="138" max="138" width="8.140625" style="50" customWidth="1"/>
    <col min="139" max="139" width="8.7109375" style="50" customWidth="1"/>
    <col min="140" max="140" width="9" style="50" customWidth="1"/>
    <col min="141" max="141" width="9.42578125" style="50" customWidth="1"/>
    <col min="142" max="142" width="9.140625" style="50" customWidth="1"/>
    <col min="143" max="143" width="8.140625" style="50" customWidth="1"/>
    <col min="144" max="144" width="8.7109375" style="50" customWidth="1"/>
    <col min="145" max="145" width="9" style="50" customWidth="1"/>
    <col min="146" max="146" width="9.42578125" style="50" customWidth="1"/>
    <col min="147" max="147" width="9.140625" style="50" customWidth="1"/>
    <col min="148" max="148" width="8.140625" style="50" customWidth="1"/>
    <col min="149" max="149" width="8.7109375" style="50" customWidth="1"/>
    <col min="150" max="150" width="9" style="50" customWidth="1"/>
    <col min="151" max="151" width="8.7109375" style="50" customWidth="1"/>
    <col min="152" max="153" width="7.7109375" style="50" customWidth="1"/>
    <col min="154" max="154" width="8.7109375" style="50" customWidth="1"/>
    <col min="155" max="155" width="9" style="50" customWidth="1"/>
    <col min="156" max="159" width="8.7109375" style="50" customWidth="1"/>
    <col min="160" max="160" width="9" style="50" customWidth="1"/>
    <col min="161" max="169" width="8.7109375" style="50" customWidth="1"/>
    <col min="170" max="170" width="9" style="50" customWidth="1"/>
    <col min="171" max="174" width="8.7109375" style="50" customWidth="1"/>
    <col min="175" max="16384" width="12.7109375" style="41"/>
  </cols>
  <sheetData>
    <row r="1" spans="1:184" s="6" customFormat="1">
      <c r="A1" s="1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1"/>
      <c r="DQ1" s="230"/>
      <c r="DR1" s="230"/>
      <c r="DS1" s="230"/>
      <c r="DT1" s="230"/>
      <c r="DU1" s="231"/>
      <c r="DV1" s="232"/>
      <c r="DW1" s="232"/>
      <c r="DX1" s="232"/>
      <c r="DY1" s="232"/>
      <c r="DZ1" s="231"/>
      <c r="EA1" s="232"/>
      <c r="EB1" s="232"/>
      <c r="EC1" s="232"/>
      <c r="ED1" s="232"/>
      <c r="EE1" s="231"/>
      <c r="EF1" s="232"/>
      <c r="EG1" s="232"/>
      <c r="EH1" s="232"/>
      <c r="EI1" s="232"/>
      <c r="EJ1" s="231"/>
      <c r="EK1" s="232"/>
      <c r="EL1" s="232"/>
      <c r="EM1" s="232"/>
      <c r="EN1" s="232"/>
      <c r="EO1" s="231"/>
      <c r="EP1" s="232"/>
      <c r="EQ1" s="232"/>
      <c r="ER1" s="232"/>
      <c r="ES1" s="232"/>
      <c r="ET1" s="231"/>
      <c r="EU1" s="230"/>
      <c r="EV1" s="230"/>
      <c r="EW1" s="230"/>
      <c r="EX1" s="233"/>
      <c r="EY1" s="231"/>
      <c r="EZ1" s="233"/>
      <c r="FA1" s="233"/>
      <c r="FB1" s="233"/>
      <c r="FC1" s="233"/>
      <c r="FD1" s="231"/>
      <c r="FE1" s="233"/>
      <c r="FF1" s="233"/>
      <c r="FG1" s="233"/>
      <c r="FH1" s="233"/>
      <c r="FI1" s="233"/>
      <c r="FJ1" s="233"/>
      <c r="FK1" s="233"/>
      <c r="FL1" s="233"/>
      <c r="FM1" s="233"/>
      <c r="FN1" s="231"/>
      <c r="FO1" s="233"/>
      <c r="FP1" s="233"/>
      <c r="FQ1" s="233"/>
      <c r="FR1" s="233"/>
    </row>
    <row r="2" spans="1:184" s="6" customFormat="1">
      <c r="B2" s="11" t="s">
        <v>203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229" t="s">
        <v>204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49"/>
      <c r="BT2" s="49"/>
      <c r="BU2" s="49"/>
      <c r="BV2" s="49"/>
      <c r="BW2" s="10"/>
      <c r="BX2" s="49"/>
      <c r="BY2" s="49"/>
      <c r="BZ2" s="49"/>
      <c r="CA2" s="49"/>
      <c r="CB2" s="10"/>
      <c r="CC2" s="49"/>
      <c r="CD2" s="49"/>
      <c r="CE2" s="49"/>
      <c r="CF2" s="49"/>
      <c r="CG2" s="10"/>
      <c r="CH2" s="49"/>
      <c r="CI2" s="49"/>
      <c r="CJ2" s="49"/>
      <c r="CK2" s="49"/>
      <c r="CL2" s="10"/>
      <c r="CM2" s="49"/>
      <c r="CN2" s="49"/>
      <c r="CO2" s="49"/>
      <c r="CP2" s="49"/>
      <c r="CQ2" s="10"/>
      <c r="CR2" s="49"/>
      <c r="CS2" s="49"/>
      <c r="CT2" s="49"/>
      <c r="CU2" s="49"/>
      <c r="CV2" s="10"/>
      <c r="CW2" s="51"/>
      <c r="CX2" s="49"/>
      <c r="CY2" s="49"/>
      <c r="CZ2" s="49"/>
      <c r="DA2" s="10"/>
      <c r="DB2" s="49"/>
      <c r="DC2" s="49"/>
      <c r="DD2" s="49"/>
      <c r="DE2" s="49"/>
      <c r="DF2" s="10"/>
      <c r="DG2" s="49"/>
      <c r="DH2" s="49"/>
      <c r="DI2" s="49"/>
      <c r="DJ2" s="49"/>
      <c r="DK2" s="49"/>
      <c r="DL2" s="49"/>
      <c r="DM2" s="49"/>
      <c r="DN2" s="49"/>
      <c r="DO2" s="49"/>
      <c r="DP2" s="64"/>
      <c r="DQ2" s="49"/>
      <c r="DR2" s="49"/>
      <c r="DS2" s="49"/>
      <c r="DT2" s="49"/>
      <c r="DU2" s="64"/>
      <c r="DV2" s="50"/>
      <c r="DW2" s="50"/>
      <c r="DX2" s="50"/>
      <c r="DY2" s="50"/>
      <c r="DZ2" s="64"/>
      <c r="EA2" s="50"/>
      <c r="EB2" s="50"/>
      <c r="EC2" s="50"/>
      <c r="ED2" s="50"/>
      <c r="EE2" s="64"/>
      <c r="EF2" s="50"/>
      <c r="EG2" s="50"/>
      <c r="EH2" s="50"/>
      <c r="EI2" s="50"/>
      <c r="EJ2" s="64"/>
      <c r="EK2" s="50"/>
      <c r="EL2" s="50"/>
      <c r="EM2" s="50"/>
      <c r="EN2" s="50"/>
      <c r="EO2" s="64"/>
      <c r="EP2" s="50"/>
      <c r="EQ2" s="50"/>
      <c r="ER2" s="50"/>
      <c r="ES2" s="50"/>
      <c r="ET2" s="64"/>
      <c r="EU2" s="49"/>
      <c r="EV2" s="49"/>
      <c r="EW2" s="49"/>
      <c r="EX2" s="64"/>
      <c r="EY2" s="64"/>
      <c r="EZ2" s="64"/>
      <c r="FA2" s="64"/>
      <c r="FB2" s="64"/>
      <c r="FC2" s="64"/>
      <c r="FD2" s="64"/>
      <c r="FE2" s="69"/>
      <c r="FF2" s="64"/>
      <c r="FG2" s="64"/>
      <c r="FH2" s="64"/>
      <c r="FI2" s="64"/>
      <c r="FJ2" s="64"/>
      <c r="FK2" s="64"/>
      <c r="FL2" s="64"/>
      <c r="FM2" s="64"/>
      <c r="FN2" s="64"/>
      <c r="FO2" s="69"/>
      <c r="FP2" s="64"/>
      <c r="FQ2" s="64"/>
      <c r="FR2" s="254"/>
      <c r="FS2" s="258"/>
      <c r="FT2" s="259"/>
      <c r="FU2" s="259"/>
      <c r="FV2" s="259"/>
      <c r="FW2" s="260"/>
    </row>
    <row r="3" spans="1:184" s="6" customFormat="1">
      <c r="B3" s="20" t="s">
        <v>97</v>
      </c>
      <c r="C3" s="20"/>
      <c r="D3" s="20"/>
      <c r="E3" s="20"/>
      <c r="F3" s="55" t="s">
        <v>98</v>
      </c>
      <c r="G3" s="20"/>
      <c r="H3" s="20"/>
      <c r="I3" s="20"/>
      <c r="J3" s="55" t="s">
        <v>99</v>
      </c>
      <c r="K3" s="20"/>
      <c r="L3" s="20"/>
      <c r="M3" s="20"/>
      <c r="N3" s="20"/>
      <c r="O3" s="55" t="s">
        <v>75</v>
      </c>
      <c r="P3" s="20"/>
      <c r="Q3" s="20"/>
      <c r="R3" s="20"/>
      <c r="S3" s="20"/>
      <c r="T3" s="55" t="s">
        <v>40</v>
      </c>
      <c r="U3" s="20"/>
      <c r="V3" s="20"/>
      <c r="W3" s="20"/>
      <c r="X3" s="20"/>
      <c r="Y3" s="55" t="s">
        <v>100</v>
      </c>
      <c r="Z3" s="20"/>
      <c r="AA3" s="20"/>
      <c r="AB3" s="20"/>
      <c r="AC3" s="20"/>
      <c r="AD3" s="55" t="s">
        <v>101</v>
      </c>
      <c r="AE3" s="20"/>
      <c r="AF3" s="20"/>
      <c r="AG3" s="20"/>
      <c r="AH3" s="20"/>
      <c r="AI3" s="55" t="s">
        <v>102</v>
      </c>
      <c r="AJ3" s="20"/>
      <c r="AK3" s="20"/>
      <c r="AL3" s="20"/>
      <c r="AM3" s="20"/>
      <c r="AN3" s="55" t="s">
        <v>103</v>
      </c>
      <c r="AO3" s="20"/>
      <c r="AP3" s="20"/>
      <c r="AQ3" s="20"/>
      <c r="AR3" s="20"/>
      <c r="AS3" s="55" t="s">
        <v>104</v>
      </c>
      <c r="AT3" s="20"/>
      <c r="AU3" s="20"/>
      <c r="AV3" s="20"/>
      <c r="AW3" s="20"/>
      <c r="AX3" s="55" t="s">
        <v>105</v>
      </c>
      <c r="AY3" s="20"/>
      <c r="AZ3" s="20"/>
      <c r="BA3" s="20"/>
      <c r="BB3" s="20"/>
      <c r="BC3" s="55" t="s">
        <v>106</v>
      </c>
      <c r="BD3" s="20"/>
      <c r="BE3" s="20"/>
      <c r="BF3" s="20"/>
      <c r="BG3" s="20"/>
      <c r="BH3" s="55" t="s">
        <v>107</v>
      </c>
      <c r="BI3" s="20"/>
      <c r="BJ3" s="20"/>
      <c r="BK3" s="20"/>
      <c r="BL3" s="20"/>
      <c r="BM3" s="55" t="s">
        <v>108</v>
      </c>
      <c r="BN3" s="20"/>
      <c r="BO3" s="20"/>
      <c r="BP3" s="20"/>
      <c r="BQ3" s="20"/>
      <c r="BR3" s="55" t="s">
        <v>38</v>
      </c>
      <c r="BS3" s="20"/>
      <c r="BT3" s="20"/>
      <c r="BU3" s="20"/>
      <c r="BV3" s="20"/>
      <c r="BW3" s="55" t="s">
        <v>39</v>
      </c>
      <c r="BX3" s="20"/>
      <c r="BY3" s="20"/>
      <c r="BZ3" s="20"/>
      <c r="CA3" s="20"/>
      <c r="CB3" s="55" t="s">
        <v>37</v>
      </c>
      <c r="CC3" s="20"/>
      <c r="CD3" s="20"/>
      <c r="CE3" s="20"/>
      <c r="CF3" s="20"/>
      <c r="CG3" s="55" t="s">
        <v>36</v>
      </c>
      <c r="CH3" s="20"/>
      <c r="CI3" s="20"/>
      <c r="CJ3" s="20"/>
      <c r="CK3" s="20"/>
      <c r="CL3" s="55" t="s">
        <v>35</v>
      </c>
      <c r="CM3" s="20"/>
      <c r="CN3" s="20"/>
      <c r="CO3" s="20"/>
      <c r="CP3" s="20"/>
      <c r="CQ3" s="55" t="s">
        <v>84</v>
      </c>
      <c r="CR3" s="20"/>
      <c r="CS3" s="20"/>
      <c r="CT3" s="20"/>
      <c r="CU3" s="20"/>
      <c r="CV3" s="55" t="s">
        <v>85</v>
      </c>
      <c r="CW3" s="20"/>
      <c r="CX3" s="20"/>
      <c r="CY3" s="20"/>
      <c r="CZ3" s="20"/>
      <c r="DA3" s="55" t="s">
        <v>158</v>
      </c>
      <c r="DB3" s="20"/>
      <c r="DC3" s="20"/>
      <c r="DD3" s="20"/>
      <c r="DE3" s="20"/>
      <c r="DF3" s="55" t="s">
        <v>159</v>
      </c>
      <c r="DG3" s="20"/>
      <c r="DH3" s="20"/>
      <c r="DI3" s="20"/>
      <c r="DJ3" s="20"/>
      <c r="DK3" s="55" t="s">
        <v>152</v>
      </c>
      <c r="DL3" s="20"/>
      <c r="DM3" s="20"/>
      <c r="DN3" s="20"/>
      <c r="DO3" s="20"/>
      <c r="DP3" s="55" t="s">
        <v>153</v>
      </c>
      <c r="DQ3" s="20"/>
      <c r="DR3" s="20"/>
      <c r="DS3" s="20"/>
      <c r="DT3" s="20"/>
      <c r="DU3" s="55" t="s">
        <v>130</v>
      </c>
      <c r="DV3" s="20"/>
      <c r="DW3" s="20"/>
      <c r="DX3" s="20"/>
      <c r="DY3" s="20"/>
      <c r="DZ3" s="55" t="s">
        <v>131</v>
      </c>
      <c r="EA3" s="20"/>
      <c r="EB3" s="20"/>
      <c r="EC3" s="20"/>
      <c r="ED3" s="20"/>
      <c r="EE3" s="55" t="s">
        <v>132</v>
      </c>
      <c r="EF3" s="20"/>
      <c r="EG3" s="20"/>
      <c r="EH3" s="20"/>
      <c r="EI3" s="20"/>
      <c r="EJ3" s="55" t="s">
        <v>134</v>
      </c>
      <c r="EK3" s="20"/>
      <c r="EL3" s="20"/>
      <c r="EM3" s="20"/>
      <c r="EN3" s="20"/>
      <c r="EO3" s="55" t="s">
        <v>137</v>
      </c>
      <c r="EP3" s="20"/>
      <c r="EQ3" s="20"/>
      <c r="ER3" s="20"/>
      <c r="ES3" s="20"/>
      <c r="ET3" s="55" t="s">
        <v>140</v>
      </c>
      <c r="EU3" s="20"/>
      <c r="EV3" s="20"/>
      <c r="EW3" s="20"/>
      <c r="EX3" s="20"/>
      <c r="EY3" s="55" t="s">
        <v>164</v>
      </c>
      <c r="EZ3" s="20"/>
      <c r="FA3" s="20"/>
      <c r="FB3" s="20"/>
      <c r="FC3" s="20"/>
      <c r="FD3" s="55" t="s">
        <v>165</v>
      </c>
      <c r="FE3" s="20"/>
      <c r="FF3" s="20"/>
      <c r="FG3" s="20"/>
      <c r="FH3" s="20"/>
      <c r="FI3" s="236" t="s">
        <v>205</v>
      </c>
      <c r="FJ3" s="20"/>
      <c r="FK3" s="20"/>
      <c r="FL3" s="20"/>
      <c r="FM3" s="20"/>
      <c r="FN3" s="55" t="s">
        <v>194</v>
      </c>
      <c r="FO3" s="20"/>
      <c r="FP3" s="20"/>
      <c r="FQ3" s="20"/>
      <c r="FR3" s="253"/>
      <c r="FS3" s="317" t="s">
        <v>216</v>
      </c>
      <c r="FT3" s="318"/>
      <c r="FU3" s="318"/>
      <c r="FV3" s="318"/>
      <c r="FW3" s="319"/>
      <c r="FX3" s="320" t="s">
        <v>221</v>
      </c>
      <c r="FY3" s="321"/>
      <c r="FZ3" s="321"/>
      <c r="GA3" s="321"/>
      <c r="GB3" s="322"/>
    </row>
    <row r="4" spans="1:184" s="6" customFormat="1" ht="15.75" customHeight="1">
      <c r="A4" s="44"/>
      <c r="B4" s="52" t="s">
        <v>5</v>
      </c>
      <c r="C4" s="52" t="s">
        <v>1</v>
      </c>
      <c r="D4" s="52" t="s">
        <v>2</v>
      </c>
      <c r="E4" s="52" t="s">
        <v>142</v>
      </c>
      <c r="F4" s="53" t="s">
        <v>5</v>
      </c>
      <c r="G4" s="52" t="s">
        <v>1</v>
      </c>
      <c r="H4" s="52" t="s">
        <v>2</v>
      </c>
      <c r="I4" s="52" t="s">
        <v>142</v>
      </c>
      <c r="J4" s="53" t="s">
        <v>5</v>
      </c>
      <c r="K4" s="52" t="s">
        <v>1</v>
      </c>
      <c r="L4" s="52" t="s">
        <v>2</v>
      </c>
      <c r="M4" s="52" t="s">
        <v>3</v>
      </c>
      <c r="N4" s="52" t="s">
        <v>142</v>
      </c>
      <c r="O4" s="53" t="s">
        <v>5</v>
      </c>
      <c r="P4" s="52" t="s">
        <v>1</v>
      </c>
      <c r="Q4" s="52" t="s">
        <v>2</v>
      </c>
      <c r="R4" s="52" t="s">
        <v>3</v>
      </c>
      <c r="S4" s="52" t="s">
        <v>142</v>
      </c>
      <c r="T4" s="53" t="s">
        <v>5</v>
      </c>
      <c r="U4" s="52" t="s">
        <v>1</v>
      </c>
      <c r="V4" s="52" t="s">
        <v>2</v>
      </c>
      <c r="W4" s="52" t="s">
        <v>3</v>
      </c>
      <c r="X4" s="52" t="s">
        <v>142</v>
      </c>
      <c r="Y4" s="53" t="s">
        <v>5</v>
      </c>
      <c r="Z4" s="52" t="s">
        <v>1</v>
      </c>
      <c r="AA4" s="52" t="s">
        <v>2</v>
      </c>
      <c r="AB4" s="52" t="s">
        <v>3</v>
      </c>
      <c r="AC4" s="52" t="s">
        <v>142</v>
      </c>
      <c r="AD4" s="53" t="s">
        <v>5</v>
      </c>
      <c r="AE4" s="52" t="s">
        <v>1</v>
      </c>
      <c r="AF4" s="52" t="s">
        <v>2</v>
      </c>
      <c r="AG4" s="52" t="s">
        <v>3</v>
      </c>
      <c r="AH4" s="52" t="s">
        <v>142</v>
      </c>
      <c r="AI4" s="53" t="s">
        <v>5</v>
      </c>
      <c r="AJ4" s="52" t="s">
        <v>1</v>
      </c>
      <c r="AK4" s="52" t="s">
        <v>2</v>
      </c>
      <c r="AL4" s="52" t="s">
        <v>3</v>
      </c>
      <c r="AM4" s="52" t="s">
        <v>142</v>
      </c>
      <c r="AN4" s="53" t="s">
        <v>5</v>
      </c>
      <c r="AO4" s="52" t="s">
        <v>1</v>
      </c>
      <c r="AP4" s="52" t="s">
        <v>2</v>
      </c>
      <c r="AQ4" s="52" t="s">
        <v>3</v>
      </c>
      <c r="AR4" s="52" t="s">
        <v>142</v>
      </c>
      <c r="AS4" s="53" t="s">
        <v>5</v>
      </c>
      <c r="AT4" s="52" t="s">
        <v>1</v>
      </c>
      <c r="AU4" s="52" t="s">
        <v>2</v>
      </c>
      <c r="AV4" s="52" t="s">
        <v>3</v>
      </c>
      <c r="AW4" s="52" t="s">
        <v>142</v>
      </c>
      <c r="AX4" s="53" t="s">
        <v>5</v>
      </c>
      <c r="AY4" s="52" t="s">
        <v>1</v>
      </c>
      <c r="AZ4" s="52" t="s">
        <v>2</v>
      </c>
      <c r="BA4" s="52" t="s">
        <v>3</v>
      </c>
      <c r="BB4" s="52" t="s">
        <v>142</v>
      </c>
      <c r="BC4" s="53" t="s">
        <v>5</v>
      </c>
      <c r="BD4" s="52" t="s">
        <v>1</v>
      </c>
      <c r="BE4" s="52" t="s">
        <v>2</v>
      </c>
      <c r="BF4" s="52" t="s">
        <v>3</v>
      </c>
      <c r="BG4" s="52" t="s">
        <v>142</v>
      </c>
      <c r="BH4" s="53" t="s">
        <v>5</v>
      </c>
      <c r="BI4" s="52" t="s">
        <v>1</v>
      </c>
      <c r="BJ4" s="52" t="s">
        <v>2</v>
      </c>
      <c r="BK4" s="52" t="s">
        <v>3</v>
      </c>
      <c r="BL4" s="52" t="s">
        <v>142</v>
      </c>
      <c r="BM4" s="53" t="s">
        <v>5</v>
      </c>
      <c r="BN4" s="52" t="s">
        <v>1</v>
      </c>
      <c r="BO4" s="52" t="s">
        <v>2</v>
      </c>
      <c r="BP4" s="52" t="s">
        <v>3</v>
      </c>
      <c r="BQ4" s="52" t="s">
        <v>142</v>
      </c>
      <c r="BR4" s="53" t="s">
        <v>5</v>
      </c>
      <c r="BS4" s="52" t="s">
        <v>1</v>
      </c>
      <c r="BT4" s="52" t="s">
        <v>2</v>
      </c>
      <c r="BU4" s="52" t="s">
        <v>3</v>
      </c>
      <c r="BV4" s="52" t="s">
        <v>142</v>
      </c>
      <c r="BW4" s="53" t="s">
        <v>5</v>
      </c>
      <c r="BX4" s="52" t="s">
        <v>1</v>
      </c>
      <c r="BY4" s="52" t="s">
        <v>2</v>
      </c>
      <c r="BZ4" s="52" t="s">
        <v>3</v>
      </c>
      <c r="CA4" s="52" t="s">
        <v>142</v>
      </c>
      <c r="CB4" s="53" t="s">
        <v>5</v>
      </c>
      <c r="CC4" s="52" t="s">
        <v>1</v>
      </c>
      <c r="CD4" s="52" t="s">
        <v>2</v>
      </c>
      <c r="CE4" s="52" t="s">
        <v>3</v>
      </c>
      <c r="CF4" s="52" t="s">
        <v>142</v>
      </c>
      <c r="CG4" s="53" t="s">
        <v>5</v>
      </c>
      <c r="CH4" s="52" t="s">
        <v>1</v>
      </c>
      <c r="CI4" s="52" t="s">
        <v>2</v>
      </c>
      <c r="CJ4" s="52" t="s">
        <v>3</v>
      </c>
      <c r="CK4" s="52" t="s">
        <v>142</v>
      </c>
      <c r="CL4" s="53" t="s">
        <v>5</v>
      </c>
      <c r="CM4" s="52" t="s">
        <v>1</v>
      </c>
      <c r="CN4" s="52" t="s">
        <v>2</v>
      </c>
      <c r="CO4" s="52" t="s">
        <v>3</v>
      </c>
      <c r="CP4" s="52" t="s">
        <v>142</v>
      </c>
      <c r="CQ4" s="53" t="s">
        <v>5</v>
      </c>
      <c r="CR4" s="52" t="s">
        <v>1</v>
      </c>
      <c r="CS4" s="52" t="s">
        <v>2</v>
      </c>
      <c r="CT4" s="52" t="s">
        <v>3</v>
      </c>
      <c r="CU4" s="52" t="s">
        <v>142</v>
      </c>
      <c r="CV4" s="53" t="s">
        <v>5</v>
      </c>
      <c r="CW4" s="52" t="s">
        <v>1</v>
      </c>
      <c r="CX4" s="52" t="s">
        <v>2</v>
      </c>
      <c r="CY4" s="52" t="s">
        <v>3</v>
      </c>
      <c r="CZ4" s="52" t="s">
        <v>142</v>
      </c>
      <c r="DA4" s="53" t="s">
        <v>5</v>
      </c>
      <c r="DB4" s="52" t="s">
        <v>1</v>
      </c>
      <c r="DC4" s="52" t="s">
        <v>2</v>
      </c>
      <c r="DD4" s="52" t="s">
        <v>3</v>
      </c>
      <c r="DE4" s="52" t="s">
        <v>142</v>
      </c>
      <c r="DF4" s="53" t="s">
        <v>5</v>
      </c>
      <c r="DG4" s="52" t="s">
        <v>1</v>
      </c>
      <c r="DH4" s="52" t="s">
        <v>2</v>
      </c>
      <c r="DI4" s="52" t="s">
        <v>3</v>
      </c>
      <c r="DJ4" s="52" t="s">
        <v>142</v>
      </c>
      <c r="DK4" s="53" t="s">
        <v>5</v>
      </c>
      <c r="DL4" s="52" t="s">
        <v>1</v>
      </c>
      <c r="DM4" s="52" t="s">
        <v>2</v>
      </c>
      <c r="DN4" s="52" t="s">
        <v>3</v>
      </c>
      <c r="DO4" s="52" t="s">
        <v>142</v>
      </c>
      <c r="DP4" s="53" t="s">
        <v>5</v>
      </c>
      <c r="DQ4" s="52" t="s">
        <v>1</v>
      </c>
      <c r="DR4" s="52" t="s">
        <v>2</v>
      </c>
      <c r="DS4" s="52" t="s">
        <v>3</v>
      </c>
      <c r="DT4" s="52" t="s">
        <v>142</v>
      </c>
      <c r="DU4" s="53" t="s">
        <v>5</v>
      </c>
      <c r="DV4" s="52" t="s">
        <v>1</v>
      </c>
      <c r="DW4" s="52" t="s">
        <v>2</v>
      </c>
      <c r="DX4" s="52" t="s">
        <v>3</v>
      </c>
      <c r="DY4" s="52" t="s">
        <v>142</v>
      </c>
      <c r="DZ4" s="53" t="s">
        <v>5</v>
      </c>
      <c r="EA4" s="52" t="s">
        <v>1</v>
      </c>
      <c r="EB4" s="52" t="s">
        <v>2</v>
      </c>
      <c r="EC4" s="52" t="s">
        <v>3</v>
      </c>
      <c r="ED4" s="52" t="s">
        <v>142</v>
      </c>
      <c r="EE4" s="53" t="s">
        <v>5</v>
      </c>
      <c r="EF4" s="52" t="s">
        <v>1</v>
      </c>
      <c r="EG4" s="52" t="s">
        <v>2</v>
      </c>
      <c r="EH4" s="52" t="s">
        <v>3</v>
      </c>
      <c r="EI4" s="52" t="s">
        <v>4</v>
      </c>
      <c r="EJ4" s="53" t="s">
        <v>5</v>
      </c>
      <c r="EK4" s="52" t="s">
        <v>1</v>
      </c>
      <c r="EL4" s="52" t="s">
        <v>2</v>
      </c>
      <c r="EM4" s="52" t="s">
        <v>3</v>
      </c>
      <c r="EN4" s="52" t="s">
        <v>142</v>
      </c>
      <c r="EO4" s="53" t="s">
        <v>5</v>
      </c>
      <c r="EP4" s="52" t="s">
        <v>1</v>
      </c>
      <c r="EQ4" s="52" t="s">
        <v>2</v>
      </c>
      <c r="ER4" s="52" t="s">
        <v>3</v>
      </c>
      <c r="ES4" s="52" t="s">
        <v>142</v>
      </c>
      <c r="ET4" s="53" t="s">
        <v>5</v>
      </c>
      <c r="EU4" s="52" t="s">
        <v>1</v>
      </c>
      <c r="EV4" s="52" t="s">
        <v>2</v>
      </c>
      <c r="EW4" s="52" t="s">
        <v>3</v>
      </c>
      <c r="EX4" s="52" t="s">
        <v>142</v>
      </c>
      <c r="EY4" s="53" t="s">
        <v>5</v>
      </c>
      <c r="EZ4" s="52" t="s">
        <v>1</v>
      </c>
      <c r="FA4" s="52" t="s">
        <v>2</v>
      </c>
      <c r="FB4" s="52" t="s">
        <v>3</v>
      </c>
      <c r="FC4" s="52" t="s">
        <v>142</v>
      </c>
      <c r="FD4" s="53" t="s">
        <v>5</v>
      </c>
      <c r="FE4" s="52" t="s">
        <v>1</v>
      </c>
      <c r="FF4" s="52" t="s">
        <v>2</v>
      </c>
      <c r="FG4" s="52" t="s">
        <v>3</v>
      </c>
      <c r="FH4" s="52" t="s">
        <v>142</v>
      </c>
      <c r="FI4" s="53" t="s">
        <v>5</v>
      </c>
      <c r="FJ4" s="52" t="s">
        <v>1</v>
      </c>
      <c r="FK4" s="52" t="s">
        <v>2</v>
      </c>
      <c r="FL4" s="52" t="s">
        <v>3</v>
      </c>
      <c r="FM4" s="52" t="s">
        <v>142</v>
      </c>
      <c r="FN4" s="53" t="s">
        <v>5</v>
      </c>
      <c r="FO4" s="52" t="s">
        <v>1</v>
      </c>
      <c r="FP4" s="52" t="s">
        <v>2</v>
      </c>
      <c r="FQ4" s="52" t="s">
        <v>3</v>
      </c>
      <c r="FR4" s="52" t="s">
        <v>142</v>
      </c>
      <c r="FS4" s="279" t="s">
        <v>5</v>
      </c>
      <c r="FT4" s="52" t="s">
        <v>1</v>
      </c>
      <c r="FU4" s="52" t="s">
        <v>2</v>
      </c>
      <c r="FV4" s="52" t="s">
        <v>3</v>
      </c>
      <c r="FW4" s="256" t="s">
        <v>142</v>
      </c>
      <c r="FX4" s="53" t="s">
        <v>5</v>
      </c>
      <c r="FY4" s="52" t="s">
        <v>1</v>
      </c>
      <c r="FZ4" s="52" t="s">
        <v>2</v>
      </c>
      <c r="GA4" s="52" t="s">
        <v>3</v>
      </c>
      <c r="GB4" s="52" t="s">
        <v>142</v>
      </c>
    </row>
    <row r="5" spans="1:184" s="6" customFormat="1">
      <c r="A5" s="107" t="s">
        <v>176</v>
      </c>
      <c r="B5" s="224">
        <f>B6+B24+B39+B53+B64</f>
        <v>179329</v>
      </c>
      <c r="C5" s="225">
        <f t="shared" ref="C5:BN5" si="0">C6+C24+C39+C53+C64</f>
        <v>158835</v>
      </c>
      <c r="D5" s="225">
        <f t="shared" si="0"/>
        <v>18873</v>
      </c>
      <c r="E5" s="225">
        <f t="shared" si="0"/>
        <v>1621</v>
      </c>
      <c r="F5" s="200">
        <f t="shared" si="0"/>
        <v>203299</v>
      </c>
      <c r="G5" s="225">
        <f t="shared" si="0"/>
        <v>178154</v>
      </c>
      <c r="H5" s="225">
        <f t="shared" si="0"/>
        <v>22590</v>
      </c>
      <c r="I5" s="225">
        <f t="shared" si="0"/>
        <v>2555</v>
      </c>
      <c r="J5" s="200">
        <f t="shared" si="0"/>
        <v>226508</v>
      </c>
      <c r="K5" s="225">
        <f t="shared" si="0"/>
        <v>188344</v>
      </c>
      <c r="L5" s="225">
        <f t="shared" si="0"/>
        <v>26487</v>
      </c>
      <c r="M5" s="225">
        <f t="shared" si="0"/>
        <v>14606</v>
      </c>
      <c r="N5" s="226">
        <f t="shared" si="0"/>
        <v>11676.7</v>
      </c>
      <c r="O5" s="200">
        <f t="shared" si="0"/>
        <v>248790.93799999999</v>
      </c>
      <c r="P5" s="225">
        <f t="shared" si="0"/>
        <v>208740.94400000002</v>
      </c>
      <c r="Q5" s="225">
        <f t="shared" si="0"/>
        <v>30516.939999999995</v>
      </c>
      <c r="R5" s="225">
        <f t="shared" si="0"/>
        <v>22378.540999999997</v>
      </c>
      <c r="S5" s="226">
        <f t="shared" si="0"/>
        <v>9533.0540000000001</v>
      </c>
      <c r="T5" s="200">
        <f t="shared" si="0"/>
        <v>281421.90600000002</v>
      </c>
      <c r="U5" s="225">
        <f t="shared" si="0"/>
        <v>211353.72500000001</v>
      </c>
      <c r="V5" s="225">
        <f t="shared" si="0"/>
        <v>34361.740000000005</v>
      </c>
      <c r="W5" s="225">
        <f t="shared" si="0"/>
        <v>35238.481</v>
      </c>
      <c r="X5" s="226">
        <f t="shared" si="0"/>
        <v>35706.440999999999</v>
      </c>
      <c r="Y5" s="200">
        <f t="shared" si="0"/>
        <v>229465.31600000002</v>
      </c>
      <c r="Z5" s="225">
        <f t="shared" si="0"/>
        <v>196634.94100000002</v>
      </c>
      <c r="AA5" s="225">
        <f t="shared" si="0"/>
        <v>27133.356000000003</v>
      </c>
      <c r="AB5" s="225">
        <f t="shared" si="0"/>
        <v>15560.309000000003</v>
      </c>
      <c r="AC5" s="226">
        <f t="shared" si="0"/>
        <v>5697.0190000000011</v>
      </c>
      <c r="AD5" s="200">
        <f t="shared" si="0"/>
        <v>231664.21100000001</v>
      </c>
      <c r="AE5" s="225">
        <f t="shared" si="0"/>
        <v>198037.36000000002</v>
      </c>
      <c r="AF5" s="225">
        <f t="shared" si="0"/>
        <v>27508.315999999999</v>
      </c>
      <c r="AG5" s="225">
        <f t="shared" si="0"/>
        <v>16239.562</v>
      </c>
      <c r="AH5" s="226">
        <f t="shared" si="0"/>
        <v>6118.5349999999989</v>
      </c>
      <c r="AI5" s="200">
        <f t="shared" si="0"/>
        <v>233792.23699999996</v>
      </c>
      <c r="AJ5" s="225">
        <f t="shared" si="0"/>
        <v>199420.087</v>
      </c>
      <c r="AK5" s="225">
        <f t="shared" si="0"/>
        <v>27867.415999999997</v>
      </c>
      <c r="AL5" s="225">
        <f t="shared" si="0"/>
        <v>16935.469000000001</v>
      </c>
      <c r="AM5" s="226">
        <f t="shared" si="0"/>
        <v>6504.7339999999995</v>
      </c>
      <c r="AN5" s="200">
        <f t="shared" si="0"/>
        <v>235825.03999999998</v>
      </c>
      <c r="AO5" s="225">
        <f t="shared" si="0"/>
        <v>200707.72700000001</v>
      </c>
      <c r="AP5" s="225">
        <f t="shared" si="0"/>
        <v>28212.477000000003</v>
      </c>
      <c r="AQ5" s="225">
        <f t="shared" si="0"/>
        <v>17640.120999999999</v>
      </c>
      <c r="AR5" s="226">
        <f t="shared" si="0"/>
        <v>6904.8360000000011</v>
      </c>
      <c r="AS5" s="200">
        <f t="shared" si="0"/>
        <v>237924.03800000003</v>
      </c>
      <c r="AT5" s="225">
        <f t="shared" si="0"/>
        <v>202031.34299999999</v>
      </c>
      <c r="AU5" s="225">
        <f t="shared" si="0"/>
        <v>28568.657999999999</v>
      </c>
      <c r="AV5" s="225">
        <f t="shared" si="0"/>
        <v>18367.986000000001</v>
      </c>
      <c r="AW5" s="226">
        <f t="shared" si="0"/>
        <v>7324.0369999999994</v>
      </c>
      <c r="AX5" s="200">
        <f t="shared" si="0"/>
        <v>240133.04799999998</v>
      </c>
      <c r="AY5" s="225">
        <f t="shared" si="0"/>
        <v>203429.81900000002</v>
      </c>
      <c r="AZ5" s="225">
        <f t="shared" si="0"/>
        <v>28941.762999999999</v>
      </c>
      <c r="BA5" s="225">
        <f t="shared" si="0"/>
        <v>19154.577000000001</v>
      </c>
      <c r="BB5" s="226">
        <f t="shared" si="0"/>
        <v>7761.4659999999994</v>
      </c>
      <c r="BC5" s="200">
        <f t="shared" si="0"/>
        <v>242289.046</v>
      </c>
      <c r="BD5" s="225">
        <f t="shared" si="0"/>
        <v>204770.14600000001</v>
      </c>
      <c r="BE5" s="225">
        <f t="shared" si="0"/>
        <v>29324.577999999998</v>
      </c>
      <c r="BF5" s="225">
        <f t="shared" si="0"/>
        <v>19946.199000000004</v>
      </c>
      <c r="BG5" s="226">
        <f t="shared" si="0"/>
        <v>8194.3220000000001</v>
      </c>
      <c r="BH5" s="200">
        <f t="shared" si="0"/>
        <v>244499.04</v>
      </c>
      <c r="BI5" s="225">
        <f t="shared" si="0"/>
        <v>206129.01400000002</v>
      </c>
      <c r="BJ5" s="225">
        <f t="shared" si="0"/>
        <v>29722.999000000003</v>
      </c>
      <c r="BK5" s="225">
        <f t="shared" si="0"/>
        <v>20786.556</v>
      </c>
      <c r="BL5" s="226">
        <f t="shared" si="0"/>
        <v>8647.027</v>
      </c>
      <c r="BM5" s="200">
        <f t="shared" si="0"/>
        <v>246819.19499999998</v>
      </c>
      <c r="BN5" s="225">
        <f t="shared" si="0"/>
        <v>207539.90299999996</v>
      </c>
      <c r="BO5" s="225">
        <f t="shared" ref="BO5:DZ5" si="1">BO6+BO24+BO39+BO53+BO64</f>
        <v>30143.449000000001</v>
      </c>
      <c r="BP5" s="225">
        <f t="shared" si="1"/>
        <v>21648.268</v>
      </c>
      <c r="BQ5" s="226">
        <f t="shared" si="1"/>
        <v>9135.8429999999989</v>
      </c>
      <c r="BR5" s="200">
        <f t="shared" si="1"/>
        <v>252127.40199999994</v>
      </c>
      <c r="BS5" s="225">
        <f t="shared" si="1"/>
        <v>210961.18400000001</v>
      </c>
      <c r="BT5" s="225">
        <f t="shared" si="1"/>
        <v>31131.298000000006</v>
      </c>
      <c r="BU5" s="225">
        <f t="shared" si="1"/>
        <v>23383.887999999999</v>
      </c>
      <c r="BV5" s="226">
        <f t="shared" si="1"/>
        <v>10034.92</v>
      </c>
      <c r="BW5" s="200">
        <f t="shared" si="1"/>
        <v>254994.51699999999</v>
      </c>
      <c r="BX5" s="225">
        <f t="shared" si="1"/>
        <v>212859.62299999999</v>
      </c>
      <c r="BY5" s="225">
        <f t="shared" si="1"/>
        <v>31667.498</v>
      </c>
      <c r="BZ5" s="225">
        <f t="shared" si="1"/>
        <v>24275.067999999999</v>
      </c>
      <c r="CA5" s="226">
        <f t="shared" si="1"/>
        <v>10467.395999999999</v>
      </c>
      <c r="CB5" s="200">
        <f t="shared" si="1"/>
        <v>257746.10299999997</v>
      </c>
      <c r="CC5" s="225">
        <f t="shared" si="1"/>
        <v>214677.37599999999</v>
      </c>
      <c r="CD5" s="225">
        <f t="shared" si="1"/>
        <v>32178.563999999998</v>
      </c>
      <c r="CE5" s="225">
        <f t="shared" si="1"/>
        <v>25214.48</v>
      </c>
      <c r="CF5" s="226">
        <f t="shared" si="1"/>
        <v>10890.162999999999</v>
      </c>
      <c r="CG5" s="200">
        <f t="shared" si="1"/>
        <v>260289.23700000002</v>
      </c>
      <c r="CH5" s="225">
        <f t="shared" si="1"/>
        <v>216365.00899999999</v>
      </c>
      <c r="CI5" s="225">
        <f t="shared" si="1"/>
        <v>32654.180000000004</v>
      </c>
      <c r="CJ5" s="225">
        <f t="shared" si="1"/>
        <v>26151.921000000002</v>
      </c>
      <c r="CK5" s="226">
        <f t="shared" si="1"/>
        <v>11270.047999999997</v>
      </c>
      <c r="CL5" s="200">
        <f t="shared" si="1"/>
        <v>262764.94800000009</v>
      </c>
      <c r="CM5" s="225">
        <f t="shared" si="1"/>
        <v>218009.78199999998</v>
      </c>
      <c r="CN5" s="225">
        <f t="shared" si="1"/>
        <v>33097.927000000003</v>
      </c>
      <c r="CO5" s="225">
        <f t="shared" si="1"/>
        <v>27099.216999999997</v>
      </c>
      <c r="CP5" s="226">
        <f t="shared" si="1"/>
        <v>11657.238999999998</v>
      </c>
      <c r="CQ5" s="200">
        <f t="shared" si="1"/>
        <v>265189.79399999999</v>
      </c>
      <c r="CR5" s="225">
        <f t="shared" si="1"/>
        <v>219622.59600000002</v>
      </c>
      <c r="CS5" s="225">
        <f t="shared" si="1"/>
        <v>33517.992000000006</v>
      </c>
      <c r="CT5" s="225">
        <f t="shared" si="1"/>
        <v>28091.802999999996</v>
      </c>
      <c r="CU5" s="226">
        <f t="shared" si="1"/>
        <v>12049.206</v>
      </c>
      <c r="CV5" s="200">
        <f t="shared" si="1"/>
        <v>267783.60699999996</v>
      </c>
      <c r="CW5" s="225">
        <f t="shared" si="1"/>
        <v>221333.43799999999</v>
      </c>
      <c r="CX5" s="225">
        <f t="shared" si="1"/>
        <v>33989.243000000002</v>
      </c>
      <c r="CY5" s="225">
        <f t="shared" si="1"/>
        <v>29182.493000000002</v>
      </c>
      <c r="CZ5" s="226">
        <f t="shared" si="1"/>
        <v>12460.926000000001</v>
      </c>
      <c r="DA5" s="200">
        <f t="shared" si="1"/>
        <v>270248.00299999997</v>
      </c>
      <c r="DB5" s="225">
        <f t="shared" si="1"/>
        <v>222980.07399999999</v>
      </c>
      <c r="DC5" s="225">
        <f t="shared" si="1"/>
        <v>34427.259999999995</v>
      </c>
      <c r="DD5" s="225">
        <f t="shared" si="1"/>
        <v>30251.573999999993</v>
      </c>
      <c r="DE5" s="226">
        <f t="shared" si="1"/>
        <v>12840.669</v>
      </c>
      <c r="DF5" s="200">
        <f t="shared" si="1"/>
        <v>272719.20849999995</v>
      </c>
      <c r="DG5" s="225">
        <f t="shared" si="1"/>
        <v>224689.51499999998</v>
      </c>
      <c r="DH5" s="225">
        <f t="shared" si="1"/>
        <v>35668.823000000004</v>
      </c>
      <c r="DI5" s="225">
        <f t="shared" si="1"/>
        <v>31291.618000000006</v>
      </c>
      <c r="DJ5" s="226">
        <f t="shared" si="1"/>
        <v>13244.999000000002</v>
      </c>
      <c r="DK5" s="200">
        <f t="shared" si="1"/>
        <v>282171.93599999999</v>
      </c>
      <c r="DL5" s="225">
        <f t="shared" si="1"/>
        <v>231965.18</v>
      </c>
      <c r="DM5" s="225">
        <f t="shared" si="1"/>
        <v>37224.692000000003</v>
      </c>
      <c r="DN5" s="225">
        <f t="shared" si="1"/>
        <v>36208.655999999995</v>
      </c>
      <c r="DO5" s="226">
        <f t="shared" si="1"/>
        <v>17275.164000000001</v>
      </c>
      <c r="DP5" s="200">
        <f t="shared" si="1"/>
        <v>285039.80300000001</v>
      </c>
      <c r="DQ5" s="225">
        <f t="shared" si="1"/>
        <v>233945.04699999999</v>
      </c>
      <c r="DR5" s="225">
        <f t="shared" si="1"/>
        <v>37715.327000000005</v>
      </c>
      <c r="DS5" s="225">
        <f t="shared" si="1"/>
        <v>37644.281999999999</v>
      </c>
      <c r="DT5" s="226">
        <f t="shared" si="1"/>
        <v>17829.045999999998</v>
      </c>
      <c r="DU5" s="200">
        <f t="shared" si="1"/>
        <v>287726.647</v>
      </c>
      <c r="DV5" s="225">
        <f t="shared" si="1"/>
        <v>235799.30899999998</v>
      </c>
      <c r="DW5" s="225">
        <f t="shared" si="1"/>
        <v>38170.578999999998</v>
      </c>
      <c r="DX5" s="225">
        <f t="shared" si="1"/>
        <v>39061.988999999994</v>
      </c>
      <c r="DY5" s="226">
        <f t="shared" si="1"/>
        <v>18361.396000000001</v>
      </c>
      <c r="DZ5" s="200">
        <f t="shared" si="1"/>
        <v>290210.91399999999</v>
      </c>
      <c r="EA5" s="225">
        <f t="shared" ref="EA5:FH5" si="2">EA6+EA24+EA39+EA53+EA64</f>
        <v>237521.83600000001</v>
      </c>
      <c r="EB5" s="225">
        <f t="shared" si="2"/>
        <v>38581.168999999994</v>
      </c>
      <c r="EC5" s="225">
        <f t="shared" si="2"/>
        <v>40425.394</v>
      </c>
      <c r="ED5" s="226">
        <f t="shared" si="2"/>
        <v>18867.964</v>
      </c>
      <c r="EE5" s="200">
        <f t="shared" si="2"/>
        <v>292892.12700000004</v>
      </c>
      <c r="EF5" s="225">
        <f t="shared" si="2"/>
        <v>239388.84399999998</v>
      </c>
      <c r="EG5" s="225">
        <f t="shared" si="2"/>
        <v>39056.227999999996</v>
      </c>
      <c r="EH5" s="225">
        <f t="shared" si="2"/>
        <v>41801.661999999997</v>
      </c>
      <c r="EI5" s="226">
        <f t="shared" si="2"/>
        <v>19372.906999999999</v>
      </c>
      <c r="EJ5" s="200">
        <f t="shared" si="2"/>
        <v>295560.549</v>
      </c>
      <c r="EK5" s="225">
        <f t="shared" si="2"/>
        <v>241228.15099999998</v>
      </c>
      <c r="EL5" s="225">
        <f t="shared" si="2"/>
        <v>39534.131999999998</v>
      </c>
      <c r="EM5" s="225">
        <f t="shared" si="2"/>
        <v>43238.47099999999</v>
      </c>
      <c r="EN5" s="226">
        <f t="shared" si="2"/>
        <v>19892.240000000002</v>
      </c>
      <c r="EO5" s="200">
        <f t="shared" si="2"/>
        <v>298362.97300000006</v>
      </c>
      <c r="EP5" s="225">
        <f t="shared" si="2"/>
        <v>243168.22999999998</v>
      </c>
      <c r="EQ5" s="225">
        <f t="shared" si="2"/>
        <v>40047.295999999995</v>
      </c>
      <c r="ER5" s="225">
        <f t="shared" si="2"/>
        <v>44728.760999999991</v>
      </c>
      <c r="ES5" s="226">
        <f t="shared" si="2"/>
        <v>20416.209000000003</v>
      </c>
      <c r="ET5" s="200">
        <f t="shared" si="2"/>
        <v>301290.33199999994</v>
      </c>
      <c r="EU5" s="225">
        <f t="shared" si="2"/>
        <v>245202.728</v>
      </c>
      <c r="EV5" s="225">
        <f t="shared" si="2"/>
        <v>40598.729999999996</v>
      </c>
      <c r="EW5" s="225">
        <f t="shared" si="2"/>
        <v>46251.274000000005</v>
      </c>
      <c r="EX5" s="226">
        <f t="shared" si="2"/>
        <v>20940.074000000004</v>
      </c>
      <c r="EY5" s="200">
        <f t="shared" si="2"/>
        <v>304059.72399999999</v>
      </c>
      <c r="EZ5" s="225">
        <f t="shared" si="2"/>
        <v>247112.954</v>
      </c>
      <c r="FA5" s="225">
        <f t="shared" si="2"/>
        <v>41126.808000000005</v>
      </c>
      <c r="FB5" s="225">
        <f t="shared" si="2"/>
        <v>47758.140999999996</v>
      </c>
      <c r="FC5" s="226">
        <f t="shared" si="2"/>
        <v>21454.608999999997</v>
      </c>
      <c r="FD5" s="200">
        <f t="shared" si="2"/>
        <v>307006.55</v>
      </c>
      <c r="FE5" s="225">
        <f t="shared" si="2"/>
        <v>248919.24699999997</v>
      </c>
      <c r="FF5" s="225">
        <f t="shared" si="2"/>
        <v>41804.072999999989</v>
      </c>
      <c r="FG5" s="225">
        <f t="shared" si="2"/>
        <v>49288.103000000003</v>
      </c>
      <c r="FH5" s="225">
        <f t="shared" si="2"/>
        <v>22087.992000000002</v>
      </c>
      <c r="FI5" s="200">
        <f t="shared" ref="FI5" si="3">FI6+FI24+FI39+FI53+FI64</f>
        <v>308745.538</v>
      </c>
      <c r="FJ5" s="225">
        <f t="shared" ref="FJ5:FM5" si="4">FJ6+FJ24+FJ39+FJ53+FJ64</f>
        <v>223553.26499999998</v>
      </c>
      <c r="FK5" s="225">
        <f t="shared" si="4"/>
        <v>38929.319000000003</v>
      </c>
      <c r="FL5" s="225">
        <f t="shared" si="4"/>
        <v>50477.594000000005</v>
      </c>
      <c r="FM5" s="225">
        <f t="shared" si="4"/>
        <v>46262.953999999991</v>
      </c>
      <c r="FN5" s="200">
        <f t="shared" ref="FN5:FR5" si="5">FN6+FN24+FN39+FN53+FN64</f>
        <v>311591.91700000002</v>
      </c>
      <c r="FO5" s="225">
        <f t="shared" si="5"/>
        <v>202635.68899999998</v>
      </c>
      <c r="FP5" s="225">
        <f t="shared" si="5"/>
        <v>40832.021000000001</v>
      </c>
      <c r="FQ5" s="225">
        <f t="shared" si="5"/>
        <v>53708.441999999995</v>
      </c>
      <c r="FR5" s="269">
        <f t="shared" si="5"/>
        <v>22431.010000000002</v>
      </c>
      <c r="FS5" s="269">
        <f>FS6+FS24+FS39+FS53+FS64</f>
        <v>313914040</v>
      </c>
      <c r="FT5" s="269">
        <f t="shared" ref="FT5:FW5" si="6">FT6+FT24+FT39+FT53+FT64</f>
        <v>244495567</v>
      </c>
      <c r="FU5" s="269">
        <f t="shared" si="6"/>
        <v>41204793</v>
      </c>
      <c r="FV5" s="269">
        <f t="shared" si="6"/>
        <v>53027708</v>
      </c>
      <c r="FW5" s="269">
        <f t="shared" si="6"/>
        <v>28213680</v>
      </c>
      <c r="FX5" s="269">
        <f t="shared" ref="FX5:GB5" si="7">FX6+FX24+FX39+FX53+FX64</f>
        <v>316128839</v>
      </c>
      <c r="FY5" s="269">
        <f t="shared" si="7"/>
        <v>245499216</v>
      </c>
      <c r="FZ5" s="269">
        <f t="shared" si="7"/>
        <v>41623897</v>
      </c>
      <c r="GA5" s="269">
        <f t="shared" si="7"/>
        <v>54071370</v>
      </c>
      <c r="GB5" s="269">
        <f t="shared" si="7"/>
        <v>29005726</v>
      </c>
    </row>
    <row r="6" spans="1:184" s="6" customFormat="1">
      <c r="A6" s="103" t="s">
        <v>27</v>
      </c>
      <c r="B6" s="227">
        <f>SUM(B8:B23)</f>
        <v>54209</v>
      </c>
      <c r="C6" s="228">
        <f t="shared" ref="C6:BN6" si="8">SUM(C8:C23)</f>
        <v>43132</v>
      </c>
      <c r="D6" s="228">
        <f t="shared" si="8"/>
        <v>10899</v>
      </c>
      <c r="E6" s="228">
        <f t="shared" si="8"/>
        <v>178</v>
      </c>
      <c r="F6" s="201">
        <f t="shared" si="8"/>
        <v>62055</v>
      </c>
      <c r="G6" s="228">
        <f t="shared" si="8"/>
        <v>50280</v>
      </c>
      <c r="H6" s="228">
        <f t="shared" si="8"/>
        <v>11435</v>
      </c>
      <c r="I6" s="228">
        <f t="shared" si="8"/>
        <v>340</v>
      </c>
      <c r="J6" s="201">
        <f t="shared" si="8"/>
        <v>74709</v>
      </c>
      <c r="K6" s="228">
        <f t="shared" si="8"/>
        <v>58773</v>
      </c>
      <c r="L6" s="228">
        <f t="shared" si="8"/>
        <v>13591</v>
      </c>
      <c r="M6" s="228">
        <f t="shared" si="8"/>
        <v>4456</v>
      </c>
      <c r="N6" s="228">
        <f t="shared" si="8"/>
        <v>2346.6000000000004</v>
      </c>
      <c r="O6" s="201">
        <f t="shared" si="8"/>
        <v>84848.905999999988</v>
      </c>
      <c r="P6" s="228">
        <f t="shared" si="8"/>
        <v>67634.168999999994</v>
      </c>
      <c r="Q6" s="228">
        <f t="shared" si="8"/>
        <v>15504.823999999999</v>
      </c>
      <c r="R6" s="228">
        <f t="shared" si="8"/>
        <v>6734.4859999999999</v>
      </c>
      <c r="S6" s="228">
        <f t="shared" si="8"/>
        <v>1709.9129999999998</v>
      </c>
      <c r="T6" s="201">
        <f t="shared" si="8"/>
        <v>99664.760999999999</v>
      </c>
      <c r="U6" s="228">
        <f t="shared" si="8"/>
        <v>72622.876000000004</v>
      </c>
      <c r="V6" s="228">
        <f t="shared" si="8"/>
        <v>18544.962000000003</v>
      </c>
      <c r="W6" s="228">
        <f t="shared" si="8"/>
        <v>11507.130999999999</v>
      </c>
      <c r="X6" s="228">
        <f t="shared" si="8"/>
        <v>8496.9230000000007</v>
      </c>
      <c r="Y6" s="201">
        <f t="shared" si="8"/>
        <v>76327.593000000008</v>
      </c>
      <c r="Z6" s="228">
        <f t="shared" si="8"/>
        <v>61439.632999999994</v>
      </c>
      <c r="AA6" s="228">
        <f t="shared" si="8"/>
        <v>13906.62</v>
      </c>
      <c r="AB6" s="228">
        <f t="shared" si="8"/>
        <v>4798.6110000000008</v>
      </c>
      <c r="AC6" s="228">
        <f t="shared" si="8"/>
        <v>981.34</v>
      </c>
      <c r="AD6" s="201">
        <f t="shared" si="8"/>
        <v>77668.137000000002</v>
      </c>
      <c r="AE6" s="228">
        <f t="shared" si="8"/>
        <v>62470.186000000002</v>
      </c>
      <c r="AF6" s="228">
        <f t="shared" si="8"/>
        <v>14130.473000000002</v>
      </c>
      <c r="AG6" s="228">
        <f t="shared" si="8"/>
        <v>5049.8789999999999</v>
      </c>
      <c r="AH6" s="228">
        <f t="shared" si="8"/>
        <v>1067.4780000000001</v>
      </c>
      <c r="AI6" s="201">
        <f t="shared" si="8"/>
        <v>78817.039999999994</v>
      </c>
      <c r="AJ6" s="228">
        <f t="shared" si="8"/>
        <v>63353.669999999991</v>
      </c>
      <c r="AK6" s="228">
        <f t="shared" si="8"/>
        <v>14315.137999999999</v>
      </c>
      <c r="AL6" s="228">
        <f t="shared" si="8"/>
        <v>5276.487000000001</v>
      </c>
      <c r="AM6" s="228">
        <f t="shared" si="8"/>
        <v>1148.232</v>
      </c>
      <c r="AN6" s="201">
        <f t="shared" si="8"/>
        <v>79784.106</v>
      </c>
      <c r="AO6" s="228">
        <f t="shared" si="8"/>
        <v>64076.488000000005</v>
      </c>
      <c r="AP6" s="228">
        <f t="shared" si="8"/>
        <v>14482.018999999998</v>
      </c>
      <c r="AQ6" s="228">
        <f t="shared" si="8"/>
        <v>5488.25</v>
      </c>
      <c r="AR6" s="228">
        <f t="shared" si="8"/>
        <v>1225.5990000000002</v>
      </c>
      <c r="AS6" s="201">
        <f t="shared" si="8"/>
        <v>80774.426999999996</v>
      </c>
      <c r="AT6" s="228">
        <f t="shared" si="8"/>
        <v>64816.761999999995</v>
      </c>
      <c r="AU6" s="228">
        <f t="shared" si="8"/>
        <v>14649.904999999999</v>
      </c>
      <c r="AV6" s="228">
        <f t="shared" si="8"/>
        <v>5703.0220000000008</v>
      </c>
      <c r="AW6" s="228">
        <f t="shared" si="8"/>
        <v>1307.76</v>
      </c>
      <c r="AX6" s="201">
        <f t="shared" si="8"/>
        <v>81789.618999999992</v>
      </c>
      <c r="AY6" s="228">
        <f t="shared" si="8"/>
        <v>65578.400999999998</v>
      </c>
      <c r="AZ6" s="228">
        <f t="shared" si="8"/>
        <v>14819.468999999999</v>
      </c>
      <c r="BA6" s="228">
        <f t="shared" si="8"/>
        <v>5936.3190000000004</v>
      </c>
      <c r="BB6" s="228">
        <f t="shared" si="8"/>
        <v>1391.749</v>
      </c>
      <c r="BC6" s="201">
        <f t="shared" si="8"/>
        <v>82570.845000000001</v>
      </c>
      <c r="BD6" s="228">
        <f t="shared" si="8"/>
        <v>66125.969000000012</v>
      </c>
      <c r="BE6" s="228">
        <f t="shared" si="8"/>
        <v>14975.705999999996</v>
      </c>
      <c r="BF6" s="228">
        <f t="shared" si="8"/>
        <v>6128.3380000000006</v>
      </c>
      <c r="BG6" s="228">
        <f t="shared" si="8"/>
        <v>1469.17</v>
      </c>
      <c r="BH6" s="201">
        <f t="shared" si="8"/>
        <v>83260.157000000007</v>
      </c>
      <c r="BI6" s="228">
        <f t="shared" si="8"/>
        <v>66566.652000000002</v>
      </c>
      <c r="BJ6" s="228">
        <f t="shared" si="8"/>
        <v>15144.189000000002</v>
      </c>
      <c r="BK6" s="228">
        <f t="shared" si="8"/>
        <v>6325.4920000000002</v>
      </c>
      <c r="BL6" s="228">
        <f t="shared" si="8"/>
        <v>1549.316</v>
      </c>
      <c r="BM6" s="201">
        <f t="shared" si="8"/>
        <v>84075.992999999988</v>
      </c>
      <c r="BN6" s="228">
        <f t="shared" si="8"/>
        <v>67107.087</v>
      </c>
      <c r="BO6" s="228">
        <f t="shared" ref="BO6:DZ6" si="9">SUM(BO8:BO23)</f>
        <v>15330.912999999999</v>
      </c>
      <c r="BP6" s="228">
        <f t="shared" si="9"/>
        <v>6536.2980000000007</v>
      </c>
      <c r="BQ6" s="228">
        <f t="shared" si="9"/>
        <v>1637.9930000000002</v>
      </c>
      <c r="BR6" s="201">
        <f t="shared" si="9"/>
        <v>86307.953999999983</v>
      </c>
      <c r="BS6" s="228">
        <f t="shared" si="9"/>
        <v>68622.304999999993</v>
      </c>
      <c r="BT6" s="228">
        <f t="shared" si="9"/>
        <v>15879.642000000002</v>
      </c>
      <c r="BU6" s="228">
        <f t="shared" si="9"/>
        <v>7063.5529999999999</v>
      </c>
      <c r="BV6" s="228">
        <f t="shared" si="9"/>
        <v>1806.0069999999998</v>
      </c>
      <c r="BW6" s="201">
        <f t="shared" si="9"/>
        <v>87527.090999999986</v>
      </c>
      <c r="BX6" s="228">
        <f t="shared" si="9"/>
        <v>69428.237999999998</v>
      </c>
      <c r="BY6" s="228">
        <f t="shared" si="9"/>
        <v>16204.699000000001</v>
      </c>
      <c r="BZ6" s="228">
        <f t="shared" si="9"/>
        <v>7350.7609999999995</v>
      </c>
      <c r="CA6" s="228">
        <f t="shared" si="9"/>
        <v>1894.1540000000002</v>
      </c>
      <c r="CB6" s="201">
        <f t="shared" si="9"/>
        <v>88769.09599999999</v>
      </c>
      <c r="CC6" s="228">
        <f t="shared" si="9"/>
        <v>70244.240999999995</v>
      </c>
      <c r="CD6" s="228">
        <f t="shared" si="9"/>
        <v>16533.046999999999</v>
      </c>
      <c r="CE6" s="228">
        <f t="shared" si="9"/>
        <v>7657.5529999999999</v>
      </c>
      <c r="CF6" s="228">
        <f t="shared" si="9"/>
        <v>1991.8079999999998</v>
      </c>
      <c r="CG6" s="201">
        <f t="shared" si="9"/>
        <v>90017.186000000002</v>
      </c>
      <c r="CH6" s="228">
        <f t="shared" si="9"/>
        <v>71078.562000000005</v>
      </c>
      <c r="CI6" s="228">
        <f t="shared" si="9"/>
        <v>16856.582000000002</v>
      </c>
      <c r="CJ6" s="228">
        <f t="shared" si="9"/>
        <v>7984.1330000000007</v>
      </c>
      <c r="CK6" s="228">
        <f t="shared" si="9"/>
        <v>2082.0419999999999</v>
      </c>
      <c r="CL6" s="201">
        <f t="shared" si="9"/>
        <v>91245.212</v>
      </c>
      <c r="CM6" s="228">
        <f t="shared" si="9"/>
        <v>71896.221999999994</v>
      </c>
      <c r="CN6" s="228">
        <f t="shared" si="9"/>
        <v>17168.52</v>
      </c>
      <c r="CO6" s="228">
        <f t="shared" si="9"/>
        <v>8337.5979999999981</v>
      </c>
      <c r="CP6" s="228">
        <f t="shared" si="9"/>
        <v>2180.4699999999998</v>
      </c>
      <c r="CQ6" s="201">
        <f t="shared" si="9"/>
        <v>92441.997999999992</v>
      </c>
      <c r="CR6" s="228">
        <f t="shared" si="9"/>
        <v>72694.290000000008</v>
      </c>
      <c r="CS6" s="228">
        <f t="shared" si="9"/>
        <v>17464.662</v>
      </c>
      <c r="CT6" s="228">
        <f t="shared" si="9"/>
        <v>8703.5769999999993</v>
      </c>
      <c r="CU6" s="228">
        <f t="shared" si="9"/>
        <v>2283.0459999999994</v>
      </c>
      <c r="CV6" s="201">
        <f t="shared" si="9"/>
        <v>93648.024999999994</v>
      </c>
      <c r="CW6" s="228">
        <f t="shared" si="9"/>
        <v>73486.788000000015</v>
      </c>
      <c r="CX6" s="228">
        <f t="shared" si="9"/>
        <v>17775.539000000001</v>
      </c>
      <c r="CY6" s="228">
        <f t="shared" si="9"/>
        <v>9083.6670000000013</v>
      </c>
      <c r="CZ6" s="228">
        <f t="shared" si="9"/>
        <v>2385.6979999999999</v>
      </c>
      <c r="DA6" s="201">
        <f t="shared" si="9"/>
        <v>94827.396999999997</v>
      </c>
      <c r="DB6" s="228">
        <f t="shared" si="9"/>
        <v>74277.712999999989</v>
      </c>
      <c r="DC6" s="228">
        <f t="shared" si="9"/>
        <v>18074.543999999998</v>
      </c>
      <c r="DD6" s="228">
        <f t="shared" si="9"/>
        <v>9456.2299999999977</v>
      </c>
      <c r="DE6" s="228">
        <f t="shared" si="9"/>
        <v>2475.14</v>
      </c>
      <c r="DF6" s="201">
        <f t="shared" si="9"/>
        <v>95949.454999999987</v>
      </c>
      <c r="DG6" s="228">
        <f t="shared" si="9"/>
        <v>75018.403999999995</v>
      </c>
      <c r="DH6" s="228">
        <f t="shared" si="9"/>
        <v>18365.041000000001</v>
      </c>
      <c r="DI6" s="228">
        <f t="shared" si="9"/>
        <v>9834.4709999999995</v>
      </c>
      <c r="DJ6" s="228">
        <f t="shared" si="9"/>
        <v>2566.0099999999998</v>
      </c>
      <c r="DK6" s="201">
        <f t="shared" si="9"/>
        <v>99986.616000000009</v>
      </c>
      <c r="DL6" s="228">
        <f t="shared" si="9"/>
        <v>78054.945999999996</v>
      </c>
      <c r="DM6" s="228">
        <f t="shared" si="9"/>
        <v>19371.406000000003</v>
      </c>
      <c r="DN6" s="228">
        <f t="shared" si="9"/>
        <v>11773.195000000002</v>
      </c>
      <c r="DO6" s="228">
        <f t="shared" si="9"/>
        <v>3700.9909999999995</v>
      </c>
      <c r="DP6" s="201">
        <f t="shared" si="9"/>
        <v>101261.174</v>
      </c>
      <c r="DQ6" s="228">
        <f t="shared" si="9"/>
        <v>78939.508000000002</v>
      </c>
      <c r="DR6" s="228">
        <f t="shared" si="9"/>
        <v>19664.830000000002</v>
      </c>
      <c r="DS6" s="228">
        <f t="shared" si="9"/>
        <v>12336.759</v>
      </c>
      <c r="DT6" s="228">
        <f t="shared" si="9"/>
        <v>3858.2499999999995</v>
      </c>
      <c r="DU6" s="201">
        <f t="shared" si="9"/>
        <v>102546.318</v>
      </c>
      <c r="DV6" s="228">
        <f t="shared" si="9"/>
        <v>79841.557000000015</v>
      </c>
      <c r="DW6" s="228">
        <f t="shared" si="9"/>
        <v>19948.766999999996</v>
      </c>
      <c r="DX6" s="228">
        <f t="shared" si="9"/>
        <v>12910.517999999998</v>
      </c>
      <c r="DY6" s="228">
        <f t="shared" si="9"/>
        <v>4017.8050000000003</v>
      </c>
      <c r="DZ6" s="201">
        <f t="shared" si="9"/>
        <v>103761.736</v>
      </c>
      <c r="EA6" s="228">
        <f t="shared" ref="EA6:FH6" si="10">SUM(EA8:EA23)</f>
        <v>80694.194000000003</v>
      </c>
      <c r="EB6" s="228">
        <f t="shared" si="10"/>
        <v>20217.958999999995</v>
      </c>
      <c r="EC6" s="228">
        <f t="shared" si="10"/>
        <v>13462.953000000003</v>
      </c>
      <c r="ED6" s="228">
        <f t="shared" si="10"/>
        <v>4170.38</v>
      </c>
      <c r="EE6" s="201">
        <f t="shared" si="10"/>
        <v>105165.75900000002</v>
      </c>
      <c r="EF6" s="228">
        <f t="shared" si="10"/>
        <v>81680.458999999988</v>
      </c>
      <c r="EG6" s="228">
        <f t="shared" si="10"/>
        <v>20538.771999999997</v>
      </c>
      <c r="EH6" s="228">
        <f t="shared" si="10"/>
        <v>14049.832999999999</v>
      </c>
      <c r="EI6" s="228">
        <f t="shared" si="10"/>
        <v>4332.8379999999997</v>
      </c>
      <c r="EJ6" s="201">
        <f t="shared" si="10"/>
        <v>106662.133</v>
      </c>
      <c r="EK6" s="228">
        <f t="shared" si="10"/>
        <v>82731.236999999994</v>
      </c>
      <c r="EL6" s="228">
        <f t="shared" si="10"/>
        <v>20880.003999999994</v>
      </c>
      <c r="EM6" s="228">
        <f t="shared" si="10"/>
        <v>14687.056999999999</v>
      </c>
      <c r="EN6" s="228">
        <f t="shared" si="10"/>
        <v>4504.4650000000001</v>
      </c>
      <c r="EO6" s="201">
        <f t="shared" si="10"/>
        <v>108131.20299999999</v>
      </c>
      <c r="EP6" s="228">
        <f t="shared" si="10"/>
        <v>83759.429999999978</v>
      </c>
      <c r="EQ6" s="228">
        <f t="shared" si="10"/>
        <v>21218.550999999999</v>
      </c>
      <c r="ER6" s="228">
        <f t="shared" si="10"/>
        <v>15358.166999999999</v>
      </c>
      <c r="ES6" s="228">
        <f t="shared" si="10"/>
        <v>4676.6909999999998</v>
      </c>
      <c r="ET6" s="201">
        <f t="shared" si="10"/>
        <v>109747.26499999998</v>
      </c>
      <c r="EU6" s="228">
        <f t="shared" si="10"/>
        <v>84871.411999999997</v>
      </c>
      <c r="EV6" s="228">
        <f t="shared" si="10"/>
        <v>21617.680999999997</v>
      </c>
      <c r="EW6" s="228">
        <f t="shared" si="10"/>
        <v>16041.583999999999</v>
      </c>
      <c r="EX6" s="228">
        <f t="shared" si="10"/>
        <v>4854.7610000000004</v>
      </c>
      <c r="EY6" s="201">
        <f t="shared" si="10"/>
        <v>111126.71600000001</v>
      </c>
      <c r="EZ6" s="228">
        <f t="shared" si="10"/>
        <v>85808.37999999999</v>
      </c>
      <c r="FA6" s="228">
        <f t="shared" si="10"/>
        <v>21964.551000000003</v>
      </c>
      <c r="FB6" s="228">
        <f t="shared" si="10"/>
        <v>16671.271999999997</v>
      </c>
      <c r="FC6" s="228">
        <f t="shared" si="10"/>
        <v>5017.1470000000008</v>
      </c>
      <c r="FD6" s="201">
        <f t="shared" si="10"/>
        <v>112718.22199999999</v>
      </c>
      <c r="FE6" s="228">
        <f t="shared" si="10"/>
        <v>86792.325999999986</v>
      </c>
      <c r="FF6" s="228">
        <f t="shared" si="10"/>
        <v>22421.869999999992</v>
      </c>
      <c r="FG6" s="228">
        <f t="shared" si="10"/>
        <v>17419.734</v>
      </c>
      <c r="FH6" s="228">
        <f t="shared" si="10"/>
        <v>5247.7280000000001</v>
      </c>
      <c r="FI6" s="201">
        <f t="shared" ref="FI6" si="11">SUM(FI8:FI23)</f>
        <v>113954.02100000001</v>
      </c>
      <c r="FJ6" s="228">
        <f t="shared" ref="FJ6:FM6" si="12">SUM(FJ8:FJ23)</f>
        <v>79941.673999999999</v>
      </c>
      <c r="FK6" s="228">
        <f t="shared" si="12"/>
        <v>21700.308000000005</v>
      </c>
      <c r="FL6" s="228">
        <f t="shared" si="12"/>
        <v>18172.759000000002</v>
      </c>
      <c r="FM6" s="228">
        <f t="shared" si="12"/>
        <v>12312.038999999999</v>
      </c>
      <c r="FN6" s="201">
        <f t="shared" ref="FN6:FR6" si="13">SUM(FN8:FN23)</f>
        <v>115428.74</v>
      </c>
      <c r="FO6" s="228">
        <f t="shared" si="13"/>
        <v>70559.047000000006</v>
      </c>
      <c r="FP6" s="228">
        <f t="shared" si="13"/>
        <v>22578.420000000002</v>
      </c>
      <c r="FQ6" s="228">
        <f t="shared" si="13"/>
        <v>19238.834999999995</v>
      </c>
      <c r="FR6" s="270">
        <f t="shared" si="13"/>
        <v>5434.9650000000001</v>
      </c>
      <c r="FS6" s="270">
        <f>SUM(FS8:FS23)</f>
        <v>116624898</v>
      </c>
      <c r="FT6" s="270">
        <f t="shared" ref="FT6:FW6" si="14">SUM(FT8:FT23)</f>
        <v>86726668</v>
      </c>
      <c r="FU6" s="270">
        <f t="shared" si="14"/>
        <v>22723195</v>
      </c>
      <c r="FV6" s="270">
        <f t="shared" si="14"/>
        <v>19258785</v>
      </c>
      <c r="FW6" s="270">
        <f t="shared" si="14"/>
        <v>7175035</v>
      </c>
      <c r="FX6" s="270">
        <f t="shared" ref="FX6:GB6" si="15">SUM(FX8:FX23)</f>
        <v>117737004</v>
      </c>
      <c r="FY6" s="270">
        <f t="shared" si="15"/>
        <v>87304421</v>
      </c>
      <c r="FZ6" s="270">
        <f t="shared" si="15"/>
        <v>22992945</v>
      </c>
      <c r="GA6" s="270">
        <f t="shared" si="15"/>
        <v>19709983</v>
      </c>
      <c r="GB6" s="270">
        <f t="shared" si="15"/>
        <v>7439638</v>
      </c>
    </row>
    <row r="7" spans="1:184" s="6" customFormat="1">
      <c r="A7" s="105"/>
      <c r="F7" s="101"/>
      <c r="J7" s="101"/>
      <c r="O7" s="101"/>
      <c r="T7" s="101"/>
      <c r="Y7" s="101"/>
      <c r="AD7" s="101"/>
      <c r="AI7" s="101"/>
      <c r="AN7" s="101"/>
      <c r="AS7" s="101"/>
      <c r="AX7" s="101"/>
      <c r="BC7" s="101"/>
      <c r="BH7" s="101"/>
      <c r="BM7" s="101"/>
      <c r="BR7" s="101"/>
      <c r="BW7" s="101"/>
      <c r="CB7" s="101"/>
      <c r="CG7" s="101"/>
      <c r="CL7" s="101"/>
      <c r="CQ7" s="101"/>
      <c r="CV7" s="101"/>
      <c r="DA7" s="101"/>
      <c r="DF7" s="101"/>
      <c r="DK7" s="101"/>
      <c r="DP7" s="202"/>
      <c r="DU7" s="202"/>
      <c r="DZ7" s="202"/>
      <c r="EE7" s="202"/>
      <c r="EJ7" s="202"/>
      <c r="EO7" s="202"/>
      <c r="ET7" s="202"/>
      <c r="EY7" s="202"/>
      <c r="FD7" s="202"/>
      <c r="FI7" s="202"/>
      <c r="FN7" s="202"/>
      <c r="FR7" s="255"/>
      <c r="FS7" s="274">
        <v>313914040</v>
      </c>
      <c r="FW7" s="255"/>
      <c r="FX7" s="274"/>
      <c r="FY7" s="274"/>
      <c r="FZ7" s="274"/>
      <c r="GA7" s="274"/>
    </row>
    <row r="8" spans="1:184" s="6" customFormat="1">
      <c r="A8" s="103" t="s">
        <v>11</v>
      </c>
      <c r="B8" s="10">
        <v>3267</v>
      </c>
      <c r="C8" s="10">
        <v>2284</v>
      </c>
      <c r="D8" s="10">
        <v>980</v>
      </c>
      <c r="E8" s="10">
        <v>3</v>
      </c>
      <c r="F8" s="118">
        <v>3445</v>
      </c>
      <c r="G8" s="10">
        <v>2535</v>
      </c>
      <c r="H8" s="10">
        <v>904</v>
      </c>
      <c r="I8" s="10">
        <v>6</v>
      </c>
      <c r="J8" s="118">
        <v>3891</v>
      </c>
      <c r="K8" s="10">
        <v>2870</v>
      </c>
      <c r="L8" s="10">
        <v>996</v>
      </c>
      <c r="M8" s="10">
        <v>33</v>
      </c>
      <c r="N8" s="10">
        <v>24.8</v>
      </c>
      <c r="O8" s="118">
        <v>4040.3890000000001</v>
      </c>
      <c r="P8" s="10">
        <v>2980.4740000000002</v>
      </c>
      <c r="Q8" s="10">
        <v>1021.418</v>
      </c>
      <c r="R8" s="10">
        <v>24.629000000000001</v>
      </c>
      <c r="S8" s="10">
        <v>38.497</v>
      </c>
      <c r="T8" s="118">
        <v>4447.1000000000004</v>
      </c>
      <c r="U8" s="10">
        <v>3161.6709999999998</v>
      </c>
      <c r="V8" s="10">
        <v>1153.0440000000001</v>
      </c>
      <c r="W8" s="10">
        <v>72.626999999999995</v>
      </c>
      <c r="X8" s="10">
        <v>132.38499999999999</v>
      </c>
      <c r="Y8" s="118">
        <v>3918.52</v>
      </c>
      <c r="Z8" s="10">
        <v>2895.848</v>
      </c>
      <c r="AA8" s="10">
        <v>1001.862</v>
      </c>
      <c r="AB8" s="10">
        <v>31.277999999999999</v>
      </c>
      <c r="AC8" s="10">
        <v>20.81</v>
      </c>
      <c r="AD8" s="118">
        <v>3925.2179999999998</v>
      </c>
      <c r="AE8" s="10">
        <v>2900.3589999999999</v>
      </c>
      <c r="AF8" s="10">
        <v>1002.232</v>
      </c>
      <c r="AG8" s="10">
        <v>30.352</v>
      </c>
      <c r="AH8" s="10">
        <v>22.626999999999999</v>
      </c>
      <c r="AI8" s="118">
        <v>3934.1089999999999</v>
      </c>
      <c r="AJ8" s="10">
        <v>2907.3339999999998</v>
      </c>
      <c r="AK8" s="10">
        <v>1002.357</v>
      </c>
      <c r="AL8" s="10">
        <v>29.521999999999998</v>
      </c>
      <c r="AM8" s="10">
        <v>24.417999999999999</v>
      </c>
      <c r="AN8" s="118">
        <v>3951.8339999999998</v>
      </c>
      <c r="AO8" s="10">
        <v>2921.5749999999998</v>
      </c>
      <c r="AP8" s="10">
        <v>1003.995</v>
      </c>
      <c r="AQ8" s="10">
        <v>28.832000000000001</v>
      </c>
      <c r="AR8" s="10">
        <v>26.263999999999999</v>
      </c>
      <c r="AS8" s="118">
        <v>3972.527</v>
      </c>
      <c r="AT8" s="10">
        <v>2937.83</v>
      </c>
      <c r="AU8" s="10">
        <v>1006.378</v>
      </c>
      <c r="AV8" s="10">
        <v>28.117999999999999</v>
      </c>
      <c r="AW8" s="10">
        <v>28.318999999999999</v>
      </c>
      <c r="AX8" s="118">
        <v>3991.569</v>
      </c>
      <c r="AY8" s="10">
        <v>2952.35</v>
      </c>
      <c r="AZ8" s="10">
        <v>1008.82</v>
      </c>
      <c r="BA8" s="10">
        <v>27.423999999999999</v>
      </c>
      <c r="BB8" s="10">
        <v>30.399000000000001</v>
      </c>
      <c r="BC8" s="118">
        <v>4015.261</v>
      </c>
      <c r="BD8" s="10">
        <v>2968.6590000000001</v>
      </c>
      <c r="BE8" s="10">
        <v>1014.176</v>
      </c>
      <c r="BF8" s="10">
        <v>26.754000000000001</v>
      </c>
      <c r="BG8" s="10">
        <v>32.426000000000002</v>
      </c>
      <c r="BH8" s="118">
        <v>4023.8580000000002</v>
      </c>
      <c r="BI8" s="10">
        <v>2972.7979999999998</v>
      </c>
      <c r="BJ8" s="10">
        <v>1016.4450000000001</v>
      </c>
      <c r="BK8" s="10">
        <v>26.027000000000001</v>
      </c>
      <c r="BL8" s="10">
        <v>34.615000000000002</v>
      </c>
      <c r="BM8" s="118">
        <v>4030.2289999999998</v>
      </c>
      <c r="BN8" s="10">
        <v>2974.819</v>
      </c>
      <c r="BO8" s="10">
        <v>1018.5650000000001</v>
      </c>
      <c r="BP8" s="10">
        <v>25.202000000000002</v>
      </c>
      <c r="BQ8" s="10">
        <v>36.844999999999999</v>
      </c>
      <c r="BR8" s="118">
        <v>4089.884</v>
      </c>
      <c r="BS8" s="10">
        <v>3013.9110000000001</v>
      </c>
      <c r="BT8" s="10">
        <v>1036.354</v>
      </c>
      <c r="BU8" s="10">
        <v>25.298999999999999</v>
      </c>
      <c r="BV8" s="10">
        <v>39.619</v>
      </c>
      <c r="BW8" s="118">
        <v>4137.5529999999999</v>
      </c>
      <c r="BX8" s="10">
        <v>3044.136</v>
      </c>
      <c r="BY8" s="10">
        <v>1053.479</v>
      </c>
      <c r="BZ8" s="10">
        <v>26.451000000000001</v>
      </c>
      <c r="CA8" s="10">
        <v>39.938000000000002</v>
      </c>
      <c r="CB8" s="118">
        <v>4191.8789999999999</v>
      </c>
      <c r="CC8" s="10">
        <v>3079.0830000000001</v>
      </c>
      <c r="CD8" s="10">
        <v>1071.8140000000001</v>
      </c>
      <c r="CE8" s="10">
        <v>28.303999999999998</v>
      </c>
      <c r="CF8" s="10">
        <v>40.981999999999999</v>
      </c>
      <c r="CG8" s="118">
        <v>4239.2619999999997</v>
      </c>
      <c r="CH8" s="10">
        <v>3108.681</v>
      </c>
      <c r="CI8" s="10">
        <v>1088.973</v>
      </c>
      <c r="CJ8" s="10">
        <v>30.759</v>
      </c>
      <c r="CK8" s="10">
        <v>41.607999999999997</v>
      </c>
      <c r="CL8" s="118">
        <v>4270.46</v>
      </c>
      <c r="CM8" s="10">
        <v>3126.9250000000002</v>
      </c>
      <c r="CN8" s="10">
        <v>1101.028</v>
      </c>
      <c r="CO8" s="10">
        <v>33.128</v>
      </c>
      <c r="CP8" s="10">
        <v>42.506999999999998</v>
      </c>
      <c r="CQ8" s="118">
        <v>4291.1099999999997</v>
      </c>
      <c r="CR8" s="10">
        <v>3140.3879999999999</v>
      </c>
      <c r="CS8" s="10">
        <v>1107.8309999999999</v>
      </c>
      <c r="CT8" s="10">
        <v>35.93</v>
      </c>
      <c r="CU8" s="10">
        <v>42.890999999999998</v>
      </c>
      <c r="CV8" s="118">
        <v>4320.2809999999999</v>
      </c>
      <c r="CW8" s="10">
        <v>3156.6529999999998</v>
      </c>
      <c r="CX8" s="10">
        <v>1120.528</v>
      </c>
      <c r="CY8" s="10">
        <v>39.340000000000003</v>
      </c>
      <c r="CZ8" s="10">
        <v>43.1</v>
      </c>
      <c r="DA8" s="118">
        <v>4351.0370000000003</v>
      </c>
      <c r="DB8" s="10">
        <v>3177.4520000000002</v>
      </c>
      <c r="DC8" s="10">
        <v>1130.6869999999999</v>
      </c>
      <c r="DD8" s="10">
        <v>42.558999999999997</v>
      </c>
      <c r="DE8" s="10">
        <v>42.898000000000003</v>
      </c>
      <c r="DF8" s="118">
        <v>4369.8620000000001</v>
      </c>
      <c r="DG8" s="10">
        <v>3188.1019999999999</v>
      </c>
      <c r="DH8" s="10">
        <v>1138.7260000000001</v>
      </c>
      <c r="DI8" s="10">
        <v>45.348999999999997</v>
      </c>
      <c r="DJ8" s="10">
        <v>43.033999999999999</v>
      </c>
      <c r="DK8" s="118">
        <v>4451.6869999999999</v>
      </c>
      <c r="DL8" s="10">
        <v>3228.413</v>
      </c>
      <c r="DM8" s="10">
        <v>1173.27</v>
      </c>
      <c r="DN8" s="10">
        <v>77.936999999999998</v>
      </c>
      <c r="DO8" s="10">
        <v>88.037000000000006</v>
      </c>
      <c r="DP8" s="201">
        <f>'Non Double Counted #''s'!T8/1000</f>
        <v>4462.8320000000003</v>
      </c>
      <c r="DQ8" s="10">
        <v>3233.1469999999999</v>
      </c>
      <c r="DR8" s="10">
        <v>1179.145</v>
      </c>
      <c r="DS8" s="10">
        <v>83.98</v>
      </c>
      <c r="DT8" s="10">
        <v>90.147000000000006</v>
      </c>
      <c r="DU8" s="201">
        <f>'Non Double Counted #''s'!Z8/1000</f>
        <v>4469.9059999999999</v>
      </c>
      <c r="DV8" s="10">
        <v>3235.9490000000001</v>
      </c>
      <c r="DW8" s="10">
        <v>1182.6859999999999</v>
      </c>
      <c r="DX8" s="10">
        <v>89.789000000000001</v>
      </c>
      <c r="DY8" s="10">
        <v>92.337000000000003</v>
      </c>
      <c r="DZ8" s="201">
        <f>'Non Double Counted #''s'!AF8/1000</f>
        <v>4486.598</v>
      </c>
      <c r="EA8" s="10">
        <v>3245.6689999999999</v>
      </c>
      <c r="EB8" s="10">
        <v>1188.6420000000001</v>
      </c>
      <c r="EC8" s="10">
        <v>95.971999999999994</v>
      </c>
      <c r="ED8" s="10">
        <v>94.903999999999996</v>
      </c>
      <c r="EE8" s="201">
        <f>'Non Double Counted #''s'!AL8/1000</f>
        <v>4506.5739999999996</v>
      </c>
      <c r="EF8" s="10">
        <v>3257.5529999999999</v>
      </c>
      <c r="EG8" s="10">
        <v>1195.4059999999999</v>
      </c>
      <c r="EH8" s="10">
        <v>102.651</v>
      </c>
      <c r="EI8" s="10">
        <v>97.96</v>
      </c>
      <c r="EJ8" s="201">
        <f>'Non Double Counted #''s'!AR8/1000</f>
        <v>4537.299</v>
      </c>
      <c r="EK8" s="10">
        <v>3277.4209999999998</v>
      </c>
      <c r="EL8" s="10">
        <v>1205.0229999999999</v>
      </c>
      <c r="EM8" s="10">
        <v>110.566</v>
      </c>
      <c r="EN8" s="10">
        <v>101.158</v>
      </c>
      <c r="EO8" s="201">
        <f>'Non Double Counted #''s'!AX8/1000</f>
        <v>4587.5640000000003</v>
      </c>
      <c r="EP8" s="10">
        <v>3309.2350000000001</v>
      </c>
      <c r="EQ8" s="10">
        <v>1222.048</v>
      </c>
      <c r="ER8" s="10">
        <v>119.88800000000001</v>
      </c>
      <c r="ES8" s="10">
        <v>104.652</v>
      </c>
      <c r="ET8" s="201">
        <f>'Non Double Counted #''s'!BD8/1000</f>
        <v>4626.5950000000003</v>
      </c>
      <c r="EU8" s="10">
        <v>3333.9760000000001</v>
      </c>
      <c r="EV8" s="10">
        <v>1235.116</v>
      </c>
      <c r="EW8" s="10">
        <v>128.88300000000001</v>
      </c>
      <c r="EX8" s="10">
        <v>107.866</v>
      </c>
      <c r="EY8" s="201">
        <f>'Non Double Counted #''s'!BJ8/1000</f>
        <v>4661.8999999999996</v>
      </c>
      <c r="EZ8" s="10">
        <v>3354.48</v>
      </c>
      <c r="FA8" s="10">
        <v>1248.739</v>
      </c>
      <c r="FB8" s="10">
        <v>137.376</v>
      </c>
      <c r="FC8" s="10">
        <v>110.91800000000001</v>
      </c>
      <c r="FD8" s="201">
        <f>'Non Double Counted #''s'!BP8/1000</f>
        <v>4708.7079999999996</v>
      </c>
      <c r="FE8" s="10">
        <v>3385.2310000000002</v>
      </c>
      <c r="FF8" s="10">
        <v>1261.412</v>
      </c>
      <c r="FG8" s="10">
        <v>155.48500000000001</v>
      </c>
      <c r="FH8" s="10">
        <v>116.899</v>
      </c>
      <c r="FI8" s="201">
        <f>'Non Double Counted #''s'!BV8/1000</f>
        <v>4779.7359999999999</v>
      </c>
      <c r="FJ8" s="10">
        <v>3275.3939999999998</v>
      </c>
      <c r="FK8" s="10">
        <v>1251.3109999999999</v>
      </c>
      <c r="FL8" s="10">
        <v>185.602</v>
      </c>
      <c r="FM8" s="10">
        <v>253.03100000000001</v>
      </c>
      <c r="FN8" s="201">
        <f>'Non Double Counted #''s'!CB8/1000</f>
        <v>4802.74</v>
      </c>
      <c r="FO8" s="10">
        <v>3261.232</v>
      </c>
      <c r="FP8" s="10">
        <v>1286.0909999999999</v>
      </c>
      <c r="FQ8" s="10">
        <v>201.185</v>
      </c>
      <c r="FR8" s="271">
        <v>125.77800000000001</v>
      </c>
      <c r="FS8" s="274">
        <v>4822023</v>
      </c>
      <c r="FT8" s="23">
        <v>3373844</v>
      </c>
      <c r="FU8" s="23">
        <v>1279805</v>
      </c>
      <c r="FV8" s="23">
        <v>196032</v>
      </c>
      <c r="FW8" s="113">
        <v>168374</v>
      </c>
      <c r="FX8" s="274">
        <v>4833722</v>
      </c>
      <c r="FY8" s="274">
        <v>3376295</v>
      </c>
      <c r="FZ8" s="274">
        <v>1284323</v>
      </c>
      <c r="GA8" s="274">
        <v>198019</v>
      </c>
      <c r="GB8" s="6">
        <v>173104</v>
      </c>
    </row>
    <row r="9" spans="1:184" s="6" customFormat="1">
      <c r="A9" s="103" t="s">
        <v>12</v>
      </c>
      <c r="B9" s="10">
        <v>1787</v>
      </c>
      <c r="C9" s="10">
        <v>1396</v>
      </c>
      <c r="D9" s="10">
        <v>389</v>
      </c>
      <c r="E9" s="10">
        <v>2</v>
      </c>
      <c r="F9" s="118">
        <v>1923</v>
      </c>
      <c r="G9" s="10">
        <v>1567</v>
      </c>
      <c r="H9" s="10">
        <v>352</v>
      </c>
      <c r="I9" s="10">
        <v>4</v>
      </c>
      <c r="J9" s="118">
        <v>2285</v>
      </c>
      <c r="K9" s="10">
        <v>1890</v>
      </c>
      <c r="L9" s="10">
        <v>373</v>
      </c>
      <c r="M9" s="10">
        <v>18</v>
      </c>
      <c r="N9" s="10">
        <v>22.3</v>
      </c>
      <c r="O9" s="118">
        <v>2350.6239999999998</v>
      </c>
      <c r="P9" s="10">
        <v>1950.576</v>
      </c>
      <c r="Q9" s="10">
        <v>374.40600000000001</v>
      </c>
      <c r="R9" s="10">
        <v>19.876000000000001</v>
      </c>
      <c r="S9" s="10">
        <v>25.641999999999999</v>
      </c>
      <c r="T9" s="118">
        <v>2673.4</v>
      </c>
      <c r="U9" s="10">
        <v>2137.1660000000002</v>
      </c>
      <c r="V9" s="10">
        <v>417.88099999999997</v>
      </c>
      <c r="W9" s="10">
        <v>85.575999999999993</v>
      </c>
      <c r="X9" s="10">
        <v>118.35299999999999</v>
      </c>
      <c r="Y9" s="118">
        <v>2293.1869999999999</v>
      </c>
      <c r="Z9" s="10">
        <v>1899.3219999999999</v>
      </c>
      <c r="AA9" s="10">
        <v>375.815</v>
      </c>
      <c r="AB9" s="10">
        <v>17.766999999999999</v>
      </c>
      <c r="AC9" s="10">
        <v>18.05</v>
      </c>
      <c r="AD9" s="118">
        <v>2294.259</v>
      </c>
      <c r="AE9" s="10">
        <v>1899.741</v>
      </c>
      <c r="AF9" s="10">
        <v>375.93900000000002</v>
      </c>
      <c r="AG9" s="10">
        <v>17.867000000000001</v>
      </c>
      <c r="AH9" s="10">
        <v>18.579000000000001</v>
      </c>
      <c r="AI9" s="118">
        <v>2305.7550000000001</v>
      </c>
      <c r="AJ9" s="10">
        <v>1910.434</v>
      </c>
      <c r="AK9" s="10">
        <v>376.05099999999999</v>
      </c>
      <c r="AL9" s="10">
        <v>18.079999999999998</v>
      </c>
      <c r="AM9" s="10">
        <v>19.27</v>
      </c>
      <c r="AN9" s="118">
        <v>2319.7800000000002</v>
      </c>
      <c r="AO9" s="10">
        <v>1922.8789999999999</v>
      </c>
      <c r="AP9" s="10">
        <v>376.83699999999999</v>
      </c>
      <c r="AQ9" s="10">
        <v>18.387</v>
      </c>
      <c r="AR9" s="10">
        <v>20.064</v>
      </c>
      <c r="AS9" s="118">
        <v>2327.0520000000001</v>
      </c>
      <c r="AT9" s="10">
        <v>1929.2660000000001</v>
      </c>
      <c r="AU9" s="10">
        <v>376.774</v>
      </c>
      <c r="AV9" s="10">
        <v>18.616</v>
      </c>
      <c r="AW9" s="10">
        <v>21.012</v>
      </c>
      <c r="AX9" s="118">
        <v>2331.9949999999999</v>
      </c>
      <c r="AY9" s="10">
        <v>1934.693</v>
      </c>
      <c r="AZ9" s="10">
        <v>375.37400000000002</v>
      </c>
      <c r="BA9" s="10">
        <v>18.834</v>
      </c>
      <c r="BB9" s="10">
        <v>21.928000000000001</v>
      </c>
      <c r="BC9" s="118">
        <v>2342.366</v>
      </c>
      <c r="BD9" s="10">
        <v>1944.14</v>
      </c>
      <c r="BE9" s="10">
        <v>375.37200000000001</v>
      </c>
      <c r="BF9" s="10">
        <v>19.131</v>
      </c>
      <c r="BG9" s="10">
        <v>22.853999999999999</v>
      </c>
      <c r="BH9" s="118">
        <v>2342.645</v>
      </c>
      <c r="BI9" s="10">
        <v>1944.05</v>
      </c>
      <c r="BJ9" s="10">
        <v>374.77</v>
      </c>
      <c r="BK9" s="10">
        <v>19.388000000000002</v>
      </c>
      <c r="BL9" s="10">
        <v>23.824999999999999</v>
      </c>
      <c r="BM9" s="118">
        <v>2346.3919999999998</v>
      </c>
      <c r="BN9" s="10">
        <v>1946.6510000000001</v>
      </c>
      <c r="BO9" s="10">
        <v>374.82799999999997</v>
      </c>
      <c r="BP9" s="10">
        <v>19.638999999999999</v>
      </c>
      <c r="BQ9" s="10">
        <v>24.913</v>
      </c>
      <c r="BR9" s="118">
        <v>2370.4920000000002</v>
      </c>
      <c r="BS9" s="10">
        <v>1965.7190000000001</v>
      </c>
      <c r="BT9" s="10">
        <v>378.66500000000002</v>
      </c>
      <c r="BU9" s="10">
        <v>21.527999999999999</v>
      </c>
      <c r="BV9" s="10">
        <v>26.108000000000001</v>
      </c>
      <c r="BW9" s="118">
        <v>2394.114</v>
      </c>
      <c r="BX9" s="10">
        <v>1983.64</v>
      </c>
      <c r="BY9" s="10">
        <v>383.78899999999999</v>
      </c>
      <c r="BZ9" s="10">
        <v>23.074000000000002</v>
      </c>
      <c r="CA9" s="10">
        <v>26.684999999999999</v>
      </c>
      <c r="CB9" s="118">
        <v>2423.98</v>
      </c>
      <c r="CC9" s="10">
        <v>2007.1079999999999</v>
      </c>
      <c r="CD9" s="10">
        <v>389.42099999999999</v>
      </c>
      <c r="CE9" s="10">
        <v>25.873000000000001</v>
      </c>
      <c r="CF9" s="10">
        <v>27.451000000000001</v>
      </c>
      <c r="CG9" s="118">
        <v>2450.5650000000001</v>
      </c>
      <c r="CH9" s="10">
        <v>2029.944</v>
      </c>
      <c r="CI9" s="10">
        <v>392.58300000000003</v>
      </c>
      <c r="CJ9" s="10">
        <v>29.06</v>
      </c>
      <c r="CK9" s="10">
        <v>28.038</v>
      </c>
      <c r="CL9" s="118">
        <v>2480.08</v>
      </c>
      <c r="CM9" s="10">
        <v>2053.6819999999998</v>
      </c>
      <c r="CN9" s="10">
        <v>397.07299999999998</v>
      </c>
      <c r="CO9" s="10">
        <v>34.406999999999996</v>
      </c>
      <c r="CP9" s="10">
        <v>29.324999999999999</v>
      </c>
      <c r="CQ9" s="118">
        <v>2505.0729999999999</v>
      </c>
      <c r="CR9" s="10">
        <v>2072.4110000000001</v>
      </c>
      <c r="CS9" s="10">
        <v>402.24400000000003</v>
      </c>
      <c r="CT9" s="10">
        <v>41.07</v>
      </c>
      <c r="CU9" s="10">
        <v>30.417999999999999</v>
      </c>
      <c r="CV9" s="118">
        <v>2524.0070000000001</v>
      </c>
      <c r="CW9" s="10">
        <v>2086.5349999999999</v>
      </c>
      <c r="CX9" s="10">
        <v>405.88900000000001</v>
      </c>
      <c r="CY9" s="10">
        <v>44.878999999999998</v>
      </c>
      <c r="CZ9" s="10">
        <v>31.582999999999998</v>
      </c>
      <c r="DA9" s="118">
        <v>2538.2020000000002</v>
      </c>
      <c r="DB9" s="10">
        <v>2097.3589999999999</v>
      </c>
      <c r="DC9" s="10">
        <v>408.69499999999999</v>
      </c>
      <c r="DD9" s="10">
        <v>49.444000000000003</v>
      </c>
      <c r="DE9" s="10">
        <v>32.148000000000003</v>
      </c>
      <c r="DF9" s="118">
        <v>2551.373</v>
      </c>
      <c r="DG9" s="10">
        <v>2107.797</v>
      </c>
      <c r="DH9" s="10">
        <v>410.82100000000003</v>
      </c>
      <c r="DI9" s="10">
        <v>53.728999999999999</v>
      </c>
      <c r="DJ9" s="10">
        <v>32.755000000000003</v>
      </c>
      <c r="DK9" s="118">
        <v>2678.2170000000001</v>
      </c>
      <c r="DL9" s="10">
        <v>2212.9630000000002</v>
      </c>
      <c r="DM9" s="10">
        <v>429.36500000000001</v>
      </c>
      <c r="DN9" s="10">
        <v>89.048000000000002</v>
      </c>
      <c r="DO9" s="10">
        <v>66.257999999999996</v>
      </c>
      <c r="DP9" s="201">
        <f>'Non Double Counted #''s'!T9/1000</f>
        <v>2689.6010000000001</v>
      </c>
      <c r="DQ9" s="10">
        <v>2220.6550000000002</v>
      </c>
      <c r="DR9" s="10">
        <v>432.13099999999997</v>
      </c>
      <c r="DS9" s="10">
        <v>96.605999999999995</v>
      </c>
      <c r="DT9" s="10">
        <v>68.459999999999994</v>
      </c>
      <c r="DU9" s="201">
        <f>'Non Double Counted #''s'!Z9/1000</f>
        <v>2701.8890000000001</v>
      </c>
      <c r="DV9" s="10">
        <v>2229.3310000000001</v>
      </c>
      <c r="DW9" s="10">
        <v>434.58699999999999</v>
      </c>
      <c r="DX9" s="10">
        <v>104.69499999999999</v>
      </c>
      <c r="DY9" s="10">
        <v>70.852999999999994</v>
      </c>
      <c r="DZ9" s="201">
        <f>'Non Double Counted #''s'!AF9/1000</f>
        <v>2717.9090000000001</v>
      </c>
      <c r="EA9" s="10">
        <v>2241.2179999999998</v>
      </c>
      <c r="EB9" s="10">
        <v>437.29300000000001</v>
      </c>
      <c r="EC9" s="10">
        <v>113.461</v>
      </c>
      <c r="ED9" s="10">
        <v>73.691999999999993</v>
      </c>
      <c r="EE9" s="201">
        <f>'Non Double Counted #''s'!AL9/1000</f>
        <v>2740.1909999999998</v>
      </c>
      <c r="EF9" s="10">
        <v>2257.8690000000001</v>
      </c>
      <c r="EG9" s="10">
        <v>441.25099999999998</v>
      </c>
      <c r="EH9" s="10">
        <v>121.806</v>
      </c>
      <c r="EI9" s="10">
        <v>76.930000000000007</v>
      </c>
      <c r="EJ9" s="201">
        <f>'Non Double Counted #''s'!AR9/1000</f>
        <v>2768.9180000000001</v>
      </c>
      <c r="EK9" s="10">
        <v>2280.527</v>
      </c>
      <c r="EL9" s="10">
        <v>445.31900000000002</v>
      </c>
      <c r="EM9" s="10">
        <v>132.59800000000001</v>
      </c>
      <c r="EN9" s="10">
        <v>80.695999999999998</v>
      </c>
      <c r="EO9" s="201">
        <f>'Non Double Counted #''s'!AX9/1000</f>
        <v>2804.1990000000001</v>
      </c>
      <c r="EP9" s="10">
        <v>2306.473</v>
      </c>
      <c r="EQ9" s="10">
        <v>453.08600000000001</v>
      </c>
      <c r="ER9" s="10">
        <v>143.78299999999999</v>
      </c>
      <c r="ES9" s="10">
        <v>84.102000000000004</v>
      </c>
      <c r="ET9" s="201">
        <f>'Non Double Counted #''s'!BD9/1000</f>
        <v>2830.5569999999998</v>
      </c>
      <c r="EU9" s="10">
        <v>2326.933</v>
      </c>
      <c r="EV9" s="10">
        <v>457.43099999999998</v>
      </c>
      <c r="EW9" s="10">
        <v>153.684</v>
      </c>
      <c r="EX9" s="10">
        <v>87.61</v>
      </c>
      <c r="EY9" s="201">
        <f>'Non Double Counted #''s'!BJ9/1000</f>
        <v>2855.39</v>
      </c>
      <c r="EZ9" s="10">
        <v>2344.366</v>
      </c>
      <c r="FA9" s="10">
        <v>463.54199999999997</v>
      </c>
      <c r="FB9" s="10">
        <v>162.452</v>
      </c>
      <c r="FC9" s="10">
        <v>90.629000000000005</v>
      </c>
      <c r="FD9" s="201">
        <f>'Non Double Counted #''s'!BP9/1000</f>
        <v>2889.45</v>
      </c>
      <c r="FE9" s="10">
        <v>2368.2570000000001</v>
      </c>
      <c r="FF9" s="10">
        <v>470.21</v>
      </c>
      <c r="FG9" s="10">
        <v>176.61199999999999</v>
      </c>
      <c r="FH9" s="10">
        <v>96.914999999999992</v>
      </c>
      <c r="FI9" s="201">
        <f>'Non Double Counted #''s'!BV9/1000</f>
        <v>2915.9180000000001</v>
      </c>
      <c r="FJ9" s="10">
        <v>2245.2289999999998</v>
      </c>
      <c r="FK9" s="10">
        <v>449.89499999999998</v>
      </c>
      <c r="FL9" s="10">
        <v>186.05</v>
      </c>
      <c r="FM9" s="10">
        <v>220.79399999999998</v>
      </c>
      <c r="FN9" s="201">
        <f>'Non Double Counted #''s'!CB9/1000</f>
        <v>2937.9789999999998</v>
      </c>
      <c r="FO9" s="10">
        <v>2223.489</v>
      </c>
      <c r="FP9" s="10">
        <v>469.61700000000002</v>
      </c>
      <c r="FQ9" s="10">
        <v>201.01300000000001</v>
      </c>
      <c r="FR9" s="271">
        <v>98.682000000000002</v>
      </c>
      <c r="FS9" s="274">
        <v>2949131</v>
      </c>
      <c r="FT9" s="23">
        <v>2359569</v>
      </c>
      <c r="FU9" s="23">
        <v>459739</v>
      </c>
      <c r="FV9" s="23">
        <v>199693</v>
      </c>
      <c r="FW9" s="113">
        <v>129823</v>
      </c>
      <c r="FX9" s="274">
        <v>2959373</v>
      </c>
      <c r="FY9" s="274">
        <v>2363121</v>
      </c>
      <c r="FZ9" s="274">
        <v>461321</v>
      </c>
      <c r="GA9" s="274">
        <v>204402</v>
      </c>
      <c r="GB9" s="6">
        <v>134931</v>
      </c>
    </row>
    <row r="10" spans="1:184" s="6" customFormat="1">
      <c r="A10" s="103" t="s">
        <v>26</v>
      </c>
      <c r="B10" s="10">
        <v>446</v>
      </c>
      <c r="C10" s="10">
        <v>384</v>
      </c>
      <c r="D10" s="10">
        <v>61</v>
      </c>
      <c r="E10" s="10">
        <v>1</v>
      </c>
      <c r="F10" s="118">
        <v>548</v>
      </c>
      <c r="G10" s="10">
        <v>467</v>
      </c>
      <c r="H10" s="10">
        <v>78</v>
      </c>
      <c r="I10" s="10">
        <v>3</v>
      </c>
      <c r="J10" s="118">
        <v>596</v>
      </c>
      <c r="K10" s="10">
        <v>489</v>
      </c>
      <c r="L10" s="10">
        <v>96</v>
      </c>
      <c r="M10" s="10">
        <v>10</v>
      </c>
      <c r="N10" s="10">
        <v>10.7</v>
      </c>
      <c r="O10" s="118">
        <v>666.16800000000001</v>
      </c>
      <c r="P10" s="10">
        <v>541.49699999999996</v>
      </c>
      <c r="Q10" s="10">
        <v>113.453</v>
      </c>
      <c r="R10" s="10">
        <v>15.824</v>
      </c>
      <c r="S10" s="10">
        <v>11.218</v>
      </c>
      <c r="T10" s="118">
        <v>783.6</v>
      </c>
      <c r="U10" s="10">
        <v>584.68399999999997</v>
      </c>
      <c r="V10" s="10">
        <v>148.82300000000001</v>
      </c>
      <c r="W10" s="10">
        <v>37.320999999999998</v>
      </c>
      <c r="X10" s="10">
        <v>50.093000000000004</v>
      </c>
      <c r="Y10" s="118">
        <v>595.971</v>
      </c>
      <c r="Z10" s="10">
        <v>492.52199999999999</v>
      </c>
      <c r="AA10" s="10">
        <v>97.087999999999994</v>
      </c>
      <c r="AB10" s="10">
        <v>10.141999999999999</v>
      </c>
      <c r="AC10" s="10">
        <v>6.3609999999999998</v>
      </c>
      <c r="AD10" s="118">
        <v>599.13499999999999</v>
      </c>
      <c r="AE10" s="10">
        <v>494.23700000000002</v>
      </c>
      <c r="AF10" s="10">
        <v>98.051000000000002</v>
      </c>
      <c r="AG10" s="10">
        <v>10.615</v>
      </c>
      <c r="AH10" s="10">
        <v>6.8470000000000004</v>
      </c>
      <c r="AI10" s="118">
        <v>605.41499999999996</v>
      </c>
      <c r="AJ10" s="10">
        <v>498.64800000000002</v>
      </c>
      <c r="AK10" s="10">
        <v>99.456000000000003</v>
      </c>
      <c r="AL10" s="10">
        <v>11.180999999999999</v>
      </c>
      <c r="AM10" s="10">
        <v>7.3109999999999999</v>
      </c>
      <c r="AN10" s="118">
        <v>611.51599999999996</v>
      </c>
      <c r="AO10" s="10">
        <v>502.95100000000002</v>
      </c>
      <c r="AP10" s="10">
        <v>100.761</v>
      </c>
      <c r="AQ10" s="10">
        <v>11.763</v>
      </c>
      <c r="AR10" s="10">
        <v>7.8040000000000003</v>
      </c>
      <c r="AS10" s="118">
        <v>618.28499999999997</v>
      </c>
      <c r="AT10" s="10">
        <v>507.74299999999999</v>
      </c>
      <c r="AU10" s="10">
        <v>102.212</v>
      </c>
      <c r="AV10" s="10">
        <v>12.348000000000001</v>
      </c>
      <c r="AW10" s="10">
        <v>8.33</v>
      </c>
      <c r="AX10" s="118">
        <v>627.55499999999995</v>
      </c>
      <c r="AY10" s="10">
        <v>514.62400000000002</v>
      </c>
      <c r="AZ10" s="10">
        <v>104.05</v>
      </c>
      <c r="BA10" s="10">
        <v>13.016999999999999</v>
      </c>
      <c r="BB10" s="10">
        <v>8.8810000000000002</v>
      </c>
      <c r="BC10" s="118">
        <v>636.95399999999995</v>
      </c>
      <c r="BD10" s="10">
        <v>521.38400000000001</v>
      </c>
      <c r="BE10" s="10">
        <v>106.136</v>
      </c>
      <c r="BF10" s="10">
        <v>13.708</v>
      </c>
      <c r="BG10" s="10">
        <v>9.4339999999999993</v>
      </c>
      <c r="BH10" s="118">
        <v>647.58299999999997</v>
      </c>
      <c r="BI10" s="10">
        <v>528.84799999999996</v>
      </c>
      <c r="BJ10" s="10">
        <v>108.681</v>
      </c>
      <c r="BK10" s="10">
        <v>14.468</v>
      </c>
      <c r="BL10" s="10">
        <v>10.054</v>
      </c>
      <c r="BM10" s="118">
        <v>658.23199999999997</v>
      </c>
      <c r="BN10" s="10">
        <v>536.226</v>
      </c>
      <c r="BO10" s="10">
        <v>111.303</v>
      </c>
      <c r="BP10" s="10">
        <v>15.223000000000001</v>
      </c>
      <c r="BQ10" s="10">
        <v>10.702999999999999</v>
      </c>
      <c r="BR10" s="118">
        <v>680.47400000000005</v>
      </c>
      <c r="BS10" s="10">
        <v>550.27200000000005</v>
      </c>
      <c r="BT10" s="10">
        <v>118.01900000000001</v>
      </c>
      <c r="BU10" s="10">
        <v>16.875</v>
      </c>
      <c r="BV10" s="10">
        <v>12.183</v>
      </c>
      <c r="BW10" s="118">
        <v>690.101</v>
      </c>
      <c r="BX10" s="10">
        <v>555.46600000000001</v>
      </c>
      <c r="BY10" s="10">
        <v>121.387</v>
      </c>
      <c r="BZ10" s="10">
        <v>17.568999999999999</v>
      </c>
      <c r="CA10" s="10">
        <v>13.247999999999999</v>
      </c>
      <c r="CB10" s="118">
        <v>700.11199999999997</v>
      </c>
      <c r="CC10" s="10">
        <v>561.40800000000002</v>
      </c>
      <c r="CD10" s="10">
        <v>124.873</v>
      </c>
      <c r="CE10" s="10">
        <v>18.654</v>
      </c>
      <c r="CF10" s="10">
        <v>13.831</v>
      </c>
      <c r="CG10" s="118">
        <v>708.92499999999995</v>
      </c>
      <c r="CH10" s="10">
        <v>565.78700000000003</v>
      </c>
      <c r="CI10" s="10">
        <v>128.49600000000001</v>
      </c>
      <c r="CJ10" s="10">
        <v>20.024999999999999</v>
      </c>
      <c r="CK10" s="10">
        <v>14.641999999999999</v>
      </c>
      <c r="CL10" s="118">
        <v>718.7</v>
      </c>
      <c r="CM10" s="10">
        <v>570.73199999999997</v>
      </c>
      <c r="CN10" s="10">
        <v>132.62899999999999</v>
      </c>
      <c r="CO10" s="10">
        <v>21.385000000000002</v>
      </c>
      <c r="CP10" s="10">
        <v>15.339</v>
      </c>
      <c r="CQ10" s="118">
        <v>727.11300000000006</v>
      </c>
      <c r="CR10" s="10">
        <v>574.82299999999998</v>
      </c>
      <c r="CS10" s="10">
        <v>136.39099999999999</v>
      </c>
      <c r="CT10" s="10">
        <v>22.696999999999999</v>
      </c>
      <c r="CU10" s="10">
        <v>15.898999999999999</v>
      </c>
      <c r="CV10" s="118">
        <v>735.024</v>
      </c>
      <c r="CW10" s="10">
        <v>577.53300000000002</v>
      </c>
      <c r="CX10" s="10">
        <v>140.71899999999999</v>
      </c>
      <c r="CY10" s="10">
        <v>24.193999999999999</v>
      </c>
      <c r="CZ10" s="10">
        <v>16.771999999999998</v>
      </c>
      <c r="DA10" s="118">
        <v>744.06600000000003</v>
      </c>
      <c r="DB10" s="10">
        <v>581.52599999999995</v>
      </c>
      <c r="DC10" s="10">
        <v>144.94900000000001</v>
      </c>
      <c r="DD10" s="10">
        <v>25.765999999999998</v>
      </c>
      <c r="DE10" s="10">
        <v>17.591000000000001</v>
      </c>
      <c r="DF10" s="118">
        <v>753.53800000000001</v>
      </c>
      <c r="DG10" s="10">
        <v>585.80499999999995</v>
      </c>
      <c r="DH10" s="10">
        <v>149.29</v>
      </c>
      <c r="DI10" s="10">
        <v>27.768999999999998</v>
      </c>
      <c r="DJ10" s="10">
        <v>18.443000000000001</v>
      </c>
      <c r="DK10" s="118">
        <v>786.404</v>
      </c>
      <c r="DL10" s="10">
        <v>610.38300000000004</v>
      </c>
      <c r="DM10" s="10">
        <v>159.64500000000001</v>
      </c>
      <c r="DN10" s="10">
        <v>38.493000000000002</v>
      </c>
      <c r="DO10" s="10">
        <v>25.93</v>
      </c>
      <c r="DP10" s="201">
        <f>'Non Double Counted #''s'!T10/1000</f>
        <v>794.49800000000005</v>
      </c>
      <c r="DQ10" s="10">
        <v>614.60799999999995</v>
      </c>
      <c r="DR10" s="10">
        <v>162.70400000000001</v>
      </c>
      <c r="DS10" s="10">
        <v>40.83</v>
      </c>
      <c r="DT10" s="10">
        <v>27.065999999999999</v>
      </c>
      <c r="DU10" s="201">
        <f>'Non Double Counted #''s'!Z10/1000</f>
        <v>803.774</v>
      </c>
      <c r="DV10" s="10">
        <v>619.86599999999999</v>
      </c>
      <c r="DW10" s="10">
        <v>165.92699999999999</v>
      </c>
      <c r="DX10" s="10">
        <v>43.360999999999997</v>
      </c>
      <c r="DY10" s="10">
        <v>28.265999999999998</v>
      </c>
      <c r="DZ10" s="201">
        <f>'Non Double Counted #''s'!AF10/1000</f>
        <v>814.26199999999994</v>
      </c>
      <c r="EA10" s="10">
        <v>625.90899999999999</v>
      </c>
      <c r="EB10" s="10">
        <v>169.375</v>
      </c>
      <c r="EC10" s="10">
        <v>45.991</v>
      </c>
      <c r="ED10" s="10">
        <v>29.724</v>
      </c>
      <c r="EE10" s="201">
        <f>'Non Double Counted #''s'!AL10/1000</f>
        <v>825.68200000000002</v>
      </c>
      <c r="EF10" s="10">
        <v>632.76900000000001</v>
      </c>
      <c r="EG10" s="10">
        <v>172.90899999999999</v>
      </c>
      <c r="EH10" s="10">
        <v>48.673000000000002</v>
      </c>
      <c r="EI10" s="10">
        <v>31.175000000000001</v>
      </c>
      <c r="EJ10" s="201">
        <f>'Non Double Counted #''s'!AR10/1000</f>
        <v>838.51900000000001</v>
      </c>
      <c r="EK10" s="10">
        <v>639.79300000000001</v>
      </c>
      <c r="EL10" s="10">
        <v>177.756</v>
      </c>
      <c r="EM10" s="10">
        <v>51.723999999999997</v>
      </c>
      <c r="EN10" s="10">
        <v>32.685000000000002</v>
      </c>
      <c r="EO10" s="201">
        <f>'Non Double Counted #''s'!AX10/1000</f>
        <v>850.36599999999999</v>
      </c>
      <c r="EP10" s="10">
        <v>646.31200000000001</v>
      </c>
      <c r="EQ10" s="10">
        <v>182.32599999999999</v>
      </c>
      <c r="ER10" s="10">
        <v>54.853000000000002</v>
      </c>
      <c r="ES10" s="10">
        <v>33.951000000000001</v>
      </c>
      <c r="ET10" s="201">
        <f>'Non Double Counted #''s'!BD10/1000</f>
        <v>861.95299999999997</v>
      </c>
      <c r="EU10" s="10">
        <v>652.60699999999997</v>
      </c>
      <c r="EV10" s="10">
        <v>186.542</v>
      </c>
      <c r="EW10" s="10">
        <v>57.704999999999998</v>
      </c>
      <c r="EX10" s="10">
        <v>35.459000000000003</v>
      </c>
      <c r="EY10" s="201">
        <f>'Non Double Counted #''s'!BJ10/1000</f>
        <v>873.09199999999998</v>
      </c>
      <c r="EZ10" s="10">
        <v>658.88800000000003</v>
      </c>
      <c r="FA10" s="10">
        <v>190.61</v>
      </c>
      <c r="FB10" s="10">
        <v>60.366</v>
      </c>
      <c r="FC10" s="10">
        <v>36.655000000000001</v>
      </c>
      <c r="FD10" s="201">
        <f>'Non Double Counted #''s'!BP10/1000</f>
        <v>885.12199999999996</v>
      </c>
      <c r="FE10" s="10">
        <v>665.42700000000002</v>
      </c>
      <c r="FF10" s="10">
        <v>195.203</v>
      </c>
      <c r="FG10" s="10">
        <v>65.287000000000006</v>
      </c>
      <c r="FH10" s="10">
        <v>38.341999999999999</v>
      </c>
      <c r="FI10" s="201">
        <f>'Non Double Counted #''s'!BV10/1000</f>
        <v>897.93399999999997</v>
      </c>
      <c r="FJ10" s="10">
        <v>618.61699999999996</v>
      </c>
      <c r="FK10" s="10">
        <v>191.81399999999999</v>
      </c>
      <c r="FL10" s="10">
        <v>73.221000000000004</v>
      </c>
      <c r="FM10" s="10">
        <v>87.502999999999986</v>
      </c>
      <c r="FN10" s="201">
        <f>'Non Double Counted #''s'!CB10/1000</f>
        <v>907.13499999999999</v>
      </c>
      <c r="FO10" s="10">
        <v>605.39800000000002</v>
      </c>
      <c r="FP10" s="10">
        <v>201.63399999999999</v>
      </c>
      <c r="FQ10" s="10">
        <v>79.164000000000001</v>
      </c>
      <c r="FR10" s="271">
        <v>43.18</v>
      </c>
      <c r="FS10" s="274">
        <v>917092</v>
      </c>
      <c r="FT10" s="23">
        <v>654352</v>
      </c>
      <c r="FU10" s="23">
        <v>202090</v>
      </c>
      <c r="FV10" s="23">
        <v>78813</v>
      </c>
      <c r="FW10" s="113">
        <v>60650</v>
      </c>
      <c r="FX10" s="274">
        <v>925749</v>
      </c>
      <c r="FY10" s="274">
        <v>657881</v>
      </c>
      <c r="FZ10" s="274">
        <v>205005</v>
      </c>
      <c r="GA10" s="274">
        <v>80944</v>
      </c>
      <c r="GB10" s="6">
        <v>62863</v>
      </c>
    </row>
    <row r="11" spans="1:184" s="6" customFormat="1">
      <c r="A11" s="103" t="s">
        <v>13</v>
      </c>
      <c r="B11" s="10">
        <v>4952</v>
      </c>
      <c r="C11" s="10">
        <v>4064</v>
      </c>
      <c r="D11" s="10">
        <v>880</v>
      </c>
      <c r="E11" s="10">
        <v>8</v>
      </c>
      <c r="F11" s="118">
        <v>6791</v>
      </c>
      <c r="G11" s="10">
        <v>5726</v>
      </c>
      <c r="H11" s="10">
        <v>1042</v>
      </c>
      <c r="I11" s="10">
        <v>23</v>
      </c>
      <c r="J11" s="118">
        <v>9739</v>
      </c>
      <c r="K11" s="10">
        <v>8178</v>
      </c>
      <c r="L11" s="10">
        <v>1342</v>
      </c>
      <c r="M11" s="10">
        <v>858</v>
      </c>
      <c r="N11" s="10">
        <v>219.2</v>
      </c>
      <c r="O11" s="118">
        <v>12938.071</v>
      </c>
      <c r="P11" s="10">
        <v>10972.071</v>
      </c>
      <c r="Q11" s="10">
        <v>1772.424</v>
      </c>
      <c r="R11" s="10">
        <v>1574.1479999999999</v>
      </c>
      <c r="S11" s="10">
        <v>193.57599999999999</v>
      </c>
      <c r="T11" s="118">
        <v>15982.378000000001</v>
      </c>
      <c r="U11" s="10">
        <v>12463.302</v>
      </c>
      <c r="V11" s="10">
        <v>2312.105</v>
      </c>
      <c r="W11" s="10">
        <v>2680.3139999999999</v>
      </c>
      <c r="X11" s="10">
        <v>1206.971</v>
      </c>
      <c r="Y11" s="118">
        <v>10192.772999999999</v>
      </c>
      <c r="Z11" s="10">
        <v>8692.7870000000003</v>
      </c>
      <c r="AA11" s="10">
        <v>1405.3389999999999</v>
      </c>
      <c r="AB11" s="10">
        <v>952.36199999999997</v>
      </c>
      <c r="AC11" s="10">
        <v>94.647000000000006</v>
      </c>
      <c r="AD11" s="118">
        <v>10471.402</v>
      </c>
      <c r="AE11" s="10">
        <v>8926.2150000000001</v>
      </c>
      <c r="AF11" s="10">
        <v>1439.989</v>
      </c>
      <c r="AG11" s="10">
        <v>1006.448</v>
      </c>
      <c r="AH11" s="10">
        <v>105.19799999999999</v>
      </c>
      <c r="AI11" s="118">
        <v>10749.88</v>
      </c>
      <c r="AJ11" s="10">
        <v>9161.5720000000001</v>
      </c>
      <c r="AK11" s="10">
        <v>1473.3019999999999</v>
      </c>
      <c r="AL11" s="10">
        <v>1063.817</v>
      </c>
      <c r="AM11" s="10">
        <v>115.006</v>
      </c>
      <c r="AN11" s="118">
        <v>11039.955</v>
      </c>
      <c r="AO11" s="10">
        <v>9407.7150000000001</v>
      </c>
      <c r="AP11" s="10">
        <v>1506.8119999999999</v>
      </c>
      <c r="AQ11" s="10">
        <v>1127.7650000000001</v>
      </c>
      <c r="AR11" s="10">
        <v>125.428</v>
      </c>
      <c r="AS11" s="118">
        <v>11351.159</v>
      </c>
      <c r="AT11" s="10">
        <v>9670.2369999999992</v>
      </c>
      <c r="AU11" s="10">
        <v>1544.5519999999999</v>
      </c>
      <c r="AV11" s="10">
        <v>1194.854</v>
      </c>
      <c r="AW11" s="10">
        <v>136.37</v>
      </c>
      <c r="AX11" s="118">
        <v>11667.541999999999</v>
      </c>
      <c r="AY11" s="10">
        <v>9935.4320000000007</v>
      </c>
      <c r="AZ11" s="10">
        <v>1584.4190000000001</v>
      </c>
      <c r="BA11" s="10">
        <v>1265.6790000000001</v>
      </c>
      <c r="BB11" s="10">
        <v>147.691</v>
      </c>
      <c r="BC11" s="118">
        <v>11997.307000000001</v>
      </c>
      <c r="BD11" s="10">
        <v>10208.215</v>
      </c>
      <c r="BE11" s="10">
        <v>1630.0409999999999</v>
      </c>
      <c r="BF11" s="10">
        <v>1342.633</v>
      </c>
      <c r="BG11" s="10">
        <v>159.05099999999999</v>
      </c>
      <c r="BH11" s="118">
        <v>12306.413</v>
      </c>
      <c r="BI11" s="10">
        <v>10458.656000000001</v>
      </c>
      <c r="BJ11" s="10">
        <v>1677.1769999999999</v>
      </c>
      <c r="BK11" s="10">
        <v>1421.6949999999999</v>
      </c>
      <c r="BL11" s="10">
        <v>170.58</v>
      </c>
      <c r="BM11" s="118">
        <v>12637.726000000001</v>
      </c>
      <c r="BN11" s="10">
        <v>10728.61</v>
      </c>
      <c r="BO11" s="10">
        <v>1726.0940000000001</v>
      </c>
      <c r="BP11" s="10">
        <v>1502.94</v>
      </c>
      <c r="BQ11" s="10">
        <v>183.02199999999999</v>
      </c>
      <c r="BR11" s="118">
        <v>13289.691000000001</v>
      </c>
      <c r="BS11" s="10">
        <v>11223.98</v>
      </c>
      <c r="BT11" s="10">
        <v>1853.037</v>
      </c>
      <c r="BU11" s="10">
        <v>1662.5360000000001</v>
      </c>
      <c r="BV11" s="10">
        <v>212.67400000000001</v>
      </c>
      <c r="BW11" s="118">
        <v>13501.954</v>
      </c>
      <c r="BX11" s="10">
        <v>11366.013000000001</v>
      </c>
      <c r="BY11" s="10">
        <v>1908.684</v>
      </c>
      <c r="BZ11" s="10">
        <v>1725.431</v>
      </c>
      <c r="CA11" s="10">
        <v>227.25700000000001</v>
      </c>
      <c r="CB11" s="118">
        <v>13712.052</v>
      </c>
      <c r="CC11" s="10">
        <v>11504.464</v>
      </c>
      <c r="CD11" s="10">
        <v>1963.578</v>
      </c>
      <c r="CE11" s="10">
        <v>1790.702</v>
      </c>
      <c r="CF11" s="10">
        <v>244.01</v>
      </c>
      <c r="CG11" s="118">
        <v>13953.829</v>
      </c>
      <c r="CH11" s="10">
        <v>11668.388999999999</v>
      </c>
      <c r="CI11" s="10">
        <v>2025.605</v>
      </c>
      <c r="CJ11" s="10">
        <v>1870.356</v>
      </c>
      <c r="CK11" s="10">
        <v>259.83499999999998</v>
      </c>
      <c r="CL11" s="118">
        <v>14180.2</v>
      </c>
      <c r="CM11" s="10">
        <v>11820.636</v>
      </c>
      <c r="CN11" s="10">
        <v>2082.2069999999999</v>
      </c>
      <c r="CO11" s="10">
        <v>1963.3879999999999</v>
      </c>
      <c r="CP11" s="10">
        <v>277.35700000000003</v>
      </c>
      <c r="CQ11" s="118">
        <v>14424.868</v>
      </c>
      <c r="CR11" s="10">
        <v>11988.796</v>
      </c>
      <c r="CS11" s="10">
        <v>2141.9859999999999</v>
      </c>
      <c r="CT11" s="10">
        <v>2063.6080000000002</v>
      </c>
      <c r="CU11" s="10">
        <v>294.08600000000001</v>
      </c>
      <c r="CV11" s="118">
        <v>14683.35</v>
      </c>
      <c r="CW11" s="10">
        <v>12155.517</v>
      </c>
      <c r="CX11" s="10">
        <v>2215.299</v>
      </c>
      <c r="CY11" s="10">
        <v>2156.5039999999999</v>
      </c>
      <c r="CZ11" s="10">
        <v>312.53399999999999</v>
      </c>
      <c r="DA11" s="118">
        <v>14908.23</v>
      </c>
      <c r="DB11" s="10">
        <v>12304.589</v>
      </c>
      <c r="DC11" s="10">
        <v>2275.4630000000002</v>
      </c>
      <c r="DD11" s="10">
        <v>2241.7310000000002</v>
      </c>
      <c r="DE11" s="10">
        <v>328.178</v>
      </c>
      <c r="DF11" s="118">
        <v>15111.244000000001</v>
      </c>
      <c r="DG11" s="10">
        <v>12436.096</v>
      </c>
      <c r="DH11" s="10">
        <v>2333.424</v>
      </c>
      <c r="DI11" s="10">
        <v>2334.4029999999998</v>
      </c>
      <c r="DJ11" s="10">
        <v>341.72399999999999</v>
      </c>
      <c r="DK11" s="118">
        <v>16047.245999999999</v>
      </c>
      <c r="DL11" s="10">
        <v>13228.133</v>
      </c>
      <c r="DM11" s="10">
        <v>2509.9960000000001</v>
      </c>
      <c r="DN11" s="10">
        <v>2741.6610000000001</v>
      </c>
      <c r="DO11" s="10">
        <v>489.80500000000001</v>
      </c>
      <c r="DP11" s="201">
        <f>'Non Double Counted #''s'!T11/1000</f>
        <v>16340.734</v>
      </c>
      <c r="DQ11" s="10">
        <v>13440.168</v>
      </c>
      <c r="DR11" s="10">
        <v>2575.0410000000002</v>
      </c>
      <c r="DS11" s="10">
        <v>2879.6660000000002</v>
      </c>
      <c r="DT11" s="10">
        <v>518.03800000000001</v>
      </c>
      <c r="DU11" s="201">
        <f>'Non Double Counted #''s'!Z11/1000</f>
        <v>16652.679</v>
      </c>
      <c r="DV11" s="10">
        <v>13668.098</v>
      </c>
      <c r="DW11" s="10">
        <v>2641.0259999999998</v>
      </c>
      <c r="DX11" s="10">
        <v>3020.6190000000001</v>
      </c>
      <c r="DY11" s="10">
        <v>548.20799999999997</v>
      </c>
      <c r="DZ11" s="201">
        <f>'Non Double Counted #''s'!AF11/1000</f>
        <v>16937.337</v>
      </c>
      <c r="EA11" s="10">
        <v>13873.362999999999</v>
      </c>
      <c r="EB11" s="10">
        <v>2703.5059999999999</v>
      </c>
      <c r="EC11" s="10">
        <v>3151.9</v>
      </c>
      <c r="ED11" s="10">
        <v>577.04300000000001</v>
      </c>
      <c r="EE11" s="201">
        <f>'Non Double Counted #''s'!AL11/1000</f>
        <v>17313.811000000002</v>
      </c>
      <c r="EF11" s="10">
        <v>14152.236000000001</v>
      </c>
      <c r="EG11" s="10">
        <v>2781.2449999999999</v>
      </c>
      <c r="EH11" s="10">
        <v>3304.1489999999999</v>
      </c>
      <c r="EI11" s="10">
        <v>610.33100000000002</v>
      </c>
      <c r="EJ11" s="201">
        <f>'Non Double Counted #''s'!AR11/1000</f>
        <v>17702.475999999999</v>
      </c>
      <c r="EK11" s="10">
        <v>14433.575999999999</v>
      </c>
      <c r="EL11" s="10">
        <v>2866.7330000000002</v>
      </c>
      <c r="EM11" s="10">
        <v>3476.2150000000001</v>
      </c>
      <c r="EN11" s="10">
        <v>646.06600000000003</v>
      </c>
      <c r="EO11" s="201">
        <f>'Non Double Counted #''s'!AX11/1000</f>
        <v>18019.093000000001</v>
      </c>
      <c r="EP11" s="10">
        <v>14650.691000000001</v>
      </c>
      <c r="EQ11" s="10">
        <v>2947.348</v>
      </c>
      <c r="ER11" s="10">
        <v>3644.5450000000001</v>
      </c>
      <c r="ES11" s="10">
        <v>678.61500000000001</v>
      </c>
      <c r="ET11" s="201">
        <f>'Non Double Counted #''s'!BD11/1000</f>
        <v>18199.526000000002</v>
      </c>
      <c r="EU11" s="10">
        <v>14769.912</v>
      </c>
      <c r="EV11" s="10">
        <v>2995.4940000000001</v>
      </c>
      <c r="EW11" s="10">
        <v>3780.886</v>
      </c>
      <c r="EX11" s="10">
        <v>702.05899999999997</v>
      </c>
      <c r="EY11" s="201">
        <f>'Non Double Counted #''s'!BJ11/1000</f>
        <v>18328.34</v>
      </c>
      <c r="EZ11" s="10">
        <v>14846.994000000001</v>
      </c>
      <c r="FA11" s="10">
        <v>3036.9569999999999</v>
      </c>
      <c r="FB11" s="10">
        <v>3894.7049999999999</v>
      </c>
      <c r="FC11" s="10">
        <v>721.43499999999995</v>
      </c>
      <c r="FD11" s="201">
        <f>'Non Double Counted #''s'!BP11/1000</f>
        <v>18537.969000000001</v>
      </c>
      <c r="FE11" s="10">
        <v>14956.651</v>
      </c>
      <c r="FF11" s="10">
        <v>3115.5929999999998</v>
      </c>
      <c r="FG11" s="10">
        <v>4047.502</v>
      </c>
      <c r="FH11" s="10">
        <v>755.59099999999989</v>
      </c>
      <c r="FI11" s="201">
        <f>'Non Double Counted #''s'!BV11/1000</f>
        <v>18801.310000000001</v>
      </c>
      <c r="FJ11" s="10">
        <v>14109.162</v>
      </c>
      <c r="FK11" s="10">
        <v>2999.8620000000001</v>
      </c>
      <c r="FL11" s="10">
        <v>4223.8059999999996</v>
      </c>
      <c r="FM11" s="10">
        <v>1692.2859999999998</v>
      </c>
      <c r="FN11" s="201">
        <f>'Non Double Counted #''s'!CB11/1000</f>
        <v>19057.542000000001</v>
      </c>
      <c r="FO11" s="10">
        <v>11194.677</v>
      </c>
      <c r="FP11" s="10">
        <v>3073.527</v>
      </c>
      <c r="FQ11" s="10">
        <v>4438.3940000000002</v>
      </c>
      <c r="FR11" s="271">
        <v>728.52800000000002</v>
      </c>
      <c r="FS11" s="274">
        <v>19317568</v>
      </c>
      <c r="FT11" s="23">
        <v>15120082</v>
      </c>
      <c r="FU11" s="23">
        <v>3206350</v>
      </c>
      <c r="FV11" s="23">
        <v>4484199</v>
      </c>
      <c r="FW11" s="113">
        <v>991136</v>
      </c>
      <c r="FX11" s="274">
        <v>19552860</v>
      </c>
      <c r="FY11" s="274">
        <v>15265943</v>
      </c>
      <c r="FZ11" s="274">
        <v>3261768</v>
      </c>
      <c r="GA11" s="274">
        <v>4619316</v>
      </c>
      <c r="GB11" s="6">
        <v>1025149</v>
      </c>
    </row>
    <row r="12" spans="1:184" s="6" customFormat="1">
      <c r="A12" s="103" t="s">
        <v>14</v>
      </c>
      <c r="B12" s="10">
        <v>3943</v>
      </c>
      <c r="C12" s="10">
        <v>2817</v>
      </c>
      <c r="D12" s="10">
        <v>1123</v>
      </c>
      <c r="E12" s="10">
        <v>3</v>
      </c>
      <c r="F12" s="118">
        <v>4588</v>
      </c>
      <c r="G12" s="10">
        <v>3392</v>
      </c>
      <c r="H12" s="10">
        <v>1187</v>
      </c>
      <c r="I12" s="10">
        <v>9</v>
      </c>
      <c r="J12" s="118">
        <v>5464</v>
      </c>
      <c r="K12" s="10">
        <v>3948</v>
      </c>
      <c r="L12" s="10">
        <v>1465</v>
      </c>
      <c r="M12" s="10">
        <v>61</v>
      </c>
      <c r="N12" s="10">
        <v>50.8</v>
      </c>
      <c r="O12" s="118">
        <v>6478.1490000000003</v>
      </c>
      <c r="P12" s="10">
        <v>4636.4350000000004</v>
      </c>
      <c r="Q12" s="10">
        <v>1751.18</v>
      </c>
      <c r="R12" s="10">
        <v>108.93300000000001</v>
      </c>
      <c r="S12" s="10">
        <v>90.534000000000006</v>
      </c>
      <c r="T12" s="118">
        <v>8186.4530000000004</v>
      </c>
      <c r="U12" s="10">
        <v>5327.1750000000002</v>
      </c>
      <c r="V12" s="10">
        <v>2342.11</v>
      </c>
      <c r="W12" s="10">
        <v>429.976</v>
      </c>
      <c r="X12" s="10">
        <v>517.16800000000001</v>
      </c>
      <c r="Y12" s="118">
        <v>5568.3230000000003</v>
      </c>
      <c r="Z12" s="10">
        <v>4022.165</v>
      </c>
      <c r="AA12" s="10">
        <v>1505.1959999999999</v>
      </c>
      <c r="AB12" s="10">
        <v>64.903999999999996</v>
      </c>
      <c r="AC12" s="10">
        <v>40.962000000000003</v>
      </c>
      <c r="AD12" s="118">
        <v>5649.7740000000003</v>
      </c>
      <c r="AE12" s="10">
        <v>4071.0720000000001</v>
      </c>
      <c r="AF12" s="10">
        <v>1532.4280000000001</v>
      </c>
      <c r="AG12" s="10">
        <v>68.918000000000006</v>
      </c>
      <c r="AH12" s="10">
        <v>46.274000000000001</v>
      </c>
      <c r="AI12" s="118">
        <v>5728.2640000000001</v>
      </c>
      <c r="AJ12" s="10">
        <v>4121.16</v>
      </c>
      <c r="AK12" s="10">
        <v>1555.692</v>
      </c>
      <c r="AL12" s="10">
        <v>73.094999999999999</v>
      </c>
      <c r="AM12" s="10">
        <v>51.411999999999999</v>
      </c>
      <c r="AN12" s="118">
        <v>5834.9620000000004</v>
      </c>
      <c r="AO12" s="10">
        <v>4194.5219999999999</v>
      </c>
      <c r="AP12" s="10">
        <v>1583.64</v>
      </c>
      <c r="AQ12" s="10">
        <v>77.938000000000002</v>
      </c>
      <c r="AR12" s="10">
        <v>56.8</v>
      </c>
      <c r="AS12" s="118">
        <v>5962.6760000000004</v>
      </c>
      <c r="AT12" s="10">
        <v>4283.451</v>
      </c>
      <c r="AU12" s="10">
        <v>1616.2149999999999</v>
      </c>
      <c r="AV12" s="10">
        <v>83.085999999999999</v>
      </c>
      <c r="AW12" s="10">
        <v>63.01</v>
      </c>
      <c r="AX12" s="118">
        <v>6084.6660000000002</v>
      </c>
      <c r="AY12" s="10">
        <v>4371.1499999999996</v>
      </c>
      <c r="AZ12" s="10">
        <v>1644.624</v>
      </c>
      <c r="BA12" s="10">
        <v>88.44</v>
      </c>
      <c r="BB12" s="10">
        <v>68.891999999999996</v>
      </c>
      <c r="BC12" s="118">
        <v>6208.482</v>
      </c>
      <c r="BD12" s="10">
        <v>4459.38</v>
      </c>
      <c r="BE12" s="10">
        <v>1674.559</v>
      </c>
      <c r="BF12" s="10">
        <v>93.957999999999998</v>
      </c>
      <c r="BG12" s="10">
        <v>74.543000000000006</v>
      </c>
      <c r="BH12" s="118">
        <v>6316.1629999999996</v>
      </c>
      <c r="BI12" s="10">
        <v>4532.1450000000004</v>
      </c>
      <c r="BJ12" s="10">
        <v>1703.597</v>
      </c>
      <c r="BK12" s="10">
        <v>99.576999999999998</v>
      </c>
      <c r="BL12" s="10">
        <v>80.421000000000006</v>
      </c>
      <c r="BM12" s="118">
        <v>6411.0889999999999</v>
      </c>
      <c r="BN12" s="10">
        <v>4593.2979999999998</v>
      </c>
      <c r="BO12" s="10">
        <v>1731.4349999999999</v>
      </c>
      <c r="BP12" s="10">
        <v>104.828</v>
      </c>
      <c r="BQ12" s="10">
        <v>86.355999999999995</v>
      </c>
      <c r="BR12" s="118">
        <v>6622.9260000000004</v>
      </c>
      <c r="BS12" s="10">
        <v>4717.5519999999997</v>
      </c>
      <c r="BT12" s="10">
        <v>1807.1980000000001</v>
      </c>
      <c r="BU12" s="10">
        <v>118.675</v>
      </c>
      <c r="BV12" s="10">
        <v>98.176000000000002</v>
      </c>
      <c r="BW12" s="118">
        <v>6760.049</v>
      </c>
      <c r="BX12" s="10">
        <v>4797.2969999999996</v>
      </c>
      <c r="BY12" s="10">
        <v>1856.1610000000001</v>
      </c>
      <c r="BZ12" s="10">
        <v>129.29599999999999</v>
      </c>
      <c r="CA12" s="10">
        <v>106.59099999999999</v>
      </c>
      <c r="CB12" s="118">
        <v>6895.0709999999999</v>
      </c>
      <c r="CC12" s="10">
        <v>4871.4340000000002</v>
      </c>
      <c r="CD12" s="10">
        <v>1908.2159999999999</v>
      </c>
      <c r="CE12" s="10">
        <v>138.738</v>
      </c>
      <c r="CF12" s="10">
        <v>115.42100000000001</v>
      </c>
      <c r="CG12" s="118">
        <v>7045.8879999999999</v>
      </c>
      <c r="CH12" s="10">
        <v>4956.0349999999999</v>
      </c>
      <c r="CI12" s="10">
        <v>1964.22</v>
      </c>
      <c r="CJ12" s="10">
        <v>150.53399999999999</v>
      </c>
      <c r="CK12" s="10">
        <v>125.633</v>
      </c>
      <c r="CL12" s="118">
        <v>7188.51</v>
      </c>
      <c r="CM12" s="10">
        <v>5038.1629999999996</v>
      </c>
      <c r="CN12" s="10">
        <v>2014.1279999999999</v>
      </c>
      <c r="CO12" s="10">
        <v>167.756</v>
      </c>
      <c r="CP12" s="10">
        <v>136.21899999999999</v>
      </c>
      <c r="CQ12" s="118">
        <v>7334.183</v>
      </c>
      <c r="CR12" s="10">
        <v>5120.768</v>
      </c>
      <c r="CS12" s="10">
        <v>2067.4270000000001</v>
      </c>
      <c r="CT12" s="10">
        <v>185.07900000000001</v>
      </c>
      <c r="CU12" s="10">
        <v>145.988</v>
      </c>
      <c r="CV12" s="118">
        <v>7486.0940000000001</v>
      </c>
      <c r="CW12" s="10">
        <v>5205.902</v>
      </c>
      <c r="CX12" s="10">
        <v>2123.9430000000002</v>
      </c>
      <c r="CY12" s="10">
        <v>205.191</v>
      </c>
      <c r="CZ12" s="10">
        <v>156.249</v>
      </c>
      <c r="DA12" s="118">
        <v>7636.5219999999999</v>
      </c>
      <c r="DB12" s="10">
        <v>5289.0860000000002</v>
      </c>
      <c r="DC12" s="10">
        <v>2179.759</v>
      </c>
      <c r="DD12" s="10">
        <v>220.91200000000001</v>
      </c>
      <c r="DE12" s="10">
        <v>167.67699999999999</v>
      </c>
      <c r="DF12" s="118">
        <v>7788.24</v>
      </c>
      <c r="DG12" s="10">
        <v>5373.06</v>
      </c>
      <c r="DH12" s="10">
        <v>2235.8969999999999</v>
      </c>
      <c r="DI12" s="10">
        <v>239.566</v>
      </c>
      <c r="DJ12" s="10">
        <v>179.28299999999999</v>
      </c>
      <c r="DK12" s="118">
        <v>8230.0529999999999</v>
      </c>
      <c r="DL12" s="10">
        <v>5621.5169999999998</v>
      </c>
      <c r="DM12" s="10">
        <v>2419.5129999999999</v>
      </c>
      <c r="DN12" s="10">
        <v>447.05399999999997</v>
      </c>
      <c r="DO12" s="10">
        <v>268.91000000000003</v>
      </c>
      <c r="DP12" s="201">
        <f>'Non Double Counted #''s'!T12/1000</f>
        <v>8418.5920000000006</v>
      </c>
      <c r="DQ12" s="10">
        <v>5734.7169999999996</v>
      </c>
      <c r="DR12" s="10">
        <v>2483.5990000000002</v>
      </c>
      <c r="DS12" s="10">
        <v>488.1</v>
      </c>
      <c r="DT12" s="10">
        <v>286.92200000000003</v>
      </c>
      <c r="DU12" s="201">
        <f>'Non Double Counted #''s'!Z12/1000</f>
        <v>8583.6740000000009</v>
      </c>
      <c r="DV12" s="10">
        <v>5831.9620000000004</v>
      </c>
      <c r="DW12" s="10">
        <v>2540.4760000000001</v>
      </c>
      <c r="DX12" s="10">
        <v>525.846</v>
      </c>
      <c r="DY12" s="10">
        <v>304.04300000000001</v>
      </c>
      <c r="DZ12" s="201">
        <f>'Non Double Counted #''s'!AF12/1000</f>
        <v>8732.9240000000009</v>
      </c>
      <c r="EA12" s="10">
        <v>5917.732</v>
      </c>
      <c r="EB12" s="10">
        <v>2594.3000000000002</v>
      </c>
      <c r="EC12" s="10">
        <v>561.17100000000005</v>
      </c>
      <c r="ED12" s="10">
        <v>319.41500000000002</v>
      </c>
      <c r="EE12" s="201">
        <f>'Non Double Counted #''s'!AL12/1000</f>
        <v>8910.741</v>
      </c>
      <c r="EF12" s="10">
        <v>6019.9979999999996</v>
      </c>
      <c r="EG12" s="10">
        <v>2659.3980000000001</v>
      </c>
      <c r="EH12" s="10">
        <v>603.30200000000002</v>
      </c>
      <c r="EI12" s="10">
        <v>336.952</v>
      </c>
      <c r="EJ12" s="201">
        <f>'Non Double Counted #''s'!AR12/1000</f>
        <v>9093.9580000000005</v>
      </c>
      <c r="EK12" s="10">
        <v>6124.951</v>
      </c>
      <c r="EL12" s="10">
        <v>2725.7820000000002</v>
      </c>
      <c r="EM12" s="10">
        <v>648.28700000000003</v>
      </c>
      <c r="EN12" s="10">
        <v>355.37</v>
      </c>
      <c r="EO12" s="201">
        <f>'Non Double Counted #''s'!AX12/1000</f>
        <v>9318.7150000000001</v>
      </c>
      <c r="EP12" s="10">
        <v>6240.3249999999998</v>
      </c>
      <c r="EQ12" s="10">
        <v>2822.2489999999998</v>
      </c>
      <c r="ER12" s="10">
        <v>698.49699999999996</v>
      </c>
      <c r="ES12" s="10">
        <v>376.10199999999998</v>
      </c>
      <c r="ET12" s="201">
        <f>'Non Double Counted #''s'!BD12/1000</f>
        <v>9523.2970000000005</v>
      </c>
      <c r="EU12" s="10">
        <v>6351.3720000000003</v>
      </c>
      <c r="EV12" s="10">
        <v>2904.8290000000002</v>
      </c>
      <c r="EW12" s="10">
        <v>748.94299999999998</v>
      </c>
      <c r="EX12" s="10">
        <v>394.79199999999997</v>
      </c>
      <c r="EY12" s="201">
        <f>'Non Double Counted #''s'!BJ12/1000</f>
        <v>9685.7440000000006</v>
      </c>
      <c r="EZ12" s="10">
        <v>6436.7240000000002</v>
      </c>
      <c r="FA12" s="10">
        <v>2972.13</v>
      </c>
      <c r="FB12" s="10">
        <v>790.47500000000002</v>
      </c>
      <c r="FC12" s="10">
        <v>411.56099999999998</v>
      </c>
      <c r="FD12" s="201">
        <f>'Non Double Counted #''s'!BP12/1000</f>
        <v>9829.2109999999993</v>
      </c>
      <c r="FE12" s="10">
        <v>6501.16</v>
      </c>
      <c r="FF12" s="10">
        <v>3039.194</v>
      </c>
      <c r="FG12" s="10">
        <v>833.66300000000001</v>
      </c>
      <c r="FH12" s="10">
        <v>430.40899999999999</v>
      </c>
      <c r="FI12" s="201">
        <f>'Non Double Counted #''s'!BV12/1000</f>
        <v>9687.6530000000002</v>
      </c>
      <c r="FJ12" s="10">
        <v>5787.44</v>
      </c>
      <c r="FK12" s="10">
        <v>2950.4349999999999</v>
      </c>
      <c r="FL12" s="10">
        <v>853.68899999999996</v>
      </c>
      <c r="FM12" s="10">
        <v>949.77800000000002</v>
      </c>
      <c r="FN12" s="201">
        <f>'Non Double Counted #''s'!CB12/1000</f>
        <v>9815.2099999999991</v>
      </c>
      <c r="FO12" s="10">
        <v>5576.116</v>
      </c>
      <c r="FP12" s="10">
        <v>3056.6109999999999</v>
      </c>
      <c r="FQ12" s="10">
        <v>922.40499999999997</v>
      </c>
      <c r="FR12" s="271">
        <v>452.38299999999998</v>
      </c>
      <c r="FS12" s="274">
        <v>9919945</v>
      </c>
      <c r="FT12" s="23">
        <v>6231978</v>
      </c>
      <c r="FU12" s="23">
        <v>3091904</v>
      </c>
      <c r="FV12" s="23">
        <v>909902</v>
      </c>
      <c r="FW12" s="113">
        <v>596063</v>
      </c>
      <c r="FX12" s="274">
        <v>9992167</v>
      </c>
      <c r="FY12" s="274">
        <v>6240915</v>
      </c>
      <c r="FZ12" s="274">
        <v>3132990</v>
      </c>
      <c r="GA12" s="274">
        <v>916395</v>
      </c>
      <c r="GB12" s="6">
        <v>618262</v>
      </c>
    </row>
    <row r="13" spans="1:184" s="6" customFormat="1">
      <c r="A13" s="103" t="s">
        <v>15</v>
      </c>
      <c r="B13" s="10">
        <v>3038</v>
      </c>
      <c r="C13" s="10">
        <v>2820</v>
      </c>
      <c r="D13" s="10">
        <v>216</v>
      </c>
      <c r="E13" s="10">
        <v>2</v>
      </c>
      <c r="F13" s="118">
        <v>3221</v>
      </c>
      <c r="G13" s="10">
        <v>2985</v>
      </c>
      <c r="H13" s="10">
        <v>231</v>
      </c>
      <c r="I13" s="10">
        <v>5</v>
      </c>
      <c r="J13" s="118">
        <v>3661</v>
      </c>
      <c r="K13" s="10">
        <v>3380</v>
      </c>
      <c r="L13" s="10">
        <v>259</v>
      </c>
      <c r="M13" s="10">
        <v>27</v>
      </c>
      <c r="N13" s="10">
        <v>22.3</v>
      </c>
      <c r="O13" s="118">
        <v>3686.8919999999998</v>
      </c>
      <c r="P13" s="10">
        <v>3398.835</v>
      </c>
      <c r="Q13" s="10">
        <v>264.17099999999999</v>
      </c>
      <c r="R13" s="10">
        <v>22.004999999999999</v>
      </c>
      <c r="S13" s="10">
        <v>23.885999999999999</v>
      </c>
      <c r="T13" s="118">
        <v>4041.7689999999998</v>
      </c>
      <c r="U13" s="10">
        <v>3639.1680000000001</v>
      </c>
      <c r="V13" s="10">
        <v>293.91500000000002</v>
      </c>
      <c r="W13" s="10">
        <v>56.414000000000001</v>
      </c>
      <c r="X13" s="10">
        <v>108.68600000000001</v>
      </c>
      <c r="Y13" s="118">
        <v>3670.373</v>
      </c>
      <c r="Z13" s="10">
        <v>3394.098</v>
      </c>
      <c r="AA13" s="10">
        <v>260.24599999999998</v>
      </c>
      <c r="AB13" s="10">
        <v>26.645</v>
      </c>
      <c r="AC13" s="10">
        <v>16.029</v>
      </c>
      <c r="AD13" s="118">
        <v>3683.4259999999999</v>
      </c>
      <c r="AE13" s="10">
        <v>3405.2220000000002</v>
      </c>
      <c r="AF13" s="10">
        <v>261.35500000000002</v>
      </c>
      <c r="AG13" s="10">
        <v>26.024999999999999</v>
      </c>
      <c r="AH13" s="10">
        <v>16.849</v>
      </c>
      <c r="AI13" s="118">
        <v>3694.4870000000001</v>
      </c>
      <c r="AJ13" s="10">
        <v>3415.1120000000001</v>
      </c>
      <c r="AK13" s="10">
        <v>261.61399999999998</v>
      </c>
      <c r="AL13" s="10">
        <v>25.451000000000001</v>
      </c>
      <c r="AM13" s="10">
        <v>17.760999999999999</v>
      </c>
      <c r="AN13" s="118">
        <v>3695.453</v>
      </c>
      <c r="AO13" s="10">
        <v>3415.8670000000002</v>
      </c>
      <c r="AP13" s="10">
        <v>261.14999999999998</v>
      </c>
      <c r="AQ13" s="10">
        <v>24.905000000000001</v>
      </c>
      <c r="AR13" s="10">
        <v>18.436</v>
      </c>
      <c r="AS13" s="118">
        <v>3694.8330000000001</v>
      </c>
      <c r="AT13" s="10">
        <v>3413.6729999999998</v>
      </c>
      <c r="AU13" s="10">
        <v>261.49099999999999</v>
      </c>
      <c r="AV13" s="10">
        <v>24.341000000000001</v>
      </c>
      <c r="AW13" s="10">
        <v>19.669</v>
      </c>
      <c r="AX13" s="118">
        <v>3687.819</v>
      </c>
      <c r="AY13" s="10">
        <v>3406.1819999999998</v>
      </c>
      <c r="AZ13" s="10">
        <v>261.17599999999999</v>
      </c>
      <c r="BA13" s="10">
        <v>23.751999999999999</v>
      </c>
      <c r="BB13" s="10">
        <v>20.460999999999999</v>
      </c>
      <c r="BC13" s="118">
        <v>3683.3319999999999</v>
      </c>
      <c r="BD13" s="10">
        <v>3400.8519999999999</v>
      </c>
      <c r="BE13" s="10">
        <v>261.286</v>
      </c>
      <c r="BF13" s="10">
        <v>23.225999999999999</v>
      </c>
      <c r="BG13" s="10">
        <v>21.193999999999999</v>
      </c>
      <c r="BH13" s="118">
        <v>3680.01</v>
      </c>
      <c r="BI13" s="10">
        <v>3396.0949999999998</v>
      </c>
      <c r="BJ13" s="10">
        <v>261.709</v>
      </c>
      <c r="BK13" s="10">
        <v>22.762</v>
      </c>
      <c r="BL13" s="10">
        <v>22.206</v>
      </c>
      <c r="BM13" s="118">
        <v>3677.3130000000001</v>
      </c>
      <c r="BN13" s="10">
        <v>3391.6080000000002</v>
      </c>
      <c r="BO13" s="10">
        <v>262.47199999999998</v>
      </c>
      <c r="BP13" s="10">
        <v>22.254999999999999</v>
      </c>
      <c r="BQ13" s="10">
        <v>23.233000000000001</v>
      </c>
      <c r="BR13" s="118">
        <v>3716.39</v>
      </c>
      <c r="BS13" s="10">
        <v>3425.0189999999998</v>
      </c>
      <c r="BT13" s="10">
        <v>266.59500000000003</v>
      </c>
      <c r="BU13" s="10">
        <v>22.518000000000001</v>
      </c>
      <c r="BV13" s="10">
        <v>24.776</v>
      </c>
      <c r="BW13" s="118">
        <v>3758.377</v>
      </c>
      <c r="BX13" s="10">
        <v>3462.6480000000001</v>
      </c>
      <c r="BY13" s="10">
        <v>270.267</v>
      </c>
      <c r="BZ13" s="10">
        <v>23.073</v>
      </c>
      <c r="CA13" s="10">
        <v>25.462</v>
      </c>
      <c r="CB13" s="118">
        <v>3793.694</v>
      </c>
      <c r="CC13" s="10">
        <v>3494.8339999999998</v>
      </c>
      <c r="CD13" s="10">
        <v>271.97800000000001</v>
      </c>
      <c r="CE13" s="10">
        <v>24.93</v>
      </c>
      <c r="CF13" s="10">
        <v>26.882000000000001</v>
      </c>
      <c r="CG13" s="118">
        <v>3824.1170000000002</v>
      </c>
      <c r="CH13" s="10">
        <v>3522.268</v>
      </c>
      <c r="CI13" s="10">
        <v>273.88099999999997</v>
      </c>
      <c r="CJ13" s="10">
        <v>25.364000000000001</v>
      </c>
      <c r="CK13" s="10">
        <v>27.968</v>
      </c>
      <c r="CL13" s="118">
        <v>3856.107</v>
      </c>
      <c r="CM13" s="10">
        <v>3550.6709999999998</v>
      </c>
      <c r="CN13" s="10">
        <v>276.28199999999998</v>
      </c>
      <c r="CO13" s="10">
        <v>26.297999999999998</v>
      </c>
      <c r="CP13" s="10">
        <v>29.154</v>
      </c>
      <c r="CQ13" s="118">
        <v>3882.5450000000001</v>
      </c>
      <c r="CR13" s="10">
        <v>3573.52</v>
      </c>
      <c r="CS13" s="10">
        <v>278.41199999999998</v>
      </c>
      <c r="CT13" s="10">
        <v>28.242000000000001</v>
      </c>
      <c r="CU13" s="10">
        <v>30.613</v>
      </c>
      <c r="CV13" s="118">
        <v>3907.8159999999998</v>
      </c>
      <c r="CW13" s="10">
        <v>3593.8969999999999</v>
      </c>
      <c r="CX13" s="10">
        <v>282.05700000000002</v>
      </c>
      <c r="CY13" s="10">
        <v>30.539000000000001</v>
      </c>
      <c r="CZ13" s="10">
        <v>31.861999999999998</v>
      </c>
      <c r="DA13" s="118">
        <v>3934.31</v>
      </c>
      <c r="DB13" s="10">
        <v>3616.192</v>
      </c>
      <c r="DC13" s="10">
        <v>285.10500000000002</v>
      </c>
      <c r="DD13" s="10">
        <v>33.057000000000002</v>
      </c>
      <c r="DE13" s="10">
        <v>33.012999999999998</v>
      </c>
      <c r="DF13" s="118">
        <v>3960.8249999999998</v>
      </c>
      <c r="DG13" s="10">
        <v>3638.8910000000001</v>
      </c>
      <c r="DH13" s="10">
        <v>288.33600000000001</v>
      </c>
      <c r="DI13" s="10">
        <v>35.322000000000003</v>
      </c>
      <c r="DJ13" s="10">
        <v>33.597999999999999</v>
      </c>
      <c r="DK13" s="118">
        <v>4048.8310000000001</v>
      </c>
      <c r="DL13" s="10">
        <v>3705.0259999999998</v>
      </c>
      <c r="DM13" s="10">
        <v>314.92099999999999</v>
      </c>
      <c r="DN13" s="10">
        <v>62.098999999999997</v>
      </c>
      <c r="DO13" s="10">
        <v>65.397999999999996</v>
      </c>
      <c r="DP13" s="201">
        <f>'Non Double Counted #''s'!T13/1000</f>
        <v>4066.442</v>
      </c>
      <c r="DQ13" s="10">
        <v>3717.3670000000002</v>
      </c>
      <c r="DR13" s="10">
        <v>319.25799999999998</v>
      </c>
      <c r="DS13" s="10">
        <v>67.126000000000005</v>
      </c>
      <c r="DT13" s="10">
        <v>67.912999999999997</v>
      </c>
      <c r="DU13" s="201">
        <f>'Non Double Counted #''s'!Z13/1000</f>
        <v>4086.7539999999999</v>
      </c>
      <c r="DV13" s="10">
        <v>3733.2170000000001</v>
      </c>
      <c r="DW13" s="10">
        <v>322.84899999999999</v>
      </c>
      <c r="DX13" s="10">
        <v>71.570999999999998</v>
      </c>
      <c r="DY13" s="10">
        <v>70.308000000000007</v>
      </c>
      <c r="DZ13" s="201">
        <f>'Non Double Counted #''s'!AF13/1000</f>
        <v>4110.9219999999996</v>
      </c>
      <c r="EA13" s="10">
        <v>3754.1509999999998</v>
      </c>
      <c r="EB13" s="10">
        <v>325.33800000000002</v>
      </c>
      <c r="EC13" s="10">
        <v>76.516000000000005</v>
      </c>
      <c r="ED13" s="10">
        <v>72.5</v>
      </c>
      <c r="EE13" s="201">
        <f>'Non Double Counted #''s'!AL13/1000</f>
        <v>4135.567</v>
      </c>
      <c r="EF13" s="10">
        <v>3772.1489999999999</v>
      </c>
      <c r="EG13" s="10">
        <v>330.87700000000001</v>
      </c>
      <c r="EH13" s="10">
        <v>81.941999999999993</v>
      </c>
      <c r="EI13" s="10">
        <v>75.347999999999999</v>
      </c>
      <c r="EJ13" s="201">
        <f>'Non Double Counted #''s'!AR13/1000</f>
        <v>4165.9579999999996</v>
      </c>
      <c r="EK13" s="10">
        <v>3796.7139999999999</v>
      </c>
      <c r="EL13" s="10">
        <v>335.714</v>
      </c>
      <c r="EM13" s="10">
        <v>87.789000000000001</v>
      </c>
      <c r="EN13" s="10">
        <v>77.988</v>
      </c>
      <c r="EO13" s="201">
        <f>'Non Double Counted #''s'!AX13/1000</f>
        <v>4199.4399999999996</v>
      </c>
      <c r="EP13" s="10">
        <v>3825.1950000000002</v>
      </c>
      <c r="EQ13" s="10">
        <v>340.24099999999999</v>
      </c>
      <c r="ER13" s="10">
        <v>92.823999999999998</v>
      </c>
      <c r="ES13" s="10">
        <v>80.167000000000002</v>
      </c>
      <c r="ET13" s="201">
        <f>'Non Double Counted #''s'!BD13/1000</f>
        <v>4236.308</v>
      </c>
      <c r="EU13" s="10">
        <v>3854.2570000000001</v>
      </c>
      <c r="EV13" s="10">
        <v>347.28800000000001</v>
      </c>
      <c r="EW13" s="10">
        <v>99.221000000000004</v>
      </c>
      <c r="EX13" s="10">
        <v>82.745999999999995</v>
      </c>
      <c r="EY13" s="201">
        <f>'Non Double Counted #''s'!BJ13/1000</f>
        <v>4269.2449999999999</v>
      </c>
      <c r="EZ13" s="10">
        <v>3881.5419999999999</v>
      </c>
      <c r="FA13" s="10">
        <v>352.14100000000002</v>
      </c>
      <c r="FB13" s="10">
        <v>104.499</v>
      </c>
      <c r="FC13" s="10">
        <v>84.63</v>
      </c>
      <c r="FD13" s="201">
        <f>'Non Double Counted #''s'!BP13/1000</f>
        <v>4314.1130000000003</v>
      </c>
      <c r="FE13" s="10">
        <v>3911.2159999999999</v>
      </c>
      <c r="FF13" s="10">
        <v>363.64600000000002</v>
      </c>
      <c r="FG13" s="10">
        <v>118.208</v>
      </c>
      <c r="FH13" s="10">
        <v>90.847000000000008</v>
      </c>
      <c r="FI13" s="201">
        <f>'Non Double Counted #''s'!BV13/1000</f>
        <v>4339.3670000000002</v>
      </c>
      <c r="FJ13" s="10">
        <v>3809.5369999999998</v>
      </c>
      <c r="FK13" s="10">
        <v>337.52</v>
      </c>
      <c r="FL13" s="10">
        <v>132.83600000000001</v>
      </c>
      <c r="FM13" s="10">
        <v>192.31</v>
      </c>
      <c r="FN13" s="201">
        <f>'Non Double Counted #''s'!CB13/1000</f>
        <v>4369.3559999999998</v>
      </c>
      <c r="FO13" s="10">
        <v>3823.8290000000002</v>
      </c>
      <c r="FP13" s="10">
        <v>378.31400000000002</v>
      </c>
      <c r="FQ13" s="10">
        <v>144.738</v>
      </c>
      <c r="FR13" s="271">
        <v>96.174999999999997</v>
      </c>
      <c r="FS13" s="274">
        <v>4380415</v>
      </c>
      <c r="FT13" s="23">
        <v>3882987</v>
      </c>
      <c r="FU13" s="23">
        <v>354119</v>
      </c>
      <c r="FV13" s="23">
        <v>142028</v>
      </c>
      <c r="FW13" s="113">
        <v>143309</v>
      </c>
      <c r="FX13" s="274">
        <v>4395295</v>
      </c>
      <c r="FY13" s="274">
        <v>3888217</v>
      </c>
      <c r="FZ13" s="274">
        <v>358638</v>
      </c>
      <c r="GA13" s="274">
        <v>145761</v>
      </c>
      <c r="GB13" s="6">
        <v>148440</v>
      </c>
    </row>
    <row r="14" spans="1:184" s="6" customFormat="1">
      <c r="A14" s="103" t="s">
        <v>16</v>
      </c>
      <c r="B14" s="10">
        <v>3257</v>
      </c>
      <c r="C14" s="10">
        <v>2212</v>
      </c>
      <c r="D14" s="10">
        <v>1039</v>
      </c>
      <c r="E14" s="10">
        <v>6</v>
      </c>
      <c r="F14" s="118">
        <v>3645</v>
      </c>
      <c r="G14" s="10">
        <v>2547</v>
      </c>
      <c r="H14" s="10">
        <v>1087</v>
      </c>
      <c r="I14" s="10">
        <v>11</v>
      </c>
      <c r="J14" s="118">
        <v>4203</v>
      </c>
      <c r="K14" s="10">
        <v>2911</v>
      </c>
      <c r="L14" s="10">
        <v>1237</v>
      </c>
      <c r="M14" s="10">
        <v>99</v>
      </c>
      <c r="N14" s="10">
        <v>55.5</v>
      </c>
      <c r="O14" s="118">
        <v>4221.8389999999999</v>
      </c>
      <c r="P14" s="10">
        <v>2858.29</v>
      </c>
      <c r="Q14" s="10">
        <v>1303.3230000000001</v>
      </c>
      <c r="R14" s="10">
        <v>93.066999999999993</v>
      </c>
      <c r="S14" s="10">
        <v>60.225999999999999</v>
      </c>
      <c r="T14" s="118">
        <v>4468.9759999999997</v>
      </c>
      <c r="U14" s="10">
        <v>2855.9639999999999</v>
      </c>
      <c r="V14" s="10">
        <v>1444.566</v>
      </c>
      <c r="W14" s="10">
        <v>107.854</v>
      </c>
      <c r="X14" s="10">
        <v>168.446</v>
      </c>
      <c r="Y14" s="118">
        <v>4283.29</v>
      </c>
      <c r="Z14" s="10">
        <v>2974.8</v>
      </c>
      <c r="AA14" s="10">
        <v>1267.7660000000001</v>
      </c>
      <c r="AB14" s="10">
        <v>99.501999999999995</v>
      </c>
      <c r="AC14" s="10">
        <v>40.723999999999997</v>
      </c>
      <c r="AD14" s="118">
        <v>4352.5959999999995</v>
      </c>
      <c r="AE14" s="10">
        <v>3015.8539999999998</v>
      </c>
      <c r="AF14" s="10">
        <v>1293.0740000000001</v>
      </c>
      <c r="AG14" s="10">
        <v>99.966999999999999</v>
      </c>
      <c r="AH14" s="10">
        <v>43.667999999999999</v>
      </c>
      <c r="AI14" s="118">
        <v>4395.3220000000001</v>
      </c>
      <c r="AJ14" s="10">
        <v>3039.3359999999998</v>
      </c>
      <c r="AK14" s="10">
        <v>1309.963</v>
      </c>
      <c r="AL14" s="10">
        <v>100</v>
      </c>
      <c r="AM14" s="10">
        <v>46.023000000000003</v>
      </c>
      <c r="AN14" s="118">
        <v>4400.4759999999997</v>
      </c>
      <c r="AO14" s="10">
        <v>3035.1970000000001</v>
      </c>
      <c r="AP14" s="10">
        <v>1317.028</v>
      </c>
      <c r="AQ14" s="10">
        <v>99.533000000000001</v>
      </c>
      <c r="AR14" s="10">
        <v>48.250999999999998</v>
      </c>
      <c r="AS14" s="118">
        <v>4408.1310000000003</v>
      </c>
      <c r="AT14" s="10">
        <v>3032.154</v>
      </c>
      <c r="AU14" s="10">
        <v>1325.2739999999999</v>
      </c>
      <c r="AV14" s="10">
        <v>98.983999999999995</v>
      </c>
      <c r="AW14" s="10">
        <v>50.703000000000003</v>
      </c>
      <c r="AX14" s="118">
        <v>4406.9309999999996</v>
      </c>
      <c r="AY14" s="10">
        <v>3024.701</v>
      </c>
      <c r="AZ14" s="10">
        <v>1329.248</v>
      </c>
      <c r="BA14" s="10">
        <v>98.352999999999994</v>
      </c>
      <c r="BB14" s="10">
        <v>52.981999999999999</v>
      </c>
      <c r="BC14" s="118">
        <v>4344.1350000000002</v>
      </c>
      <c r="BD14" s="10">
        <v>2971.7759999999998</v>
      </c>
      <c r="BE14" s="10">
        <v>1317.8779999999999</v>
      </c>
      <c r="BF14" s="10">
        <v>96.539000000000001</v>
      </c>
      <c r="BG14" s="10">
        <v>54.481000000000002</v>
      </c>
      <c r="BH14" s="118">
        <v>4288.8419999999996</v>
      </c>
      <c r="BI14" s="10">
        <v>2921.8589999999999</v>
      </c>
      <c r="BJ14" s="10">
        <v>1310.6669999999999</v>
      </c>
      <c r="BK14" s="10">
        <v>95.072999999999993</v>
      </c>
      <c r="BL14" s="10">
        <v>56.316000000000003</v>
      </c>
      <c r="BM14" s="118">
        <v>4252.9110000000001</v>
      </c>
      <c r="BN14" s="10">
        <v>2887.2139999999999</v>
      </c>
      <c r="BO14" s="10">
        <v>1307.1110000000001</v>
      </c>
      <c r="BP14" s="10">
        <v>93.903999999999996</v>
      </c>
      <c r="BQ14" s="10">
        <v>58.585999999999999</v>
      </c>
      <c r="BR14" s="118">
        <v>4241.3609999999999</v>
      </c>
      <c r="BS14" s="10">
        <v>2863.1689999999999</v>
      </c>
      <c r="BT14" s="10">
        <v>1315.2190000000001</v>
      </c>
      <c r="BU14" s="10">
        <v>97.5</v>
      </c>
      <c r="BV14" s="10">
        <v>62.972999999999999</v>
      </c>
      <c r="BW14" s="118">
        <v>4271.58</v>
      </c>
      <c r="BX14" s="10">
        <v>2872.761</v>
      </c>
      <c r="BY14" s="10">
        <v>1333.7470000000001</v>
      </c>
      <c r="BZ14" s="10">
        <v>100.355</v>
      </c>
      <c r="CA14" s="10">
        <v>65.072000000000003</v>
      </c>
      <c r="CB14" s="118">
        <v>4285.6220000000003</v>
      </c>
      <c r="CC14" s="10">
        <v>2870.2530000000002</v>
      </c>
      <c r="CD14" s="10">
        <v>1348.7190000000001</v>
      </c>
      <c r="CE14" s="10">
        <v>101.74</v>
      </c>
      <c r="CF14" s="10">
        <v>66.650000000000006</v>
      </c>
      <c r="CG14" s="118">
        <v>4306.7070000000003</v>
      </c>
      <c r="CH14" s="10">
        <v>2874.453</v>
      </c>
      <c r="CI14" s="10">
        <v>1363.529</v>
      </c>
      <c r="CJ14" s="10">
        <v>104.569</v>
      </c>
      <c r="CK14" s="10">
        <v>68.724999999999994</v>
      </c>
      <c r="CL14" s="118">
        <v>4328.1610000000001</v>
      </c>
      <c r="CM14" s="10">
        <v>2879.7829999999999</v>
      </c>
      <c r="CN14" s="10">
        <v>1377.5060000000001</v>
      </c>
      <c r="CO14" s="10">
        <v>108.30500000000001</v>
      </c>
      <c r="CP14" s="10">
        <v>70.872</v>
      </c>
      <c r="CQ14" s="118">
        <v>4339.8710000000001</v>
      </c>
      <c r="CR14" s="10">
        <v>2879.0949999999998</v>
      </c>
      <c r="CS14" s="10">
        <v>1388.268</v>
      </c>
      <c r="CT14" s="10">
        <v>110.788</v>
      </c>
      <c r="CU14" s="10">
        <v>72.507999999999996</v>
      </c>
      <c r="CV14" s="118">
        <v>4351.3900000000003</v>
      </c>
      <c r="CW14" s="10">
        <v>2880.2759999999998</v>
      </c>
      <c r="CX14" s="10">
        <v>1397.921</v>
      </c>
      <c r="CY14" s="10">
        <v>113.514</v>
      </c>
      <c r="CZ14" s="10">
        <v>73.192999999999998</v>
      </c>
      <c r="DA14" s="118">
        <v>4362.7579999999998</v>
      </c>
      <c r="DB14" s="10">
        <v>2882.5830000000001</v>
      </c>
      <c r="DC14" s="10">
        <v>1406.7470000000001</v>
      </c>
      <c r="DD14" s="10">
        <v>116.383</v>
      </c>
      <c r="DE14" s="10">
        <v>73.427999999999997</v>
      </c>
      <c r="DF14" s="118">
        <v>4372.0349999999999</v>
      </c>
      <c r="DG14" s="10">
        <v>2882.7809999999999</v>
      </c>
      <c r="DH14" s="10">
        <v>1415.1949999999999</v>
      </c>
      <c r="DI14" s="10">
        <v>119.496</v>
      </c>
      <c r="DJ14" s="10">
        <v>74.058999999999997</v>
      </c>
      <c r="DK14" s="118">
        <v>4468.8789999999999</v>
      </c>
      <c r="DL14" s="10">
        <v>2920.4189999999999</v>
      </c>
      <c r="DM14" s="10">
        <v>1473.0820000000001</v>
      </c>
      <c r="DN14" s="10">
        <v>111.371</v>
      </c>
      <c r="DO14" s="10">
        <v>111.554</v>
      </c>
      <c r="DP14" s="201">
        <f>'Non Double Counted #''s'!T14/1000</f>
        <v>4460.3950000000004</v>
      </c>
      <c r="DQ14" s="10">
        <v>2912.3449999999998</v>
      </c>
      <c r="DR14" s="10">
        <v>1472.4</v>
      </c>
      <c r="DS14" s="10">
        <v>116.752</v>
      </c>
      <c r="DT14" s="10">
        <v>113.72499999999999</v>
      </c>
      <c r="DU14" s="201">
        <f>'Non Double Counted #''s'!Z14/1000</f>
        <v>4465.2150000000001</v>
      </c>
      <c r="DV14" s="10">
        <v>2912.2420000000002</v>
      </c>
      <c r="DW14" s="10">
        <v>1476.2560000000001</v>
      </c>
      <c r="DX14" s="10">
        <v>122.339</v>
      </c>
      <c r="DY14" s="10">
        <v>116.791</v>
      </c>
      <c r="DZ14" s="201">
        <f>'Non Double Counted #''s'!AF14/1000</f>
        <v>4473.558</v>
      </c>
      <c r="EA14" s="10">
        <v>2914.9920000000002</v>
      </c>
      <c r="EB14" s="10">
        <v>1480.912</v>
      </c>
      <c r="EC14" s="10">
        <v>127.12</v>
      </c>
      <c r="ED14" s="10">
        <v>119.747</v>
      </c>
      <c r="EE14" s="201">
        <f>'Non Double Counted #''s'!AL14/1000</f>
        <v>4487.83</v>
      </c>
      <c r="EF14" s="10">
        <v>2921.3809999999999</v>
      </c>
      <c r="EG14" s="10">
        <v>1487.6669999999999</v>
      </c>
      <c r="EH14" s="10">
        <v>132.63399999999999</v>
      </c>
      <c r="EI14" s="10">
        <v>123.069</v>
      </c>
      <c r="EJ14" s="201">
        <f>'Non Double Counted #''s'!AR14/1000</f>
        <v>4495.6270000000004</v>
      </c>
      <c r="EK14" s="10">
        <v>2923.4409999999998</v>
      </c>
      <c r="EL14" s="10">
        <v>1492.6780000000001</v>
      </c>
      <c r="EM14" s="10">
        <v>138.30500000000001</v>
      </c>
      <c r="EN14" s="10">
        <v>125.819</v>
      </c>
      <c r="EO14" s="201">
        <f>'Non Double Counted #''s'!AX14/1000</f>
        <v>4243.634</v>
      </c>
      <c r="EP14" s="10">
        <v>2818.6669999999999</v>
      </c>
      <c r="EQ14" s="10">
        <v>1350.184</v>
      </c>
      <c r="ER14" s="10">
        <v>133.45500000000001</v>
      </c>
      <c r="ES14" s="10">
        <v>119.59699999999999</v>
      </c>
      <c r="ET14" s="201">
        <f>'Non Double Counted #''s'!BD14/1000</f>
        <v>4373.3100000000004</v>
      </c>
      <c r="EU14" s="10">
        <v>2887.77</v>
      </c>
      <c r="EV14" s="10">
        <v>1408.1780000000001</v>
      </c>
      <c r="EW14" s="10">
        <v>145.34</v>
      </c>
      <c r="EX14" s="10">
        <v>125.631</v>
      </c>
      <c r="EY14" s="201">
        <f>'Non Double Counted #''s'!BJ14/1000</f>
        <v>4410.7960000000003</v>
      </c>
      <c r="EZ14" s="10">
        <v>2899.6570000000002</v>
      </c>
      <c r="FA14" s="10">
        <v>1432.2349999999999</v>
      </c>
      <c r="FB14" s="10">
        <v>152.34</v>
      </c>
      <c r="FC14" s="10">
        <v>129.316</v>
      </c>
      <c r="FD14" s="201">
        <f>'Non Double Counted #''s'!BP14/1000</f>
        <v>4492.076</v>
      </c>
      <c r="FE14" s="10">
        <v>2944.9029999999998</v>
      </c>
      <c r="FF14" s="10">
        <v>1466.846</v>
      </c>
      <c r="FG14" s="10">
        <v>167.12700000000001</v>
      </c>
      <c r="FH14" s="10">
        <v>133.66400000000002</v>
      </c>
      <c r="FI14" s="201">
        <f>'Non Double Counted #''s'!BV14/1000</f>
        <v>4533.3720000000003</v>
      </c>
      <c r="FJ14" s="10">
        <v>2836.192</v>
      </c>
      <c r="FK14" s="10">
        <v>1452.396</v>
      </c>
      <c r="FL14" s="10">
        <v>192.56</v>
      </c>
      <c r="FM14" s="10">
        <v>244.78399999999999</v>
      </c>
      <c r="FN14" s="201">
        <f>'Non Double Counted #''s'!CB14/1000</f>
        <v>4574.8360000000002</v>
      </c>
      <c r="FO14" s="10">
        <v>2797.2339999999999</v>
      </c>
      <c r="FP14" s="10">
        <v>1495.329</v>
      </c>
      <c r="FQ14" s="10">
        <v>210.887</v>
      </c>
      <c r="FR14" s="271">
        <v>140.398</v>
      </c>
      <c r="FS14" s="274">
        <v>4601893</v>
      </c>
      <c r="FT14" s="23">
        <v>2930137</v>
      </c>
      <c r="FU14" s="23">
        <v>1491433</v>
      </c>
      <c r="FV14" s="23">
        <v>208325</v>
      </c>
      <c r="FW14" s="113">
        <v>180323</v>
      </c>
      <c r="FX14" s="274">
        <v>4625470</v>
      </c>
      <c r="FY14" s="274">
        <v>2938226</v>
      </c>
      <c r="FZ14" s="274">
        <v>1500412</v>
      </c>
      <c r="GA14" s="274">
        <v>216840</v>
      </c>
      <c r="GB14" s="6">
        <v>186832</v>
      </c>
    </row>
    <row r="15" spans="1:184" s="6" customFormat="1">
      <c r="A15" s="103" t="s">
        <v>17</v>
      </c>
      <c r="B15" s="10">
        <v>3100</v>
      </c>
      <c r="C15" s="10">
        <v>2574</v>
      </c>
      <c r="D15" s="10">
        <v>518</v>
      </c>
      <c r="E15" s="10">
        <v>8</v>
      </c>
      <c r="F15" s="118">
        <v>3923</v>
      </c>
      <c r="G15" s="10">
        <v>3199</v>
      </c>
      <c r="H15" s="10">
        <v>700</v>
      </c>
      <c r="I15" s="10">
        <v>24</v>
      </c>
      <c r="J15" s="118">
        <v>4216</v>
      </c>
      <c r="K15" s="10">
        <v>3158</v>
      </c>
      <c r="L15" s="10">
        <v>958</v>
      </c>
      <c r="M15" s="10">
        <v>65</v>
      </c>
      <c r="N15" s="10">
        <v>100</v>
      </c>
      <c r="O15" s="118">
        <v>4780.7529999999997</v>
      </c>
      <c r="P15" s="10">
        <v>3430.0549999999998</v>
      </c>
      <c r="Q15" s="10">
        <v>1196.221</v>
      </c>
      <c r="R15" s="10">
        <v>125.093</v>
      </c>
      <c r="S15" s="10">
        <v>154.477</v>
      </c>
      <c r="T15" s="118">
        <v>5296.4859999999999</v>
      </c>
      <c r="U15" s="10">
        <v>3391.0210000000002</v>
      </c>
      <c r="V15" s="10">
        <v>1468.2429999999999</v>
      </c>
      <c r="W15" s="10">
        <v>227.10499999999999</v>
      </c>
      <c r="X15" s="10">
        <v>437.22199999999998</v>
      </c>
      <c r="Y15" s="118">
        <v>4261.9009999999998</v>
      </c>
      <c r="Z15" s="10">
        <v>3190.654</v>
      </c>
      <c r="AA15" s="10">
        <v>985.12800000000004</v>
      </c>
      <c r="AB15" s="10">
        <v>70.528999999999996</v>
      </c>
      <c r="AC15" s="10">
        <v>86.119</v>
      </c>
      <c r="AD15" s="118">
        <v>4282.9049999999997</v>
      </c>
      <c r="AE15" s="10">
        <v>3189.2469999999998</v>
      </c>
      <c r="AF15" s="10">
        <v>1000.789</v>
      </c>
      <c r="AG15" s="10">
        <v>75.233000000000004</v>
      </c>
      <c r="AH15" s="10">
        <v>92.869</v>
      </c>
      <c r="AI15" s="118">
        <v>4313.3249999999998</v>
      </c>
      <c r="AJ15" s="10">
        <v>3196.2629999999999</v>
      </c>
      <c r="AK15" s="10">
        <v>1018.048</v>
      </c>
      <c r="AL15" s="10">
        <v>80.266999999999996</v>
      </c>
      <c r="AM15" s="10">
        <v>99.013999999999996</v>
      </c>
      <c r="AN15" s="118">
        <v>4365.2489999999998</v>
      </c>
      <c r="AO15" s="10">
        <v>3218.7150000000001</v>
      </c>
      <c r="AP15" s="10">
        <v>1040.2750000000001</v>
      </c>
      <c r="AQ15" s="10">
        <v>86.072000000000003</v>
      </c>
      <c r="AR15" s="10">
        <v>106.259</v>
      </c>
      <c r="AS15" s="118">
        <v>4413.085</v>
      </c>
      <c r="AT15" s="10">
        <v>3239.4720000000002</v>
      </c>
      <c r="AU15" s="10">
        <v>1060.067</v>
      </c>
      <c r="AV15" s="10">
        <v>91.69</v>
      </c>
      <c r="AW15" s="10">
        <v>113.54600000000001</v>
      </c>
      <c r="AX15" s="118">
        <v>4486.9650000000001</v>
      </c>
      <c r="AY15" s="10">
        <v>3279.4050000000002</v>
      </c>
      <c r="AZ15" s="10">
        <v>1085.9269999999999</v>
      </c>
      <c r="BA15" s="10">
        <v>98.19</v>
      </c>
      <c r="BB15" s="10">
        <v>121.633</v>
      </c>
      <c r="BC15" s="118">
        <v>4565.5870000000004</v>
      </c>
      <c r="BD15" s="10">
        <v>3325.268</v>
      </c>
      <c r="BE15" s="10">
        <v>1110.2719999999999</v>
      </c>
      <c r="BF15" s="10">
        <v>105.123</v>
      </c>
      <c r="BG15" s="10">
        <v>130.047</v>
      </c>
      <c r="BH15" s="118">
        <v>4657.9170000000004</v>
      </c>
      <c r="BI15" s="10">
        <v>3373.788</v>
      </c>
      <c r="BJ15" s="10">
        <v>1144.7950000000001</v>
      </c>
      <c r="BK15" s="10">
        <v>112.69799999999999</v>
      </c>
      <c r="BL15" s="10">
        <v>139.334</v>
      </c>
      <c r="BM15" s="118">
        <v>4727.3029999999999</v>
      </c>
      <c r="BN15" s="10">
        <v>3406.0659999999998</v>
      </c>
      <c r="BO15" s="10">
        <v>1173.2950000000001</v>
      </c>
      <c r="BP15" s="10">
        <v>119.58</v>
      </c>
      <c r="BQ15" s="10">
        <v>147.94200000000001</v>
      </c>
      <c r="BR15" s="118">
        <v>4855.9480000000003</v>
      </c>
      <c r="BS15" s="10">
        <v>3459.5920000000001</v>
      </c>
      <c r="BT15" s="10">
        <v>1231.6320000000001</v>
      </c>
      <c r="BU15" s="10">
        <v>133.739</v>
      </c>
      <c r="BV15" s="10">
        <v>164.72399999999999</v>
      </c>
      <c r="BW15" s="118">
        <v>4902.6639999999998</v>
      </c>
      <c r="BX15" s="10">
        <v>3473.6190000000001</v>
      </c>
      <c r="BY15" s="10">
        <v>1257.5630000000001</v>
      </c>
      <c r="BZ15" s="10">
        <v>139.67699999999999</v>
      </c>
      <c r="CA15" s="10">
        <v>171.482</v>
      </c>
      <c r="CB15" s="118">
        <v>4943.0919999999996</v>
      </c>
      <c r="CC15" s="10">
        <v>3476.8620000000001</v>
      </c>
      <c r="CD15" s="10">
        <v>1285.5139999999999</v>
      </c>
      <c r="CE15" s="10">
        <v>147.65700000000001</v>
      </c>
      <c r="CF15" s="10">
        <v>180.71600000000001</v>
      </c>
      <c r="CG15" s="118">
        <v>4985.4530000000004</v>
      </c>
      <c r="CH15" s="10">
        <v>3482.085</v>
      </c>
      <c r="CI15" s="10">
        <v>1314.653</v>
      </c>
      <c r="CJ15" s="10">
        <v>154.983</v>
      </c>
      <c r="CK15" s="10">
        <v>188.715</v>
      </c>
      <c r="CL15" s="118">
        <v>5023.442</v>
      </c>
      <c r="CM15" s="10">
        <v>3485.4740000000002</v>
      </c>
      <c r="CN15" s="10">
        <v>1342.98</v>
      </c>
      <c r="CO15" s="10">
        <v>161.91399999999999</v>
      </c>
      <c r="CP15" s="10">
        <v>194.988</v>
      </c>
      <c r="CQ15" s="118">
        <v>5057.8389999999999</v>
      </c>
      <c r="CR15" s="10">
        <v>3483.047</v>
      </c>
      <c r="CS15" s="10">
        <v>1372.1469999999999</v>
      </c>
      <c r="CT15" s="10">
        <v>168.608</v>
      </c>
      <c r="CU15" s="10">
        <v>202.64500000000001</v>
      </c>
      <c r="CV15" s="118">
        <v>5092.9139999999998</v>
      </c>
      <c r="CW15" s="10">
        <v>3482.6930000000002</v>
      </c>
      <c r="CX15" s="10">
        <v>1398.7380000000001</v>
      </c>
      <c r="CY15" s="10">
        <v>178.50200000000001</v>
      </c>
      <c r="CZ15" s="10">
        <v>211.483</v>
      </c>
      <c r="DA15" s="118">
        <v>5130.0720000000001</v>
      </c>
      <c r="DB15" s="10">
        <v>3485.7109999999998</v>
      </c>
      <c r="DC15" s="10">
        <v>1426.4780000000001</v>
      </c>
      <c r="DD15" s="10">
        <v>188.45699999999999</v>
      </c>
      <c r="DE15" s="10">
        <v>217.88300000000001</v>
      </c>
      <c r="DF15" s="118">
        <v>5171.634</v>
      </c>
      <c r="DG15" s="10">
        <v>3492.0619999999999</v>
      </c>
      <c r="DH15" s="10">
        <v>1454.3810000000001</v>
      </c>
      <c r="DI15" s="10">
        <v>199.15600000000001</v>
      </c>
      <c r="DJ15" s="10">
        <v>225.191</v>
      </c>
      <c r="DK15" s="118">
        <v>5310.451</v>
      </c>
      <c r="DL15" s="10">
        <v>3554.8029999999999</v>
      </c>
      <c r="DM15" s="10">
        <v>1541.7550000000001</v>
      </c>
      <c r="DN15" s="10">
        <v>236.36199999999999</v>
      </c>
      <c r="DO15" s="10">
        <v>289.12400000000002</v>
      </c>
      <c r="DP15" s="201">
        <f>'Non Double Counted #''s'!T15/1000</f>
        <v>5375.6589999999997</v>
      </c>
      <c r="DQ15" s="10">
        <v>3583.3180000000002</v>
      </c>
      <c r="DR15" s="10">
        <v>1569.9290000000001</v>
      </c>
      <c r="DS15" s="10">
        <v>253.024</v>
      </c>
      <c r="DT15" s="10">
        <v>301.21499999999997</v>
      </c>
      <c r="DU15" s="201">
        <f>'Non Double Counted #''s'!Z15/1000</f>
        <v>5439.3270000000002</v>
      </c>
      <c r="DV15" s="10">
        <v>3610.9960000000001</v>
      </c>
      <c r="DW15" s="10">
        <v>1597.4549999999999</v>
      </c>
      <c r="DX15" s="10">
        <v>270.95699999999999</v>
      </c>
      <c r="DY15" s="10">
        <v>313.01100000000002</v>
      </c>
      <c r="DZ15" s="201">
        <f>'Non Double Counted #''s'!AF15/1000</f>
        <v>5495.009</v>
      </c>
      <c r="EA15" s="10">
        <v>3633.038</v>
      </c>
      <c r="EB15" s="10">
        <v>1622.883</v>
      </c>
      <c r="EC15" s="10">
        <v>289.06900000000002</v>
      </c>
      <c r="ED15" s="10">
        <v>324.76400000000001</v>
      </c>
      <c r="EE15" s="201">
        <f>'Non Double Counted #''s'!AL15/1000</f>
        <v>5538.9889999999996</v>
      </c>
      <c r="EF15" s="10">
        <v>3645.3409999999999</v>
      </c>
      <c r="EG15" s="10">
        <v>1646.751</v>
      </c>
      <c r="EH15" s="10">
        <v>308.14699999999999</v>
      </c>
      <c r="EI15" s="10">
        <v>335.96</v>
      </c>
      <c r="EJ15" s="201">
        <f>'Non Double Counted #''s'!AR15/1000</f>
        <v>5575.5519999999997</v>
      </c>
      <c r="EK15" s="10">
        <v>3652.3270000000002</v>
      </c>
      <c r="EL15" s="10">
        <v>1668.3989999999999</v>
      </c>
      <c r="EM15" s="10">
        <v>328.29300000000001</v>
      </c>
      <c r="EN15" s="10">
        <v>347.38900000000001</v>
      </c>
      <c r="EO15" s="201">
        <f>'Non Double Counted #''s'!AX15/1000</f>
        <v>5602.2579999999998</v>
      </c>
      <c r="EP15" s="10">
        <v>3652.2869999999998</v>
      </c>
      <c r="EQ15" s="10">
        <v>1688.501</v>
      </c>
      <c r="ER15" s="10">
        <v>349.72500000000002</v>
      </c>
      <c r="ES15" s="10">
        <v>357.36799999999999</v>
      </c>
      <c r="ET15" s="201">
        <f>'Non Double Counted #''s'!BD15/1000</f>
        <v>5618.8990000000003</v>
      </c>
      <c r="EU15" s="10">
        <v>3649.4319999999998</v>
      </c>
      <c r="EV15" s="10">
        <v>1701.59</v>
      </c>
      <c r="EW15" s="10">
        <v>369.23200000000003</v>
      </c>
      <c r="EX15" s="10">
        <v>366.80500000000001</v>
      </c>
      <c r="EY15" s="201">
        <f>'Non Double Counted #''s'!BJ15/1000</f>
        <v>5633.5969999999998</v>
      </c>
      <c r="EZ15" s="10">
        <v>3647.982</v>
      </c>
      <c r="FA15" s="10">
        <v>1711.3630000000001</v>
      </c>
      <c r="FB15" s="10">
        <v>385.90300000000002</v>
      </c>
      <c r="FC15" s="10">
        <v>375.82400000000001</v>
      </c>
      <c r="FD15" s="201">
        <f>'Non Double Counted #''s'!BP15/1000</f>
        <v>5699.4780000000001</v>
      </c>
      <c r="FE15" s="10">
        <v>3667.989</v>
      </c>
      <c r="FF15" s="10">
        <v>1746.4159999999999</v>
      </c>
      <c r="FG15" s="10">
        <v>422.49299999999999</v>
      </c>
      <c r="FH15" s="10">
        <v>389.99400000000003</v>
      </c>
      <c r="FI15" s="201">
        <f>'Non Double Counted #''s'!BV15/1000</f>
        <v>5773.5519999999997</v>
      </c>
      <c r="FJ15" s="10">
        <v>3359.2840000000001</v>
      </c>
      <c r="FK15" s="10">
        <v>1700.298</v>
      </c>
      <c r="FL15" s="10">
        <v>470.63200000000001</v>
      </c>
      <c r="FM15" s="10">
        <v>713.96999999999991</v>
      </c>
      <c r="FN15" s="201">
        <f>'Non Double Counted #''s'!CB15/1000</f>
        <v>5828.2889999999998</v>
      </c>
      <c r="FO15" s="10">
        <v>3271.9349999999999</v>
      </c>
      <c r="FP15" s="10">
        <v>1768.3510000000001</v>
      </c>
      <c r="FQ15" s="10">
        <v>515.09699999999998</v>
      </c>
      <c r="FR15" s="271">
        <v>431.31400000000002</v>
      </c>
      <c r="FS15" s="274">
        <v>5884563</v>
      </c>
      <c r="FT15" s="23">
        <v>3579276</v>
      </c>
      <c r="FU15" s="23">
        <v>1766990</v>
      </c>
      <c r="FV15" s="23">
        <v>512010</v>
      </c>
      <c r="FW15" s="113">
        <v>538297</v>
      </c>
      <c r="FX15" s="274">
        <v>5928814</v>
      </c>
      <c r="FY15" s="274">
        <v>3585495</v>
      </c>
      <c r="FZ15" s="274">
        <v>1787424</v>
      </c>
      <c r="GA15" s="274">
        <v>532374</v>
      </c>
      <c r="GB15" s="6">
        <v>555895</v>
      </c>
    </row>
    <row r="16" spans="1:184" s="6" customFormat="1">
      <c r="A16" s="103" t="s">
        <v>18</v>
      </c>
      <c r="B16" s="10">
        <v>2179</v>
      </c>
      <c r="C16" s="10">
        <v>1258</v>
      </c>
      <c r="D16" s="10">
        <v>916</v>
      </c>
      <c r="E16" s="10">
        <v>5</v>
      </c>
      <c r="F16" s="118">
        <v>2217</v>
      </c>
      <c r="G16" s="10">
        <v>1394</v>
      </c>
      <c r="H16" s="10">
        <v>816</v>
      </c>
      <c r="I16" s="10">
        <v>7</v>
      </c>
      <c r="J16" s="118">
        <v>2520</v>
      </c>
      <c r="K16" s="10">
        <v>1615</v>
      </c>
      <c r="L16" s="10">
        <v>887</v>
      </c>
      <c r="M16" s="10">
        <v>25</v>
      </c>
      <c r="N16" s="10">
        <v>18.3</v>
      </c>
      <c r="O16" s="118">
        <v>2575.4749999999999</v>
      </c>
      <c r="P16" s="10">
        <v>1636.3620000000001</v>
      </c>
      <c r="Q16" s="10">
        <v>917.45399999999995</v>
      </c>
      <c r="R16" s="10">
        <v>15.997999999999999</v>
      </c>
      <c r="S16" s="10">
        <v>21.658999999999999</v>
      </c>
      <c r="T16" s="118">
        <v>2844.6579999999999</v>
      </c>
      <c r="U16" s="10">
        <v>1745.3530000000001</v>
      </c>
      <c r="V16" s="10">
        <v>1033.4369999999999</v>
      </c>
      <c r="W16" s="10">
        <v>37.79</v>
      </c>
      <c r="X16" s="10">
        <v>65.867999999999995</v>
      </c>
      <c r="Y16" s="118">
        <v>2539.04</v>
      </c>
      <c r="Z16" s="10">
        <v>1629.0160000000001</v>
      </c>
      <c r="AA16" s="10">
        <v>895.12</v>
      </c>
      <c r="AB16" s="10">
        <v>22.763000000000002</v>
      </c>
      <c r="AC16" s="10">
        <v>14.904</v>
      </c>
      <c r="AD16" s="118">
        <v>2556.7600000000002</v>
      </c>
      <c r="AE16" s="10">
        <v>1637.902</v>
      </c>
      <c r="AF16" s="10">
        <v>903.23400000000004</v>
      </c>
      <c r="AG16" s="10">
        <v>22.021000000000001</v>
      </c>
      <c r="AH16" s="10">
        <v>15.624000000000001</v>
      </c>
      <c r="AI16" s="118">
        <v>2567.7370000000001</v>
      </c>
      <c r="AJ16" s="10">
        <v>1644.059</v>
      </c>
      <c r="AK16" s="10">
        <v>907.279</v>
      </c>
      <c r="AL16" s="10">
        <v>21.271000000000001</v>
      </c>
      <c r="AM16" s="10">
        <v>16.399000000000001</v>
      </c>
      <c r="AN16" s="118">
        <v>2578.0650000000001</v>
      </c>
      <c r="AO16" s="10">
        <v>1647.37</v>
      </c>
      <c r="AP16" s="10">
        <v>913.58500000000004</v>
      </c>
      <c r="AQ16" s="10">
        <v>20.594000000000001</v>
      </c>
      <c r="AR16" s="10">
        <v>17.11</v>
      </c>
      <c r="AS16" s="118">
        <v>2588.1019999999999</v>
      </c>
      <c r="AT16" s="10">
        <v>1653.604</v>
      </c>
      <c r="AU16" s="10">
        <v>916.45699999999999</v>
      </c>
      <c r="AV16" s="10">
        <v>19.846</v>
      </c>
      <c r="AW16" s="10">
        <v>18.041</v>
      </c>
      <c r="AX16" s="118">
        <v>2593.607</v>
      </c>
      <c r="AY16" s="10">
        <v>1657.752</v>
      </c>
      <c r="AZ16" s="10">
        <v>916.87699999999995</v>
      </c>
      <c r="BA16" s="10">
        <v>19.087</v>
      </c>
      <c r="BB16" s="10">
        <v>18.978000000000002</v>
      </c>
      <c r="BC16" s="118">
        <v>2588.547</v>
      </c>
      <c r="BD16" s="10">
        <v>1653.7650000000001</v>
      </c>
      <c r="BE16" s="10">
        <v>915.20100000000002</v>
      </c>
      <c r="BF16" s="10">
        <v>18.253</v>
      </c>
      <c r="BG16" s="10">
        <v>19.581</v>
      </c>
      <c r="BH16" s="118">
        <v>2580.3629999999998</v>
      </c>
      <c r="BI16" s="10">
        <v>1646.2729999999999</v>
      </c>
      <c r="BJ16" s="10">
        <v>913.82100000000003</v>
      </c>
      <c r="BK16" s="10">
        <v>17.399999999999999</v>
      </c>
      <c r="BL16" s="10">
        <v>20.268999999999998</v>
      </c>
      <c r="BM16" s="118">
        <v>2574.2779999999998</v>
      </c>
      <c r="BN16" s="10">
        <v>1639.269</v>
      </c>
      <c r="BO16" s="10">
        <v>913.89499999999998</v>
      </c>
      <c r="BP16" s="10">
        <v>16.548999999999999</v>
      </c>
      <c r="BQ16" s="10">
        <v>21.114000000000001</v>
      </c>
      <c r="BR16" s="118">
        <v>2591.0279999999998</v>
      </c>
      <c r="BS16" s="10">
        <v>1642.596</v>
      </c>
      <c r="BT16" s="10">
        <v>926.34900000000005</v>
      </c>
      <c r="BU16" s="10">
        <v>16.343</v>
      </c>
      <c r="BV16" s="10">
        <v>22.082999999999998</v>
      </c>
      <c r="BW16" s="118">
        <v>2610.096</v>
      </c>
      <c r="BX16" s="10">
        <v>1648.9939999999999</v>
      </c>
      <c r="BY16" s="10">
        <v>938.17100000000005</v>
      </c>
      <c r="BZ16" s="10">
        <v>17.062999999999999</v>
      </c>
      <c r="CA16" s="10">
        <v>22.931000000000001</v>
      </c>
      <c r="CB16" s="118">
        <v>2635.6469999999999</v>
      </c>
      <c r="CC16" s="10">
        <v>1660.914</v>
      </c>
      <c r="CD16" s="10">
        <v>950.35799999999995</v>
      </c>
      <c r="CE16" s="10">
        <v>17.111000000000001</v>
      </c>
      <c r="CF16" s="10">
        <v>24.375</v>
      </c>
      <c r="CG16" s="118">
        <v>2663.145</v>
      </c>
      <c r="CH16" s="10">
        <v>1675.723</v>
      </c>
      <c r="CI16" s="10">
        <v>962.34699999999998</v>
      </c>
      <c r="CJ16" s="10">
        <v>18.036999999999999</v>
      </c>
      <c r="CK16" s="10">
        <v>25.074999999999999</v>
      </c>
      <c r="CL16" s="118">
        <v>2690.4520000000002</v>
      </c>
      <c r="CM16" s="10">
        <v>1689.547</v>
      </c>
      <c r="CN16" s="10">
        <v>974.61500000000001</v>
      </c>
      <c r="CO16" s="10">
        <v>19.204999999999998</v>
      </c>
      <c r="CP16" s="10">
        <v>26.29</v>
      </c>
      <c r="CQ16" s="118">
        <v>2710.0219999999999</v>
      </c>
      <c r="CR16" s="10">
        <v>1698.5329999999999</v>
      </c>
      <c r="CS16" s="10">
        <v>984.13800000000003</v>
      </c>
      <c r="CT16" s="10">
        <v>20.433</v>
      </c>
      <c r="CU16" s="10">
        <v>27.350999999999999</v>
      </c>
      <c r="CV16" s="118">
        <v>2731.826</v>
      </c>
      <c r="CW16" s="10">
        <v>1709.8889999999999</v>
      </c>
      <c r="CX16" s="10">
        <v>993.45600000000002</v>
      </c>
      <c r="CY16" s="10">
        <v>21.722999999999999</v>
      </c>
      <c r="CZ16" s="10">
        <v>28.481000000000002</v>
      </c>
      <c r="DA16" s="118">
        <v>2751.335</v>
      </c>
      <c r="DB16" s="10">
        <v>1720.08</v>
      </c>
      <c r="DC16" s="10">
        <v>1002.05</v>
      </c>
      <c r="DD16" s="10">
        <v>22.798999999999999</v>
      </c>
      <c r="DE16" s="10">
        <v>29.204999999999998</v>
      </c>
      <c r="DF16" s="118">
        <v>2768.6190000000001</v>
      </c>
      <c r="DG16" s="10">
        <v>1728.52</v>
      </c>
      <c r="DH16" s="10">
        <v>1010.216</v>
      </c>
      <c r="DI16" s="10">
        <v>23.975000000000001</v>
      </c>
      <c r="DJ16" s="10">
        <v>29.882999999999999</v>
      </c>
      <c r="DK16" s="118">
        <v>2848.2930000000001</v>
      </c>
      <c r="DL16" s="10">
        <v>1775.318</v>
      </c>
      <c r="DM16" s="10">
        <v>1044.9670000000001</v>
      </c>
      <c r="DN16" s="10">
        <v>41.011000000000003</v>
      </c>
      <c r="DO16" s="10">
        <v>45.115000000000002</v>
      </c>
      <c r="DP16" s="201">
        <f>'Non Double Counted #''s'!T16/1000</f>
        <v>2853.0610000000001</v>
      </c>
      <c r="DQ16" s="10">
        <v>1776.567</v>
      </c>
      <c r="DR16" s="10">
        <v>1048.347</v>
      </c>
      <c r="DS16" s="10">
        <v>44.134</v>
      </c>
      <c r="DT16" s="10">
        <v>46.534999999999997</v>
      </c>
      <c r="DU16" s="201">
        <f>'Non Double Counted #''s'!Z16/1000</f>
        <v>2858.0129999999999</v>
      </c>
      <c r="DV16" s="10">
        <v>1778.4069999999999</v>
      </c>
      <c r="DW16" s="10">
        <v>1051.001</v>
      </c>
      <c r="DX16" s="10">
        <v>46.921999999999997</v>
      </c>
      <c r="DY16" s="10">
        <v>48.353999999999999</v>
      </c>
      <c r="DZ16" s="201">
        <f>'Non Double Counted #''s'!AF16/1000</f>
        <v>2866.7109999999998</v>
      </c>
      <c r="EA16" s="10">
        <v>1782.2339999999999</v>
      </c>
      <c r="EB16" s="10">
        <v>1055.373</v>
      </c>
      <c r="EC16" s="10">
        <v>49.64</v>
      </c>
      <c r="ED16" s="10">
        <v>50.091999999999999</v>
      </c>
      <c r="EE16" s="201">
        <f>'Non Double Counted #''s'!AL16/1000</f>
        <v>2884.596</v>
      </c>
      <c r="EF16" s="10">
        <v>1790.8230000000001</v>
      </c>
      <c r="EG16" s="10">
        <v>1064.0509999999999</v>
      </c>
      <c r="EH16" s="10">
        <v>52.628</v>
      </c>
      <c r="EI16" s="10">
        <v>52.226999999999997</v>
      </c>
      <c r="EJ16" s="201">
        <f>'Non Double Counted #''s'!AR16/1000</f>
        <v>2898.2089999999998</v>
      </c>
      <c r="EK16" s="10">
        <v>1796.8309999999999</v>
      </c>
      <c r="EL16" s="10">
        <v>1071.1489999999999</v>
      </c>
      <c r="EM16" s="10">
        <v>56.295999999999999</v>
      </c>
      <c r="EN16" s="10">
        <v>54.158999999999999</v>
      </c>
      <c r="EO16" s="201">
        <f>'Non Double Counted #''s'!AX16/1000</f>
        <v>2896.7130000000002</v>
      </c>
      <c r="EP16" s="10">
        <v>1786.4069999999999</v>
      </c>
      <c r="EQ16" s="10">
        <v>1080.248</v>
      </c>
      <c r="ER16" s="10">
        <v>59.362000000000002</v>
      </c>
      <c r="ES16" s="10">
        <v>54.988999999999997</v>
      </c>
      <c r="ET16" s="201">
        <f>'Non Double Counted #''s'!BD16/1000</f>
        <v>2921.03</v>
      </c>
      <c r="EU16" s="10">
        <v>1796.7090000000001</v>
      </c>
      <c r="EV16" s="10">
        <v>1093.693</v>
      </c>
      <c r="EW16" s="10">
        <v>63.784999999999997</v>
      </c>
      <c r="EX16" s="10">
        <v>57.165999999999997</v>
      </c>
      <c r="EY16" s="201">
        <f>'Non Double Counted #''s'!BJ16/1000</f>
        <v>2938.6179999999999</v>
      </c>
      <c r="EZ16" s="10">
        <v>1801.9359999999999</v>
      </c>
      <c r="FA16" s="10">
        <v>1105.413</v>
      </c>
      <c r="FB16" s="10">
        <v>67.430999999999997</v>
      </c>
      <c r="FC16" s="10">
        <v>59.097000000000001</v>
      </c>
      <c r="FD16" s="201">
        <f>'Non Double Counted #''s'!BP16/1000</f>
        <v>2951.9960000000001</v>
      </c>
      <c r="FE16" s="10">
        <v>1807.3219999999999</v>
      </c>
      <c r="FF16" s="10">
        <v>1111.6020000000001</v>
      </c>
      <c r="FG16" s="10">
        <v>76.400000000000006</v>
      </c>
      <c r="FH16" s="10">
        <v>63.167000000000002</v>
      </c>
      <c r="FI16" s="201">
        <f>'Non Double Counted #''s'!BV16/1000</f>
        <v>2967.297</v>
      </c>
      <c r="FJ16" s="10">
        <v>1754.684</v>
      </c>
      <c r="FK16" s="10">
        <v>1098.385</v>
      </c>
      <c r="FL16" s="10">
        <v>81.480999999999995</v>
      </c>
      <c r="FM16" s="10">
        <v>114.22799999999999</v>
      </c>
      <c r="FN16" s="201">
        <f>'Non Double Counted #''s'!CB16/1000</f>
        <v>2978.5120000000002</v>
      </c>
      <c r="FO16" s="10">
        <v>1743.6559999999999</v>
      </c>
      <c r="FP16" s="10">
        <v>1119.4739999999999</v>
      </c>
      <c r="FQ16" s="10">
        <v>89.394999999999996</v>
      </c>
      <c r="FR16" s="271">
        <v>60.212000000000003</v>
      </c>
      <c r="FS16" s="274">
        <v>2984926</v>
      </c>
      <c r="FT16" s="23">
        <v>1788664</v>
      </c>
      <c r="FU16" s="23">
        <v>1116367</v>
      </c>
      <c r="FV16" s="23">
        <v>85260</v>
      </c>
      <c r="FW16" s="113">
        <v>79895</v>
      </c>
      <c r="FX16" s="274">
        <v>2991207</v>
      </c>
      <c r="FY16" s="274">
        <v>1788861</v>
      </c>
      <c r="FZ16" s="274">
        <v>1119258</v>
      </c>
      <c r="GA16" s="274">
        <v>87327</v>
      </c>
      <c r="GB16" s="6">
        <v>83088</v>
      </c>
    </row>
    <row r="17" spans="1:184" s="6" customFormat="1">
      <c r="A17" s="103" t="s">
        <v>19</v>
      </c>
      <c r="B17" s="10">
        <v>4556</v>
      </c>
      <c r="C17" s="10">
        <v>3399</v>
      </c>
      <c r="D17" s="10">
        <v>1116</v>
      </c>
      <c r="E17" s="10">
        <v>41</v>
      </c>
      <c r="F17" s="118">
        <v>5084</v>
      </c>
      <c r="G17" s="10">
        <v>3905</v>
      </c>
      <c r="H17" s="10">
        <v>1127</v>
      </c>
      <c r="I17" s="10">
        <v>52</v>
      </c>
      <c r="J17" s="118">
        <v>5874</v>
      </c>
      <c r="K17" s="10">
        <v>4453</v>
      </c>
      <c r="L17" s="10">
        <v>1316</v>
      </c>
      <c r="M17" s="10">
        <v>57</v>
      </c>
      <c r="N17" s="10">
        <v>105.3</v>
      </c>
      <c r="O17" s="118">
        <v>6632.4480000000003</v>
      </c>
      <c r="P17" s="10">
        <v>5036.9579999999996</v>
      </c>
      <c r="Q17" s="10">
        <v>1461.5630000000001</v>
      </c>
      <c r="R17" s="10">
        <v>76.745000000000005</v>
      </c>
      <c r="S17" s="10">
        <v>133.92699999999999</v>
      </c>
      <c r="T17" s="118">
        <v>8049.3130000000001</v>
      </c>
      <c r="U17" s="10">
        <v>5802.165</v>
      </c>
      <c r="V17" s="10">
        <v>1734.154</v>
      </c>
      <c r="W17" s="10">
        <v>372.964</v>
      </c>
      <c r="X17" s="10">
        <v>512.99400000000003</v>
      </c>
      <c r="Y17" s="118">
        <v>5956.6490000000003</v>
      </c>
      <c r="Z17" s="10">
        <v>4531.6409999999996</v>
      </c>
      <c r="AA17" s="10">
        <v>1332.8589999999999</v>
      </c>
      <c r="AB17" s="10">
        <v>56.956000000000003</v>
      </c>
      <c r="AC17" s="10">
        <v>92.149000000000001</v>
      </c>
      <c r="AD17" s="118">
        <v>6019.1220000000003</v>
      </c>
      <c r="AE17" s="10">
        <v>4580.3919999999998</v>
      </c>
      <c r="AF17" s="10">
        <v>1343.1030000000001</v>
      </c>
      <c r="AG17" s="10">
        <v>58.738</v>
      </c>
      <c r="AH17" s="10">
        <v>95.626999999999995</v>
      </c>
      <c r="AI17" s="118">
        <v>6077.0720000000001</v>
      </c>
      <c r="AJ17" s="10">
        <v>4625.41</v>
      </c>
      <c r="AK17" s="10">
        <v>1352.346</v>
      </c>
      <c r="AL17" s="10">
        <v>60.604999999999997</v>
      </c>
      <c r="AM17" s="10">
        <v>99.316000000000003</v>
      </c>
      <c r="AN17" s="118">
        <v>6164.02</v>
      </c>
      <c r="AO17" s="10">
        <v>4694.0039999999999</v>
      </c>
      <c r="AP17" s="10">
        <v>1366.3340000000001</v>
      </c>
      <c r="AQ17" s="10">
        <v>62.926000000000002</v>
      </c>
      <c r="AR17" s="10">
        <v>103.682</v>
      </c>
      <c r="AS17" s="118">
        <v>6253.9979999999996</v>
      </c>
      <c r="AT17" s="10">
        <v>4764.5550000000003</v>
      </c>
      <c r="AU17" s="10">
        <v>1381.095</v>
      </c>
      <c r="AV17" s="10">
        <v>65.194999999999993</v>
      </c>
      <c r="AW17" s="10">
        <v>108.348</v>
      </c>
      <c r="AX17" s="118">
        <v>6321.598</v>
      </c>
      <c r="AY17" s="10">
        <v>4816.9579999999996</v>
      </c>
      <c r="AZ17" s="10">
        <v>1391.8409999999999</v>
      </c>
      <c r="BA17" s="10">
        <v>67.325999999999993</v>
      </c>
      <c r="BB17" s="10">
        <v>112.79900000000001</v>
      </c>
      <c r="BC17" s="118">
        <v>6403.6949999999997</v>
      </c>
      <c r="BD17" s="10">
        <v>4876.8580000000002</v>
      </c>
      <c r="BE17" s="10">
        <v>1408.809</v>
      </c>
      <c r="BF17" s="10">
        <v>69.69</v>
      </c>
      <c r="BG17" s="10">
        <v>118.02800000000001</v>
      </c>
      <c r="BH17" s="118">
        <v>6480.6130000000003</v>
      </c>
      <c r="BI17" s="10">
        <v>4931.8100000000004</v>
      </c>
      <c r="BJ17" s="10">
        <v>1425.4680000000001</v>
      </c>
      <c r="BK17" s="10">
        <v>72.200999999999993</v>
      </c>
      <c r="BL17" s="10">
        <v>123.33499999999999</v>
      </c>
      <c r="BM17" s="118">
        <v>6565.4690000000001</v>
      </c>
      <c r="BN17" s="10">
        <v>4991.1790000000001</v>
      </c>
      <c r="BO17" s="10">
        <v>1444.8979999999999</v>
      </c>
      <c r="BP17" s="10">
        <v>74.682000000000002</v>
      </c>
      <c r="BQ17" s="10">
        <v>129.392</v>
      </c>
      <c r="BR17" s="118">
        <v>6748.0190000000002</v>
      </c>
      <c r="BS17" s="10">
        <v>5115.2150000000001</v>
      </c>
      <c r="BT17" s="10">
        <v>1493.271</v>
      </c>
      <c r="BU17" s="10">
        <v>82.206000000000003</v>
      </c>
      <c r="BV17" s="10">
        <v>139.53299999999999</v>
      </c>
      <c r="BW17" s="118">
        <v>6832.8320000000003</v>
      </c>
      <c r="BX17" s="10">
        <v>5170.9570000000003</v>
      </c>
      <c r="BY17" s="10">
        <v>1516.2149999999999</v>
      </c>
      <c r="BZ17" s="10">
        <v>89.402000000000001</v>
      </c>
      <c r="CA17" s="10">
        <v>145.66</v>
      </c>
      <c r="CB17" s="118">
        <v>6948.74</v>
      </c>
      <c r="CC17" s="10">
        <v>5251.5969999999998</v>
      </c>
      <c r="CD17" s="10">
        <v>1543.538</v>
      </c>
      <c r="CE17" s="10">
        <v>97.037000000000006</v>
      </c>
      <c r="CF17" s="10">
        <v>153.60499999999999</v>
      </c>
      <c r="CG17" s="118">
        <v>7061.4390000000003</v>
      </c>
      <c r="CH17" s="10">
        <v>5331.8450000000003</v>
      </c>
      <c r="CI17" s="10">
        <v>1567.769</v>
      </c>
      <c r="CJ17" s="10">
        <v>107.76600000000001</v>
      </c>
      <c r="CK17" s="10">
        <v>161.82499999999999</v>
      </c>
      <c r="CL17" s="118">
        <v>7185.92</v>
      </c>
      <c r="CM17" s="10">
        <v>5422.7830000000004</v>
      </c>
      <c r="CN17" s="10">
        <v>1593.1420000000001</v>
      </c>
      <c r="CO17" s="10">
        <v>119.331</v>
      </c>
      <c r="CP17" s="10">
        <v>169.995</v>
      </c>
      <c r="CQ17" s="118">
        <v>7308.6559999999999</v>
      </c>
      <c r="CR17" s="10">
        <v>5512.4830000000002</v>
      </c>
      <c r="CS17" s="10">
        <v>1616.607</v>
      </c>
      <c r="CT17" s="10">
        <v>133.41900000000001</v>
      </c>
      <c r="CU17" s="10">
        <v>179.566</v>
      </c>
      <c r="CV17" s="118">
        <v>7428.6719999999996</v>
      </c>
      <c r="CW17" s="10">
        <v>5599.0020000000004</v>
      </c>
      <c r="CX17" s="10">
        <v>1641.713</v>
      </c>
      <c r="CY17" s="10">
        <v>147.24</v>
      </c>
      <c r="CZ17" s="10">
        <v>187.95699999999999</v>
      </c>
      <c r="DA17" s="118">
        <v>7545.8280000000004</v>
      </c>
      <c r="DB17" s="10">
        <v>5683.8909999999996</v>
      </c>
      <c r="DC17" s="10">
        <v>1665.3679999999999</v>
      </c>
      <c r="DD17" s="10">
        <v>161.87</v>
      </c>
      <c r="DE17" s="10">
        <v>196.56899999999999</v>
      </c>
      <c r="DF17" s="118">
        <v>7650.7889999999998</v>
      </c>
      <c r="DG17" s="10">
        <v>5759.68</v>
      </c>
      <c r="DH17" s="10">
        <v>1686.143</v>
      </c>
      <c r="DI17" s="10">
        <v>175.70699999999999</v>
      </c>
      <c r="DJ17" s="10">
        <v>204.96600000000001</v>
      </c>
      <c r="DK17" s="118">
        <v>8078.8239999999996</v>
      </c>
      <c r="DL17" s="10">
        <v>6078.9759999999997</v>
      </c>
      <c r="DM17" s="10">
        <v>1795.3219999999999</v>
      </c>
      <c r="DN17" s="10">
        <v>389.46499999999997</v>
      </c>
      <c r="DO17" s="10">
        <v>280.68</v>
      </c>
      <c r="DP17" s="201">
        <f>'Non Double Counted #''s'!T17/1000</f>
        <v>8199.9130000000005</v>
      </c>
      <c r="DQ17" s="10">
        <v>6167.9059999999999</v>
      </c>
      <c r="DR17" s="10">
        <v>1821.414</v>
      </c>
      <c r="DS17" s="10">
        <v>422.767</v>
      </c>
      <c r="DT17" s="10">
        <v>291.75599999999997</v>
      </c>
      <c r="DU17" s="201">
        <f>'Non Double Counted #''s'!Z17/1000</f>
        <v>8311.2630000000008</v>
      </c>
      <c r="DV17" s="10">
        <v>6248.5789999999997</v>
      </c>
      <c r="DW17" s="10">
        <v>1846.7449999999999</v>
      </c>
      <c r="DX17" s="10">
        <v>454.98700000000002</v>
      </c>
      <c r="DY17" s="10">
        <v>301.995</v>
      </c>
      <c r="DZ17" s="201">
        <f>'Non Double Counted #''s'!AF17/1000</f>
        <v>8409.66</v>
      </c>
      <c r="EA17" s="10">
        <v>6320.1369999999997</v>
      </c>
      <c r="EB17" s="10">
        <v>1867.7280000000001</v>
      </c>
      <c r="EC17" s="10">
        <v>484.274</v>
      </c>
      <c r="ED17" s="10">
        <v>312.40300000000002</v>
      </c>
      <c r="EE17" s="201">
        <f>'Non Double Counted #''s'!AL17/1000</f>
        <v>8523.1990000000005</v>
      </c>
      <c r="EF17" s="10">
        <v>6403.0640000000003</v>
      </c>
      <c r="EG17" s="10">
        <v>1892.942</v>
      </c>
      <c r="EH17" s="10">
        <v>518.23699999999997</v>
      </c>
      <c r="EI17" s="10">
        <v>323.25299999999999</v>
      </c>
      <c r="EJ17" s="201">
        <f>'Non Double Counted #''s'!AR17/1000</f>
        <v>8661.0609999999997</v>
      </c>
      <c r="EK17" s="10">
        <v>6505.2690000000002</v>
      </c>
      <c r="EL17" s="10">
        <v>1922.4960000000001</v>
      </c>
      <c r="EM17" s="10">
        <v>555.87300000000005</v>
      </c>
      <c r="EN17" s="10">
        <v>334.69400000000002</v>
      </c>
      <c r="EO17" s="201">
        <f>'Non Double Counted #''s'!AX17/1000</f>
        <v>8845.3430000000008</v>
      </c>
      <c r="EP17" s="10">
        <v>6642.0010000000002</v>
      </c>
      <c r="EQ17" s="10">
        <v>1962.4649999999999</v>
      </c>
      <c r="ER17" s="10">
        <v>599.66200000000003</v>
      </c>
      <c r="ES17" s="10">
        <v>348.81200000000001</v>
      </c>
      <c r="ET17" s="201">
        <f>'Non Double Counted #''s'!BD17/1000</f>
        <v>9041.5939999999991</v>
      </c>
      <c r="EU17" s="10">
        <v>6786.1239999999998</v>
      </c>
      <c r="EV17" s="10">
        <v>2006.3109999999999</v>
      </c>
      <c r="EW17" s="10">
        <v>648.50099999999998</v>
      </c>
      <c r="EX17" s="10">
        <v>364.07900000000001</v>
      </c>
      <c r="EY17" s="201">
        <f>'Non Double Counted #''s'!BJ17/1000</f>
        <v>9222.4140000000007</v>
      </c>
      <c r="EZ17" s="10">
        <v>6914.4049999999997</v>
      </c>
      <c r="FA17" s="10">
        <v>2050.864</v>
      </c>
      <c r="FB17" s="10">
        <v>697.11699999999996</v>
      </c>
      <c r="FC17" s="10">
        <v>378.262</v>
      </c>
      <c r="FD17" s="201">
        <f>'Non Double Counted #''s'!BP17/1000</f>
        <v>9380.884</v>
      </c>
      <c r="FE17" s="10">
        <v>7018.3710000000001</v>
      </c>
      <c r="FF17" s="10">
        <v>2090.194</v>
      </c>
      <c r="FG17" s="10">
        <v>731.37300000000005</v>
      </c>
      <c r="FH17" s="10">
        <v>400.67600000000004</v>
      </c>
      <c r="FI17" s="201">
        <f>'Non Double Counted #''s'!BV17/1000</f>
        <v>9535.4830000000002</v>
      </c>
      <c r="FJ17" s="10">
        <v>6528.95</v>
      </c>
      <c r="FK17" s="10">
        <v>2048.6280000000002</v>
      </c>
      <c r="FL17" s="10">
        <v>800.12</v>
      </c>
      <c r="FM17" s="10">
        <v>957.90499999999997</v>
      </c>
      <c r="FN17" s="201">
        <f>'Non Double Counted #''s'!CB17/1000</f>
        <v>9656.4009999999998</v>
      </c>
      <c r="FO17" s="10">
        <v>6410.55</v>
      </c>
      <c r="FP17" s="10">
        <v>2147.1579999999999</v>
      </c>
      <c r="FQ17" s="10">
        <v>864.03300000000002</v>
      </c>
      <c r="FR17" s="271">
        <v>434.57499999999999</v>
      </c>
      <c r="FS17" s="274">
        <v>9752073</v>
      </c>
      <c r="FT17" s="23">
        <v>7013116</v>
      </c>
      <c r="FU17" s="23">
        <v>2147599</v>
      </c>
      <c r="FV17" s="23">
        <v>850853</v>
      </c>
      <c r="FW17" s="113">
        <v>591358</v>
      </c>
      <c r="FX17" s="274">
        <v>9848060</v>
      </c>
      <c r="FY17" s="274">
        <v>7062508</v>
      </c>
      <c r="FZ17" s="274">
        <v>2171166</v>
      </c>
      <c r="GA17" s="274">
        <v>872805</v>
      </c>
      <c r="GB17" s="6">
        <v>614386</v>
      </c>
    </row>
    <row r="18" spans="1:184" s="6" customFormat="1">
      <c r="A18" s="103" t="s">
        <v>20</v>
      </c>
      <c r="B18" s="10">
        <v>2382</v>
      </c>
      <c r="C18" s="10">
        <v>1551</v>
      </c>
      <c r="D18" s="10">
        <v>829</v>
      </c>
      <c r="E18" s="10">
        <v>2</v>
      </c>
      <c r="F18" s="118">
        <v>2591</v>
      </c>
      <c r="G18" s="10">
        <v>1796</v>
      </c>
      <c r="H18" s="10">
        <v>789</v>
      </c>
      <c r="I18" s="10">
        <v>6</v>
      </c>
      <c r="J18" s="118">
        <v>3026</v>
      </c>
      <c r="K18" s="10">
        <v>2598</v>
      </c>
      <c r="L18" s="10">
        <v>205</v>
      </c>
      <c r="M18" s="10">
        <v>57</v>
      </c>
      <c r="N18" s="10">
        <v>223</v>
      </c>
      <c r="O18" s="118">
        <v>3145.576</v>
      </c>
      <c r="P18" s="10">
        <v>2617.4839999999999</v>
      </c>
      <c r="Q18" s="10">
        <v>235.71199999999999</v>
      </c>
      <c r="R18" s="10">
        <v>86.162000000000006</v>
      </c>
      <c r="S18" s="10">
        <v>292.38</v>
      </c>
      <c r="T18" s="118">
        <v>3450.654</v>
      </c>
      <c r="U18" s="10">
        <v>2624.6790000000001</v>
      </c>
      <c r="V18" s="10">
        <v>258.53199999999998</v>
      </c>
      <c r="W18" s="10">
        <v>177.768</v>
      </c>
      <c r="X18" s="10">
        <v>567.44299999999998</v>
      </c>
      <c r="Y18" s="118">
        <v>3096.1509999999998</v>
      </c>
      <c r="Z18" s="10">
        <v>2681.7840000000001</v>
      </c>
      <c r="AA18" s="10">
        <v>213.11500000000001</v>
      </c>
      <c r="AB18" s="10">
        <v>59.91</v>
      </c>
      <c r="AC18" s="10">
        <v>201.25200000000001</v>
      </c>
      <c r="AD18" s="118">
        <v>3206.1190000000001</v>
      </c>
      <c r="AE18" s="10">
        <v>2769.8609999999999</v>
      </c>
      <c r="AF18" s="10">
        <v>222.22900000000001</v>
      </c>
      <c r="AG18" s="10">
        <v>64.588999999999999</v>
      </c>
      <c r="AH18" s="10">
        <v>214.029</v>
      </c>
      <c r="AI18" s="118">
        <v>3290.4050000000002</v>
      </c>
      <c r="AJ18" s="10">
        <v>2832.1109999999999</v>
      </c>
      <c r="AK18" s="10">
        <v>230.56299999999999</v>
      </c>
      <c r="AL18" s="10">
        <v>69.188999999999993</v>
      </c>
      <c r="AM18" s="10">
        <v>227.73099999999999</v>
      </c>
      <c r="AN18" s="118">
        <v>3285.5309999999999</v>
      </c>
      <c r="AO18" s="10">
        <v>2816.2280000000001</v>
      </c>
      <c r="AP18" s="10">
        <v>232.59399999999999</v>
      </c>
      <c r="AQ18" s="10">
        <v>72.016000000000005</v>
      </c>
      <c r="AR18" s="10">
        <v>236.709</v>
      </c>
      <c r="AS18" s="118">
        <v>3271.3380000000002</v>
      </c>
      <c r="AT18" s="10">
        <v>2792.114</v>
      </c>
      <c r="AU18" s="10">
        <v>233.76300000000001</v>
      </c>
      <c r="AV18" s="10">
        <v>74.489999999999995</v>
      </c>
      <c r="AW18" s="10">
        <v>245.46100000000001</v>
      </c>
      <c r="AX18" s="118">
        <v>3252.7310000000002</v>
      </c>
      <c r="AY18" s="10">
        <v>2763.8829999999998</v>
      </c>
      <c r="AZ18" s="10">
        <v>234.255</v>
      </c>
      <c r="BA18" s="10">
        <v>76.903000000000006</v>
      </c>
      <c r="BB18" s="10">
        <v>254.59299999999999</v>
      </c>
      <c r="BC18" s="118">
        <v>3210.1210000000001</v>
      </c>
      <c r="BD18" s="10">
        <v>2713.4720000000002</v>
      </c>
      <c r="BE18" s="10">
        <v>233.411</v>
      </c>
      <c r="BF18" s="10">
        <v>78.953999999999994</v>
      </c>
      <c r="BG18" s="10">
        <v>263.238</v>
      </c>
      <c r="BH18" s="118">
        <v>3167.0619999999999</v>
      </c>
      <c r="BI18" s="10">
        <v>2662.2379999999998</v>
      </c>
      <c r="BJ18" s="10">
        <v>233.126</v>
      </c>
      <c r="BK18" s="10">
        <v>81.037000000000006</v>
      </c>
      <c r="BL18" s="10">
        <v>271.69799999999998</v>
      </c>
      <c r="BM18" s="118">
        <v>3150.2979999999998</v>
      </c>
      <c r="BN18" s="10">
        <v>2633.777</v>
      </c>
      <c r="BO18" s="10">
        <v>234.06399999999999</v>
      </c>
      <c r="BP18" s="10">
        <v>83.695999999999998</v>
      </c>
      <c r="BQ18" s="10">
        <v>282.45699999999999</v>
      </c>
      <c r="BR18" s="118">
        <v>3166.45</v>
      </c>
      <c r="BS18" s="10">
        <v>2633.393</v>
      </c>
      <c r="BT18" s="10">
        <v>239.494</v>
      </c>
      <c r="BU18" s="10">
        <v>89.647000000000006</v>
      </c>
      <c r="BV18" s="10">
        <v>293.56299999999999</v>
      </c>
      <c r="BW18" s="118">
        <v>3204.3229999999999</v>
      </c>
      <c r="BX18" s="10">
        <v>2664.1219999999998</v>
      </c>
      <c r="BY18" s="10">
        <v>245.209</v>
      </c>
      <c r="BZ18" s="10">
        <v>94.724999999999994</v>
      </c>
      <c r="CA18" s="10">
        <v>294.99200000000002</v>
      </c>
      <c r="CB18" s="118">
        <v>3229.393</v>
      </c>
      <c r="CC18" s="10">
        <v>2685.0540000000001</v>
      </c>
      <c r="CD18" s="10">
        <v>246.959</v>
      </c>
      <c r="CE18" s="10">
        <v>98.876999999999995</v>
      </c>
      <c r="CF18" s="10">
        <v>297.38</v>
      </c>
      <c r="CG18" s="118">
        <v>3248.2570000000001</v>
      </c>
      <c r="CH18" s="10">
        <v>2701.1889999999999</v>
      </c>
      <c r="CI18" s="10">
        <v>248.863</v>
      </c>
      <c r="CJ18" s="10">
        <v>103.80500000000001</v>
      </c>
      <c r="CK18" s="10">
        <v>298.20499999999998</v>
      </c>
      <c r="CL18" s="118">
        <v>3271.2759999999998</v>
      </c>
      <c r="CM18" s="10">
        <v>2720.8780000000002</v>
      </c>
      <c r="CN18" s="10">
        <v>250.72</v>
      </c>
      <c r="CO18" s="10">
        <v>109.056</v>
      </c>
      <c r="CP18" s="10">
        <v>299.678</v>
      </c>
      <c r="CQ18" s="118">
        <v>3295.9279999999999</v>
      </c>
      <c r="CR18" s="10">
        <v>2740.2959999999998</v>
      </c>
      <c r="CS18" s="10">
        <v>253.607</v>
      </c>
      <c r="CT18" s="10">
        <v>115.127</v>
      </c>
      <c r="CU18" s="10">
        <v>302.02499999999998</v>
      </c>
      <c r="CV18" s="118">
        <v>3314.259</v>
      </c>
      <c r="CW18" s="10">
        <v>2754.3470000000002</v>
      </c>
      <c r="CX18" s="10">
        <v>255.15199999999999</v>
      </c>
      <c r="CY18" s="10">
        <v>121.736</v>
      </c>
      <c r="CZ18" s="10">
        <v>304.76</v>
      </c>
      <c r="DA18" s="118">
        <v>3339.4780000000001</v>
      </c>
      <c r="DB18" s="10">
        <v>2774.3780000000002</v>
      </c>
      <c r="DC18" s="10">
        <v>259.584</v>
      </c>
      <c r="DD18" s="10">
        <v>129.578</v>
      </c>
      <c r="DE18" s="10">
        <v>305.51600000000002</v>
      </c>
      <c r="DF18" s="118">
        <v>3358.0439999999999</v>
      </c>
      <c r="DG18" s="10">
        <v>2788.0259999999998</v>
      </c>
      <c r="DH18" s="10">
        <v>262.13600000000002</v>
      </c>
      <c r="DI18" s="10">
        <v>136.63399999999999</v>
      </c>
      <c r="DJ18" s="10">
        <v>307.88200000000001</v>
      </c>
      <c r="DK18" s="118">
        <v>3453.8609999999999</v>
      </c>
      <c r="DL18" s="10">
        <v>2851.614</v>
      </c>
      <c r="DM18" s="10">
        <v>288.82299999999998</v>
      </c>
      <c r="DN18" s="10">
        <v>186.68</v>
      </c>
      <c r="DO18" s="10">
        <v>457.875</v>
      </c>
      <c r="DP18" s="201">
        <f>'Non Double Counted #''s'!T18/1000</f>
        <v>3463.3870000000002</v>
      </c>
      <c r="DQ18" s="10">
        <v>2855.2510000000002</v>
      </c>
      <c r="DR18" s="10">
        <v>292.142</v>
      </c>
      <c r="DS18" s="10">
        <v>198.68100000000001</v>
      </c>
      <c r="DT18" s="10">
        <v>460.18</v>
      </c>
      <c r="DU18" s="201">
        <f>'Non Double Counted #''s'!Z18/1000</f>
        <v>3482.9459999999999</v>
      </c>
      <c r="DV18" s="10">
        <v>2868.2579999999998</v>
      </c>
      <c r="DW18" s="10">
        <v>295.52800000000002</v>
      </c>
      <c r="DX18" s="10">
        <v>211.333</v>
      </c>
      <c r="DY18" s="10">
        <v>463.608</v>
      </c>
      <c r="DZ18" s="201">
        <f>'Non Double Counted #''s'!AF18/1000</f>
        <v>3496.1570000000002</v>
      </c>
      <c r="EA18" s="10">
        <v>2876.7640000000001</v>
      </c>
      <c r="EB18" s="10">
        <v>297.17</v>
      </c>
      <c r="EC18" s="10">
        <v>221.65299999999999</v>
      </c>
      <c r="ED18" s="10">
        <v>467.21699999999998</v>
      </c>
      <c r="EE18" s="201">
        <f>'Non Double Counted #''s'!AL18/1000</f>
        <v>3511.96</v>
      </c>
      <c r="EF18" s="10">
        <v>2887.42</v>
      </c>
      <c r="EG18" s="10">
        <v>299.738</v>
      </c>
      <c r="EH18" s="10">
        <v>233.012</v>
      </c>
      <c r="EI18" s="10">
        <v>470.78100000000001</v>
      </c>
      <c r="EJ18" s="201">
        <f>'Non Double Counted #''s'!AR18/1000</f>
        <v>3530.087</v>
      </c>
      <c r="EK18" s="10">
        <v>2899.7150000000001</v>
      </c>
      <c r="EL18" s="10">
        <v>302.65199999999999</v>
      </c>
      <c r="EM18" s="10">
        <v>245.518</v>
      </c>
      <c r="EN18" s="10">
        <v>474.39</v>
      </c>
      <c r="EO18" s="201">
        <f>'Non Double Counted #''s'!AX18/1000</f>
        <v>3568.1320000000001</v>
      </c>
      <c r="EP18" s="10">
        <v>2927.663</v>
      </c>
      <c r="EQ18" s="10">
        <v>308.55200000000002</v>
      </c>
      <c r="ER18" s="10">
        <v>259.99900000000002</v>
      </c>
      <c r="ES18" s="10">
        <v>480.07499999999999</v>
      </c>
      <c r="ET18" s="201">
        <f>'Non Double Counted #''s'!BD18/1000</f>
        <v>3608.123</v>
      </c>
      <c r="EU18" s="10">
        <v>2956.5459999999998</v>
      </c>
      <c r="EV18" s="10">
        <v>315.91899999999998</v>
      </c>
      <c r="EW18" s="10">
        <v>274.89400000000001</v>
      </c>
      <c r="EX18" s="10">
        <v>486.20699999999999</v>
      </c>
      <c r="EY18" s="201">
        <f>'Non Double Counted #''s'!BJ18/1000</f>
        <v>3642.3609999999999</v>
      </c>
      <c r="EZ18" s="10">
        <v>2983.0569999999998</v>
      </c>
      <c r="FA18" s="10">
        <v>320.92200000000003</v>
      </c>
      <c r="FB18" s="10">
        <v>286.69499999999999</v>
      </c>
      <c r="FC18" s="10">
        <v>492.29300000000001</v>
      </c>
      <c r="FD18" s="201">
        <f>'Non Double Counted #''s'!BP18/1000</f>
        <v>3687.05</v>
      </c>
      <c r="FE18" s="10">
        <v>3015.6289999999999</v>
      </c>
      <c r="FF18" s="10">
        <v>327.43400000000003</v>
      </c>
      <c r="FG18" s="10">
        <v>312.93700000000001</v>
      </c>
      <c r="FH18" s="10">
        <v>501.50199999999995</v>
      </c>
      <c r="FI18" s="201">
        <f>'Non Double Counted #''s'!BV18/1000</f>
        <v>3751.3510000000001</v>
      </c>
      <c r="FJ18" s="10">
        <v>2706.8449999999998</v>
      </c>
      <c r="FK18" s="10">
        <v>277.64400000000001</v>
      </c>
      <c r="FL18" s="10">
        <v>332.00700000000001</v>
      </c>
      <c r="FM18" s="10">
        <v>766.86200000000008</v>
      </c>
      <c r="FN18" s="201">
        <f>'Non Double Counted #''s'!CB18/1000</f>
        <v>3791.5079999999998</v>
      </c>
      <c r="FO18" s="10">
        <v>2767.6080000000002</v>
      </c>
      <c r="FP18" s="10">
        <v>325.88600000000002</v>
      </c>
      <c r="FQ18" s="10">
        <v>368.34899999999999</v>
      </c>
      <c r="FR18" s="271">
        <v>556.48299999999995</v>
      </c>
      <c r="FS18" s="274">
        <v>3814820</v>
      </c>
      <c r="FT18" s="23">
        <v>2881880</v>
      </c>
      <c r="FU18" s="23">
        <v>291551</v>
      </c>
      <c r="FV18" s="23">
        <v>356300</v>
      </c>
      <c r="FW18" s="113">
        <v>641389</v>
      </c>
      <c r="FX18" s="274">
        <v>3850568</v>
      </c>
      <c r="FY18" s="274">
        <v>2901689</v>
      </c>
      <c r="FZ18" s="274">
        <v>296065</v>
      </c>
      <c r="GA18" s="274">
        <v>369646</v>
      </c>
      <c r="GB18" s="6">
        <v>652814</v>
      </c>
    </row>
    <row r="19" spans="1:184" s="6" customFormat="1">
      <c r="A19" s="103" t="s">
        <v>21</v>
      </c>
      <c r="B19" s="10">
        <v>2328</v>
      </c>
      <c r="C19" s="10">
        <v>2108</v>
      </c>
      <c r="D19" s="10">
        <v>153</v>
      </c>
      <c r="E19" s="10">
        <v>67</v>
      </c>
      <c r="F19" s="118">
        <v>2559</v>
      </c>
      <c r="G19" s="10">
        <v>2284</v>
      </c>
      <c r="H19" s="10">
        <v>171</v>
      </c>
      <c r="I19" s="10">
        <v>104</v>
      </c>
      <c r="J19" s="118">
        <v>3119</v>
      </c>
      <c r="K19" s="10">
        <v>2145</v>
      </c>
      <c r="L19" s="10">
        <v>948</v>
      </c>
      <c r="M19" s="10">
        <v>33</v>
      </c>
      <c r="N19" s="10">
        <v>26</v>
      </c>
      <c r="O19" s="118">
        <v>3486.31</v>
      </c>
      <c r="P19" s="10">
        <v>2413.788</v>
      </c>
      <c r="Q19" s="10">
        <v>1041.5139999999999</v>
      </c>
      <c r="R19" s="10">
        <v>30.5</v>
      </c>
      <c r="S19" s="10">
        <v>31.007999999999999</v>
      </c>
      <c r="T19" s="118">
        <v>4012.0120000000002</v>
      </c>
      <c r="U19" s="10">
        <v>2695.6779999999999</v>
      </c>
      <c r="V19" s="10">
        <v>1182.7270000000001</v>
      </c>
      <c r="W19" s="10">
        <v>92.828000000000003</v>
      </c>
      <c r="X19" s="10">
        <v>133.607</v>
      </c>
      <c r="Y19" s="118">
        <v>3179.2220000000002</v>
      </c>
      <c r="Z19" s="10">
        <v>2195.3380000000002</v>
      </c>
      <c r="AA19" s="10">
        <v>963.65200000000004</v>
      </c>
      <c r="AB19" s="10">
        <v>32.356999999999999</v>
      </c>
      <c r="AC19" s="10">
        <v>20.231999999999999</v>
      </c>
      <c r="AD19" s="118">
        <v>3207.607</v>
      </c>
      <c r="AE19" s="10">
        <v>2215.9299999999998</v>
      </c>
      <c r="AF19" s="10">
        <v>970.30100000000004</v>
      </c>
      <c r="AG19" s="10">
        <v>31.99</v>
      </c>
      <c r="AH19" s="10">
        <v>21.376000000000001</v>
      </c>
      <c r="AI19" s="118">
        <v>3234.0770000000002</v>
      </c>
      <c r="AJ19" s="10">
        <v>2235.6640000000002</v>
      </c>
      <c r="AK19" s="10">
        <v>975.96900000000005</v>
      </c>
      <c r="AL19" s="10">
        <v>31.669</v>
      </c>
      <c r="AM19" s="10">
        <v>22.443999999999999</v>
      </c>
      <c r="AN19" s="118">
        <v>3271.864</v>
      </c>
      <c r="AO19" s="10">
        <v>2263.5120000000002</v>
      </c>
      <c r="AP19" s="10">
        <v>984.75800000000004</v>
      </c>
      <c r="AQ19" s="10">
        <v>31.568000000000001</v>
      </c>
      <c r="AR19" s="10">
        <v>23.594000000000001</v>
      </c>
      <c r="AS19" s="118">
        <v>3303.2190000000001</v>
      </c>
      <c r="AT19" s="10">
        <v>2288.0749999999998</v>
      </c>
      <c r="AU19" s="10">
        <v>990.36099999999999</v>
      </c>
      <c r="AV19" s="10">
        <v>31.283000000000001</v>
      </c>
      <c r="AW19" s="10">
        <v>24.783000000000001</v>
      </c>
      <c r="AX19" s="118">
        <v>3342.7779999999998</v>
      </c>
      <c r="AY19" s="10">
        <v>2317.3969999999999</v>
      </c>
      <c r="AZ19" s="10">
        <v>999.34</v>
      </c>
      <c r="BA19" s="10">
        <v>31.172999999999998</v>
      </c>
      <c r="BB19" s="10">
        <v>26.041</v>
      </c>
      <c r="BC19" s="118">
        <v>3380.5079999999998</v>
      </c>
      <c r="BD19" s="10">
        <v>2344.2689999999998</v>
      </c>
      <c r="BE19" s="10">
        <v>1008.954</v>
      </c>
      <c r="BF19" s="10">
        <v>31.009</v>
      </c>
      <c r="BG19" s="10">
        <v>27.285</v>
      </c>
      <c r="BH19" s="118">
        <v>3412.105</v>
      </c>
      <c r="BI19" s="10">
        <v>2365.3069999999998</v>
      </c>
      <c r="BJ19" s="10">
        <v>1018.279</v>
      </c>
      <c r="BK19" s="10">
        <v>30.824999999999999</v>
      </c>
      <c r="BL19" s="10">
        <v>28.518999999999998</v>
      </c>
      <c r="BM19" s="118">
        <v>3456.779</v>
      </c>
      <c r="BN19" s="10">
        <v>2394.5279999999998</v>
      </c>
      <c r="BO19" s="10">
        <v>1032.2159999999999</v>
      </c>
      <c r="BP19" s="10">
        <v>30.695</v>
      </c>
      <c r="BQ19" s="10">
        <v>30.035</v>
      </c>
      <c r="BR19" s="118">
        <v>3558.7069999999999</v>
      </c>
      <c r="BS19" s="10">
        <v>2461.6469999999999</v>
      </c>
      <c r="BT19" s="10">
        <v>1064.665</v>
      </c>
      <c r="BU19" s="10">
        <v>32.587000000000003</v>
      </c>
      <c r="BV19" s="10">
        <v>32.395000000000003</v>
      </c>
      <c r="BW19" s="118">
        <v>3599.3510000000001</v>
      </c>
      <c r="BX19" s="10">
        <v>2486.7629999999999</v>
      </c>
      <c r="BY19" s="10">
        <v>1079.58</v>
      </c>
      <c r="BZ19" s="10">
        <v>34.701999999999998</v>
      </c>
      <c r="CA19" s="10">
        <v>33.008000000000003</v>
      </c>
      <c r="CB19" s="118">
        <v>3634.8420000000001</v>
      </c>
      <c r="CC19" s="10">
        <v>2506.5050000000001</v>
      </c>
      <c r="CD19" s="10">
        <v>1093.768</v>
      </c>
      <c r="CE19" s="10">
        <v>36.049999999999997</v>
      </c>
      <c r="CF19" s="10">
        <v>34.569000000000003</v>
      </c>
      <c r="CG19" s="118">
        <v>3666.76</v>
      </c>
      <c r="CH19" s="10">
        <v>2526.652</v>
      </c>
      <c r="CI19" s="10">
        <v>1104.8150000000001</v>
      </c>
      <c r="CJ19" s="10">
        <v>37.162999999999997</v>
      </c>
      <c r="CK19" s="10">
        <v>35.292999999999999</v>
      </c>
      <c r="CL19" s="118">
        <v>3699.3049999999998</v>
      </c>
      <c r="CM19" s="10">
        <v>2546.4180000000001</v>
      </c>
      <c r="CN19" s="10">
        <v>1115.241</v>
      </c>
      <c r="CO19" s="10">
        <v>40.070999999999998</v>
      </c>
      <c r="CP19" s="10">
        <v>37.646000000000001</v>
      </c>
      <c r="CQ19" s="118">
        <v>3736.9470000000001</v>
      </c>
      <c r="CR19" s="10">
        <v>2572.8029999999999</v>
      </c>
      <c r="CS19" s="10">
        <v>1124.6010000000001</v>
      </c>
      <c r="CT19" s="10">
        <v>42.110999999999997</v>
      </c>
      <c r="CU19" s="10">
        <v>39.542999999999999</v>
      </c>
      <c r="CV19" s="118">
        <v>3790.0659999999998</v>
      </c>
      <c r="CW19" s="10">
        <v>2610.3440000000001</v>
      </c>
      <c r="CX19" s="10">
        <v>1137.4649999999999</v>
      </c>
      <c r="CY19" s="10">
        <v>46.49</v>
      </c>
      <c r="CZ19" s="10">
        <v>42.256999999999998</v>
      </c>
      <c r="DA19" s="118">
        <v>3839.578</v>
      </c>
      <c r="DB19" s="10">
        <v>2648.6260000000002</v>
      </c>
      <c r="DC19" s="10">
        <v>1147.4770000000001</v>
      </c>
      <c r="DD19" s="10">
        <v>50.16</v>
      </c>
      <c r="DE19" s="10">
        <v>43.475000000000001</v>
      </c>
      <c r="DF19" s="118">
        <v>3885.7359999999999</v>
      </c>
      <c r="DG19" s="10">
        <v>2683.585</v>
      </c>
      <c r="DH19" s="10">
        <v>1156.9459999999999</v>
      </c>
      <c r="DI19" s="10">
        <v>54.298999999999999</v>
      </c>
      <c r="DJ19" s="10">
        <v>45.204999999999998</v>
      </c>
      <c r="DK19" s="118">
        <v>4023.3960000000002</v>
      </c>
      <c r="DL19" s="10">
        <v>2770.201</v>
      </c>
      <c r="DM19" s="10">
        <v>1208.635</v>
      </c>
      <c r="DN19" s="10">
        <v>97.745999999999995</v>
      </c>
      <c r="DO19" s="10">
        <v>76.957999999999998</v>
      </c>
      <c r="DP19" s="201">
        <f>'Non Double Counted #''s'!T19/1000</f>
        <v>4061.8440000000001</v>
      </c>
      <c r="DQ19" s="10">
        <v>2799.12</v>
      </c>
      <c r="DR19" s="10">
        <v>1217.0360000000001</v>
      </c>
      <c r="DS19" s="10">
        <v>106.937</v>
      </c>
      <c r="DT19" s="10">
        <v>80.344999999999999</v>
      </c>
      <c r="DU19" s="201">
        <f>'Non Double Counted #''s'!Z19/1000</f>
        <v>4102.2110000000002</v>
      </c>
      <c r="DV19" s="10">
        <v>2831.107</v>
      </c>
      <c r="DW19" s="10">
        <v>1223.961</v>
      </c>
      <c r="DX19" s="10">
        <v>116.12</v>
      </c>
      <c r="DY19" s="10">
        <v>84.015000000000001</v>
      </c>
      <c r="DZ19" s="201">
        <f>'Non Double Counted #''s'!AF19/1000</f>
        <v>4143.42</v>
      </c>
      <c r="EA19" s="10">
        <v>2862.2750000000001</v>
      </c>
      <c r="EB19" s="10">
        <v>1232.377</v>
      </c>
      <c r="EC19" s="10">
        <v>125.05800000000001</v>
      </c>
      <c r="ED19" s="10">
        <v>87.790999999999997</v>
      </c>
      <c r="EE19" s="201">
        <f>'Non Double Counted #''s'!AL19/1000</f>
        <v>4196.799</v>
      </c>
      <c r="EF19" s="10">
        <v>2903.3409999999999</v>
      </c>
      <c r="EG19" s="10">
        <v>1242.761</v>
      </c>
      <c r="EH19" s="10">
        <v>135.21100000000001</v>
      </c>
      <c r="EI19" s="10">
        <v>92.01</v>
      </c>
      <c r="EJ19" s="201">
        <f>'Non Double Counted #''s'!AR19/1000</f>
        <v>4249.3850000000002</v>
      </c>
      <c r="EK19" s="10">
        <v>2944.4839999999999</v>
      </c>
      <c r="EL19" s="10">
        <v>1252.4010000000001</v>
      </c>
      <c r="EM19" s="10">
        <v>145.78100000000001</v>
      </c>
      <c r="EN19" s="10">
        <v>95.724000000000004</v>
      </c>
      <c r="EO19" s="201">
        <f>'Non Double Counted #''s'!AX19/1000</f>
        <v>4324.799</v>
      </c>
      <c r="EP19" s="10">
        <v>3001.768</v>
      </c>
      <c r="EQ19" s="10">
        <v>1268.5039999999999</v>
      </c>
      <c r="ER19" s="10">
        <v>159.56700000000001</v>
      </c>
      <c r="ES19" s="10">
        <v>100.64700000000001</v>
      </c>
      <c r="ET19" s="201">
        <f>'Non Double Counted #''s'!BD19/1000</f>
        <v>4404.9139999999998</v>
      </c>
      <c r="EU19" s="10">
        <v>3064.44</v>
      </c>
      <c r="EV19" s="10">
        <v>1283.6659999999999</v>
      </c>
      <c r="EW19" s="10">
        <v>174.54400000000001</v>
      </c>
      <c r="EX19" s="10">
        <v>105.9</v>
      </c>
      <c r="EY19" s="201">
        <f>'Non Double Counted #''s'!BJ19/1000</f>
        <v>4479.8</v>
      </c>
      <c r="EZ19" s="10">
        <v>3120.2829999999999</v>
      </c>
      <c r="FA19" s="10">
        <v>1300.5450000000001</v>
      </c>
      <c r="FB19" s="10">
        <v>188.12100000000001</v>
      </c>
      <c r="FC19" s="10">
        <v>110.744</v>
      </c>
      <c r="FD19" s="201">
        <f>'Non Double Counted #''s'!BP19/1000</f>
        <v>4561.2420000000002</v>
      </c>
      <c r="FE19" s="10">
        <v>3183.3780000000002</v>
      </c>
      <c r="FF19" s="10">
        <v>1313.9670000000001</v>
      </c>
      <c r="FG19" s="10">
        <v>211.273</v>
      </c>
      <c r="FH19" s="10">
        <v>119.14699999999999</v>
      </c>
      <c r="FI19" s="201">
        <f>'Non Double Counted #''s'!BV19/1000</f>
        <v>4625.3639999999996</v>
      </c>
      <c r="FJ19" s="10">
        <v>3060</v>
      </c>
      <c r="FK19" s="10">
        <v>1290.684</v>
      </c>
      <c r="FL19" s="10">
        <v>235.68199999999999</v>
      </c>
      <c r="FM19" s="10">
        <v>274.68</v>
      </c>
      <c r="FN19" s="201">
        <f>'Non Double Counted #''s'!CB19/1000</f>
        <v>4679.2299999999996</v>
      </c>
      <c r="FO19" s="10">
        <v>3050.5680000000002</v>
      </c>
      <c r="FP19" s="10">
        <v>1331.567</v>
      </c>
      <c r="FQ19" s="10">
        <v>254.66300000000001</v>
      </c>
      <c r="FR19" s="271">
        <v>120.27500000000001</v>
      </c>
      <c r="FS19" s="274">
        <v>4723723</v>
      </c>
      <c r="FT19" s="23">
        <v>3229346</v>
      </c>
      <c r="FU19" s="23">
        <v>1322528</v>
      </c>
      <c r="FV19" s="23">
        <v>249712</v>
      </c>
      <c r="FW19" s="113">
        <v>171849</v>
      </c>
      <c r="FX19" s="274">
        <v>4774839</v>
      </c>
      <c r="FY19" s="274">
        <v>3263392</v>
      </c>
      <c r="FZ19" s="274">
        <v>1331519</v>
      </c>
      <c r="GA19" s="274">
        <v>254780</v>
      </c>
      <c r="GB19" s="6">
        <v>179928</v>
      </c>
    </row>
    <row r="20" spans="1:184" s="6" customFormat="1">
      <c r="A20" s="103" t="s">
        <v>22</v>
      </c>
      <c r="B20" s="10">
        <v>3568</v>
      </c>
      <c r="C20" s="10">
        <v>2978</v>
      </c>
      <c r="D20" s="10">
        <v>587</v>
      </c>
      <c r="E20" s="10">
        <v>3</v>
      </c>
      <c r="F20" s="118">
        <v>3925</v>
      </c>
      <c r="G20" s="10">
        <v>3297</v>
      </c>
      <c r="H20" s="10">
        <v>621</v>
      </c>
      <c r="I20" s="10">
        <v>7</v>
      </c>
      <c r="J20" s="118">
        <v>4591</v>
      </c>
      <c r="K20" s="10">
        <v>3835</v>
      </c>
      <c r="L20" s="10">
        <v>726</v>
      </c>
      <c r="M20" s="10">
        <v>34</v>
      </c>
      <c r="N20" s="10">
        <v>29.7</v>
      </c>
      <c r="O20" s="118">
        <v>4877.2030000000004</v>
      </c>
      <c r="P20" s="10">
        <v>4055.7550000000001</v>
      </c>
      <c r="Q20" s="10">
        <v>779.20500000000004</v>
      </c>
      <c r="R20" s="10">
        <v>32.741999999999997</v>
      </c>
      <c r="S20" s="10">
        <v>42.243000000000002</v>
      </c>
      <c r="T20" s="118">
        <v>5689.2830000000004</v>
      </c>
      <c r="U20" s="10">
        <v>4562.4539999999997</v>
      </c>
      <c r="V20" s="10">
        <v>929.86400000000003</v>
      </c>
      <c r="W20" s="10">
        <v>119.425</v>
      </c>
      <c r="X20" s="10">
        <v>196.965</v>
      </c>
      <c r="Y20" s="118">
        <v>4627.652</v>
      </c>
      <c r="Z20" s="10">
        <v>3875.4580000000001</v>
      </c>
      <c r="AA20" s="10">
        <v>728.64400000000001</v>
      </c>
      <c r="AB20" s="10">
        <v>33.406999999999996</v>
      </c>
      <c r="AC20" s="10">
        <v>23.55</v>
      </c>
      <c r="AD20" s="118">
        <v>4646.0370000000003</v>
      </c>
      <c r="AE20" s="10">
        <v>3889.5439999999999</v>
      </c>
      <c r="AF20" s="10">
        <v>730.98599999999999</v>
      </c>
      <c r="AG20" s="10">
        <v>33.091999999999999</v>
      </c>
      <c r="AH20" s="10">
        <v>25.507000000000001</v>
      </c>
      <c r="AI20" s="118">
        <v>4659.76</v>
      </c>
      <c r="AJ20" s="10">
        <v>3899.9850000000001</v>
      </c>
      <c r="AK20" s="10">
        <v>732.36099999999999</v>
      </c>
      <c r="AL20" s="10">
        <v>32.793999999999997</v>
      </c>
      <c r="AM20" s="10">
        <v>27.414000000000001</v>
      </c>
      <c r="AN20" s="118">
        <v>4686.7420000000002</v>
      </c>
      <c r="AO20" s="10">
        <v>3921.5949999999998</v>
      </c>
      <c r="AP20" s="10">
        <v>735.81899999999996</v>
      </c>
      <c r="AQ20" s="10">
        <v>32.722999999999999</v>
      </c>
      <c r="AR20" s="10">
        <v>29.327999999999999</v>
      </c>
      <c r="AS20" s="118">
        <v>4715.2960000000003</v>
      </c>
      <c r="AT20" s="10">
        <v>3942.538</v>
      </c>
      <c r="AU20" s="10">
        <v>741.19299999999998</v>
      </c>
      <c r="AV20" s="10">
        <v>32.610999999999997</v>
      </c>
      <c r="AW20" s="10">
        <v>31.565000000000001</v>
      </c>
      <c r="AX20" s="118">
        <v>4738.7219999999998</v>
      </c>
      <c r="AY20" s="10">
        <v>3958.7170000000001</v>
      </c>
      <c r="AZ20" s="10">
        <v>746.40800000000002</v>
      </c>
      <c r="BA20" s="10">
        <v>32.497</v>
      </c>
      <c r="BB20" s="10">
        <v>33.597000000000001</v>
      </c>
      <c r="BC20" s="118">
        <v>4782.9390000000003</v>
      </c>
      <c r="BD20" s="10">
        <v>3991.567</v>
      </c>
      <c r="BE20" s="10">
        <v>755.64800000000002</v>
      </c>
      <c r="BF20" s="10">
        <v>32.579000000000001</v>
      </c>
      <c r="BG20" s="10">
        <v>35.723999999999997</v>
      </c>
      <c r="BH20" s="118">
        <v>4822.451</v>
      </c>
      <c r="BI20" s="10">
        <v>4017.895</v>
      </c>
      <c r="BJ20" s="10">
        <v>766.38900000000001</v>
      </c>
      <c r="BK20" s="10">
        <v>32.716000000000001</v>
      </c>
      <c r="BL20" s="10">
        <v>38.167000000000002</v>
      </c>
      <c r="BM20" s="118">
        <v>4854.473</v>
      </c>
      <c r="BN20" s="10">
        <v>4039.45</v>
      </c>
      <c r="BO20" s="10">
        <v>774.39400000000001</v>
      </c>
      <c r="BP20" s="10">
        <v>32.697000000000003</v>
      </c>
      <c r="BQ20" s="10">
        <v>40.628999999999998</v>
      </c>
      <c r="BR20" s="118">
        <v>4945.8549999999996</v>
      </c>
      <c r="BS20" s="10">
        <v>4106.6689999999999</v>
      </c>
      <c r="BT20" s="10">
        <v>794.76700000000005</v>
      </c>
      <c r="BU20" s="10">
        <v>35.110999999999997</v>
      </c>
      <c r="BV20" s="10">
        <v>44.418999999999997</v>
      </c>
      <c r="BW20" s="118">
        <v>5012.2780000000002</v>
      </c>
      <c r="BX20" s="10">
        <v>4155.2430000000004</v>
      </c>
      <c r="BY20" s="10">
        <v>810.548</v>
      </c>
      <c r="BZ20" s="10">
        <v>36.752000000000002</v>
      </c>
      <c r="CA20" s="10">
        <v>46.487000000000002</v>
      </c>
      <c r="CB20" s="118">
        <v>5082.4560000000001</v>
      </c>
      <c r="CC20" s="10">
        <v>4205.076</v>
      </c>
      <c r="CD20" s="10">
        <v>827.95699999999999</v>
      </c>
      <c r="CE20" s="10">
        <v>39.520000000000003</v>
      </c>
      <c r="CF20" s="10">
        <v>49.423000000000002</v>
      </c>
      <c r="CG20" s="118">
        <v>5158.0550000000003</v>
      </c>
      <c r="CH20" s="10">
        <v>4261.6549999999997</v>
      </c>
      <c r="CI20" s="10">
        <v>843.50900000000001</v>
      </c>
      <c r="CJ20" s="10">
        <v>43.469000000000001</v>
      </c>
      <c r="CK20" s="10">
        <v>52.890999999999998</v>
      </c>
      <c r="CL20" s="118">
        <v>5235.1239999999998</v>
      </c>
      <c r="CM20" s="10">
        <v>4321.8860000000004</v>
      </c>
      <c r="CN20" s="10">
        <v>856.96799999999996</v>
      </c>
      <c r="CO20" s="10">
        <v>47.831000000000003</v>
      </c>
      <c r="CP20" s="10">
        <v>56.27</v>
      </c>
      <c r="CQ20" s="118">
        <v>5307.2219999999998</v>
      </c>
      <c r="CR20" s="10">
        <v>4376.1779999999999</v>
      </c>
      <c r="CS20" s="10">
        <v>871.44</v>
      </c>
      <c r="CT20" s="10">
        <v>52.664999999999999</v>
      </c>
      <c r="CU20" s="10">
        <v>59.603999999999999</v>
      </c>
      <c r="CV20" s="118">
        <v>5378.433</v>
      </c>
      <c r="CW20" s="10">
        <v>4430.9629999999997</v>
      </c>
      <c r="CX20" s="10">
        <v>885.63</v>
      </c>
      <c r="CY20" s="10">
        <v>56.707000000000001</v>
      </c>
      <c r="CZ20" s="10">
        <v>61.84</v>
      </c>
      <c r="DA20" s="118">
        <v>5432.6790000000001</v>
      </c>
      <c r="DB20" s="10">
        <v>4468.7709999999997</v>
      </c>
      <c r="DC20" s="10">
        <v>899.63199999999995</v>
      </c>
      <c r="DD20" s="10">
        <v>62.201999999999998</v>
      </c>
      <c r="DE20" s="10">
        <v>64.275999999999996</v>
      </c>
      <c r="DF20" s="118">
        <v>5483.5349999999999</v>
      </c>
      <c r="DG20" s="10">
        <v>4504.674</v>
      </c>
      <c r="DH20" s="10">
        <v>912.577</v>
      </c>
      <c r="DI20" s="10">
        <v>67.078000000000003</v>
      </c>
      <c r="DJ20" s="10">
        <v>66.284000000000006</v>
      </c>
      <c r="DK20" s="118">
        <v>5703.0940000000001</v>
      </c>
      <c r="DL20" s="10">
        <v>4679.6080000000002</v>
      </c>
      <c r="DM20" s="10">
        <v>959.85</v>
      </c>
      <c r="DN20" s="10">
        <v>127.47799999999999</v>
      </c>
      <c r="DO20" s="10">
        <v>114.52800000000001</v>
      </c>
      <c r="DP20" s="201">
        <f>'Non Double Counted #''s'!T20/1000</f>
        <v>5753.4970000000003</v>
      </c>
      <c r="DQ20" s="10">
        <v>4714.6559999999999</v>
      </c>
      <c r="DR20" s="10">
        <v>973.43</v>
      </c>
      <c r="DS20" s="10">
        <v>138.328</v>
      </c>
      <c r="DT20" s="10">
        <v>119.13500000000001</v>
      </c>
      <c r="DU20" s="201">
        <f>'Non Double Counted #''s'!Z20/1000</f>
        <v>5799.0929999999998</v>
      </c>
      <c r="DV20" s="10">
        <v>4745.8559999999998</v>
      </c>
      <c r="DW20" s="10">
        <v>985.63300000000004</v>
      </c>
      <c r="DX20" s="10">
        <v>149.03399999999999</v>
      </c>
      <c r="DY20" s="10">
        <v>123.96299999999999</v>
      </c>
      <c r="DZ20" s="201">
        <f>'Non Double Counted #''s'!AF20/1000</f>
        <v>5849.5630000000001</v>
      </c>
      <c r="EA20" s="10">
        <v>4782.0659999999998</v>
      </c>
      <c r="EB20" s="10">
        <v>997.67100000000005</v>
      </c>
      <c r="EC20" s="10">
        <v>159.679</v>
      </c>
      <c r="ED20" s="10">
        <v>128.87799999999999</v>
      </c>
      <c r="EE20" s="201">
        <f>'Non Double Counted #''s'!AL20/1000</f>
        <v>5906.9359999999997</v>
      </c>
      <c r="EF20" s="10">
        <v>4822.759</v>
      </c>
      <c r="EG20" s="10">
        <v>1011.629</v>
      </c>
      <c r="EH20" s="10">
        <v>173.21299999999999</v>
      </c>
      <c r="EI20" s="10">
        <v>134.36199999999999</v>
      </c>
      <c r="EJ20" s="201">
        <f>'Non Double Counted #''s'!AR20/1000</f>
        <v>5983.2110000000002</v>
      </c>
      <c r="EK20" s="10">
        <v>4879.8559999999998</v>
      </c>
      <c r="EL20" s="10">
        <v>1028.0509999999999</v>
      </c>
      <c r="EM20" s="10">
        <v>189.369</v>
      </c>
      <c r="EN20" s="10">
        <v>140.32300000000001</v>
      </c>
      <c r="EO20" s="201">
        <f>'Non Double Counted #''s'!AX20/1000</f>
        <v>6068.3059999999996</v>
      </c>
      <c r="EP20" s="10">
        <v>4942.5940000000001</v>
      </c>
      <c r="EQ20" s="10">
        <v>1047.5329999999999</v>
      </c>
      <c r="ER20" s="10">
        <v>205.79499999999999</v>
      </c>
      <c r="ES20" s="10">
        <v>146.488</v>
      </c>
      <c r="ET20" s="201">
        <f>'Non Double Counted #''s'!BD20/1000</f>
        <v>6149.116</v>
      </c>
      <c r="EU20" s="10">
        <v>5007.2120000000004</v>
      </c>
      <c r="EV20" s="10">
        <v>1061.2760000000001</v>
      </c>
      <c r="EW20" s="10">
        <v>223.298</v>
      </c>
      <c r="EX20" s="10">
        <v>152.203</v>
      </c>
      <c r="EY20" s="201">
        <f>'Non Double Counted #''s'!BJ20/1000</f>
        <v>6214.8879999999999</v>
      </c>
      <c r="EZ20" s="10">
        <v>5059.1289999999999</v>
      </c>
      <c r="FA20" s="10">
        <v>1073.5039999999999</v>
      </c>
      <c r="FB20" s="10">
        <v>236.09299999999999</v>
      </c>
      <c r="FC20" s="10">
        <v>156.416</v>
      </c>
      <c r="FD20" s="201">
        <f>'Non Double Counted #''s'!BP20/1000</f>
        <v>6296.2539999999999</v>
      </c>
      <c r="FE20" s="10">
        <v>5116.0950000000003</v>
      </c>
      <c r="FF20" s="10">
        <v>1093.2619999999999</v>
      </c>
      <c r="FG20" s="10">
        <v>267.47199999999998</v>
      </c>
      <c r="FH20" s="10">
        <v>165.149</v>
      </c>
      <c r="FI20" s="201">
        <f>'Non Double Counted #''s'!BV20/1000</f>
        <v>6346.1049999999996</v>
      </c>
      <c r="FJ20" s="10">
        <v>4921.9480000000003</v>
      </c>
      <c r="FK20" s="10">
        <v>1057.3150000000001</v>
      </c>
      <c r="FL20" s="10">
        <v>290.05900000000003</v>
      </c>
      <c r="FM20" s="10">
        <v>366.84200000000004</v>
      </c>
      <c r="FN20" s="201">
        <f>'Non Double Counted #''s'!CB20/1000</f>
        <v>6403.3530000000001</v>
      </c>
      <c r="FO20" s="10">
        <v>4912.3980000000001</v>
      </c>
      <c r="FP20" s="10">
        <v>1112.6949999999999</v>
      </c>
      <c r="FQ20" s="10">
        <v>314.964</v>
      </c>
      <c r="FR20" s="271">
        <v>170.60300000000001</v>
      </c>
      <c r="FS20" s="274">
        <v>6456243</v>
      </c>
      <c r="FT20" s="23">
        <v>5117456</v>
      </c>
      <c r="FU20" s="23">
        <v>1097978</v>
      </c>
      <c r="FV20" s="23">
        <v>312732</v>
      </c>
      <c r="FW20" s="113">
        <v>240809</v>
      </c>
      <c r="FX20" s="274">
        <v>6495978</v>
      </c>
      <c r="FY20" s="274">
        <v>5139359</v>
      </c>
      <c r="FZ20" s="274">
        <v>1107183</v>
      </c>
      <c r="GA20" s="274">
        <v>319737</v>
      </c>
      <c r="GB20" s="6">
        <v>249436</v>
      </c>
    </row>
    <row r="21" spans="1:184" s="6" customFormat="1">
      <c r="A21" s="103" t="s">
        <v>23</v>
      </c>
      <c r="B21" s="10">
        <v>9580</v>
      </c>
      <c r="C21" s="10">
        <v>8375</v>
      </c>
      <c r="D21" s="10">
        <v>1187</v>
      </c>
      <c r="E21" s="10">
        <v>18</v>
      </c>
      <c r="F21" s="118">
        <v>11199</v>
      </c>
      <c r="G21" s="10">
        <v>9745</v>
      </c>
      <c r="H21" s="10">
        <v>1401</v>
      </c>
      <c r="I21" s="10">
        <v>53</v>
      </c>
      <c r="J21" s="118">
        <v>14228</v>
      </c>
      <c r="K21" s="10">
        <v>11198</v>
      </c>
      <c r="L21" s="10">
        <v>1710</v>
      </c>
      <c r="M21" s="10">
        <v>2986</v>
      </c>
      <c r="N21" s="10">
        <v>1320.5</v>
      </c>
      <c r="O21" s="118">
        <v>16986.334999999999</v>
      </c>
      <c r="P21" s="10">
        <v>14534.465</v>
      </c>
      <c r="Q21" s="10">
        <v>2048.0990000000002</v>
      </c>
      <c r="R21" s="10">
        <v>4339.8739999999998</v>
      </c>
      <c r="S21" s="10">
        <v>403.77100000000002</v>
      </c>
      <c r="T21" s="118">
        <v>20851.82</v>
      </c>
      <c r="U21" s="10">
        <v>14797.985000000001</v>
      </c>
      <c r="V21" s="10">
        <v>2385.5540000000001</v>
      </c>
      <c r="W21" s="10">
        <v>6670.1220000000003</v>
      </c>
      <c r="X21" s="10">
        <v>3668.2809999999999</v>
      </c>
      <c r="Y21" s="118">
        <v>14746.348</v>
      </c>
      <c r="Z21" s="10">
        <v>12762.684999999999</v>
      </c>
      <c r="AA21" s="10">
        <v>1779.249</v>
      </c>
      <c r="AB21" s="10">
        <v>3219.866</v>
      </c>
      <c r="AC21" s="10">
        <v>204.41399999999999</v>
      </c>
      <c r="AD21" s="118">
        <v>15331.418</v>
      </c>
      <c r="AE21" s="10">
        <v>13244.959000000001</v>
      </c>
      <c r="AF21" s="10">
        <v>1854.0740000000001</v>
      </c>
      <c r="AG21" s="10">
        <v>3397.67</v>
      </c>
      <c r="AH21" s="10">
        <v>232.38499999999999</v>
      </c>
      <c r="AI21" s="118">
        <v>15751.703</v>
      </c>
      <c r="AJ21" s="10">
        <v>13593.376</v>
      </c>
      <c r="AK21" s="10">
        <v>1902.5820000000001</v>
      </c>
      <c r="AL21" s="10">
        <v>3546.3389999999999</v>
      </c>
      <c r="AM21" s="10">
        <v>255.745</v>
      </c>
      <c r="AN21" s="118">
        <v>16007.09</v>
      </c>
      <c r="AO21" s="10">
        <v>13801.053</v>
      </c>
      <c r="AP21" s="10">
        <v>1928.69</v>
      </c>
      <c r="AQ21" s="10">
        <v>3672.62</v>
      </c>
      <c r="AR21" s="10">
        <v>277.34699999999998</v>
      </c>
      <c r="AS21" s="118">
        <v>16272.728999999999</v>
      </c>
      <c r="AT21" s="10">
        <v>14016.464</v>
      </c>
      <c r="AU21" s="10">
        <v>1955.8969999999999</v>
      </c>
      <c r="AV21" s="10">
        <v>3799.8609999999999</v>
      </c>
      <c r="AW21" s="10">
        <v>300.36799999999999</v>
      </c>
      <c r="AX21" s="118">
        <v>16561.084999999999</v>
      </c>
      <c r="AY21" s="10">
        <v>14252.156999999999</v>
      </c>
      <c r="AZ21" s="10">
        <v>1984.848</v>
      </c>
      <c r="BA21" s="10">
        <v>3939.864</v>
      </c>
      <c r="BB21" s="10">
        <v>324.08</v>
      </c>
      <c r="BC21" s="118">
        <v>16621.753000000001</v>
      </c>
      <c r="BD21" s="10">
        <v>14289.763000000001</v>
      </c>
      <c r="BE21" s="10">
        <v>1989.925</v>
      </c>
      <c r="BF21" s="10">
        <v>4032.009</v>
      </c>
      <c r="BG21" s="10">
        <v>342.065</v>
      </c>
      <c r="BH21" s="118">
        <v>16666.993999999999</v>
      </c>
      <c r="BI21" s="10">
        <v>14310.788</v>
      </c>
      <c r="BJ21" s="10">
        <v>1995.924</v>
      </c>
      <c r="BK21" s="10">
        <v>4125.8850000000002</v>
      </c>
      <c r="BL21" s="10">
        <v>360.28199999999998</v>
      </c>
      <c r="BM21" s="118">
        <v>16806.712</v>
      </c>
      <c r="BN21" s="10">
        <v>14406.666999999999</v>
      </c>
      <c r="BO21" s="10">
        <v>2016.828</v>
      </c>
      <c r="BP21" s="10">
        <v>4232.37</v>
      </c>
      <c r="BQ21" s="10">
        <v>383.21699999999998</v>
      </c>
      <c r="BR21" s="118">
        <v>17348.54</v>
      </c>
      <c r="BS21" s="10">
        <v>14815.652</v>
      </c>
      <c r="BT21" s="10">
        <v>2099.2820000000002</v>
      </c>
      <c r="BU21" s="10">
        <v>4531.0990000000002</v>
      </c>
      <c r="BV21" s="10">
        <v>433.60599999999999</v>
      </c>
      <c r="BW21" s="118">
        <v>17661.971000000001</v>
      </c>
      <c r="BX21" s="10">
        <v>15056.507</v>
      </c>
      <c r="BY21" s="10">
        <v>2141.1329999999998</v>
      </c>
      <c r="BZ21" s="10">
        <v>4706.8919999999998</v>
      </c>
      <c r="CA21" s="10">
        <v>464.33100000000002</v>
      </c>
      <c r="CB21" s="118">
        <v>18009.030999999999</v>
      </c>
      <c r="CC21" s="10">
        <v>15323.091</v>
      </c>
      <c r="CD21" s="10">
        <v>2190.5419999999999</v>
      </c>
      <c r="CE21" s="10">
        <v>4895.5739999999996</v>
      </c>
      <c r="CF21" s="10">
        <v>495.39800000000002</v>
      </c>
      <c r="CG21" s="118">
        <v>18347.571</v>
      </c>
      <c r="CH21" s="10">
        <v>15586.026</v>
      </c>
      <c r="CI21" s="10">
        <v>2237.473</v>
      </c>
      <c r="CJ21" s="10">
        <v>5080.6940000000004</v>
      </c>
      <c r="CK21" s="10">
        <v>524.072</v>
      </c>
      <c r="CL21" s="118">
        <v>18694.223000000002</v>
      </c>
      <c r="CM21" s="10">
        <v>15846.54</v>
      </c>
      <c r="CN21" s="10">
        <v>2293.127</v>
      </c>
      <c r="CO21" s="10">
        <v>5266.09</v>
      </c>
      <c r="CP21" s="10">
        <v>554.55600000000004</v>
      </c>
      <c r="CQ21" s="118">
        <v>19032.987000000001</v>
      </c>
      <c r="CR21" s="10">
        <v>16105.294</v>
      </c>
      <c r="CS21" s="10">
        <v>2339.8139999999999</v>
      </c>
      <c r="CT21" s="10">
        <v>5450.6509999999998</v>
      </c>
      <c r="CU21" s="10">
        <v>587.87900000000002</v>
      </c>
      <c r="CV21" s="118">
        <v>19355.427</v>
      </c>
      <c r="CW21" s="10">
        <v>16357.297</v>
      </c>
      <c r="CX21" s="10">
        <v>2379.1590000000001</v>
      </c>
      <c r="CY21" s="10">
        <v>5649.2550000000001</v>
      </c>
      <c r="CZ21" s="10">
        <v>618.971</v>
      </c>
      <c r="DA21" s="118">
        <v>19712.388999999999</v>
      </c>
      <c r="DB21" s="10">
        <v>16640.023000000001</v>
      </c>
      <c r="DC21" s="10">
        <v>2424.8449999999998</v>
      </c>
      <c r="DD21" s="10">
        <v>5849.7150000000001</v>
      </c>
      <c r="DE21" s="10">
        <v>647.52099999999996</v>
      </c>
      <c r="DF21" s="118">
        <v>20044.141</v>
      </c>
      <c r="DG21" s="10">
        <v>16899.228999999999</v>
      </c>
      <c r="DH21" s="10">
        <v>2470.194</v>
      </c>
      <c r="DI21" s="10">
        <v>6045.43</v>
      </c>
      <c r="DJ21" s="10">
        <v>674.71799999999996</v>
      </c>
      <c r="DK21" s="118">
        <v>20946.048999999999</v>
      </c>
      <c r="DL21" s="10">
        <v>17708.669000000002</v>
      </c>
      <c r="DM21" s="10">
        <v>2528.6260000000002</v>
      </c>
      <c r="DN21" s="10">
        <v>6772.6090000000004</v>
      </c>
      <c r="DO21" s="10">
        <v>923.09100000000001</v>
      </c>
      <c r="DP21" s="201">
        <f>'Non Double Counted #''s'!T21/1000</f>
        <v>21333.928</v>
      </c>
      <c r="DQ21" s="10">
        <v>18012.817999999999</v>
      </c>
      <c r="DR21" s="10">
        <v>2579.6610000000001</v>
      </c>
      <c r="DS21" s="10">
        <v>7021.1540000000005</v>
      </c>
      <c r="DT21" s="10">
        <v>971.41399999999999</v>
      </c>
      <c r="DU21" s="201">
        <f>'Non Double Counted #''s'!Z21/1000</f>
        <v>21713.397000000001</v>
      </c>
      <c r="DV21" s="10">
        <v>18313.440999999999</v>
      </c>
      <c r="DW21" s="10">
        <v>2626.6439999999998</v>
      </c>
      <c r="DX21" s="10">
        <v>7278.4179999999997</v>
      </c>
      <c r="DY21" s="10">
        <v>1018.648</v>
      </c>
      <c r="DZ21" s="201">
        <f>'Non Double Counted #''s'!AF21/1000</f>
        <v>22062.118999999999</v>
      </c>
      <c r="EA21" s="10">
        <v>18592.552</v>
      </c>
      <c r="EB21" s="10">
        <v>2668.4229999999998</v>
      </c>
      <c r="EC21" s="10">
        <v>7531.0780000000004</v>
      </c>
      <c r="ED21" s="10">
        <v>1060.95</v>
      </c>
      <c r="EE21" s="201">
        <f>'Non Double Counted #''s'!AL21/1000</f>
        <v>22424.883999999998</v>
      </c>
      <c r="EF21" s="10">
        <v>18882.810000000001</v>
      </c>
      <c r="EG21" s="10">
        <v>2714.4580000000001</v>
      </c>
      <c r="EH21" s="10">
        <v>7777.1750000000002</v>
      </c>
      <c r="EI21" s="10">
        <v>1102.672</v>
      </c>
      <c r="EJ21" s="201">
        <f>'Non Double Counted #''s'!AR21/1000</f>
        <v>22811.128000000001</v>
      </c>
      <c r="EK21" s="10">
        <v>19188.154999999999</v>
      </c>
      <c r="EL21" s="10">
        <v>2765.9560000000001</v>
      </c>
      <c r="EM21" s="10">
        <v>8034.5249999999996</v>
      </c>
      <c r="EN21" s="10">
        <v>1148.269</v>
      </c>
      <c r="EO21" s="201">
        <f>'Non Double Counted #''s'!AX21/1000</f>
        <v>23367.534</v>
      </c>
      <c r="EP21" s="10">
        <v>19572.294000000002</v>
      </c>
      <c r="EQ21" s="10">
        <v>2902.0050000000001</v>
      </c>
      <c r="ER21" s="10">
        <v>8321.2649999999994</v>
      </c>
      <c r="ES21" s="10">
        <v>1203.9100000000001</v>
      </c>
      <c r="ET21" s="201">
        <f>'Non Double Counted #''s'!BD21/1000</f>
        <v>23843.432000000001</v>
      </c>
      <c r="EU21" s="10">
        <v>19954.316999999999</v>
      </c>
      <c r="EV21" s="10">
        <v>2957.63</v>
      </c>
      <c r="EW21" s="10">
        <v>8631.7189999999991</v>
      </c>
      <c r="EX21" s="10">
        <v>1261.3910000000001</v>
      </c>
      <c r="EY21" s="201">
        <f>'Non Double Counted #''s'!BJ21/1000</f>
        <v>24326.973999999998</v>
      </c>
      <c r="EZ21" s="10">
        <v>20336.645</v>
      </c>
      <c r="FA21" s="10">
        <v>3021.913</v>
      </c>
      <c r="FB21" s="10">
        <v>8942.2970000000005</v>
      </c>
      <c r="FC21" s="10">
        <v>1317.6089999999999</v>
      </c>
      <c r="FD21" s="201">
        <f>'Non Double Counted #''s'!BP21/1000</f>
        <v>24782.302</v>
      </c>
      <c r="FE21" s="10">
        <v>20659.445</v>
      </c>
      <c r="FF21" s="10">
        <v>3110.9409999999998</v>
      </c>
      <c r="FG21" s="10">
        <v>9226.2209999999995</v>
      </c>
      <c r="FH21" s="10">
        <v>1379.9490000000001</v>
      </c>
      <c r="FI21" s="201">
        <f>'Non Double Counted #''s'!BV21/1000</f>
        <v>25145.561000000002</v>
      </c>
      <c r="FJ21" s="10">
        <v>17701.552</v>
      </c>
      <c r="FK21" s="10">
        <v>2979.598</v>
      </c>
      <c r="FL21" s="10">
        <v>9460.9210000000003</v>
      </c>
      <c r="FM21" s="10">
        <v>4464.4110000000001</v>
      </c>
      <c r="FN21" s="201">
        <f>'Non Double Counted #''s'!CB21/1000</f>
        <v>25674.681</v>
      </c>
      <c r="FO21" s="10">
        <v>11790.063</v>
      </c>
      <c r="FP21" s="10">
        <v>3096.0419999999999</v>
      </c>
      <c r="FQ21" s="10">
        <v>9918.0439999999999</v>
      </c>
      <c r="FR21" s="271">
        <v>1333.904</v>
      </c>
      <c r="FS21" s="274">
        <v>26059203</v>
      </c>
      <c r="FT21" s="23">
        <v>21001450</v>
      </c>
      <c r="FU21" s="23">
        <v>3216242</v>
      </c>
      <c r="FV21" s="23">
        <v>9960900</v>
      </c>
      <c r="FW21" s="113">
        <v>1841511</v>
      </c>
      <c r="FX21" s="274">
        <v>26448193</v>
      </c>
      <c r="FY21" s="274">
        <v>21240620</v>
      </c>
      <c r="FZ21" s="274">
        <v>3284381</v>
      </c>
      <c r="GA21" s="274">
        <v>10153145</v>
      </c>
      <c r="GB21" s="6">
        <v>1923192</v>
      </c>
    </row>
    <row r="22" spans="1:184" s="6" customFormat="1">
      <c r="A22" s="103" t="s">
        <v>24</v>
      </c>
      <c r="B22" s="10">
        <v>3966</v>
      </c>
      <c r="C22" s="10">
        <v>3142</v>
      </c>
      <c r="D22" s="10">
        <v>816</v>
      </c>
      <c r="E22" s="10">
        <v>8</v>
      </c>
      <c r="F22" s="118">
        <v>4652</v>
      </c>
      <c r="G22" s="10">
        <v>3767</v>
      </c>
      <c r="H22" s="10">
        <v>862</v>
      </c>
      <c r="I22" s="10">
        <v>23</v>
      </c>
      <c r="J22" s="118">
        <v>5346</v>
      </c>
      <c r="K22" s="10">
        <v>4230</v>
      </c>
      <c r="L22" s="10">
        <v>1008</v>
      </c>
      <c r="M22" s="10">
        <v>80</v>
      </c>
      <c r="N22" s="10">
        <v>108.3</v>
      </c>
      <c r="O22" s="118">
        <v>6189.1970000000001</v>
      </c>
      <c r="P22" s="10">
        <v>4844.0110000000004</v>
      </c>
      <c r="Q22" s="10">
        <v>1168.2829999999999</v>
      </c>
      <c r="R22" s="10">
        <v>160.40299999999999</v>
      </c>
      <c r="S22" s="10">
        <v>176.90299999999999</v>
      </c>
      <c r="T22" s="118">
        <v>7078.5150000000003</v>
      </c>
      <c r="U22" s="10">
        <v>5116.9290000000001</v>
      </c>
      <c r="V22" s="10">
        <v>1384.008</v>
      </c>
      <c r="W22" s="10">
        <v>327.27300000000002</v>
      </c>
      <c r="X22" s="10">
        <v>577.57799999999997</v>
      </c>
      <c r="Y22" s="118">
        <v>5444.0870000000004</v>
      </c>
      <c r="Z22" s="10">
        <v>4320.1880000000001</v>
      </c>
      <c r="AA22" s="10">
        <v>1030.5740000000001</v>
      </c>
      <c r="AB22" s="10">
        <v>87.721000000000004</v>
      </c>
      <c r="AC22" s="10">
        <v>93.325000000000003</v>
      </c>
      <c r="AD22" s="118">
        <v>5492.7569999999996</v>
      </c>
      <c r="AE22" s="10">
        <v>4352.5259999999998</v>
      </c>
      <c r="AF22" s="10">
        <v>1038.249</v>
      </c>
      <c r="AG22" s="10">
        <v>94.344999999999999</v>
      </c>
      <c r="AH22" s="10">
        <v>101.982</v>
      </c>
      <c r="AI22" s="118">
        <v>5564.665</v>
      </c>
      <c r="AJ22" s="10">
        <v>4400.3580000000002</v>
      </c>
      <c r="AK22" s="10">
        <v>1053.6289999999999</v>
      </c>
      <c r="AL22" s="10">
        <v>101.61799999999999</v>
      </c>
      <c r="AM22" s="10">
        <v>110.678</v>
      </c>
      <c r="AN22" s="118">
        <v>5643.8680000000004</v>
      </c>
      <c r="AO22" s="10">
        <v>4457.0050000000001</v>
      </c>
      <c r="AP22" s="10">
        <v>1066.847</v>
      </c>
      <c r="AQ22" s="10">
        <v>109.491</v>
      </c>
      <c r="AR22" s="10">
        <v>120.01600000000001</v>
      </c>
      <c r="AS22" s="118">
        <v>5715.1670000000004</v>
      </c>
      <c r="AT22" s="10">
        <v>4509.2250000000004</v>
      </c>
      <c r="AU22" s="10">
        <v>1076.498</v>
      </c>
      <c r="AV22" s="10">
        <v>117.08199999999999</v>
      </c>
      <c r="AW22" s="10">
        <v>129.44399999999999</v>
      </c>
      <c r="AX22" s="118">
        <v>5811.7</v>
      </c>
      <c r="AY22" s="10">
        <v>4580.2849999999999</v>
      </c>
      <c r="AZ22" s="10">
        <v>1091.665</v>
      </c>
      <c r="BA22" s="10">
        <v>125.648</v>
      </c>
      <c r="BB22" s="10">
        <v>139.75</v>
      </c>
      <c r="BC22" s="118">
        <v>5932.277</v>
      </c>
      <c r="BD22" s="10">
        <v>4667.616</v>
      </c>
      <c r="BE22" s="10">
        <v>1114.652</v>
      </c>
      <c r="BF22" s="10">
        <v>135.10499999999999</v>
      </c>
      <c r="BG22" s="10">
        <v>150.00899999999999</v>
      </c>
      <c r="BH22" s="118">
        <v>6036.9260000000004</v>
      </c>
      <c r="BI22" s="10">
        <v>4741.37</v>
      </c>
      <c r="BJ22" s="10">
        <v>1135.3320000000001</v>
      </c>
      <c r="BK22" s="10">
        <v>144.52600000000001</v>
      </c>
      <c r="BL22" s="10">
        <v>160.22399999999999</v>
      </c>
      <c r="BM22" s="118">
        <v>6120.2370000000001</v>
      </c>
      <c r="BN22" s="10">
        <v>4797.8389999999999</v>
      </c>
      <c r="BO22" s="10">
        <v>1152.634</v>
      </c>
      <c r="BP22" s="10">
        <v>153.251</v>
      </c>
      <c r="BQ22" s="10">
        <v>169.76400000000001</v>
      </c>
      <c r="BR22" s="118">
        <v>6283.9930000000004</v>
      </c>
      <c r="BS22" s="10">
        <v>4896.558</v>
      </c>
      <c r="BT22" s="10">
        <v>1198.72</v>
      </c>
      <c r="BU22" s="10">
        <v>169.35599999999999</v>
      </c>
      <c r="BV22" s="10">
        <v>188.715</v>
      </c>
      <c r="BW22" s="118">
        <v>6384.2449999999999</v>
      </c>
      <c r="BX22" s="10">
        <v>4951.6059999999998</v>
      </c>
      <c r="BY22" s="10">
        <v>1232.422</v>
      </c>
      <c r="BZ22" s="10">
        <v>177.358</v>
      </c>
      <c r="CA22" s="10">
        <v>200.21700000000001</v>
      </c>
      <c r="CB22" s="118">
        <v>6466.9769999999999</v>
      </c>
      <c r="CC22" s="10">
        <v>4998.3450000000003</v>
      </c>
      <c r="CD22" s="10">
        <v>1258.8009999999999</v>
      </c>
      <c r="CE22" s="10">
        <v>187.715</v>
      </c>
      <c r="CF22" s="10">
        <v>209.83099999999999</v>
      </c>
      <c r="CG22" s="118">
        <v>6538.5940000000001</v>
      </c>
      <c r="CH22" s="10">
        <v>5037.7420000000002</v>
      </c>
      <c r="CI22" s="10">
        <v>1282.471</v>
      </c>
      <c r="CJ22" s="10">
        <v>198.04</v>
      </c>
      <c r="CK22" s="10">
        <v>218.381</v>
      </c>
      <c r="CL22" s="118">
        <v>6601.6390000000001</v>
      </c>
      <c r="CM22" s="10">
        <v>5069.4009999999998</v>
      </c>
      <c r="CN22" s="10">
        <v>1302.961</v>
      </c>
      <c r="CO22" s="10">
        <v>209.65</v>
      </c>
      <c r="CP22" s="10">
        <v>229.27699999999999</v>
      </c>
      <c r="CQ22" s="118">
        <v>6667.3729999999996</v>
      </c>
      <c r="CR22" s="10">
        <v>5103.924</v>
      </c>
      <c r="CS22" s="10">
        <v>1322.539</v>
      </c>
      <c r="CT22" s="10">
        <v>223.34800000000001</v>
      </c>
      <c r="CU22" s="10">
        <v>240.91</v>
      </c>
      <c r="CV22" s="118">
        <v>6732.8779999999997</v>
      </c>
      <c r="CW22" s="10">
        <v>5139.0879999999997</v>
      </c>
      <c r="CX22" s="10">
        <v>1340.2670000000001</v>
      </c>
      <c r="CY22" s="10">
        <v>237.67099999999999</v>
      </c>
      <c r="CZ22" s="10">
        <v>253.523</v>
      </c>
      <c r="DA22" s="118">
        <v>6789.2250000000004</v>
      </c>
      <c r="DB22" s="10">
        <v>5164.4719999999998</v>
      </c>
      <c r="DC22" s="10">
        <v>1360.298</v>
      </c>
      <c r="DD22" s="10">
        <v>251.405</v>
      </c>
      <c r="DE22" s="10">
        <v>264.45499999999998</v>
      </c>
      <c r="DF22" s="118">
        <v>6872.9120000000003</v>
      </c>
      <c r="DG22" s="10">
        <v>5210.4939999999997</v>
      </c>
      <c r="DH22" s="10">
        <v>1384.6510000000001</v>
      </c>
      <c r="DI22" s="10">
        <v>266.22800000000001</v>
      </c>
      <c r="DJ22" s="10">
        <v>277.767</v>
      </c>
      <c r="DK22" s="118">
        <v>7104.3540000000003</v>
      </c>
      <c r="DL22" s="10">
        <v>5374.2830000000004</v>
      </c>
      <c r="DM22" s="10">
        <v>1460.579</v>
      </c>
      <c r="DN22" s="10">
        <v>341.51299999999998</v>
      </c>
      <c r="DO22" s="10">
        <v>374.10399999999998</v>
      </c>
      <c r="DP22" s="201">
        <f>'Non Double Counted #''s'!T22/1000</f>
        <v>7188.2510000000002</v>
      </c>
      <c r="DQ22" s="10">
        <v>5431.0060000000003</v>
      </c>
      <c r="DR22" s="10">
        <v>1475.056</v>
      </c>
      <c r="DS22" s="10">
        <v>365.30200000000002</v>
      </c>
      <c r="DT22" s="10">
        <v>391.46800000000002</v>
      </c>
      <c r="DU22" s="201">
        <f>'Non Double Counted #''s'!Z22/1000</f>
        <v>7276.7849999999999</v>
      </c>
      <c r="DV22" s="10">
        <v>5488.5119999999997</v>
      </c>
      <c r="DW22" s="10">
        <v>1493.53</v>
      </c>
      <c r="DX22" s="10">
        <v>390.29700000000003</v>
      </c>
      <c r="DY22" s="10">
        <v>408.94200000000001</v>
      </c>
      <c r="DZ22" s="201">
        <f>'Non Double Counted #''s'!AF22/1000</f>
        <v>7363.3</v>
      </c>
      <c r="EA22" s="10">
        <v>5544.8180000000002</v>
      </c>
      <c r="EB22" s="10">
        <v>1511.28</v>
      </c>
      <c r="EC22" s="10">
        <v>415.13600000000002</v>
      </c>
      <c r="ED22" s="10">
        <v>426.16800000000001</v>
      </c>
      <c r="EE22" s="201">
        <f>'Non Double Counted #''s'!AL22/1000</f>
        <v>7454.6880000000001</v>
      </c>
      <c r="EF22" s="10">
        <v>5603.9679999999998</v>
      </c>
      <c r="EG22" s="10">
        <v>1530.8689999999999</v>
      </c>
      <c r="EH22" s="10">
        <v>440.75700000000001</v>
      </c>
      <c r="EI22" s="10">
        <v>443.97800000000001</v>
      </c>
      <c r="EJ22" s="201">
        <f>'Non Double Counted #''s'!AR22/1000</f>
        <v>7546.7250000000004</v>
      </c>
      <c r="EK22" s="10">
        <v>5661.5</v>
      </c>
      <c r="EL22" s="10">
        <v>1551.973</v>
      </c>
      <c r="EM22" s="10">
        <v>468.37099999999998</v>
      </c>
      <c r="EN22" s="10">
        <v>463.37599999999998</v>
      </c>
      <c r="EO22" s="201">
        <f>'Non Double Counted #''s'!AX22/1000</f>
        <v>7628.3469999999998</v>
      </c>
      <c r="EP22" s="10">
        <v>5709.7749999999996</v>
      </c>
      <c r="EQ22" s="10">
        <v>1573.797</v>
      </c>
      <c r="ER22" s="10">
        <v>495.97399999999999</v>
      </c>
      <c r="ES22" s="10">
        <v>480.26900000000001</v>
      </c>
      <c r="ET22" s="201">
        <f>'Non Double Counted #''s'!BD22/1000</f>
        <v>7698.7749999999996</v>
      </c>
      <c r="EU22" s="10">
        <v>5750.6580000000004</v>
      </c>
      <c r="EV22" s="10">
        <v>1591.5630000000001</v>
      </c>
      <c r="EW22" s="10">
        <v>520.82899999999995</v>
      </c>
      <c r="EX22" s="10">
        <v>497.39600000000002</v>
      </c>
      <c r="EY22" s="201">
        <f>'Non Double Counted #''s'!BJ22/1000</f>
        <v>7769.0889999999999</v>
      </c>
      <c r="EZ22" s="10">
        <v>5790.3429999999998</v>
      </c>
      <c r="FA22" s="10">
        <v>1610.7719999999999</v>
      </c>
      <c r="FB22" s="10">
        <v>544.33199999999999</v>
      </c>
      <c r="FC22" s="10">
        <v>513.73500000000001</v>
      </c>
      <c r="FD22" s="201">
        <f>'Non Double Counted #''s'!BP22/1000</f>
        <v>7882.59</v>
      </c>
      <c r="FE22" s="10">
        <v>5855.817</v>
      </c>
      <c r="FF22" s="10">
        <v>1640.8689999999999</v>
      </c>
      <c r="FG22" s="10">
        <v>584.52</v>
      </c>
      <c r="FH22" s="10">
        <v>536.98</v>
      </c>
      <c r="FI22" s="201">
        <f>'Non Double Counted #''s'!BV22/1000</f>
        <v>8001.0240000000003</v>
      </c>
      <c r="FJ22" s="10">
        <v>5486.8519999999999</v>
      </c>
      <c r="FK22" s="10">
        <v>1551.3989999999999</v>
      </c>
      <c r="FL22" s="10">
        <v>631.82500000000005</v>
      </c>
      <c r="FM22" s="10">
        <v>962.77300000000002</v>
      </c>
      <c r="FN22" s="201">
        <f>'Non Double Counted #''s'!CB22/1000</f>
        <v>8096.6040000000003</v>
      </c>
      <c r="FO22" s="10">
        <v>5381.3410000000003</v>
      </c>
      <c r="FP22" s="10">
        <v>1638.2249999999999</v>
      </c>
      <c r="FQ22" s="10">
        <v>691.13400000000001</v>
      </c>
      <c r="FR22" s="271">
        <v>611.53700000000003</v>
      </c>
      <c r="FS22" s="274">
        <v>8185867</v>
      </c>
      <c r="FT22" s="23">
        <v>5818810</v>
      </c>
      <c r="FU22" s="23">
        <v>1612713</v>
      </c>
      <c r="FV22" s="23">
        <v>687496</v>
      </c>
      <c r="FW22" s="113">
        <v>754344</v>
      </c>
      <c r="FX22" s="274">
        <v>8260405</v>
      </c>
      <c r="FY22" s="274">
        <v>5851796</v>
      </c>
      <c r="FZ22" s="274">
        <v>1624852</v>
      </c>
      <c r="GA22" s="274">
        <v>712790</v>
      </c>
      <c r="GB22" s="6">
        <v>783757</v>
      </c>
    </row>
    <row r="23" spans="1:184" s="6" customFormat="1">
      <c r="A23" s="108" t="s">
        <v>25</v>
      </c>
      <c r="B23" s="110">
        <v>1860</v>
      </c>
      <c r="C23" s="110">
        <v>1770</v>
      </c>
      <c r="D23" s="110">
        <v>89</v>
      </c>
      <c r="E23" s="110">
        <v>1</v>
      </c>
      <c r="F23" s="117">
        <v>1744</v>
      </c>
      <c r="G23" s="110">
        <v>1674</v>
      </c>
      <c r="H23" s="110">
        <v>67</v>
      </c>
      <c r="I23" s="110">
        <v>3</v>
      </c>
      <c r="J23" s="117">
        <v>1950</v>
      </c>
      <c r="K23" s="110">
        <v>1875</v>
      </c>
      <c r="L23" s="110">
        <v>65</v>
      </c>
      <c r="M23" s="110">
        <v>13</v>
      </c>
      <c r="N23" s="111">
        <v>9.9</v>
      </c>
      <c r="O23" s="117">
        <v>1793.4770000000001</v>
      </c>
      <c r="P23" s="110">
        <v>1727.1130000000001</v>
      </c>
      <c r="Q23" s="110">
        <v>56.398000000000003</v>
      </c>
      <c r="R23" s="110">
        <v>8.4870000000000001</v>
      </c>
      <c r="S23" s="111">
        <v>9.9659999999999993</v>
      </c>
      <c r="T23" s="117">
        <v>1808.3440000000001</v>
      </c>
      <c r="U23" s="110">
        <v>1717.482</v>
      </c>
      <c r="V23" s="110">
        <v>55.999000000000002</v>
      </c>
      <c r="W23" s="110">
        <v>11.773999999999999</v>
      </c>
      <c r="X23" s="111">
        <v>34.863</v>
      </c>
      <c r="Y23" s="117">
        <v>1954.106</v>
      </c>
      <c r="Z23" s="110">
        <v>1881.327</v>
      </c>
      <c r="AA23" s="110">
        <v>64.966999999999999</v>
      </c>
      <c r="AB23" s="110">
        <v>12.502000000000001</v>
      </c>
      <c r="AC23" s="111">
        <v>7.8120000000000003</v>
      </c>
      <c r="AD23" s="117">
        <v>1949.6020000000001</v>
      </c>
      <c r="AE23" s="110">
        <v>1877.125</v>
      </c>
      <c r="AF23" s="110">
        <v>64.44</v>
      </c>
      <c r="AG23" s="110">
        <v>12.009</v>
      </c>
      <c r="AH23" s="111">
        <v>8.0370000000000008</v>
      </c>
      <c r="AI23" s="117">
        <v>1945.0640000000001</v>
      </c>
      <c r="AJ23" s="110">
        <v>1872.848</v>
      </c>
      <c r="AK23" s="110">
        <v>63.926000000000002</v>
      </c>
      <c r="AL23" s="110">
        <v>11.589</v>
      </c>
      <c r="AM23" s="111">
        <v>8.2899999999999991</v>
      </c>
      <c r="AN23" s="117">
        <v>1927.701</v>
      </c>
      <c r="AO23" s="110">
        <v>1856.3</v>
      </c>
      <c r="AP23" s="110">
        <v>62.893999999999998</v>
      </c>
      <c r="AQ23" s="110">
        <v>11.117000000000001</v>
      </c>
      <c r="AR23" s="111">
        <v>8.5069999999999997</v>
      </c>
      <c r="AS23" s="117">
        <v>1906.83</v>
      </c>
      <c r="AT23" s="110">
        <v>1836.3610000000001</v>
      </c>
      <c r="AU23" s="110">
        <v>61.677999999999997</v>
      </c>
      <c r="AV23" s="110">
        <v>10.617000000000001</v>
      </c>
      <c r="AW23" s="111">
        <v>8.7910000000000004</v>
      </c>
      <c r="AX23" s="117">
        <v>1882.356</v>
      </c>
      <c r="AY23" s="110">
        <v>1812.7149999999999</v>
      </c>
      <c r="AZ23" s="110">
        <v>60.597000000000001</v>
      </c>
      <c r="BA23" s="110">
        <v>10.132</v>
      </c>
      <c r="BB23" s="111">
        <v>9.0440000000000005</v>
      </c>
      <c r="BC23" s="117">
        <v>1857.5809999999999</v>
      </c>
      <c r="BD23" s="110">
        <v>1788.9849999999999</v>
      </c>
      <c r="BE23" s="110">
        <v>59.386000000000003</v>
      </c>
      <c r="BF23" s="110">
        <v>9.6669999999999998</v>
      </c>
      <c r="BG23" s="111">
        <v>9.2100000000000009</v>
      </c>
      <c r="BH23" s="117">
        <v>1830.212</v>
      </c>
      <c r="BI23" s="110">
        <v>1762.732</v>
      </c>
      <c r="BJ23" s="110">
        <v>58.009</v>
      </c>
      <c r="BK23" s="110">
        <v>9.2140000000000004</v>
      </c>
      <c r="BL23" s="111">
        <v>9.4710000000000001</v>
      </c>
      <c r="BM23" s="117">
        <v>1806.5519999999999</v>
      </c>
      <c r="BN23" s="110">
        <v>1739.886</v>
      </c>
      <c r="BO23" s="110">
        <v>56.881</v>
      </c>
      <c r="BP23" s="110">
        <v>8.7870000000000008</v>
      </c>
      <c r="BQ23" s="111">
        <v>9.7850000000000001</v>
      </c>
      <c r="BR23" s="117">
        <v>1798.1959999999999</v>
      </c>
      <c r="BS23" s="110">
        <v>1731.3610000000001</v>
      </c>
      <c r="BT23" s="110">
        <v>56.375</v>
      </c>
      <c r="BU23" s="110">
        <v>8.5340000000000007</v>
      </c>
      <c r="BV23" s="111">
        <v>10.46</v>
      </c>
      <c r="BW23" s="117">
        <v>1805.6030000000001</v>
      </c>
      <c r="BX23" s="110">
        <v>1738.4659999999999</v>
      </c>
      <c r="BY23" s="110">
        <v>56.344000000000001</v>
      </c>
      <c r="BZ23" s="110">
        <v>8.9410000000000007</v>
      </c>
      <c r="CA23" s="111">
        <v>10.792999999999999</v>
      </c>
      <c r="CB23" s="117">
        <v>1816.508</v>
      </c>
      <c r="CC23" s="110">
        <v>1748.213</v>
      </c>
      <c r="CD23" s="110">
        <v>57.011000000000003</v>
      </c>
      <c r="CE23" s="110">
        <v>9.0709999999999997</v>
      </c>
      <c r="CF23" s="111">
        <v>11.284000000000001</v>
      </c>
      <c r="CG23" s="117">
        <v>1818.6189999999999</v>
      </c>
      <c r="CH23" s="110">
        <v>1750.088</v>
      </c>
      <c r="CI23" s="110">
        <v>57.395000000000003</v>
      </c>
      <c r="CJ23" s="110">
        <v>9.5090000000000003</v>
      </c>
      <c r="CK23" s="111">
        <v>11.135999999999999</v>
      </c>
      <c r="CL23" s="117">
        <v>1821.6130000000001</v>
      </c>
      <c r="CM23" s="110">
        <v>1752.703</v>
      </c>
      <c r="CN23" s="110">
        <v>57.912999999999997</v>
      </c>
      <c r="CO23" s="110">
        <v>9.7829999999999995</v>
      </c>
      <c r="CP23" s="111">
        <v>10.997</v>
      </c>
      <c r="CQ23" s="117">
        <v>1820.261</v>
      </c>
      <c r="CR23" s="110">
        <v>1751.931</v>
      </c>
      <c r="CS23" s="110">
        <v>57.21</v>
      </c>
      <c r="CT23" s="110">
        <v>9.8010000000000002</v>
      </c>
      <c r="CU23" s="111">
        <v>11.12</v>
      </c>
      <c r="CV23" s="117">
        <v>1815.588</v>
      </c>
      <c r="CW23" s="110">
        <v>1746.8520000000001</v>
      </c>
      <c r="CX23" s="110">
        <v>57.603000000000002</v>
      </c>
      <c r="CY23" s="110">
        <v>10.182</v>
      </c>
      <c r="CZ23" s="111">
        <v>11.132999999999999</v>
      </c>
      <c r="DA23" s="117">
        <v>1811.6880000000001</v>
      </c>
      <c r="DB23" s="110">
        <v>1742.9739999999999</v>
      </c>
      <c r="DC23" s="110">
        <v>57.406999999999996</v>
      </c>
      <c r="DD23" s="110">
        <v>10.192</v>
      </c>
      <c r="DE23" s="111">
        <v>11.307</v>
      </c>
      <c r="DF23" s="117">
        <v>1806.9280000000001</v>
      </c>
      <c r="DG23" s="110">
        <v>1739.6020000000001</v>
      </c>
      <c r="DH23" s="110">
        <v>56.107999999999997</v>
      </c>
      <c r="DI23" s="110">
        <v>10.33</v>
      </c>
      <c r="DJ23" s="111">
        <v>11.218</v>
      </c>
      <c r="DK23" s="117">
        <v>1806.9770000000001</v>
      </c>
      <c r="DL23" s="110">
        <v>1734.62</v>
      </c>
      <c r="DM23" s="110">
        <v>63.057000000000002</v>
      </c>
      <c r="DN23" s="110">
        <v>12.667999999999999</v>
      </c>
      <c r="DO23" s="111">
        <v>23.623999999999999</v>
      </c>
      <c r="DP23" s="200">
        <f>'Non Double Counted #''s'!T23/1000</f>
        <v>1798.54</v>
      </c>
      <c r="DQ23" s="110">
        <v>1725.8589999999999</v>
      </c>
      <c r="DR23" s="110">
        <v>63.536999999999999</v>
      </c>
      <c r="DS23" s="110">
        <v>13.372</v>
      </c>
      <c r="DT23" s="111">
        <v>23.931000000000001</v>
      </c>
      <c r="DU23" s="200">
        <f>'Non Double Counted #''s'!Z23/1000</f>
        <v>1799.3920000000001</v>
      </c>
      <c r="DV23" s="110">
        <v>1725.7360000000001</v>
      </c>
      <c r="DW23" s="110">
        <v>64.462999999999994</v>
      </c>
      <c r="DX23" s="110">
        <v>14.23</v>
      </c>
      <c r="DY23" s="111">
        <v>24.463000000000001</v>
      </c>
      <c r="DZ23" s="200">
        <f>'Non Double Counted #''s'!AF23/1000</f>
        <v>1802.287</v>
      </c>
      <c r="EA23" s="110">
        <v>1727.2760000000001</v>
      </c>
      <c r="EB23" s="110">
        <v>65.688000000000002</v>
      </c>
      <c r="EC23" s="110">
        <v>15.234999999999999</v>
      </c>
      <c r="ED23" s="111">
        <v>25.091999999999999</v>
      </c>
      <c r="EE23" s="200">
        <f>'Non Double Counted #''s'!AL23/1000</f>
        <v>1803.3119999999999</v>
      </c>
      <c r="EF23" s="110">
        <v>1726.9780000000001</v>
      </c>
      <c r="EG23" s="110">
        <v>66.819999999999993</v>
      </c>
      <c r="EH23" s="110">
        <v>16.295999999999999</v>
      </c>
      <c r="EI23" s="111">
        <v>25.83</v>
      </c>
      <c r="EJ23" s="200">
        <f>'Non Double Counted #''s'!AR23/1000</f>
        <v>1804.02</v>
      </c>
      <c r="EK23" s="110">
        <v>1726.6769999999999</v>
      </c>
      <c r="EL23" s="110">
        <v>67.921999999999997</v>
      </c>
      <c r="EM23" s="110">
        <v>17.547000000000001</v>
      </c>
      <c r="EN23" s="111">
        <v>26.359000000000002</v>
      </c>
      <c r="EO23" s="200">
        <f>'Non Double Counted #''s'!AX23/1000</f>
        <v>1806.76</v>
      </c>
      <c r="EP23" s="110">
        <v>1727.7429999999999</v>
      </c>
      <c r="EQ23" s="110">
        <v>69.463999999999999</v>
      </c>
      <c r="ER23" s="110">
        <v>18.972999999999999</v>
      </c>
      <c r="ES23" s="111">
        <v>26.946999999999999</v>
      </c>
      <c r="ET23" s="200">
        <f>'Non Double Counted #''s'!BD23/1000</f>
        <v>1809.836</v>
      </c>
      <c r="EU23" s="110">
        <v>1729.1469999999999</v>
      </c>
      <c r="EV23" s="110">
        <v>71.155000000000001</v>
      </c>
      <c r="EW23" s="110">
        <v>20.12</v>
      </c>
      <c r="EX23" s="111">
        <v>27.451000000000001</v>
      </c>
      <c r="EY23" s="200">
        <f>'Non Double Counted #''s'!BJ23/1000</f>
        <v>1814.4680000000001</v>
      </c>
      <c r="EZ23" s="110">
        <v>1731.9490000000001</v>
      </c>
      <c r="FA23" s="110">
        <v>72.900999999999996</v>
      </c>
      <c r="FB23" s="110">
        <v>21.07</v>
      </c>
      <c r="FC23" s="111">
        <v>28.023</v>
      </c>
      <c r="FD23" s="200">
        <f>'Non Double Counted #''s'!BP23/1000</f>
        <v>1819.777</v>
      </c>
      <c r="FE23" s="110">
        <v>1735.4349999999999</v>
      </c>
      <c r="FF23" s="110">
        <v>75.081000000000003</v>
      </c>
      <c r="FG23" s="110">
        <v>23.161000000000001</v>
      </c>
      <c r="FH23" s="110">
        <v>28.497</v>
      </c>
      <c r="FI23" s="200">
        <f>'Non Double Counted #''s'!BV23/1000</f>
        <v>1852.9939999999999</v>
      </c>
      <c r="FJ23" s="110">
        <v>1739.9880000000001</v>
      </c>
      <c r="FK23" s="110">
        <v>63.124000000000002</v>
      </c>
      <c r="FL23" s="110">
        <v>22.268000000000001</v>
      </c>
      <c r="FM23" s="110">
        <v>49.882000000000005</v>
      </c>
      <c r="FN23" s="200">
        <f>'Non Double Counted #''s'!CB23/1000</f>
        <v>1855.364</v>
      </c>
      <c r="FO23" s="110">
        <v>1748.953</v>
      </c>
      <c r="FP23" s="110">
        <v>77.899000000000001</v>
      </c>
      <c r="FQ23" s="110">
        <v>25.37</v>
      </c>
      <c r="FR23" s="111">
        <v>30.937999999999999</v>
      </c>
      <c r="FS23" s="278">
        <v>1855413</v>
      </c>
      <c r="FT23" s="23">
        <v>1743721</v>
      </c>
      <c r="FU23" s="23">
        <v>65787</v>
      </c>
      <c r="FV23" s="23">
        <v>24530</v>
      </c>
      <c r="FW23" s="113">
        <v>45905</v>
      </c>
      <c r="FX23" s="274">
        <v>1854304</v>
      </c>
      <c r="FY23" s="274">
        <v>1740103</v>
      </c>
      <c r="FZ23" s="274">
        <v>66640</v>
      </c>
      <c r="GA23" s="274">
        <v>25702</v>
      </c>
      <c r="GB23" s="6">
        <v>47561</v>
      </c>
    </row>
    <row r="24" spans="1:184" s="6" customFormat="1">
      <c r="A24" s="105" t="s">
        <v>123</v>
      </c>
      <c r="B24" s="228">
        <f>SUM(B26:B38)</f>
        <v>28056</v>
      </c>
      <c r="C24" s="228">
        <f t="shared" ref="C24:BN24" si="16">SUM(C26:C38)</f>
        <v>25831</v>
      </c>
      <c r="D24" s="228">
        <f t="shared" si="16"/>
        <v>1087</v>
      </c>
      <c r="E24" s="228">
        <f t="shared" si="16"/>
        <v>1138</v>
      </c>
      <c r="F24" s="203">
        <f t="shared" si="16"/>
        <v>34837</v>
      </c>
      <c r="G24" s="228">
        <f t="shared" si="16"/>
        <v>31533</v>
      </c>
      <c r="H24" s="228">
        <f t="shared" si="16"/>
        <v>1699</v>
      </c>
      <c r="I24" s="228">
        <f t="shared" si="16"/>
        <v>1605</v>
      </c>
      <c r="J24" s="203">
        <f t="shared" si="16"/>
        <v>43166</v>
      </c>
      <c r="K24" s="228">
        <f t="shared" si="16"/>
        <v>34885</v>
      </c>
      <c r="L24" s="228">
        <f t="shared" si="16"/>
        <v>2262</v>
      </c>
      <c r="M24" s="228">
        <f t="shared" si="16"/>
        <v>6251</v>
      </c>
      <c r="N24" s="228">
        <f t="shared" si="16"/>
        <v>6018.7999999999993</v>
      </c>
      <c r="O24" s="203">
        <f t="shared" si="16"/>
        <v>52837.499000000003</v>
      </c>
      <c r="P24" s="228">
        <f t="shared" si="16"/>
        <v>44705.756999999998</v>
      </c>
      <c r="Q24" s="228">
        <f t="shared" si="16"/>
        <v>2944.5169999999994</v>
      </c>
      <c r="R24" s="228">
        <f t="shared" si="16"/>
        <v>10122.572999999999</v>
      </c>
      <c r="S24" s="228">
        <f t="shared" si="16"/>
        <v>5187.2249999999995</v>
      </c>
      <c r="T24" s="203">
        <f t="shared" si="16"/>
        <v>63197.931999999993</v>
      </c>
      <c r="U24" s="228">
        <f t="shared" si="16"/>
        <v>43210.106999999996</v>
      </c>
      <c r="V24" s="228">
        <f t="shared" si="16"/>
        <v>3006.6640000000007</v>
      </c>
      <c r="W24" s="228">
        <f t="shared" si="16"/>
        <v>15337.296</v>
      </c>
      <c r="X24" s="228">
        <f t="shared" si="16"/>
        <v>16981.161</v>
      </c>
      <c r="Y24" s="203">
        <f t="shared" si="16"/>
        <v>44319.468000000001</v>
      </c>
      <c r="Z24" s="228">
        <f t="shared" si="16"/>
        <v>38791.429000000004</v>
      </c>
      <c r="AA24" s="228">
        <f t="shared" si="16"/>
        <v>2349.7589999999996</v>
      </c>
      <c r="AB24" s="228">
        <f t="shared" si="16"/>
        <v>6663.9220000000014</v>
      </c>
      <c r="AC24" s="228">
        <f t="shared" si="16"/>
        <v>3178.2800000000007</v>
      </c>
      <c r="AD24" s="203">
        <f t="shared" si="16"/>
        <v>45244.111999999994</v>
      </c>
      <c r="AE24" s="228">
        <f t="shared" si="16"/>
        <v>39438.021000000008</v>
      </c>
      <c r="AF24" s="228">
        <f t="shared" si="16"/>
        <v>2410.6390000000001</v>
      </c>
      <c r="AG24" s="228">
        <f t="shared" si="16"/>
        <v>6974.4849999999997</v>
      </c>
      <c r="AH24" s="228">
        <f t="shared" si="16"/>
        <v>3395.4519999999993</v>
      </c>
      <c r="AI24" s="203">
        <f t="shared" si="16"/>
        <v>46114.566999999995</v>
      </c>
      <c r="AJ24" s="228">
        <f t="shared" si="16"/>
        <v>40053.518999999993</v>
      </c>
      <c r="AK24" s="228">
        <f t="shared" si="16"/>
        <v>2469.8690000000001</v>
      </c>
      <c r="AL24" s="228">
        <f t="shared" si="16"/>
        <v>7303.9230000000007</v>
      </c>
      <c r="AM24" s="228">
        <f t="shared" si="16"/>
        <v>3591.1790000000005</v>
      </c>
      <c r="AN24" s="203">
        <f t="shared" si="16"/>
        <v>46913.952999999994</v>
      </c>
      <c r="AO24" s="228">
        <f t="shared" si="16"/>
        <v>40601.185000000005</v>
      </c>
      <c r="AP24" s="228">
        <f t="shared" si="16"/>
        <v>2519.3289999999997</v>
      </c>
      <c r="AQ24" s="228">
        <f t="shared" si="16"/>
        <v>7639.1219999999985</v>
      </c>
      <c r="AR24" s="228">
        <f t="shared" si="16"/>
        <v>3793.4389999999999</v>
      </c>
      <c r="AS24" s="203">
        <f t="shared" si="16"/>
        <v>47826.618000000002</v>
      </c>
      <c r="AT24" s="228">
        <f t="shared" si="16"/>
        <v>41239.110999999997</v>
      </c>
      <c r="AU24" s="228">
        <f t="shared" si="16"/>
        <v>2579.0030000000002</v>
      </c>
      <c r="AV24" s="228">
        <f t="shared" si="16"/>
        <v>8001.9450000000006</v>
      </c>
      <c r="AW24" s="228">
        <f t="shared" si="16"/>
        <v>4008.5039999999999</v>
      </c>
      <c r="AX24" s="203">
        <f t="shared" si="16"/>
        <v>48785.945999999996</v>
      </c>
      <c r="AY24" s="228">
        <f t="shared" si="16"/>
        <v>41904.51200000001</v>
      </c>
      <c r="AZ24" s="228">
        <f t="shared" si="16"/>
        <v>2645.0289999999995</v>
      </c>
      <c r="BA24" s="228">
        <f t="shared" si="16"/>
        <v>8395.8510000000006</v>
      </c>
      <c r="BB24" s="228">
        <f t="shared" si="16"/>
        <v>4236.4049999999997</v>
      </c>
      <c r="BC24" s="203">
        <f t="shared" si="16"/>
        <v>49761.79</v>
      </c>
      <c r="BD24" s="228">
        <f t="shared" si="16"/>
        <v>42580.531999999999</v>
      </c>
      <c r="BE24" s="228">
        <f t="shared" si="16"/>
        <v>2713.95</v>
      </c>
      <c r="BF24" s="228">
        <f t="shared" si="16"/>
        <v>8821.9640000000018</v>
      </c>
      <c r="BG24" s="228">
        <f t="shared" si="16"/>
        <v>4467.308</v>
      </c>
      <c r="BH24" s="203">
        <f t="shared" si="16"/>
        <v>50770.315999999992</v>
      </c>
      <c r="BI24" s="228">
        <f t="shared" si="16"/>
        <v>43278.335999999996</v>
      </c>
      <c r="BJ24" s="228">
        <f t="shared" si="16"/>
        <v>2785.1600000000003</v>
      </c>
      <c r="BK24" s="228">
        <f t="shared" si="16"/>
        <v>9271.4600000000009</v>
      </c>
      <c r="BL24" s="228">
        <f t="shared" si="16"/>
        <v>4706.8200000000006</v>
      </c>
      <c r="BM24" s="203">
        <f t="shared" si="16"/>
        <v>51894.310000000005</v>
      </c>
      <c r="BN24" s="228">
        <f t="shared" si="16"/>
        <v>44063.159</v>
      </c>
      <c r="BO24" s="228">
        <f t="shared" ref="BO24:DZ24" si="17">SUM(BO26:BO38)</f>
        <v>2862.8499999999995</v>
      </c>
      <c r="BP24" s="228">
        <f t="shared" si="17"/>
        <v>9740.2000000000007</v>
      </c>
      <c r="BQ24" s="228">
        <f t="shared" si="17"/>
        <v>4968.3009999999995</v>
      </c>
      <c r="BR24" s="203">
        <f t="shared" si="17"/>
        <v>54065.016999999993</v>
      </c>
      <c r="BS24" s="228">
        <f t="shared" si="17"/>
        <v>45595.803000000007</v>
      </c>
      <c r="BT24" s="228">
        <f t="shared" si="17"/>
        <v>3023.8910000000001</v>
      </c>
      <c r="BU24" s="228">
        <f t="shared" si="17"/>
        <v>10607.055</v>
      </c>
      <c r="BV24" s="228">
        <f t="shared" si="17"/>
        <v>5445.3230000000003</v>
      </c>
      <c r="BW24" s="203">
        <f t="shared" si="17"/>
        <v>55120.936000000002</v>
      </c>
      <c r="BX24" s="228">
        <f t="shared" si="17"/>
        <v>46379.325000000004</v>
      </c>
      <c r="BY24" s="228">
        <f t="shared" si="17"/>
        <v>3083.8760000000002</v>
      </c>
      <c r="BZ24" s="228">
        <f t="shared" si="17"/>
        <v>11039.334999999997</v>
      </c>
      <c r="CA24" s="228">
        <f t="shared" si="17"/>
        <v>5657.7350000000006</v>
      </c>
      <c r="CB24" s="203">
        <f t="shared" si="17"/>
        <v>56003.243000000002</v>
      </c>
      <c r="CC24" s="228">
        <f t="shared" si="17"/>
        <v>47026.274000000005</v>
      </c>
      <c r="CD24" s="228">
        <f t="shared" si="17"/>
        <v>3121.0209999999997</v>
      </c>
      <c r="CE24" s="228">
        <f t="shared" si="17"/>
        <v>11474.088999999998</v>
      </c>
      <c r="CF24" s="228">
        <f t="shared" si="17"/>
        <v>5855.9479999999994</v>
      </c>
      <c r="CG24" s="203">
        <f t="shared" si="17"/>
        <v>56815.040999999997</v>
      </c>
      <c r="CH24" s="228">
        <f t="shared" si="17"/>
        <v>47634.593000000001</v>
      </c>
      <c r="CI24" s="228">
        <f t="shared" si="17"/>
        <v>3152.0480000000002</v>
      </c>
      <c r="CJ24" s="228">
        <f t="shared" si="17"/>
        <v>11892.565000000001</v>
      </c>
      <c r="CK24" s="228">
        <f t="shared" si="17"/>
        <v>6028.4</v>
      </c>
      <c r="CL24" s="203">
        <f t="shared" si="17"/>
        <v>57590.563000000009</v>
      </c>
      <c r="CM24" s="228">
        <f t="shared" si="17"/>
        <v>48210.928</v>
      </c>
      <c r="CN24" s="228">
        <f t="shared" si="17"/>
        <v>3184.8889999999997</v>
      </c>
      <c r="CO24" s="228">
        <f t="shared" si="17"/>
        <v>12283.194</v>
      </c>
      <c r="CP24" s="228">
        <f t="shared" si="17"/>
        <v>6194.7460000000001</v>
      </c>
      <c r="CQ24" s="203">
        <f t="shared" si="17"/>
        <v>58388.388999999996</v>
      </c>
      <c r="CR24" s="228">
        <f t="shared" si="17"/>
        <v>48808.160000000003</v>
      </c>
      <c r="CS24" s="228">
        <f t="shared" si="17"/>
        <v>3227.2030000000004</v>
      </c>
      <c r="CT24" s="228">
        <f t="shared" si="17"/>
        <v>12703.904999999997</v>
      </c>
      <c r="CU24" s="228">
        <f t="shared" si="17"/>
        <v>6353.0259999999998</v>
      </c>
      <c r="CV24" s="203">
        <f t="shared" si="17"/>
        <v>59340.026999999987</v>
      </c>
      <c r="CW24" s="228">
        <f t="shared" si="17"/>
        <v>49528.738000000005</v>
      </c>
      <c r="CX24" s="228">
        <f t="shared" si="17"/>
        <v>3282.0629999999996</v>
      </c>
      <c r="CY24" s="228">
        <f t="shared" si="17"/>
        <v>13186.340999999999</v>
      </c>
      <c r="CZ24" s="228">
        <f t="shared" si="17"/>
        <v>6529.2259999999997</v>
      </c>
      <c r="DA24" s="203">
        <f t="shared" si="17"/>
        <v>60262.972000000002</v>
      </c>
      <c r="DB24" s="228">
        <f t="shared" si="17"/>
        <v>50234.275999999998</v>
      </c>
      <c r="DC24" s="228">
        <f t="shared" si="17"/>
        <v>3331.8929999999996</v>
      </c>
      <c r="DD24" s="228">
        <f t="shared" si="17"/>
        <v>13672.499999999998</v>
      </c>
      <c r="DE24" s="228">
        <f t="shared" si="17"/>
        <v>6696.802999999999</v>
      </c>
      <c r="DF24" s="203">
        <f t="shared" si="17"/>
        <v>61150.112000000001</v>
      </c>
      <c r="DG24" s="228">
        <f t="shared" si="17"/>
        <v>50913.644000000008</v>
      </c>
      <c r="DH24" s="228">
        <f t="shared" si="17"/>
        <v>3382.7160000000003</v>
      </c>
      <c r="DI24" s="228">
        <f t="shared" si="17"/>
        <v>14158.905000000002</v>
      </c>
      <c r="DJ24" s="228">
        <f t="shared" si="17"/>
        <v>6853.7520000000004</v>
      </c>
      <c r="DK24" s="203">
        <f t="shared" si="17"/>
        <v>63454.082000000002</v>
      </c>
      <c r="DL24" s="228">
        <f t="shared" si="17"/>
        <v>53130.218000000008</v>
      </c>
      <c r="DM24" s="228">
        <f t="shared" si="17"/>
        <v>3616.308</v>
      </c>
      <c r="DN24" s="228">
        <f t="shared" si="17"/>
        <v>15760.659</v>
      </c>
      <c r="DO24" s="228">
        <f t="shared" si="17"/>
        <v>8468.9090000000015</v>
      </c>
      <c r="DP24" s="203">
        <f t="shared" si="17"/>
        <v>64484.47099999999</v>
      </c>
      <c r="DQ24" s="228">
        <f t="shared" si="17"/>
        <v>53914.411999999982</v>
      </c>
      <c r="DR24" s="228">
        <f t="shared" si="17"/>
        <v>3691.1140000000005</v>
      </c>
      <c r="DS24" s="228">
        <f t="shared" si="17"/>
        <v>16323.781000000001</v>
      </c>
      <c r="DT24" s="228">
        <f t="shared" si="17"/>
        <v>8684.4070000000011</v>
      </c>
      <c r="DU24" s="203">
        <f t="shared" si="17"/>
        <v>65408.425000000003</v>
      </c>
      <c r="DV24" s="228">
        <f t="shared" si="17"/>
        <v>54620.876999999993</v>
      </c>
      <c r="DW24" s="228">
        <f t="shared" si="17"/>
        <v>3756.4960000000001</v>
      </c>
      <c r="DX24" s="228">
        <f t="shared" si="17"/>
        <v>16877.631999999998</v>
      </c>
      <c r="DY24" s="228">
        <f t="shared" si="17"/>
        <v>8880.5490000000009</v>
      </c>
      <c r="DZ24" s="203">
        <f t="shared" si="17"/>
        <v>66253.108000000007</v>
      </c>
      <c r="EA24" s="228">
        <f t="shared" ref="EA24:GB24" si="18">SUM(EA26:EA38)</f>
        <v>55270.305000000008</v>
      </c>
      <c r="EB24" s="228">
        <f t="shared" si="18"/>
        <v>3809.6980000000008</v>
      </c>
      <c r="EC24" s="228">
        <f t="shared" si="18"/>
        <v>17410.523000000001</v>
      </c>
      <c r="ED24" s="228">
        <f t="shared" si="18"/>
        <v>9069.402</v>
      </c>
      <c r="EE24" s="203">
        <f t="shared" si="18"/>
        <v>67120.712</v>
      </c>
      <c r="EF24" s="228">
        <f t="shared" si="18"/>
        <v>55938.21899999999</v>
      </c>
      <c r="EG24" s="228">
        <f t="shared" si="18"/>
        <v>3873.7480000000005</v>
      </c>
      <c r="EH24" s="228">
        <f t="shared" si="18"/>
        <v>17932.335000000003</v>
      </c>
      <c r="EI24" s="228">
        <f t="shared" si="18"/>
        <v>9254.6209999999992</v>
      </c>
      <c r="EJ24" s="203">
        <f t="shared" si="18"/>
        <v>67999.838000000003</v>
      </c>
      <c r="EK24" s="228">
        <f t="shared" si="18"/>
        <v>56614.871999999996</v>
      </c>
      <c r="EL24" s="228">
        <f t="shared" si="18"/>
        <v>3934.4350000000004</v>
      </c>
      <c r="EM24" s="228">
        <f t="shared" si="18"/>
        <v>18466.755999999998</v>
      </c>
      <c r="EN24" s="228">
        <f t="shared" si="18"/>
        <v>9447.0950000000012</v>
      </c>
      <c r="EO24" s="203">
        <f t="shared" si="18"/>
        <v>68970.534000000014</v>
      </c>
      <c r="EP24" s="228">
        <f t="shared" si="18"/>
        <v>57363.276000000005</v>
      </c>
      <c r="EQ24" s="228">
        <f t="shared" si="18"/>
        <v>4010.2990000000004</v>
      </c>
      <c r="ER24" s="228">
        <f t="shared" si="18"/>
        <v>19005.155999999999</v>
      </c>
      <c r="ES24" s="228">
        <f t="shared" si="18"/>
        <v>9647.11</v>
      </c>
      <c r="ET24" s="203">
        <f t="shared" si="18"/>
        <v>69880.943999999989</v>
      </c>
      <c r="EU24" s="228">
        <f t="shared" si="18"/>
        <v>58067.002999999997</v>
      </c>
      <c r="EV24" s="228">
        <f t="shared" si="18"/>
        <v>4077.473</v>
      </c>
      <c r="EW24" s="228">
        <f t="shared" si="18"/>
        <v>19546.445000000003</v>
      </c>
      <c r="EX24" s="228">
        <f t="shared" si="18"/>
        <v>9842.8190000000031</v>
      </c>
      <c r="EY24" s="203">
        <f t="shared" si="18"/>
        <v>70854.947999999989</v>
      </c>
      <c r="EZ24" s="228">
        <f t="shared" si="18"/>
        <v>58815.583000000006</v>
      </c>
      <c r="FA24" s="228">
        <f t="shared" si="18"/>
        <v>4162.5369999999984</v>
      </c>
      <c r="FB24" s="228">
        <f t="shared" si="18"/>
        <v>20110.062000000002</v>
      </c>
      <c r="FC24" s="228">
        <f t="shared" si="18"/>
        <v>10047.484</v>
      </c>
      <c r="FD24" s="203">
        <f t="shared" si="18"/>
        <v>71568.080999999991</v>
      </c>
      <c r="FE24" s="228">
        <f t="shared" si="18"/>
        <v>59243.488000000005</v>
      </c>
      <c r="FF24" s="228">
        <f t="shared" si="18"/>
        <v>4246.396999999999</v>
      </c>
      <c r="FG24" s="228">
        <f t="shared" si="18"/>
        <v>20594.024000000001</v>
      </c>
      <c r="FH24" s="228">
        <f t="shared" si="18"/>
        <v>10287.92</v>
      </c>
      <c r="FI24" s="203">
        <f t="shared" ref="FI24" si="19">SUM(FI26:FI38)</f>
        <v>71945.553</v>
      </c>
      <c r="FJ24" s="228">
        <f t="shared" si="18"/>
        <v>47788.259000000005</v>
      </c>
      <c r="FK24" s="228">
        <f t="shared" si="18"/>
        <v>3422.8</v>
      </c>
      <c r="FL24" s="228">
        <f t="shared" si="18"/>
        <v>20596.438999999998</v>
      </c>
      <c r="FM24" s="228">
        <f t="shared" si="18"/>
        <v>20734.493999999999</v>
      </c>
      <c r="FN24" s="203">
        <f t="shared" si="18"/>
        <v>72864.747999999992</v>
      </c>
      <c r="FO24" s="228">
        <f t="shared" si="18"/>
        <v>39994.398999999998</v>
      </c>
      <c r="FP24" s="228">
        <f t="shared" si="18"/>
        <v>3846.6090000000008</v>
      </c>
      <c r="FQ24" s="228">
        <f t="shared" si="18"/>
        <v>21921.508000000002</v>
      </c>
      <c r="FR24" s="270">
        <f t="shared" si="18"/>
        <v>10171.208000000001</v>
      </c>
      <c r="FS24" s="270">
        <f t="shared" si="18"/>
        <v>73579431</v>
      </c>
      <c r="FT24" s="270">
        <f t="shared" si="18"/>
        <v>57474352</v>
      </c>
      <c r="FU24" s="270">
        <f t="shared" si="18"/>
        <v>3801130</v>
      </c>
      <c r="FV24" s="270">
        <f t="shared" si="18"/>
        <v>21443574</v>
      </c>
      <c r="FW24" s="270">
        <f t="shared" si="18"/>
        <v>12303949</v>
      </c>
      <c r="FX24" s="270">
        <f t="shared" si="18"/>
        <v>74254423</v>
      </c>
      <c r="FY24" s="270">
        <f t="shared" si="18"/>
        <v>57851508</v>
      </c>
      <c r="FZ24" s="270">
        <f t="shared" si="18"/>
        <v>3844176</v>
      </c>
      <c r="GA24" s="270">
        <f t="shared" si="18"/>
        <v>21756918</v>
      </c>
      <c r="GB24" s="270">
        <f t="shared" si="18"/>
        <v>12558739</v>
      </c>
    </row>
    <row r="25" spans="1:184" s="6" customFormat="1">
      <c r="A25" s="105"/>
      <c r="B25" s="59"/>
      <c r="C25" s="59"/>
      <c r="D25" s="59"/>
      <c r="E25" s="59"/>
      <c r="F25" s="106"/>
      <c r="G25" s="59"/>
      <c r="H25" s="59"/>
      <c r="I25" s="59"/>
      <c r="J25" s="106"/>
      <c r="K25" s="59"/>
      <c r="L25" s="59"/>
      <c r="M25" s="59"/>
      <c r="N25" s="59"/>
      <c r="O25" s="106"/>
      <c r="P25" s="59"/>
      <c r="Q25" s="59"/>
      <c r="R25" s="59"/>
      <c r="S25" s="59"/>
      <c r="T25" s="106"/>
      <c r="U25" s="59"/>
      <c r="V25" s="59"/>
      <c r="W25" s="59"/>
      <c r="X25" s="59"/>
      <c r="Y25" s="106"/>
      <c r="Z25" s="59"/>
      <c r="AA25" s="59"/>
      <c r="AB25" s="59"/>
      <c r="AC25" s="59"/>
      <c r="AD25" s="106"/>
      <c r="AE25" s="59"/>
      <c r="AF25" s="59"/>
      <c r="AG25" s="59"/>
      <c r="AH25" s="59"/>
      <c r="AI25" s="106"/>
      <c r="AJ25" s="59"/>
      <c r="AK25" s="59"/>
      <c r="AL25" s="59"/>
      <c r="AM25" s="59"/>
      <c r="AN25" s="106"/>
      <c r="AO25" s="59"/>
      <c r="AP25" s="59"/>
      <c r="AQ25" s="59"/>
      <c r="AR25" s="59"/>
      <c r="AS25" s="106"/>
      <c r="AT25" s="59"/>
      <c r="AU25" s="59"/>
      <c r="AV25" s="59"/>
      <c r="AW25" s="59"/>
      <c r="AX25" s="106"/>
      <c r="AY25" s="59"/>
      <c r="AZ25" s="59"/>
      <c r="BA25" s="59"/>
      <c r="BB25" s="59"/>
      <c r="BC25" s="106"/>
      <c r="BD25" s="59"/>
      <c r="BE25" s="59"/>
      <c r="BF25" s="59"/>
      <c r="BG25" s="59"/>
      <c r="BH25" s="106"/>
      <c r="BI25" s="59"/>
      <c r="BJ25" s="59"/>
      <c r="BK25" s="59"/>
      <c r="BL25" s="59"/>
      <c r="BM25" s="106"/>
      <c r="BN25" s="59"/>
      <c r="BO25" s="59"/>
      <c r="BP25" s="59"/>
      <c r="BQ25" s="59"/>
      <c r="BR25" s="106"/>
      <c r="BS25" s="59"/>
      <c r="BT25" s="59"/>
      <c r="BU25" s="59"/>
      <c r="BV25" s="59"/>
      <c r="BW25" s="106"/>
      <c r="BX25" s="59"/>
      <c r="BY25" s="59"/>
      <c r="BZ25" s="59"/>
      <c r="CA25" s="59"/>
      <c r="CB25" s="106"/>
      <c r="CC25" s="59"/>
      <c r="CD25" s="59"/>
      <c r="CE25" s="59"/>
      <c r="CF25" s="59"/>
      <c r="CG25" s="106"/>
      <c r="CH25" s="59"/>
      <c r="CI25" s="59"/>
      <c r="CJ25" s="59"/>
      <c r="CK25" s="59"/>
      <c r="CL25" s="106"/>
      <c r="CM25" s="59"/>
      <c r="CN25" s="59"/>
      <c r="CO25" s="59"/>
      <c r="CP25" s="59"/>
      <c r="CQ25" s="106"/>
      <c r="CR25" s="59"/>
      <c r="CS25" s="59"/>
      <c r="CT25" s="59"/>
      <c r="CU25" s="59"/>
      <c r="CV25" s="106"/>
      <c r="CW25" s="59"/>
      <c r="CX25" s="59"/>
      <c r="CY25" s="59"/>
      <c r="CZ25" s="59"/>
      <c r="DA25" s="106"/>
      <c r="DB25" s="59"/>
      <c r="DC25" s="59"/>
      <c r="DD25" s="59"/>
      <c r="DE25" s="59"/>
      <c r="DF25" s="106"/>
      <c r="DG25" s="59"/>
      <c r="DH25" s="59"/>
      <c r="DI25" s="59"/>
      <c r="DJ25" s="59"/>
      <c r="DK25" s="106"/>
      <c r="DL25" s="59"/>
      <c r="DM25" s="59"/>
      <c r="DN25" s="59"/>
      <c r="DO25" s="59"/>
      <c r="DP25" s="204"/>
      <c r="DQ25" s="59"/>
      <c r="DR25" s="59"/>
      <c r="DS25" s="59"/>
      <c r="DT25" s="59"/>
      <c r="DU25" s="204"/>
      <c r="DV25" s="59"/>
      <c r="DW25" s="59"/>
      <c r="DX25" s="59"/>
      <c r="DY25" s="59"/>
      <c r="DZ25" s="204"/>
      <c r="EA25" s="59"/>
      <c r="EB25" s="59"/>
      <c r="EC25" s="59"/>
      <c r="ED25" s="59"/>
      <c r="EE25" s="204"/>
      <c r="EF25" s="59"/>
      <c r="EG25" s="59"/>
      <c r="EH25" s="59"/>
      <c r="EI25" s="59"/>
      <c r="EJ25" s="204"/>
      <c r="EK25" s="59"/>
      <c r="EL25" s="59"/>
      <c r="EM25" s="59"/>
      <c r="EN25" s="59"/>
      <c r="EO25" s="204"/>
      <c r="EP25" s="59"/>
      <c r="EQ25" s="59"/>
      <c r="ER25" s="59"/>
      <c r="ES25" s="59"/>
      <c r="ET25" s="204"/>
      <c r="EU25" s="59"/>
      <c r="EV25" s="59"/>
      <c r="EW25" s="59"/>
      <c r="EX25" s="59"/>
      <c r="EY25" s="204"/>
      <c r="EZ25" s="59"/>
      <c r="FA25" s="59"/>
      <c r="FB25" s="59"/>
      <c r="FC25" s="59"/>
      <c r="FD25" s="204"/>
      <c r="FE25" s="59"/>
      <c r="FF25" s="59"/>
      <c r="FG25" s="59"/>
      <c r="FH25" s="59"/>
      <c r="FI25" s="204"/>
      <c r="FJ25" s="59"/>
      <c r="FK25" s="59"/>
      <c r="FL25" s="59"/>
      <c r="FM25" s="59"/>
      <c r="FN25" s="204"/>
      <c r="FO25" s="59"/>
      <c r="FP25" s="59"/>
      <c r="FQ25" s="59"/>
      <c r="FR25" s="257"/>
      <c r="FT25" s="23"/>
      <c r="FU25" s="23"/>
      <c r="FV25" s="23"/>
      <c r="FW25" s="113"/>
      <c r="GB25" s="6">
        <v>0</v>
      </c>
    </row>
    <row r="26" spans="1:184" s="6" customFormat="1">
      <c r="A26" s="102" t="s">
        <v>41</v>
      </c>
      <c r="B26" s="10">
        <v>227</v>
      </c>
      <c r="C26" s="10">
        <v>175</v>
      </c>
      <c r="D26" s="10">
        <v>7</v>
      </c>
      <c r="E26" s="10">
        <v>45</v>
      </c>
      <c r="F26" s="118">
        <v>302</v>
      </c>
      <c r="G26" s="10">
        <v>239</v>
      </c>
      <c r="H26" s="10">
        <v>9</v>
      </c>
      <c r="I26" s="10">
        <v>54</v>
      </c>
      <c r="J26" s="118">
        <v>400</v>
      </c>
      <c r="K26" s="10">
        <v>308</v>
      </c>
      <c r="L26" s="10">
        <v>14</v>
      </c>
      <c r="M26" s="10">
        <v>9</v>
      </c>
      <c r="N26" s="10">
        <v>78.3</v>
      </c>
      <c r="O26" s="118">
        <v>550.04300000000001</v>
      </c>
      <c r="P26" s="10">
        <v>420.745</v>
      </c>
      <c r="Q26" s="10">
        <v>22.832999999999998</v>
      </c>
      <c r="R26" s="10">
        <v>17.803000000000001</v>
      </c>
      <c r="S26" s="10">
        <v>106.465</v>
      </c>
      <c r="T26" s="118">
        <v>626.93200000000002</v>
      </c>
      <c r="U26" s="10">
        <v>434.22500000000002</v>
      </c>
      <c r="V26" s="10">
        <v>21.968</v>
      </c>
      <c r="W26" s="10">
        <v>25.765000000000001</v>
      </c>
      <c r="X26" s="10">
        <v>170.739</v>
      </c>
      <c r="Y26" s="118">
        <v>418.488</v>
      </c>
      <c r="Z26" s="10">
        <v>328.74900000000002</v>
      </c>
      <c r="AA26" s="10">
        <v>14.879</v>
      </c>
      <c r="AB26" s="10">
        <v>9.8629999999999995</v>
      </c>
      <c r="AC26" s="10">
        <v>74.86</v>
      </c>
      <c r="AD26" s="118">
        <v>449.61099999999999</v>
      </c>
      <c r="AE26" s="10">
        <v>353.49900000000002</v>
      </c>
      <c r="AF26" s="10">
        <v>16.393000000000001</v>
      </c>
      <c r="AG26" s="10">
        <v>10.962999999999999</v>
      </c>
      <c r="AH26" s="10">
        <v>79.718999999999994</v>
      </c>
      <c r="AI26" s="118">
        <v>488.41500000000002</v>
      </c>
      <c r="AJ26" s="10">
        <v>384.536</v>
      </c>
      <c r="AK26" s="10">
        <v>18.202000000000002</v>
      </c>
      <c r="AL26" s="10">
        <v>12.353999999999999</v>
      </c>
      <c r="AM26" s="10">
        <v>85.677000000000007</v>
      </c>
      <c r="AN26" s="118">
        <v>513.70100000000002</v>
      </c>
      <c r="AO26" s="10">
        <v>403.94799999999998</v>
      </c>
      <c r="AP26" s="10">
        <v>19.411000000000001</v>
      </c>
      <c r="AQ26" s="10">
        <v>13.492000000000001</v>
      </c>
      <c r="AR26" s="10">
        <v>90.341999999999999</v>
      </c>
      <c r="AS26" s="118">
        <v>532.49</v>
      </c>
      <c r="AT26" s="10">
        <v>418.33100000000002</v>
      </c>
      <c r="AU26" s="10">
        <v>20.568999999999999</v>
      </c>
      <c r="AV26" s="10">
        <v>14.48</v>
      </c>
      <c r="AW26" s="10">
        <v>93.59</v>
      </c>
      <c r="AX26" s="118">
        <v>544.26800000000003</v>
      </c>
      <c r="AY26" s="10">
        <v>426.03399999999999</v>
      </c>
      <c r="AZ26" s="10">
        <v>21.347000000000001</v>
      </c>
      <c r="BA26" s="10">
        <v>15.365</v>
      </c>
      <c r="BB26" s="10">
        <v>96.887</v>
      </c>
      <c r="BC26" s="118">
        <v>539.30999999999995</v>
      </c>
      <c r="BD26" s="10">
        <v>419.37099999999998</v>
      </c>
      <c r="BE26" s="10">
        <v>21.459</v>
      </c>
      <c r="BF26" s="10">
        <v>15.811</v>
      </c>
      <c r="BG26" s="10">
        <v>98.48</v>
      </c>
      <c r="BH26" s="118">
        <v>541.97900000000004</v>
      </c>
      <c r="BI26" s="10">
        <v>418.24400000000003</v>
      </c>
      <c r="BJ26" s="10">
        <v>21.867000000000001</v>
      </c>
      <c r="BK26" s="10">
        <v>16.466999999999999</v>
      </c>
      <c r="BL26" s="10">
        <v>101.86799999999999</v>
      </c>
      <c r="BM26" s="118">
        <v>547.15099999999995</v>
      </c>
      <c r="BN26" s="10">
        <v>419.64499999999998</v>
      </c>
      <c r="BO26" s="10">
        <v>22.466999999999999</v>
      </c>
      <c r="BP26" s="10">
        <v>17.218</v>
      </c>
      <c r="BQ26" s="10">
        <v>105.039</v>
      </c>
      <c r="BR26" s="118">
        <v>569.05399999999997</v>
      </c>
      <c r="BS26" s="10">
        <v>435.75299999999999</v>
      </c>
      <c r="BT26" s="10">
        <v>23.202000000000002</v>
      </c>
      <c r="BU26" s="10">
        <v>18.667000000000002</v>
      </c>
      <c r="BV26" s="10">
        <v>110.099</v>
      </c>
      <c r="BW26" s="118">
        <v>586.72199999999998</v>
      </c>
      <c r="BX26" s="10">
        <v>448.85199999999998</v>
      </c>
      <c r="BY26" s="10">
        <v>24.600999999999999</v>
      </c>
      <c r="BZ26" s="10">
        <v>19.547999999999998</v>
      </c>
      <c r="CA26" s="10">
        <v>113.26900000000001</v>
      </c>
      <c r="CB26" s="118">
        <v>596.90599999999995</v>
      </c>
      <c r="CC26" s="10">
        <v>455.19799999999998</v>
      </c>
      <c r="CD26" s="10">
        <v>26.103999999999999</v>
      </c>
      <c r="CE26" s="10">
        <v>20.053999999999998</v>
      </c>
      <c r="CF26" s="10">
        <v>115.604</v>
      </c>
      <c r="CG26" s="118">
        <v>600.62199999999996</v>
      </c>
      <c r="CH26" s="10">
        <v>457.62700000000001</v>
      </c>
      <c r="CI26" s="10">
        <v>25.068000000000001</v>
      </c>
      <c r="CJ26" s="10">
        <v>20.806999999999999</v>
      </c>
      <c r="CK26" s="10">
        <v>117.92700000000001</v>
      </c>
      <c r="CL26" s="118">
        <v>601.58100000000002</v>
      </c>
      <c r="CM26" s="10">
        <v>458.61500000000001</v>
      </c>
      <c r="CN26" s="10">
        <v>23.623999999999999</v>
      </c>
      <c r="CO26" s="10">
        <v>21.452999999999999</v>
      </c>
      <c r="CP26" s="10">
        <v>119.342</v>
      </c>
      <c r="CQ26" s="118">
        <v>605.21199999999999</v>
      </c>
      <c r="CR26" s="10">
        <v>460.04</v>
      </c>
      <c r="CS26" s="10">
        <v>22.965</v>
      </c>
      <c r="CT26" s="10">
        <v>22.109000000000002</v>
      </c>
      <c r="CU26" s="10">
        <v>122.20699999999999</v>
      </c>
      <c r="CV26" s="118">
        <v>608.846</v>
      </c>
      <c r="CW26" s="10">
        <v>460.80900000000003</v>
      </c>
      <c r="CX26" s="10">
        <v>23.451000000000001</v>
      </c>
      <c r="CY26" s="10">
        <v>23.122</v>
      </c>
      <c r="CZ26" s="10">
        <v>124.586</v>
      </c>
      <c r="DA26" s="118">
        <v>615.20500000000004</v>
      </c>
      <c r="DB26" s="10">
        <v>464.16800000000001</v>
      </c>
      <c r="DC26" s="10">
        <v>23.925999999999998</v>
      </c>
      <c r="DD26" s="10">
        <v>23.736000000000001</v>
      </c>
      <c r="DE26" s="10">
        <v>127.111</v>
      </c>
      <c r="DF26" s="118">
        <v>619.5</v>
      </c>
      <c r="DG26" s="10">
        <v>466.041</v>
      </c>
      <c r="DH26" s="10">
        <v>24.067</v>
      </c>
      <c r="DI26" s="10">
        <v>24.795000000000002</v>
      </c>
      <c r="DJ26" s="10">
        <v>129.392</v>
      </c>
      <c r="DK26" s="118">
        <v>627.428</v>
      </c>
      <c r="DL26" s="10">
        <v>473.14299999999997</v>
      </c>
      <c r="DM26" s="10">
        <v>28.774999999999999</v>
      </c>
      <c r="DN26" s="10">
        <v>27.824999999999999</v>
      </c>
      <c r="DO26" s="10">
        <v>157.49700000000001</v>
      </c>
      <c r="DP26" s="201">
        <f>'Non Double Counted #''s'!T26/1000</f>
        <v>633.16</v>
      </c>
      <c r="DQ26" s="10">
        <v>476.68799999999999</v>
      </c>
      <c r="DR26" s="10">
        <v>29.751000000000001</v>
      </c>
      <c r="DS26" s="10">
        <v>30.178999999999998</v>
      </c>
      <c r="DT26" s="10">
        <v>158.614</v>
      </c>
      <c r="DU26" s="201">
        <f>'Non Double Counted #''s'!Z26/1000</f>
        <v>642.39099999999996</v>
      </c>
      <c r="DV26" s="10">
        <v>482.74900000000002</v>
      </c>
      <c r="DW26" s="10">
        <v>30.963000000000001</v>
      </c>
      <c r="DX26" s="10">
        <v>32.756999999999998</v>
      </c>
      <c r="DY26" s="10">
        <v>160.74199999999999</v>
      </c>
      <c r="DZ26" s="201">
        <f>'Non Double Counted #''s'!AF26/1000</f>
        <v>650.42600000000004</v>
      </c>
      <c r="EA26" s="10">
        <v>487.83800000000002</v>
      </c>
      <c r="EB26" s="10">
        <v>31.545999999999999</v>
      </c>
      <c r="EC26" s="10">
        <v>35.012</v>
      </c>
      <c r="ED26" s="10">
        <v>163.351</v>
      </c>
      <c r="EE26" s="201">
        <f>'Non Double Counted #''s'!AL26/1000</f>
        <v>660.97500000000002</v>
      </c>
      <c r="EF26" s="10">
        <v>495.51400000000001</v>
      </c>
      <c r="EG26" s="10">
        <v>32.654000000000003</v>
      </c>
      <c r="EH26" s="10">
        <v>37.231999999999999</v>
      </c>
      <c r="EI26" s="10">
        <v>165.49100000000001</v>
      </c>
      <c r="EJ26" s="201">
        <f>'Non Double Counted #''s'!AR26/1000</f>
        <v>668.625</v>
      </c>
      <c r="EK26" s="10">
        <v>500.7</v>
      </c>
      <c r="EL26" s="10">
        <v>33.335000000000001</v>
      </c>
      <c r="EM26" s="10">
        <v>39.506999999999998</v>
      </c>
      <c r="EN26" s="10">
        <v>167.595</v>
      </c>
      <c r="EO26" s="201">
        <f>'Non Double Counted #''s'!AX26/1000</f>
        <v>676.30100000000004</v>
      </c>
      <c r="EP26" s="10">
        <v>506.54199999999997</v>
      </c>
      <c r="EQ26" s="10">
        <v>33.988</v>
      </c>
      <c r="ER26" s="10">
        <v>41.259</v>
      </c>
      <c r="ES26" s="10">
        <v>169.24</v>
      </c>
      <c r="ET26" s="201">
        <f>'Non Double Counted #''s'!BD26/1000</f>
        <v>681.11099999999999</v>
      </c>
      <c r="EU26" s="10">
        <v>509.57600000000002</v>
      </c>
      <c r="EV26" s="10">
        <v>34.982999999999997</v>
      </c>
      <c r="EW26" s="10">
        <v>42.558999999999997</v>
      </c>
      <c r="EX26" s="10">
        <v>170.33500000000001</v>
      </c>
      <c r="EY26" s="201">
        <f>'Non Double Counted #''s'!BJ26/1000</f>
        <v>686.29300000000001</v>
      </c>
      <c r="EZ26" s="10">
        <v>513.08299999999997</v>
      </c>
      <c r="FA26" s="10">
        <v>36.192999999999998</v>
      </c>
      <c r="FB26" s="10">
        <v>43.972999999999999</v>
      </c>
      <c r="FC26" s="10">
        <v>171.24700000000001</v>
      </c>
      <c r="FD26" s="201">
        <f>'Non Double Counted #''s'!BP26/1000</f>
        <v>698.47299999999996</v>
      </c>
      <c r="FE26" s="10">
        <v>519.66399999999999</v>
      </c>
      <c r="FF26" s="10">
        <v>35.808999999999997</v>
      </c>
      <c r="FG26" s="10">
        <v>46.768000000000001</v>
      </c>
      <c r="FH26" s="10">
        <v>178.15299999999999</v>
      </c>
      <c r="FI26" s="201">
        <f>'Non Double Counted #''s'!BV26/1000</f>
        <v>710.23099999999999</v>
      </c>
      <c r="FJ26" s="10">
        <v>473.57600000000002</v>
      </c>
      <c r="FK26" s="10">
        <v>23.263000000000002</v>
      </c>
      <c r="FL26" s="10">
        <v>39.249000000000002</v>
      </c>
      <c r="FM26" s="10">
        <v>213.392</v>
      </c>
      <c r="FN26" s="201">
        <f>'Non Double Counted #''s'!CB26/1000</f>
        <v>722.71799999999996</v>
      </c>
      <c r="FO26" s="10">
        <v>501.80099999999999</v>
      </c>
      <c r="FP26" s="10">
        <v>32.44</v>
      </c>
      <c r="FQ26" s="10">
        <v>47.389000000000003</v>
      </c>
      <c r="FR26" s="271">
        <v>196.70500000000001</v>
      </c>
      <c r="FS26" s="274">
        <v>731449</v>
      </c>
      <c r="FT26" s="23">
        <v>493430</v>
      </c>
      <c r="FU26" s="23">
        <v>27373</v>
      </c>
      <c r="FV26" s="23">
        <v>44869</v>
      </c>
      <c r="FW26" s="113">
        <v>210646</v>
      </c>
      <c r="FX26" s="274">
        <v>735132</v>
      </c>
      <c r="FY26" s="274">
        <v>494719</v>
      </c>
      <c r="FZ26" s="274">
        <v>28467</v>
      </c>
      <c r="GA26" s="274">
        <v>48499</v>
      </c>
      <c r="GB26" s="6">
        <v>211946</v>
      </c>
    </row>
    <row r="27" spans="1:184" s="6" customFormat="1">
      <c r="A27" s="102" t="s">
        <v>42</v>
      </c>
      <c r="B27" s="10">
        <v>1302</v>
      </c>
      <c r="C27" s="10">
        <v>1170</v>
      </c>
      <c r="D27" s="10">
        <v>43</v>
      </c>
      <c r="E27" s="10">
        <v>89</v>
      </c>
      <c r="F27" s="118">
        <v>1775</v>
      </c>
      <c r="G27" s="10">
        <v>1615</v>
      </c>
      <c r="H27" s="10">
        <v>53</v>
      </c>
      <c r="I27" s="10">
        <v>107</v>
      </c>
      <c r="J27" s="118">
        <v>2718</v>
      </c>
      <c r="K27" s="10">
        <v>2240</v>
      </c>
      <c r="L27" s="10">
        <v>75</v>
      </c>
      <c r="M27" s="10">
        <v>441</v>
      </c>
      <c r="N27" s="10">
        <v>402.8</v>
      </c>
      <c r="O27" s="118">
        <v>3665.3389999999999</v>
      </c>
      <c r="P27" s="10">
        <v>3277.59</v>
      </c>
      <c r="Q27" s="10">
        <v>114.96</v>
      </c>
      <c r="R27" s="10">
        <v>688.35500000000002</v>
      </c>
      <c r="S27" s="10">
        <v>272.78899999999999</v>
      </c>
      <c r="T27" s="118">
        <v>5130.6319999999996</v>
      </c>
      <c r="U27" s="10">
        <v>3871.7150000000001</v>
      </c>
      <c r="V27" s="10">
        <v>154.316</v>
      </c>
      <c r="W27" s="10">
        <v>1295.317</v>
      </c>
      <c r="X27" s="10">
        <v>1104.6010000000001</v>
      </c>
      <c r="Y27" s="118">
        <v>2810.1350000000002</v>
      </c>
      <c r="Z27" s="10">
        <v>2547.6010000000001</v>
      </c>
      <c r="AA27" s="10">
        <v>80.391999999999996</v>
      </c>
      <c r="AB27" s="10">
        <v>465.32499999999999</v>
      </c>
      <c r="AC27" s="10">
        <v>182.142</v>
      </c>
      <c r="AD27" s="118">
        <v>2889.8679999999999</v>
      </c>
      <c r="AE27" s="10">
        <v>2617.9540000000002</v>
      </c>
      <c r="AF27" s="10">
        <v>83.744</v>
      </c>
      <c r="AG27" s="10">
        <v>482.7</v>
      </c>
      <c r="AH27" s="10">
        <v>188.17</v>
      </c>
      <c r="AI27" s="118">
        <v>2968.9319999999998</v>
      </c>
      <c r="AJ27" s="10">
        <v>2686.77</v>
      </c>
      <c r="AK27" s="10">
        <v>87.100999999999999</v>
      </c>
      <c r="AL27" s="10">
        <v>501.04500000000002</v>
      </c>
      <c r="AM27" s="10">
        <v>195.06100000000001</v>
      </c>
      <c r="AN27" s="118">
        <v>3067.1439999999998</v>
      </c>
      <c r="AO27" s="10">
        <v>2773.5889999999999</v>
      </c>
      <c r="AP27" s="10">
        <v>91.031000000000006</v>
      </c>
      <c r="AQ27" s="10">
        <v>525.18899999999996</v>
      </c>
      <c r="AR27" s="10">
        <v>202.524</v>
      </c>
      <c r="AS27" s="118">
        <v>3183.5410000000002</v>
      </c>
      <c r="AT27" s="10">
        <v>2875.9690000000001</v>
      </c>
      <c r="AU27" s="10">
        <v>95.629000000000005</v>
      </c>
      <c r="AV27" s="10">
        <v>552.74400000000003</v>
      </c>
      <c r="AW27" s="10">
        <v>211.94300000000001</v>
      </c>
      <c r="AX27" s="118">
        <v>3308.2620000000002</v>
      </c>
      <c r="AY27" s="10">
        <v>2983.7080000000001</v>
      </c>
      <c r="AZ27" s="10">
        <v>100.178</v>
      </c>
      <c r="BA27" s="10">
        <v>582.12900000000002</v>
      </c>
      <c r="BB27" s="10">
        <v>224.376</v>
      </c>
      <c r="BC27" s="118">
        <v>3437.1010000000001</v>
      </c>
      <c r="BD27" s="10">
        <v>3093.817</v>
      </c>
      <c r="BE27" s="10">
        <v>105.202</v>
      </c>
      <c r="BF27" s="10">
        <v>615.34100000000001</v>
      </c>
      <c r="BG27" s="10">
        <v>238.08199999999999</v>
      </c>
      <c r="BH27" s="118">
        <v>3535.1779999999999</v>
      </c>
      <c r="BI27" s="10">
        <v>3175.4870000000001</v>
      </c>
      <c r="BJ27" s="10">
        <v>109.187</v>
      </c>
      <c r="BK27" s="10">
        <v>644.35</v>
      </c>
      <c r="BL27" s="10">
        <v>250.50399999999999</v>
      </c>
      <c r="BM27" s="118">
        <v>3622.181</v>
      </c>
      <c r="BN27" s="10">
        <v>3245.7339999999999</v>
      </c>
      <c r="BO27" s="10">
        <v>112.964</v>
      </c>
      <c r="BP27" s="10">
        <v>671.84400000000005</v>
      </c>
      <c r="BQ27" s="10">
        <v>263.483</v>
      </c>
      <c r="BR27" s="118">
        <v>3762.2289999999998</v>
      </c>
      <c r="BS27" s="10">
        <v>3356.7890000000002</v>
      </c>
      <c r="BT27" s="10">
        <v>121.337</v>
      </c>
      <c r="BU27" s="10">
        <v>725.322</v>
      </c>
      <c r="BV27" s="10">
        <v>284.10300000000001</v>
      </c>
      <c r="BW27" s="118">
        <v>3867.3780000000002</v>
      </c>
      <c r="BX27" s="10">
        <v>3447.3780000000002</v>
      </c>
      <c r="BY27" s="10">
        <v>126.51600000000001</v>
      </c>
      <c r="BZ27" s="10">
        <v>763.76</v>
      </c>
      <c r="CA27" s="10">
        <v>293.48399999999998</v>
      </c>
      <c r="CB27" s="118">
        <v>3993.5630000000001</v>
      </c>
      <c r="CC27" s="10">
        <v>3556.366</v>
      </c>
      <c r="CD27" s="10">
        <v>131.79400000000001</v>
      </c>
      <c r="CE27" s="10">
        <v>806.096</v>
      </c>
      <c r="CF27" s="10">
        <v>305.40300000000002</v>
      </c>
      <c r="CG27" s="118">
        <v>4147.7610000000004</v>
      </c>
      <c r="CH27" s="10">
        <v>3691.4960000000001</v>
      </c>
      <c r="CI27" s="10">
        <v>140.268</v>
      </c>
      <c r="CJ27" s="10">
        <v>848.36199999999997</v>
      </c>
      <c r="CK27" s="10">
        <v>315.99700000000001</v>
      </c>
      <c r="CL27" s="118">
        <v>4307.0739999999996</v>
      </c>
      <c r="CM27" s="10">
        <v>3829.2260000000001</v>
      </c>
      <c r="CN27" s="10">
        <v>148.51</v>
      </c>
      <c r="CO27" s="10">
        <v>897.66700000000003</v>
      </c>
      <c r="CP27" s="10">
        <v>329.33800000000002</v>
      </c>
      <c r="CQ27" s="118">
        <v>4432.2020000000002</v>
      </c>
      <c r="CR27" s="10">
        <v>3936.8530000000001</v>
      </c>
      <c r="CS27" s="10">
        <v>155.87</v>
      </c>
      <c r="CT27" s="10">
        <v>942.34699999999998</v>
      </c>
      <c r="CU27" s="10">
        <v>339.47899999999998</v>
      </c>
      <c r="CV27" s="118">
        <v>4552.2070000000003</v>
      </c>
      <c r="CW27" s="10">
        <v>4041.2339999999999</v>
      </c>
      <c r="CX27" s="10">
        <v>162.464</v>
      </c>
      <c r="CY27" s="10">
        <v>987.74400000000003</v>
      </c>
      <c r="CZ27" s="10">
        <v>348.50900000000001</v>
      </c>
      <c r="DA27" s="118">
        <v>4667.277</v>
      </c>
      <c r="DB27" s="10">
        <v>4142.5370000000003</v>
      </c>
      <c r="DC27" s="10">
        <v>169.214</v>
      </c>
      <c r="DD27" s="10">
        <v>1036.7909999999999</v>
      </c>
      <c r="DE27" s="10">
        <v>355.52600000000001</v>
      </c>
      <c r="DF27" s="118">
        <v>4778.3320000000003</v>
      </c>
      <c r="DG27" s="10">
        <v>4239.1189999999997</v>
      </c>
      <c r="DH27" s="10">
        <v>175.506</v>
      </c>
      <c r="DI27" s="10">
        <v>1084.25</v>
      </c>
      <c r="DJ27" s="10">
        <v>363.70699999999999</v>
      </c>
      <c r="DK27" s="118">
        <v>5166.8100000000004</v>
      </c>
      <c r="DL27" s="10">
        <v>4612.9189999999999</v>
      </c>
      <c r="DM27" s="10">
        <v>193.59200000000001</v>
      </c>
      <c r="DN27" s="10">
        <v>1327.0129999999999</v>
      </c>
      <c r="DO27" s="10">
        <v>436.65</v>
      </c>
      <c r="DP27" s="201">
        <f>'Non Double Counted #''s'!T27/1000</f>
        <v>5303.6319999999996</v>
      </c>
      <c r="DQ27" s="10">
        <v>4729.75</v>
      </c>
      <c r="DR27" s="10">
        <v>204.39099999999999</v>
      </c>
      <c r="DS27" s="10">
        <v>1398.39</v>
      </c>
      <c r="DT27" s="10">
        <v>450.78</v>
      </c>
      <c r="DU27" s="201">
        <f>'Non Double Counted #''s'!Z27/1000</f>
        <v>5449.1949999999997</v>
      </c>
      <c r="DV27" s="10">
        <v>4853.2939999999999</v>
      </c>
      <c r="DW27" s="10">
        <v>215.59100000000001</v>
      </c>
      <c r="DX27" s="10">
        <v>1472.0129999999999</v>
      </c>
      <c r="DY27" s="10">
        <v>466.62700000000001</v>
      </c>
      <c r="DZ27" s="201">
        <f>'Non Double Counted #''s'!AF27/1000</f>
        <v>5585.5119999999997</v>
      </c>
      <c r="EA27" s="10">
        <v>4968.6229999999996</v>
      </c>
      <c r="EB27" s="10">
        <v>226.16900000000001</v>
      </c>
      <c r="EC27" s="10">
        <v>1541.0129999999999</v>
      </c>
      <c r="ED27" s="10">
        <v>482.23899999999998</v>
      </c>
      <c r="EE27" s="201">
        <f>'Non Double Counted #''s'!AL27/1000</f>
        <v>5750.4750000000004</v>
      </c>
      <c r="EF27" s="10">
        <v>5108.2179999999998</v>
      </c>
      <c r="EG27" s="10">
        <v>239.86699999999999</v>
      </c>
      <c r="EH27" s="10">
        <v>1616.3520000000001</v>
      </c>
      <c r="EI27" s="10">
        <v>499.89499999999998</v>
      </c>
      <c r="EJ27" s="201">
        <f>'Non Double Counted #''s'!AR27/1000</f>
        <v>5961.2389999999996</v>
      </c>
      <c r="EK27" s="10">
        <v>5285.6319999999996</v>
      </c>
      <c r="EL27" s="10">
        <v>256.952</v>
      </c>
      <c r="EM27" s="10">
        <v>1710.4169999999999</v>
      </c>
      <c r="EN27" s="10">
        <v>523.17100000000005</v>
      </c>
      <c r="EO27" s="201">
        <f>'Non Double Counted #''s'!AX27/1000</f>
        <v>6178.2510000000002</v>
      </c>
      <c r="EP27" s="10">
        <v>5464.0129999999999</v>
      </c>
      <c r="EQ27" s="10">
        <v>277.16199999999998</v>
      </c>
      <c r="ER27" s="10">
        <v>1811.8779999999999</v>
      </c>
      <c r="ES27" s="10">
        <v>549.22400000000005</v>
      </c>
      <c r="ET27" s="201">
        <f>'Non Double Counted #''s'!BD27/1000</f>
        <v>6353.4210000000003</v>
      </c>
      <c r="EU27" s="10">
        <v>5607.8940000000002</v>
      </c>
      <c r="EV27" s="10">
        <v>294.83199999999999</v>
      </c>
      <c r="EW27" s="10">
        <v>1905.2270000000001</v>
      </c>
      <c r="EX27" s="10">
        <v>569.45299999999997</v>
      </c>
      <c r="EY27" s="201">
        <f>'Non Double Counted #''s'!BJ27/1000</f>
        <v>6500.18</v>
      </c>
      <c r="EZ27" s="10">
        <v>5726.9589999999998</v>
      </c>
      <c r="FA27" s="10">
        <v>311.86900000000003</v>
      </c>
      <c r="FB27" s="10">
        <v>1983.116</v>
      </c>
      <c r="FC27" s="10">
        <v>586.39400000000001</v>
      </c>
      <c r="FD27" s="201">
        <f>'Non Double Counted #''s'!BP27/1000</f>
        <v>6595.7780000000002</v>
      </c>
      <c r="FE27" s="10">
        <v>5785.2809999999999</v>
      </c>
      <c r="FF27" s="10">
        <v>333.49700000000001</v>
      </c>
      <c r="FG27" s="10">
        <v>2060.7350000000001</v>
      </c>
      <c r="FH27" s="10">
        <v>607.24700000000007</v>
      </c>
      <c r="FI27" s="201">
        <f>'Non Double Counted #''s'!BV27/1000</f>
        <v>6392.0169999999998</v>
      </c>
      <c r="FJ27" s="10">
        <v>4667.1210000000001</v>
      </c>
      <c r="FK27" s="10">
        <v>259.00799999999998</v>
      </c>
      <c r="FL27" s="10">
        <v>1895.1489999999999</v>
      </c>
      <c r="FM27" s="10">
        <v>1465.8879999999999</v>
      </c>
      <c r="FN27" s="201">
        <f>'Non Double Counted #''s'!CB27/1000</f>
        <v>6482.5050000000001</v>
      </c>
      <c r="FO27" s="10">
        <v>3822.0230000000001</v>
      </c>
      <c r="FP27" s="10">
        <v>295.09399999999999</v>
      </c>
      <c r="FQ27" s="10">
        <v>2000.116</v>
      </c>
      <c r="FR27" s="271">
        <v>539.38300000000004</v>
      </c>
      <c r="FS27" s="274">
        <v>6553255</v>
      </c>
      <c r="FT27" s="23">
        <v>5522144</v>
      </c>
      <c r="FU27" s="23">
        <v>297985</v>
      </c>
      <c r="FV27" s="23">
        <v>1976106</v>
      </c>
      <c r="FW27" s="113">
        <v>733126</v>
      </c>
      <c r="FX27" s="274">
        <v>6626624</v>
      </c>
      <c r="FY27" s="274">
        <v>5565411</v>
      </c>
      <c r="FZ27" s="274">
        <v>306933</v>
      </c>
      <c r="GA27" s="274">
        <v>2005117</v>
      </c>
      <c r="GB27" s="6">
        <v>754280</v>
      </c>
    </row>
    <row r="28" spans="1:184" s="6" customFormat="1">
      <c r="A28" s="102" t="s">
        <v>43</v>
      </c>
      <c r="B28" s="10">
        <v>15717</v>
      </c>
      <c r="C28" s="10">
        <v>14455</v>
      </c>
      <c r="D28" s="10">
        <v>884</v>
      </c>
      <c r="E28" s="10">
        <v>378</v>
      </c>
      <c r="F28" s="118">
        <v>19970</v>
      </c>
      <c r="G28" s="10">
        <v>17871</v>
      </c>
      <c r="H28" s="10">
        <v>1404</v>
      </c>
      <c r="I28" s="10">
        <v>695</v>
      </c>
      <c r="J28" s="118">
        <v>23669</v>
      </c>
      <c r="K28" s="10">
        <v>18032</v>
      </c>
      <c r="L28" s="10">
        <v>1819</v>
      </c>
      <c r="M28" s="10">
        <v>4544</v>
      </c>
      <c r="N28" s="10">
        <v>3817.5</v>
      </c>
      <c r="O28" s="118">
        <v>29811.427</v>
      </c>
      <c r="P28" s="10">
        <v>24263.159</v>
      </c>
      <c r="Q28" s="10">
        <v>2309.9349999999999</v>
      </c>
      <c r="R28" s="10">
        <v>7704.348</v>
      </c>
      <c r="S28" s="10">
        <v>3238.3330000000001</v>
      </c>
      <c r="T28" s="118">
        <v>33871.648000000001</v>
      </c>
      <c r="U28" s="10">
        <v>20122.958999999999</v>
      </c>
      <c r="V28" s="10">
        <v>2219.19</v>
      </c>
      <c r="W28" s="10">
        <v>10969.132</v>
      </c>
      <c r="X28" s="10">
        <v>11529.499</v>
      </c>
      <c r="Y28" s="118">
        <v>24286.016</v>
      </c>
      <c r="Z28" s="10">
        <v>20676.235000000001</v>
      </c>
      <c r="AA28" s="10">
        <v>1878.155</v>
      </c>
      <c r="AB28" s="10">
        <v>4876.1310000000003</v>
      </c>
      <c r="AC28" s="10">
        <v>1731.626</v>
      </c>
      <c r="AD28" s="118">
        <v>24820.027999999998</v>
      </c>
      <c r="AE28" s="10">
        <v>21001.72</v>
      </c>
      <c r="AF28" s="10">
        <v>1920.075</v>
      </c>
      <c r="AG28" s="10">
        <v>5122.5410000000002</v>
      </c>
      <c r="AH28" s="10">
        <v>1898.2329999999999</v>
      </c>
      <c r="AI28" s="118">
        <v>25360.064999999999</v>
      </c>
      <c r="AJ28" s="10">
        <v>21351.564999999999</v>
      </c>
      <c r="AK28" s="10">
        <v>1961.3779999999999</v>
      </c>
      <c r="AL28" s="10">
        <v>5387.7129999999997</v>
      </c>
      <c r="AM28" s="10">
        <v>2047.1220000000001</v>
      </c>
      <c r="AN28" s="118">
        <v>25844.406999999999</v>
      </c>
      <c r="AO28" s="10">
        <v>21649.205000000002</v>
      </c>
      <c r="AP28" s="10">
        <v>1995.06</v>
      </c>
      <c r="AQ28" s="10">
        <v>5656.3490000000002</v>
      </c>
      <c r="AR28" s="10">
        <v>2200.1419999999998</v>
      </c>
      <c r="AS28" s="118">
        <v>26441.101999999999</v>
      </c>
      <c r="AT28" s="10">
        <v>22040.31</v>
      </c>
      <c r="AU28" s="10">
        <v>2036.066</v>
      </c>
      <c r="AV28" s="10">
        <v>5950.9570000000003</v>
      </c>
      <c r="AW28" s="10">
        <v>2364.7260000000001</v>
      </c>
      <c r="AX28" s="118">
        <v>27102.159</v>
      </c>
      <c r="AY28" s="10">
        <v>22478.111000000001</v>
      </c>
      <c r="AZ28" s="10">
        <v>2085.27</v>
      </c>
      <c r="BA28" s="10">
        <v>6273.3040000000001</v>
      </c>
      <c r="BB28" s="10">
        <v>2538.7779999999998</v>
      </c>
      <c r="BC28" s="118">
        <v>27777.037</v>
      </c>
      <c r="BD28" s="10">
        <v>22930.097000000002</v>
      </c>
      <c r="BE28" s="10">
        <v>2135.9409999999998</v>
      </c>
      <c r="BF28" s="10">
        <v>6622</v>
      </c>
      <c r="BG28" s="10">
        <v>2710.9989999999998</v>
      </c>
      <c r="BH28" s="118">
        <v>28464.18</v>
      </c>
      <c r="BI28" s="10">
        <v>23387.466</v>
      </c>
      <c r="BJ28" s="10">
        <v>2188.4630000000002</v>
      </c>
      <c r="BK28" s="10">
        <v>6995.1109999999999</v>
      </c>
      <c r="BL28" s="10">
        <v>2888.2510000000002</v>
      </c>
      <c r="BM28" s="118">
        <v>29218.117999999999</v>
      </c>
      <c r="BN28" s="10">
        <v>23891.998</v>
      </c>
      <c r="BO28" s="10">
        <v>2246.221</v>
      </c>
      <c r="BP28" s="10">
        <v>7385.5060000000003</v>
      </c>
      <c r="BQ28" s="10">
        <v>3079.8989999999999</v>
      </c>
      <c r="BR28" s="118">
        <v>30392.925999999999</v>
      </c>
      <c r="BS28" s="10">
        <v>24619.977999999999</v>
      </c>
      <c r="BT28" s="10">
        <v>2354.9229999999998</v>
      </c>
      <c r="BU28" s="10">
        <v>8063.4110000000001</v>
      </c>
      <c r="BV28" s="10">
        <v>3418.0250000000001</v>
      </c>
      <c r="BW28" s="118">
        <v>30854.222000000002</v>
      </c>
      <c r="BX28" s="10">
        <v>24903.962</v>
      </c>
      <c r="BY28" s="10">
        <v>2382.8029999999999</v>
      </c>
      <c r="BZ28" s="10">
        <v>8374.7049999999999</v>
      </c>
      <c r="CA28" s="10">
        <v>3567.4569999999999</v>
      </c>
      <c r="CB28" s="118">
        <v>31124.2</v>
      </c>
      <c r="CC28" s="10">
        <v>25029.008000000002</v>
      </c>
      <c r="CD28" s="10">
        <v>2394.1239999999998</v>
      </c>
      <c r="CE28" s="10">
        <v>8681.0370000000003</v>
      </c>
      <c r="CF28" s="10">
        <v>3701.0680000000002</v>
      </c>
      <c r="CG28" s="118">
        <v>31295.494999999999</v>
      </c>
      <c r="CH28" s="10">
        <v>25090.924999999999</v>
      </c>
      <c r="CI28" s="10">
        <v>2393.4340000000002</v>
      </c>
      <c r="CJ28" s="10">
        <v>8960.7800000000007</v>
      </c>
      <c r="CK28" s="10">
        <v>3811.136</v>
      </c>
      <c r="CL28" s="118">
        <v>31472.342000000001</v>
      </c>
      <c r="CM28" s="10">
        <v>25157.904999999999</v>
      </c>
      <c r="CN28" s="10">
        <v>2397.317</v>
      </c>
      <c r="CO28" s="10">
        <v>9199.7009999999991</v>
      </c>
      <c r="CP28" s="10">
        <v>3917.12</v>
      </c>
      <c r="CQ28" s="118">
        <v>31762.19</v>
      </c>
      <c r="CR28" s="10">
        <v>25331.044000000002</v>
      </c>
      <c r="CS28" s="10">
        <v>2411.1770000000001</v>
      </c>
      <c r="CT28" s="10">
        <v>9475.9750000000004</v>
      </c>
      <c r="CU28" s="10">
        <v>4019.9690000000001</v>
      </c>
      <c r="CV28" s="118">
        <v>32217.707999999999</v>
      </c>
      <c r="CW28" s="10">
        <v>25638.91</v>
      </c>
      <c r="CX28" s="10">
        <v>2439.991</v>
      </c>
      <c r="CY28" s="10">
        <v>9794.5380000000005</v>
      </c>
      <c r="CZ28" s="10">
        <v>4138.8069999999998</v>
      </c>
      <c r="DA28" s="118">
        <v>32682.794000000002</v>
      </c>
      <c r="DB28" s="10">
        <v>25973.011999999999</v>
      </c>
      <c r="DC28" s="10">
        <v>2462.114</v>
      </c>
      <c r="DD28" s="10">
        <v>10125.344999999999</v>
      </c>
      <c r="DE28" s="10">
        <v>4247.6679999999997</v>
      </c>
      <c r="DF28" s="118">
        <v>33145.120999999999</v>
      </c>
      <c r="DG28" s="10">
        <v>26306.164000000001</v>
      </c>
      <c r="DH28" s="10">
        <v>2487.0059999999999</v>
      </c>
      <c r="DI28" s="10">
        <v>10459.616</v>
      </c>
      <c r="DJ28" s="10">
        <v>4351.951</v>
      </c>
      <c r="DK28" s="118">
        <v>33998.767</v>
      </c>
      <c r="DL28" s="10">
        <v>27099.007000000001</v>
      </c>
      <c r="DM28" s="10">
        <v>2596.1979999999999</v>
      </c>
      <c r="DN28" s="10">
        <v>11215.439</v>
      </c>
      <c r="DO28" s="10">
        <v>5150.2309999999998</v>
      </c>
      <c r="DP28" s="201">
        <f>'Non Double Counted #''s'!T28/1000</f>
        <v>34507.03</v>
      </c>
      <c r="DQ28" s="10">
        <v>27458.17</v>
      </c>
      <c r="DR28" s="10">
        <v>2620.9140000000002</v>
      </c>
      <c r="DS28" s="10">
        <v>11559.297</v>
      </c>
      <c r="DT28" s="10">
        <v>5300.1729999999998</v>
      </c>
      <c r="DU28" s="201">
        <f>'Non Double Counted #''s'!Z28/1000</f>
        <v>34916.495000000003</v>
      </c>
      <c r="DV28" s="10">
        <v>27746.851999999999</v>
      </c>
      <c r="DW28" s="10">
        <v>2639.4270000000001</v>
      </c>
      <c r="DX28" s="10">
        <v>11894.503000000001</v>
      </c>
      <c r="DY28" s="10">
        <v>5426.1490000000003</v>
      </c>
      <c r="DZ28" s="201">
        <f>'Non Double Counted #''s'!AF28/1000</f>
        <v>35307.398000000001</v>
      </c>
      <c r="EA28" s="10">
        <v>28028.792000000001</v>
      </c>
      <c r="EB28" s="10">
        <v>2655.518</v>
      </c>
      <c r="EC28" s="10">
        <v>12227.183000000001</v>
      </c>
      <c r="ED28" s="10">
        <v>5543.5559999999996</v>
      </c>
      <c r="EE28" s="201">
        <f>'Non Double Counted #''s'!AL28/1000</f>
        <v>35629.665999999997</v>
      </c>
      <c r="EF28" s="10">
        <v>28252.861000000001</v>
      </c>
      <c r="EG28" s="10">
        <v>2670.8789999999999</v>
      </c>
      <c r="EH28" s="10">
        <v>12535.120999999999</v>
      </c>
      <c r="EI28" s="10">
        <v>5650.375</v>
      </c>
      <c r="EJ28" s="201">
        <f>'Non Double Counted #''s'!AR28/1000</f>
        <v>35885.415000000001</v>
      </c>
      <c r="EK28" s="10">
        <v>28415.293000000001</v>
      </c>
      <c r="EL28" s="10">
        <v>2679.3980000000001</v>
      </c>
      <c r="EM28" s="10">
        <v>12820.321</v>
      </c>
      <c r="EN28" s="10">
        <v>5758.4970000000003</v>
      </c>
      <c r="EO28" s="201">
        <f>'Non Double Counted #''s'!AX28/1000</f>
        <v>36121.296000000002</v>
      </c>
      <c r="EP28" s="10">
        <v>28558.602999999999</v>
      </c>
      <c r="EQ28" s="10">
        <v>2689.2350000000001</v>
      </c>
      <c r="ER28" s="10">
        <v>13079.902</v>
      </c>
      <c r="ES28" s="10">
        <v>5864.1620000000003</v>
      </c>
      <c r="ET28" s="201">
        <f>'Non Double Counted #''s'!BD28/1000</f>
        <v>36377.534</v>
      </c>
      <c r="EU28" s="10">
        <v>28721.608</v>
      </c>
      <c r="EV28" s="10">
        <v>2700.2759999999998</v>
      </c>
      <c r="EW28" s="10">
        <v>13350.116</v>
      </c>
      <c r="EX28" s="10">
        <v>5970.2690000000002</v>
      </c>
      <c r="EY28" s="201">
        <f>'Non Double Counted #''s'!BJ28/1000</f>
        <v>36756.665999999997</v>
      </c>
      <c r="EZ28" s="10">
        <v>28982.67</v>
      </c>
      <c r="FA28" s="10">
        <v>2725.6309999999999</v>
      </c>
      <c r="FB28" s="10">
        <v>13671.817999999999</v>
      </c>
      <c r="FC28" s="10">
        <v>6093.5119999999997</v>
      </c>
      <c r="FD28" s="201">
        <f>'Non Double Counted #''s'!BP28/1000</f>
        <v>36961.663999999997</v>
      </c>
      <c r="FE28" s="10">
        <v>29069.71</v>
      </c>
      <c r="FF28" s="10">
        <v>2738.1379999999999</v>
      </c>
      <c r="FG28" s="10">
        <v>13903.441000000001</v>
      </c>
      <c r="FH28" s="10">
        <v>6210.1379999999999</v>
      </c>
      <c r="FI28" s="201">
        <f>'Non Double Counted #''s'!BV28/1000</f>
        <v>37253.955999999998</v>
      </c>
      <c r="FJ28" s="10">
        <v>21453.934000000001</v>
      </c>
      <c r="FK28" s="10">
        <v>2299.0720000000001</v>
      </c>
      <c r="FL28" s="10">
        <v>14013.718999999999</v>
      </c>
      <c r="FM28" s="10">
        <v>13500.95</v>
      </c>
      <c r="FN28" s="201">
        <f>'Non Double Counted #''s'!CB28/1000</f>
        <v>37691.911999999997</v>
      </c>
      <c r="FO28" s="10">
        <v>15794.343999999999</v>
      </c>
      <c r="FP28" s="10">
        <v>2474.4349999999999</v>
      </c>
      <c r="FQ28" s="10">
        <v>14806.105</v>
      </c>
      <c r="FR28" s="271">
        <v>6089.5230000000001</v>
      </c>
      <c r="FS28" s="274">
        <v>38041430</v>
      </c>
      <c r="FT28" s="23">
        <v>28033826</v>
      </c>
      <c r="FU28" s="23">
        <v>2515716</v>
      </c>
      <c r="FV28" s="23">
        <v>14537666</v>
      </c>
      <c r="FW28" s="113">
        <v>7491888</v>
      </c>
      <c r="FX28" s="274">
        <v>38332521</v>
      </c>
      <c r="FY28" s="274">
        <v>28173949</v>
      </c>
      <c r="FZ28" s="274">
        <v>2519483</v>
      </c>
      <c r="GA28" s="274">
        <v>14719326</v>
      </c>
      <c r="GB28" s="6">
        <v>7639089</v>
      </c>
    </row>
    <row r="29" spans="1:184" s="6" customFormat="1">
      <c r="A29" s="102" t="s">
        <v>44</v>
      </c>
      <c r="B29" s="10">
        <v>1754</v>
      </c>
      <c r="C29" s="10">
        <v>1701</v>
      </c>
      <c r="D29" s="10">
        <v>40</v>
      </c>
      <c r="E29" s="10">
        <v>13</v>
      </c>
      <c r="F29" s="118">
        <v>2209</v>
      </c>
      <c r="G29" s="10">
        <v>2120</v>
      </c>
      <c r="H29" s="10">
        <v>66</v>
      </c>
      <c r="I29" s="10">
        <v>23</v>
      </c>
      <c r="J29" s="118">
        <v>2890</v>
      </c>
      <c r="K29" s="10">
        <v>2571</v>
      </c>
      <c r="L29" s="10">
        <v>102</v>
      </c>
      <c r="M29" s="10">
        <v>339</v>
      </c>
      <c r="N29" s="10">
        <v>216.6</v>
      </c>
      <c r="O29" s="118">
        <v>3294.473</v>
      </c>
      <c r="P29" s="10">
        <v>3065.7240000000002</v>
      </c>
      <c r="Q29" s="10">
        <v>135.995</v>
      </c>
      <c r="R29" s="10">
        <v>424.30900000000003</v>
      </c>
      <c r="S29" s="10">
        <v>92.754000000000005</v>
      </c>
      <c r="T29" s="118">
        <v>4301.2610000000004</v>
      </c>
      <c r="U29" s="10">
        <v>3558.5790000000002</v>
      </c>
      <c r="V29" s="10">
        <v>159.279</v>
      </c>
      <c r="W29" s="10">
        <v>735.09900000000005</v>
      </c>
      <c r="X29" s="10">
        <v>583.40300000000002</v>
      </c>
      <c r="Y29" s="118">
        <v>2977.893</v>
      </c>
      <c r="Z29" s="10">
        <v>2811.944</v>
      </c>
      <c r="AA29" s="10">
        <v>108.508</v>
      </c>
      <c r="AB29" s="10">
        <v>356.97899999999998</v>
      </c>
      <c r="AC29" s="10">
        <v>57.441000000000003</v>
      </c>
      <c r="AD29" s="118">
        <v>3061.5659999999998</v>
      </c>
      <c r="AE29" s="10">
        <v>2886.0920000000001</v>
      </c>
      <c r="AF29" s="10">
        <v>113.46</v>
      </c>
      <c r="AG29" s="10">
        <v>367.84100000000001</v>
      </c>
      <c r="AH29" s="10">
        <v>62.014000000000003</v>
      </c>
      <c r="AI29" s="118">
        <v>3133.6289999999999</v>
      </c>
      <c r="AJ29" s="10">
        <v>2949.1280000000002</v>
      </c>
      <c r="AK29" s="10">
        <v>118.351</v>
      </c>
      <c r="AL29" s="10">
        <v>378.35300000000001</v>
      </c>
      <c r="AM29" s="10">
        <v>66.150000000000006</v>
      </c>
      <c r="AN29" s="118">
        <v>3169.991</v>
      </c>
      <c r="AO29" s="10">
        <v>2978.5450000000001</v>
      </c>
      <c r="AP29" s="10">
        <v>121.408</v>
      </c>
      <c r="AQ29" s="10">
        <v>385.68599999999998</v>
      </c>
      <c r="AR29" s="10">
        <v>70.037999999999997</v>
      </c>
      <c r="AS29" s="118">
        <v>3208.723</v>
      </c>
      <c r="AT29" s="10">
        <v>3009.1210000000001</v>
      </c>
      <c r="AU29" s="10">
        <v>125.45399999999999</v>
      </c>
      <c r="AV29" s="10">
        <v>392.98399999999998</v>
      </c>
      <c r="AW29" s="10">
        <v>74.147999999999996</v>
      </c>
      <c r="AX29" s="118">
        <v>3237.45</v>
      </c>
      <c r="AY29" s="10">
        <v>3030.7939999999999</v>
      </c>
      <c r="AZ29" s="10">
        <v>128.5</v>
      </c>
      <c r="BA29" s="10">
        <v>399.60399999999998</v>
      </c>
      <c r="BB29" s="10">
        <v>78.156000000000006</v>
      </c>
      <c r="BC29" s="118">
        <v>3260.48</v>
      </c>
      <c r="BD29" s="10">
        <v>3047.39</v>
      </c>
      <c r="BE29" s="10">
        <v>131.19399999999999</v>
      </c>
      <c r="BF29" s="10">
        <v>407.01499999999999</v>
      </c>
      <c r="BG29" s="10">
        <v>81.896000000000001</v>
      </c>
      <c r="BH29" s="118">
        <v>3262.28</v>
      </c>
      <c r="BI29" s="10">
        <v>3044.66</v>
      </c>
      <c r="BJ29" s="10">
        <v>132.334</v>
      </c>
      <c r="BK29" s="10">
        <v>412.33800000000002</v>
      </c>
      <c r="BL29" s="10">
        <v>85.286000000000001</v>
      </c>
      <c r="BM29" s="118">
        <v>3275.8220000000001</v>
      </c>
      <c r="BN29" s="10">
        <v>3052.297</v>
      </c>
      <c r="BO29" s="10">
        <v>134.23099999999999</v>
      </c>
      <c r="BP29" s="10">
        <v>418.36200000000002</v>
      </c>
      <c r="BQ29" s="10">
        <v>89.293999999999997</v>
      </c>
      <c r="BR29" s="118">
        <v>3368.221</v>
      </c>
      <c r="BS29" s="10">
        <v>3129.9360000000001</v>
      </c>
      <c r="BT29" s="10">
        <v>141.60300000000001</v>
      </c>
      <c r="BU29" s="10">
        <v>440.59800000000001</v>
      </c>
      <c r="BV29" s="10">
        <v>96.682000000000002</v>
      </c>
      <c r="BW29" s="118">
        <v>3460.6439999999998</v>
      </c>
      <c r="BX29" s="10">
        <v>3211.9569999999999</v>
      </c>
      <c r="BY29" s="10">
        <v>146.77000000000001</v>
      </c>
      <c r="BZ29" s="10">
        <v>456.65699999999998</v>
      </c>
      <c r="CA29" s="10">
        <v>101.917</v>
      </c>
      <c r="CB29" s="118">
        <v>3562.0639999999999</v>
      </c>
      <c r="CC29" s="10">
        <v>3302.4140000000002</v>
      </c>
      <c r="CD29" s="10">
        <v>152.21299999999999</v>
      </c>
      <c r="CE29" s="10">
        <v>476.46</v>
      </c>
      <c r="CF29" s="10">
        <v>107.437</v>
      </c>
      <c r="CG29" s="118">
        <v>3654.0929999999998</v>
      </c>
      <c r="CH29" s="10">
        <v>3385.413</v>
      </c>
      <c r="CI29" s="10">
        <v>156.506</v>
      </c>
      <c r="CJ29" s="10">
        <v>493.98500000000001</v>
      </c>
      <c r="CK29" s="10">
        <v>112.17400000000001</v>
      </c>
      <c r="CL29" s="118">
        <v>3738.2370000000001</v>
      </c>
      <c r="CM29" s="10">
        <v>3461.1120000000001</v>
      </c>
      <c r="CN29" s="10">
        <v>159.643</v>
      </c>
      <c r="CO29" s="10">
        <v>513.49400000000003</v>
      </c>
      <c r="CP29" s="10">
        <v>117.482</v>
      </c>
      <c r="CQ29" s="118">
        <v>3813.7779999999998</v>
      </c>
      <c r="CR29" s="10">
        <v>3528.6320000000001</v>
      </c>
      <c r="CS29" s="10">
        <v>163.11000000000001</v>
      </c>
      <c r="CT29" s="10">
        <v>533.25599999999997</v>
      </c>
      <c r="CU29" s="10">
        <v>122.036</v>
      </c>
      <c r="CV29" s="118">
        <v>3891.2930000000001</v>
      </c>
      <c r="CW29" s="10">
        <v>3597.605</v>
      </c>
      <c r="CX29" s="10">
        <v>166.898</v>
      </c>
      <c r="CY29" s="10">
        <v>556.39300000000003</v>
      </c>
      <c r="CZ29" s="10">
        <v>126.79</v>
      </c>
      <c r="DA29" s="118">
        <v>3968.9670000000001</v>
      </c>
      <c r="DB29" s="10">
        <v>3664.8440000000001</v>
      </c>
      <c r="DC29" s="10">
        <v>171.89500000000001</v>
      </c>
      <c r="DD29" s="10">
        <v>578.29100000000005</v>
      </c>
      <c r="DE29" s="10">
        <v>132.22800000000001</v>
      </c>
      <c r="DF29" s="118">
        <v>4056.1329999999998</v>
      </c>
      <c r="DG29" s="10">
        <v>3742.3690000000001</v>
      </c>
      <c r="DH29" s="10">
        <v>176.27699999999999</v>
      </c>
      <c r="DI29" s="10">
        <v>603.58199999999999</v>
      </c>
      <c r="DJ29" s="10">
        <v>137.48699999999999</v>
      </c>
      <c r="DK29" s="118">
        <v>4327.7879999999996</v>
      </c>
      <c r="DL29" s="10">
        <v>3990.7649999999999</v>
      </c>
      <c r="DM29" s="10">
        <v>197.3</v>
      </c>
      <c r="DN29" s="10">
        <v>758.61199999999997</v>
      </c>
      <c r="DO29" s="10">
        <v>216.99100000000001</v>
      </c>
      <c r="DP29" s="201">
        <f>'Non Double Counted #''s'!T29/1000</f>
        <v>4431.9179999999997</v>
      </c>
      <c r="DQ29" s="10">
        <v>4080.895</v>
      </c>
      <c r="DR29" s="10">
        <v>205.19399999999999</v>
      </c>
      <c r="DS29" s="10">
        <v>798.00900000000001</v>
      </c>
      <c r="DT29" s="10">
        <v>226.70699999999999</v>
      </c>
      <c r="DU29" s="201">
        <f>'Non Double Counted #''s'!Z29/1000</f>
        <v>4503.1559999999999</v>
      </c>
      <c r="DV29" s="10">
        <v>4141.7060000000001</v>
      </c>
      <c r="DW29" s="10">
        <v>211.03100000000001</v>
      </c>
      <c r="DX29" s="10">
        <v>833.35799999999995</v>
      </c>
      <c r="DY29" s="10">
        <v>234.43700000000001</v>
      </c>
      <c r="DZ29" s="201">
        <f>'Non Double Counted #''s'!AF29/1000</f>
        <v>4548.3389999999999</v>
      </c>
      <c r="EA29" s="10">
        <v>4180.951</v>
      </c>
      <c r="EB29" s="10">
        <v>213.708</v>
      </c>
      <c r="EC29" s="10">
        <v>860.99599999999998</v>
      </c>
      <c r="ED29" s="10">
        <v>240.32499999999999</v>
      </c>
      <c r="EE29" s="201">
        <f>'Non Double Counted #''s'!AL29/1000</f>
        <v>4600.05</v>
      </c>
      <c r="EF29" s="10">
        <v>4223.4369999999999</v>
      </c>
      <c r="EG29" s="10">
        <v>219.52</v>
      </c>
      <c r="EH29" s="10">
        <v>885.01300000000003</v>
      </c>
      <c r="EI29" s="10">
        <v>246.47200000000001</v>
      </c>
      <c r="EJ29" s="201">
        <f>'Non Double Counted #''s'!AR29/1000</f>
        <v>4662.7340000000004</v>
      </c>
      <c r="EK29" s="10">
        <v>4279.2089999999998</v>
      </c>
      <c r="EL29" s="10">
        <v>222.934</v>
      </c>
      <c r="EM29" s="10">
        <v>914.83900000000006</v>
      </c>
      <c r="EN29" s="10">
        <v>253.078</v>
      </c>
      <c r="EO29" s="201">
        <f>'Non Double Counted #''s'!AX29/1000</f>
        <v>4751.4740000000002</v>
      </c>
      <c r="EP29" s="10">
        <v>4356.1790000000001</v>
      </c>
      <c r="EQ29" s="10">
        <v>230.40199999999999</v>
      </c>
      <c r="ER29" s="10">
        <v>947.52700000000004</v>
      </c>
      <c r="ES29" s="10">
        <v>260.762</v>
      </c>
      <c r="ET29" s="201">
        <f>'Non Double Counted #''s'!BD29/1000</f>
        <v>4842.7700000000004</v>
      </c>
      <c r="EU29" s="10">
        <v>4436.4120000000003</v>
      </c>
      <c r="EV29" s="10">
        <v>237.02</v>
      </c>
      <c r="EW29" s="10">
        <v>981.31500000000005</v>
      </c>
      <c r="EX29" s="10">
        <v>269.41699999999997</v>
      </c>
      <c r="EY29" s="201">
        <f>'Non Double Counted #''s'!BJ29/1000</f>
        <v>4939.4560000000001</v>
      </c>
      <c r="EZ29" s="10">
        <v>4520.46</v>
      </c>
      <c r="FA29" s="10">
        <v>245.054</v>
      </c>
      <c r="FB29" s="10">
        <v>1015.774</v>
      </c>
      <c r="FC29" s="10">
        <v>278.80599999999998</v>
      </c>
      <c r="FD29" s="201">
        <f>'Non Double Counted #''s'!BP29/1000</f>
        <v>5024.7479999999996</v>
      </c>
      <c r="FE29" s="10">
        <v>4586.7520000000004</v>
      </c>
      <c r="FF29" s="10">
        <v>256.94099999999997</v>
      </c>
      <c r="FG29" s="10">
        <v>1038.3150000000001</v>
      </c>
      <c r="FH29" s="10">
        <v>289.90699999999998</v>
      </c>
      <c r="FI29" s="201">
        <f>'Non Double Counted #''s'!BV29/1000</f>
        <v>5029.1959999999999</v>
      </c>
      <c r="FJ29" s="10">
        <v>4089.2020000000002</v>
      </c>
      <c r="FK29" s="10">
        <v>201.73699999999999</v>
      </c>
      <c r="FL29" s="10">
        <v>1038.6869999999999</v>
      </c>
      <c r="FM29" s="10">
        <v>738.25699999999995</v>
      </c>
      <c r="FN29" s="201">
        <f>'Non Double Counted #''s'!CB29/1000</f>
        <v>5116.7960000000003</v>
      </c>
      <c r="FO29" s="10">
        <v>3661.2359999999999</v>
      </c>
      <c r="FP29" s="10">
        <v>234.54499999999999</v>
      </c>
      <c r="FQ29" s="10">
        <v>1112.155</v>
      </c>
      <c r="FR29" s="271">
        <v>261.245</v>
      </c>
      <c r="FS29" s="274">
        <v>5187582</v>
      </c>
      <c r="FT29" s="23">
        <v>4572022</v>
      </c>
      <c r="FU29" s="23">
        <v>225390</v>
      </c>
      <c r="FV29" s="23">
        <v>1088744</v>
      </c>
      <c r="FW29" s="113">
        <v>390170</v>
      </c>
      <c r="FX29" s="274">
        <v>5268367</v>
      </c>
      <c r="FY29" s="274">
        <v>4634609</v>
      </c>
      <c r="FZ29" s="274">
        <v>230875</v>
      </c>
      <c r="GA29" s="274">
        <v>1108428</v>
      </c>
      <c r="GB29" s="6">
        <v>402883</v>
      </c>
    </row>
    <row r="30" spans="1:184" s="6" customFormat="1">
      <c r="A30" s="102" t="s">
        <v>46</v>
      </c>
      <c r="B30" s="10">
        <v>633</v>
      </c>
      <c r="C30" s="10">
        <v>202</v>
      </c>
      <c r="D30" s="10">
        <v>5</v>
      </c>
      <c r="E30" s="10">
        <v>426</v>
      </c>
      <c r="F30" s="118">
        <v>770</v>
      </c>
      <c r="G30" s="10">
        <v>301</v>
      </c>
      <c r="H30" s="10">
        <v>8</v>
      </c>
      <c r="I30" s="10">
        <v>461</v>
      </c>
      <c r="J30" s="118">
        <v>965</v>
      </c>
      <c r="K30" s="10">
        <v>319</v>
      </c>
      <c r="L30" s="10">
        <v>17</v>
      </c>
      <c r="M30" s="10">
        <v>71</v>
      </c>
      <c r="N30" s="10">
        <v>629.1</v>
      </c>
      <c r="O30" s="118">
        <v>1108.229</v>
      </c>
      <c r="P30" s="10">
        <v>379.24799999999999</v>
      </c>
      <c r="Q30" s="10">
        <v>27.946999999999999</v>
      </c>
      <c r="R30" s="10">
        <v>81.396000000000001</v>
      </c>
      <c r="S30" s="10">
        <v>701.03399999999999</v>
      </c>
      <c r="T30" s="118">
        <v>1211.537</v>
      </c>
      <c r="U30" s="10">
        <v>292.45699999999999</v>
      </c>
      <c r="V30" s="10">
        <v>20.945</v>
      </c>
      <c r="W30" s="10">
        <v>87.581999999999994</v>
      </c>
      <c r="X30" s="10">
        <v>898.13499999999999</v>
      </c>
      <c r="Y30" s="118">
        <v>978.18799999999999</v>
      </c>
      <c r="Z30" s="10">
        <v>348.92</v>
      </c>
      <c r="AA30" s="10">
        <v>19.004000000000001</v>
      </c>
      <c r="AB30" s="10">
        <v>59.250999999999998</v>
      </c>
      <c r="AC30" s="10">
        <v>610.26400000000001</v>
      </c>
      <c r="AD30" s="118">
        <v>993.80399999999997</v>
      </c>
      <c r="AE30" s="10">
        <v>352.26799999999997</v>
      </c>
      <c r="AF30" s="10">
        <v>19.952000000000002</v>
      </c>
      <c r="AG30" s="10">
        <v>60.878999999999998</v>
      </c>
      <c r="AH30" s="10">
        <v>621.58399999999995</v>
      </c>
      <c r="AI30" s="118">
        <v>1012.717</v>
      </c>
      <c r="AJ30" s="10">
        <v>359.69900000000001</v>
      </c>
      <c r="AK30" s="10">
        <v>21.260999999999999</v>
      </c>
      <c r="AL30" s="10">
        <v>63.331000000000003</v>
      </c>
      <c r="AM30" s="10">
        <v>631.75699999999995</v>
      </c>
      <c r="AN30" s="118">
        <v>1027.93</v>
      </c>
      <c r="AO30" s="10">
        <v>364.512</v>
      </c>
      <c r="AP30" s="10">
        <v>22.416</v>
      </c>
      <c r="AQ30" s="10">
        <v>65.647000000000006</v>
      </c>
      <c r="AR30" s="10">
        <v>641.00199999999995</v>
      </c>
      <c r="AS30" s="118">
        <v>1039.673</v>
      </c>
      <c r="AT30" s="10">
        <v>367.47399999999999</v>
      </c>
      <c r="AU30" s="10">
        <v>23.431000000000001</v>
      </c>
      <c r="AV30" s="10">
        <v>67.816999999999993</v>
      </c>
      <c r="AW30" s="10">
        <v>648.76800000000003</v>
      </c>
      <c r="AX30" s="118">
        <v>1051.7449999999999</v>
      </c>
      <c r="AY30" s="10">
        <v>370.28199999999998</v>
      </c>
      <c r="AZ30" s="10">
        <v>24.43</v>
      </c>
      <c r="BA30" s="10">
        <v>70.183999999999997</v>
      </c>
      <c r="BB30" s="10">
        <v>657.03300000000002</v>
      </c>
      <c r="BC30" s="118">
        <v>1067.8989999999999</v>
      </c>
      <c r="BD30" s="10">
        <v>374.18200000000002</v>
      </c>
      <c r="BE30" s="10">
        <v>25.456</v>
      </c>
      <c r="BF30" s="10">
        <v>73.055000000000007</v>
      </c>
      <c r="BG30" s="10">
        <v>668.26099999999997</v>
      </c>
      <c r="BH30" s="118">
        <v>1079.8230000000001</v>
      </c>
      <c r="BI30" s="10">
        <v>375.584</v>
      </c>
      <c r="BJ30" s="10">
        <v>26.335999999999999</v>
      </c>
      <c r="BK30" s="10">
        <v>75.888999999999996</v>
      </c>
      <c r="BL30" s="10">
        <v>677.90300000000002</v>
      </c>
      <c r="BM30" s="118">
        <v>1094.5840000000001</v>
      </c>
      <c r="BN30" s="10">
        <v>377.524</v>
      </c>
      <c r="BO30" s="10">
        <v>27.273</v>
      </c>
      <c r="BP30" s="10">
        <v>78.887</v>
      </c>
      <c r="BQ30" s="10">
        <v>689.78700000000003</v>
      </c>
      <c r="BR30" s="118">
        <v>1132.04</v>
      </c>
      <c r="BS30" s="10">
        <v>385.78899999999999</v>
      </c>
      <c r="BT30" s="10">
        <v>29.759</v>
      </c>
      <c r="BU30" s="10">
        <v>84.402000000000001</v>
      </c>
      <c r="BV30" s="10">
        <v>716.49199999999996</v>
      </c>
      <c r="BW30" s="118">
        <v>1151.3440000000001</v>
      </c>
      <c r="BX30" s="10">
        <v>392.79</v>
      </c>
      <c r="BY30" s="10">
        <v>32.92</v>
      </c>
      <c r="BZ30" s="10">
        <v>86.843999999999994</v>
      </c>
      <c r="CA30" s="10">
        <v>725.63400000000001</v>
      </c>
      <c r="CB30" s="118">
        <v>1163.835</v>
      </c>
      <c r="CC30" s="10">
        <v>394.92099999999999</v>
      </c>
      <c r="CD30" s="10">
        <v>33.369</v>
      </c>
      <c r="CE30" s="10">
        <v>88.183999999999997</v>
      </c>
      <c r="CF30" s="10">
        <v>735.54499999999996</v>
      </c>
      <c r="CG30" s="118">
        <v>1176.078</v>
      </c>
      <c r="CH30" s="10">
        <v>397.70400000000001</v>
      </c>
      <c r="CI30" s="10">
        <v>34.697000000000003</v>
      </c>
      <c r="CJ30" s="10">
        <v>89.813999999999993</v>
      </c>
      <c r="CK30" s="10">
        <v>743.67700000000002</v>
      </c>
      <c r="CL30" s="118">
        <v>1183.066</v>
      </c>
      <c r="CM30" s="10">
        <v>398.28399999999999</v>
      </c>
      <c r="CN30" s="10">
        <v>35.24</v>
      </c>
      <c r="CO30" s="10">
        <v>90.947999999999993</v>
      </c>
      <c r="CP30" s="10">
        <v>749.54200000000003</v>
      </c>
      <c r="CQ30" s="118">
        <v>1187.2829999999999</v>
      </c>
      <c r="CR30" s="10">
        <v>397.59500000000003</v>
      </c>
      <c r="CS30" s="10">
        <v>35.296999999999997</v>
      </c>
      <c r="CT30" s="10">
        <v>92.802999999999997</v>
      </c>
      <c r="CU30" s="10">
        <v>754.39099999999996</v>
      </c>
      <c r="CV30" s="118">
        <v>1189.3219999999999</v>
      </c>
      <c r="CW30" s="10">
        <v>395.01400000000001</v>
      </c>
      <c r="CX30" s="10">
        <v>34.902000000000001</v>
      </c>
      <c r="CY30" s="10">
        <v>94.926000000000002</v>
      </c>
      <c r="CZ30" s="10">
        <v>759.40599999999995</v>
      </c>
      <c r="DA30" s="118">
        <v>1190.472</v>
      </c>
      <c r="DB30" s="10">
        <v>394.18299999999999</v>
      </c>
      <c r="DC30" s="10">
        <v>34.887</v>
      </c>
      <c r="DD30" s="10">
        <v>95.781000000000006</v>
      </c>
      <c r="DE30" s="10">
        <v>761.40200000000004</v>
      </c>
      <c r="DF30" s="118">
        <v>1185.4970000000001</v>
      </c>
      <c r="DG30" s="10">
        <v>391.48899999999998</v>
      </c>
      <c r="DH30" s="10">
        <v>33.752000000000002</v>
      </c>
      <c r="DI30" s="10">
        <v>95.456000000000003</v>
      </c>
      <c r="DJ30" s="10">
        <v>760.25599999999997</v>
      </c>
      <c r="DK30" s="118">
        <v>1211.479</v>
      </c>
      <c r="DL30" s="10">
        <v>487.47699999999998</v>
      </c>
      <c r="DM30" s="10">
        <v>35.384</v>
      </c>
      <c r="DN30" s="10">
        <v>138.94399999999999</v>
      </c>
      <c r="DO30" s="10">
        <v>1015.06</v>
      </c>
      <c r="DP30" s="201">
        <f>'Non Double Counted #''s'!T30/1000</f>
        <v>1217.9549999999999</v>
      </c>
      <c r="DQ30" s="10">
        <v>494.66800000000001</v>
      </c>
      <c r="DR30" s="10">
        <v>38.82</v>
      </c>
      <c r="DS30" s="10">
        <v>140.45599999999999</v>
      </c>
      <c r="DT30" s="10">
        <v>1006.241</v>
      </c>
      <c r="DU30" s="201">
        <f>'Non Double Counted #''s'!Z30/1000</f>
        <v>1227.3910000000001</v>
      </c>
      <c r="DV30" s="10">
        <v>502.73099999999999</v>
      </c>
      <c r="DW30" s="10">
        <v>41.756999999999998</v>
      </c>
      <c r="DX30" s="10">
        <v>143.19800000000001</v>
      </c>
      <c r="DY30" s="10">
        <v>1002.004</v>
      </c>
      <c r="DZ30" s="201">
        <f>'Non Double Counted #''s'!AF30/1000</f>
        <v>1238.3330000000001</v>
      </c>
      <c r="EA30" s="10">
        <v>510.42500000000001</v>
      </c>
      <c r="EB30" s="10">
        <v>42.996000000000002</v>
      </c>
      <c r="EC30" s="10">
        <v>145.84800000000001</v>
      </c>
      <c r="ED30" s="10">
        <v>1004.136</v>
      </c>
      <c r="EE30" s="201">
        <f>'Non Double Counted #''s'!AL30/1000</f>
        <v>1251.5319999999999</v>
      </c>
      <c r="EF30" s="10">
        <v>520.88900000000001</v>
      </c>
      <c r="EG30" s="10">
        <v>43.848999999999997</v>
      </c>
      <c r="EH30" s="10">
        <v>148.43</v>
      </c>
      <c r="EI30" s="10">
        <v>1006.99</v>
      </c>
      <c r="EJ30" s="201">
        <f>'Non Double Counted #''s'!AR30/1000</f>
        <v>1264.4680000000001</v>
      </c>
      <c r="EK30" s="10">
        <v>532.19100000000003</v>
      </c>
      <c r="EL30" s="10">
        <v>46.587000000000003</v>
      </c>
      <c r="EM30" s="10">
        <v>151.05600000000001</v>
      </c>
      <c r="EN30" s="10">
        <v>1005.309</v>
      </c>
      <c r="EO30" s="201">
        <f>'Non Double Counted #''s'!AX30/1000</f>
        <v>1275.2639999999999</v>
      </c>
      <c r="EP30" s="10">
        <v>542.23900000000003</v>
      </c>
      <c r="EQ30" s="10">
        <v>48.491999999999997</v>
      </c>
      <c r="ER30" s="10">
        <v>153.22900000000001</v>
      </c>
      <c r="ES30" s="10">
        <v>1003.112</v>
      </c>
      <c r="ET30" s="201">
        <f>'Non Double Counted #''s'!BD30/1000</f>
        <v>1277.356</v>
      </c>
      <c r="EU30" s="10">
        <v>544.45799999999997</v>
      </c>
      <c r="EV30" s="10">
        <v>48.395000000000003</v>
      </c>
      <c r="EW30" s="10">
        <v>154.02500000000001</v>
      </c>
      <c r="EX30" s="10">
        <v>1003.663</v>
      </c>
      <c r="EY30" s="201">
        <f>'Non Double Counted #''s'!BJ30/1000</f>
        <v>1288.1980000000001</v>
      </c>
      <c r="EZ30" s="10">
        <v>553.83799999999997</v>
      </c>
      <c r="FA30" s="10">
        <v>50.616</v>
      </c>
      <c r="FB30" s="10">
        <v>155.37200000000001</v>
      </c>
      <c r="FC30" s="10">
        <v>1004.202</v>
      </c>
      <c r="FD30" s="201">
        <f>'Non Double Counted #''s'!BP30/1000</f>
        <v>1295.1780000000001</v>
      </c>
      <c r="FE30" s="10">
        <v>562.41800000000001</v>
      </c>
      <c r="FF30" s="10">
        <v>52.143999999999998</v>
      </c>
      <c r="FG30" s="10">
        <v>157.15700000000001</v>
      </c>
      <c r="FH30" s="10">
        <v>997.2299999999999</v>
      </c>
      <c r="FI30" s="201">
        <f>'Non Double Counted #''s'!BV30/1000</f>
        <v>1360.3009999999999</v>
      </c>
      <c r="FJ30" s="10">
        <v>336.59899999999999</v>
      </c>
      <c r="FK30" s="10">
        <v>21.423999999999999</v>
      </c>
      <c r="FL30" s="10">
        <v>120.842</v>
      </c>
      <c r="FM30" s="10">
        <v>1002.278</v>
      </c>
      <c r="FN30" s="201">
        <f>'Non Double Counted #''s'!CB30/1000</f>
        <v>1374.81</v>
      </c>
      <c r="FO30" s="10">
        <v>505.54</v>
      </c>
      <c r="FP30" s="10">
        <v>38.954000000000001</v>
      </c>
      <c r="FQ30" s="10">
        <v>209.126</v>
      </c>
      <c r="FR30" s="271">
        <v>1060.3320000000001</v>
      </c>
      <c r="FS30" s="274">
        <v>1392313</v>
      </c>
      <c r="FT30" s="23">
        <v>363544</v>
      </c>
      <c r="FU30" s="23">
        <v>29905</v>
      </c>
      <c r="FV30" s="23">
        <v>131744</v>
      </c>
      <c r="FW30" s="113">
        <v>998864</v>
      </c>
      <c r="FX30" s="274">
        <v>1404054</v>
      </c>
      <c r="FY30" s="274">
        <v>372841</v>
      </c>
      <c r="FZ30" s="274">
        <v>32597</v>
      </c>
      <c r="GA30" s="274">
        <v>138065</v>
      </c>
      <c r="GB30" s="6">
        <v>998616</v>
      </c>
    </row>
    <row r="31" spans="1:184" s="6" customFormat="1">
      <c r="A31" s="102" t="s">
        <v>47</v>
      </c>
      <c r="B31" s="10">
        <v>667</v>
      </c>
      <c r="C31" s="10">
        <v>657</v>
      </c>
      <c r="D31" s="10">
        <v>2</v>
      </c>
      <c r="E31" s="10">
        <v>8</v>
      </c>
      <c r="F31" s="118">
        <v>713</v>
      </c>
      <c r="G31" s="10">
        <v>700</v>
      </c>
      <c r="H31" s="10">
        <v>2</v>
      </c>
      <c r="I31" s="10">
        <v>11</v>
      </c>
      <c r="J31" s="118">
        <v>945</v>
      </c>
      <c r="K31" s="10">
        <v>902</v>
      </c>
      <c r="L31" s="10">
        <v>3</v>
      </c>
      <c r="M31" s="10">
        <v>37</v>
      </c>
      <c r="N31" s="10">
        <v>39.5</v>
      </c>
      <c r="O31" s="118">
        <v>1006.734</v>
      </c>
      <c r="P31" s="10">
        <v>978.66700000000003</v>
      </c>
      <c r="Q31" s="10">
        <v>3.5190000000000001</v>
      </c>
      <c r="R31" s="10">
        <v>52.927</v>
      </c>
      <c r="S31" s="10">
        <v>24.547999999999998</v>
      </c>
      <c r="T31" s="118">
        <v>1293.953</v>
      </c>
      <c r="U31" s="10">
        <v>1176.568</v>
      </c>
      <c r="V31" s="10">
        <v>5.2439999999999998</v>
      </c>
      <c r="W31" s="10">
        <v>101.59399999999999</v>
      </c>
      <c r="X31" s="10">
        <v>112.14100000000001</v>
      </c>
      <c r="Y31" s="118">
        <v>962.20299999999997</v>
      </c>
      <c r="Z31" s="10">
        <v>941.28899999999999</v>
      </c>
      <c r="AA31" s="10">
        <v>2.86</v>
      </c>
      <c r="AB31" s="10">
        <v>39.093000000000004</v>
      </c>
      <c r="AC31" s="10">
        <v>18.053999999999998</v>
      </c>
      <c r="AD31" s="118">
        <v>973.72699999999998</v>
      </c>
      <c r="AE31" s="10">
        <v>952.2</v>
      </c>
      <c r="AF31" s="10">
        <v>2.91</v>
      </c>
      <c r="AG31" s="10">
        <v>40.741999999999997</v>
      </c>
      <c r="AH31" s="10">
        <v>18.617000000000001</v>
      </c>
      <c r="AI31" s="118">
        <v>981.85799999999995</v>
      </c>
      <c r="AJ31" s="10">
        <v>959.65300000000002</v>
      </c>
      <c r="AK31" s="10">
        <v>3.024</v>
      </c>
      <c r="AL31" s="10">
        <v>42.328000000000003</v>
      </c>
      <c r="AM31" s="10">
        <v>19.181000000000001</v>
      </c>
      <c r="AN31" s="118">
        <v>990.83699999999999</v>
      </c>
      <c r="AO31" s="10">
        <v>967.91099999999994</v>
      </c>
      <c r="AP31" s="10">
        <v>3.073</v>
      </c>
      <c r="AQ31" s="10">
        <v>44.103999999999999</v>
      </c>
      <c r="AR31" s="10">
        <v>19.853000000000002</v>
      </c>
      <c r="AS31" s="118">
        <v>994.04399999999998</v>
      </c>
      <c r="AT31" s="10">
        <v>970.24599999999998</v>
      </c>
      <c r="AU31" s="10">
        <v>3.2320000000000002</v>
      </c>
      <c r="AV31" s="10">
        <v>45.515000000000001</v>
      </c>
      <c r="AW31" s="10">
        <v>20.565999999999999</v>
      </c>
      <c r="AX31" s="118">
        <v>990.22400000000005</v>
      </c>
      <c r="AY31" s="10">
        <v>965.79300000000001</v>
      </c>
      <c r="AZ31" s="10">
        <v>3.2730000000000001</v>
      </c>
      <c r="BA31" s="10">
        <v>46.588999999999999</v>
      </c>
      <c r="BB31" s="10">
        <v>21.158000000000001</v>
      </c>
      <c r="BC31" s="118">
        <v>985.00400000000002</v>
      </c>
      <c r="BD31" s="10">
        <v>959.94799999999998</v>
      </c>
      <c r="BE31" s="10">
        <v>3.2869999999999999</v>
      </c>
      <c r="BF31" s="10">
        <v>47.673000000000002</v>
      </c>
      <c r="BG31" s="10">
        <v>21.768999999999998</v>
      </c>
      <c r="BH31" s="118">
        <v>985.66800000000001</v>
      </c>
      <c r="BI31" s="10">
        <v>959.72900000000004</v>
      </c>
      <c r="BJ31" s="10">
        <v>3.367</v>
      </c>
      <c r="BK31" s="10">
        <v>49.151000000000003</v>
      </c>
      <c r="BL31" s="10">
        <v>22.571999999999999</v>
      </c>
      <c r="BM31" s="118">
        <v>994.42499999999995</v>
      </c>
      <c r="BN31" s="10">
        <v>967.29</v>
      </c>
      <c r="BO31" s="10">
        <v>3.4689999999999999</v>
      </c>
      <c r="BP31" s="10">
        <v>51.079000000000001</v>
      </c>
      <c r="BQ31" s="10">
        <v>23.666</v>
      </c>
      <c r="BR31" s="118">
        <v>1038.5050000000001</v>
      </c>
      <c r="BS31" s="10">
        <v>1009.153</v>
      </c>
      <c r="BT31" s="10">
        <v>4.109</v>
      </c>
      <c r="BU31" s="10">
        <v>57.039000000000001</v>
      </c>
      <c r="BV31" s="10">
        <v>25.242999999999999</v>
      </c>
      <c r="BW31" s="118">
        <v>1065.8420000000001</v>
      </c>
      <c r="BX31" s="10">
        <v>1035.278</v>
      </c>
      <c r="BY31" s="10">
        <v>4.6130000000000004</v>
      </c>
      <c r="BZ31" s="10">
        <v>61.662999999999997</v>
      </c>
      <c r="CA31" s="10">
        <v>25.951000000000001</v>
      </c>
      <c r="CB31" s="118">
        <v>1100.328</v>
      </c>
      <c r="CC31" s="10">
        <v>1068.2449999999999</v>
      </c>
      <c r="CD31" s="10">
        <v>5.3650000000000002</v>
      </c>
      <c r="CE31" s="10">
        <v>66.292000000000002</v>
      </c>
      <c r="CF31" s="10">
        <v>26.718</v>
      </c>
      <c r="CG31" s="118">
        <v>1134.269</v>
      </c>
      <c r="CH31" s="10">
        <v>1101.2809999999999</v>
      </c>
      <c r="CI31" s="10">
        <v>5.7569999999999997</v>
      </c>
      <c r="CJ31" s="10">
        <v>71.286000000000001</v>
      </c>
      <c r="CK31" s="10">
        <v>27.231000000000002</v>
      </c>
      <c r="CL31" s="118">
        <v>1163.5419999999999</v>
      </c>
      <c r="CM31" s="10">
        <v>1129.0989999999999</v>
      </c>
      <c r="CN31" s="10">
        <v>6.3479999999999999</v>
      </c>
      <c r="CO31" s="10">
        <v>75.864999999999995</v>
      </c>
      <c r="CP31" s="10">
        <v>28.094999999999999</v>
      </c>
      <c r="CQ31" s="118">
        <v>1186.239</v>
      </c>
      <c r="CR31" s="10">
        <v>1151.0999999999999</v>
      </c>
      <c r="CS31" s="10">
        <v>6.5519999999999996</v>
      </c>
      <c r="CT31" s="10">
        <v>80.043999999999997</v>
      </c>
      <c r="CU31" s="10">
        <v>28.587</v>
      </c>
      <c r="CV31" s="118">
        <v>1210.6379999999999</v>
      </c>
      <c r="CW31" s="10">
        <v>1174.126</v>
      </c>
      <c r="CX31" s="10">
        <v>6.7469999999999999</v>
      </c>
      <c r="CY31" s="10">
        <v>84.686999999999998</v>
      </c>
      <c r="CZ31" s="10">
        <v>29.765000000000001</v>
      </c>
      <c r="DA31" s="118">
        <v>1230.923</v>
      </c>
      <c r="DB31" s="10">
        <v>1193.0889999999999</v>
      </c>
      <c r="DC31" s="10">
        <v>7.19</v>
      </c>
      <c r="DD31" s="10">
        <v>88.632999999999996</v>
      </c>
      <c r="DE31" s="10">
        <v>30.643999999999998</v>
      </c>
      <c r="DF31" s="118">
        <v>1251.7</v>
      </c>
      <c r="DG31" s="10">
        <v>1213.0530000000001</v>
      </c>
      <c r="DH31" s="10">
        <v>7.5609999999999999</v>
      </c>
      <c r="DI31" s="10">
        <v>93.028000000000006</v>
      </c>
      <c r="DJ31" s="10">
        <v>31.085999999999999</v>
      </c>
      <c r="DK31" s="118">
        <v>1299.4739999999999</v>
      </c>
      <c r="DL31" s="10">
        <v>1260.2650000000001</v>
      </c>
      <c r="DM31" s="10">
        <v>8.6110000000000007</v>
      </c>
      <c r="DN31" s="10">
        <v>104.759</v>
      </c>
      <c r="DO31" s="10">
        <v>48.21</v>
      </c>
      <c r="DP31" s="201">
        <f>'Non Double Counted #''s'!T31/1000</f>
        <v>1320.732</v>
      </c>
      <c r="DQ31" s="10">
        <v>1279.4860000000001</v>
      </c>
      <c r="DR31" s="10">
        <v>9.7940000000000005</v>
      </c>
      <c r="DS31" s="10">
        <v>110.244</v>
      </c>
      <c r="DT31" s="10">
        <v>49.985999999999997</v>
      </c>
      <c r="DU31" s="201">
        <f>'Non Double Counted #''s'!Z31/1000</f>
        <v>1341.4079999999999</v>
      </c>
      <c r="DV31" s="10">
        <v>1298.42</v>
      </c>
      <c r="DW31" s="10">
        <v>10.872999999999999</v>
      </c>
      <c r="DX31" s="10">
        <v>115.354</v>
      </c>
      <c r="DY31" s="10">
        <v>51.515999999999998</v>
      </c>
      <c r="DZ31" s="201">
        <f>'Non Double Counted #''s'!AF31/1000</f>
        <v>1363.01</v>
      </c>
      <c r="EA31" s="10">
        <v>1318.0360000000001</v>
      </c>
      <c r="EB31" s="10">
        <v>11.996</v>
      </c>
      <c r="EC31" s="10">
        <v>120.402</v>
      </c>
      <c r="ED31" s="10">
        <v>53.338000000000001</v>
      </c>
      <c r="EE31" s="201">
        <f>'Non Double Counted #''s'!AL31/1000</f>
        <v>1390.329</v>
      </c>
      <c r="EF31" s="10">
        <v>1343.154</v>
      </c>
      <c r="EG31" s="10">
        <v>13.215999999999999</v>
      </c>
      <c r="EH31" s="10">
        <v>126.268</v>
      </c>
      <c r="EI31" s="10">
        <v>55.241</v>
      </c>
      <c r="EJ31" s="201">
        <f>'Non Double Counted #''s'!AR31/1000</f>
        <v>1424.127</v>
      </c>
      <c r="EK31" s="10">
        <v>1374.1389999999999</v>
      </c>
      <c r="EL31" s="10">
        <v>14.617000000000001</v>
      </c>
      <c r="EM31" s="10">
        <v>133.21100000000001</v>
      </c>
      <c r="EN31" s="10">
        <v>57.896999999999998</v>
      </c>
      <c r="EO31" s="201">
        <f>'Non Double Counted #''s'!AX31/1000</f>
        <v>1461.183</v>
      </c>
      <c r="EP31" s="10">
        <v>1408.3119999999999</v>
      </c>
      <c r="EQ31" s="10">
        <v>16.201000000000001</v>
      </c>
      <c r="ER31" s="10">
        <v>142.37700000000001</v>
      </c>
      <c r="ES31" s="10">
        <v>60.45</v>
      </c>
      <c r="ET31" s="201">
        <f>'Non Double Counted #''s'!BD31/1000</f>
        <v>1496.145</v>
      </c>
      <c r="EU31" s="10">
        <v>1440.3309999999999</v>
      </c>
      <c r="EV31" s="10">
        <v>17.779</v>
      </c>
      <c r="EW31" s="10">
        <v>151.136</v>
      </c>
      <c r="EX31" s="10">
        <v>63.295999999999999</v>
      </c>
      <c r="EY31" s="201">
        <f>'Non Double Counted #''s'!BJ31/1000</f>
        <v>1523.816</v>
      </c>
      <c r="EZ31" s="10">
        <v>1465.6220000000001</v>
      </c>
      <c r="FA31" s="10">
        <v>19.277000000000001</v>
      </c>
      <c r="FB31" s="10">
        <v>158.809</v>
      </c>
      <c r="FC31" s="10">
        <v>65.575999999999993</v>
      </c>
      <c r="FD31" s="201">
        <f>'Non Double Counted #''s'!BP31/1000</f>
        <v>1545.8009999999999</v>
      </c>
      <c r="FE31" s="10">
        <v>1484.29</v>
      </c>
      <c r="FF31" s="10">
        <v>20.738</v>
      </c>
      <c r="FG31" s="10">
        <v>168.619</v>
      </c>
      <c r="FH31" s="10">
        <v>68.938999999999993</v>
      </c>
      <c r="FI31" s="201">
        <f>'Non Double Counted #''s'!BV31/1000</f>
        <v>1567.5820000000001</v>
      </c>
      <c r="FJ31" s="10">
        <v>1396.4870000000001</v>
      </c>
      <c r="FK31" s="10">
        <v>9.81</v>
      </c>
      <c r="FL31" s="10">
        <v>175.90100000000001</v>
      </c>
      <c r="FM31" s="10">
        <v>161.285</v>
      </c>
      <c r="FN31" s="201">
        <f>'Non Double Counted #''s'!CB31/1000</f>
        <v>1584.9849999999999</v>
      </c>
      <c r="FO31" s="10">
        <v>1351.864</v>
      </c>
      <c r="FP31" s="10">
        <v>15.646000000000001</v>
      </c>
      <c r="FQ31" s="10">
        <v>188.99700000000001</v>
      </c>
      <c r="FR31" s="271">
        <v>64.701999999999998</v>
      </c>
      <c r="FS31" s="274">
        <v>1595728</v>
      </c>
      <c r="FT31" s="23">
        <v>1497404</v>
      </c>
      <c r="FU31" s="23">
        <v>12037</v>
      </c>
      <c r="FV31" s="23">
        <v>185160</v>
      </c>
      <c r="FW31" s="113">
        <v>86287</v>
      </c>
      <c r="FX31" s="274">
        <v>1612136</v>
      </c>
      <c r="FY31" s="274">
        <v>1510243</v>
      </c>
      <c r="FZ31" s="274">
        <v>12860</v>
      </c>
      <c r="GA31" s="274">
        <v>190250</v>
      </c>
      <c r="GB31" s="6">
        <v>89033</v>
      </c>
    </row>
    <row r="32" spans="1:184" s="6" customFormat="1">
      <c r="A32" s="102" t="s">
        <v>57</v>
      </c>
      <c r="B32" s="10">
        <v>676</v>
      </c>
      <c r="C32" s="10">
        <v>651</v>
      </c>
      <c r="D32" s="10">
        <v>2</v>
      </c>
      <c r="E32" s="10">
        <v>23</v>
      </c>
      <c r="F32" s="118">
        <v>695</v>
      </c>
      <c r="G32" s="10">
        <v>664</v>
      </c>
      <c r="H32" s="10">
        <v>2</v>
      </c>
      <c r="I32" s="10">
        <v>29</v>
      </c>
      <c r="J32" s="118">
        <v>787</v>
      </c>
      <c r="K32" s="10">
        <v>740</v>
      </c>
      <c r="L32" s="10">
        <v>2</v>
      </c>
      <c r="M32" s="10">
        <v>10</v>
      </c>
      <c r="N32" s="10">
        <v>44.9</v>
      </c>
      <c r="O32" s="118">
        <v>799.06500000000005</v>
      </c>
      <c r="P32" s="10">
        <v>744.21799999999996</v>
      </c>
      <c r="Q32" s="10">
        <v>2.4239999999999999</v>
      </c>
      <c r="R32" s="10">
        <v>12.175000000000001</v>
      </c>
      <c r="S32" s="10">
        <v>52.423000000000002</v>
      </c>
      <c r="T32" s="118">
        <v>902.19500000000005</v>
      </c>
      <c r="U32" s="10">
        <v>817.60400000000004</v>
      </c>
      <c r="V32" s="10">
        <v>2.359</v>
      </c>
      <c r="W32" s="10">
        <v>18.489999999999998</v>
      </c>
      <c r="X32" s="10">
        <v>82.231999999999999</v>
      </c>
      <c r="Y32" s="118">
        <v>795.31500000000005</v>
      </c>
      <c r="Z32" s="10">
        <v>752.05399999999997</v>
      </c>
      <c r="AA32" s="10">
        <v>1.8720000000000001</v>
      </c>
      <c r="AB32" s="10">
        <v>9.9390000000000001</v>
      </c>
      <c r="AC32" s="10">
        <v>41.389000000000003</v>
      </c>
      <c r="AD32" s="118">
        <v>803.99</v>
      </c>
      <c r="AE32" s="10">
        <v>759.39400000000001</v>
      </c>
      <c r="AF32" s="10">
        <v>1.9279999999999999</v>
      </c>
      <c r="AG32" s="10">
        <v>10.228999999999999</v>
      </c>
      <c r="AH32" s="10">
        <v>42.667999999999999</v>
      </c>
      <c r="AI32" s="118">
        <v>814.02700000000004</v>
      </c>
      <c r="AJ32" s="10">
        <v>767.78599999999994</v>
      </c>
      <c r="AK32" s="10">
        <v>2.0329999999999999</v>
      </c>
      <c r="AL32" s="10">
        <v>10.564</v>
      </c>
      <c r="AM32" s="10">
        <v>44.207999999999998</v>
      </c>
      <c r="AN32" s="118">
        <v>820.89400000000001</v>
      </c>
      <c r="AO32" s="10">
        <v>773.04700000000003</v>
      </c>
      <c r="AP32" s="10">
        <v>2.0960000000000001</v>
      </c>
      <c r="AQ32" s="10">
        <v>10.903</v>
      </c>
      <c r="AR32" s="10">
        <v>45.750999999999998</v>
      </c>
      <c r="AS32" s="118">
        <v>822.30600000000004</v>
      </c>
      <c r="AT32" s="10">
        <v>773.29499999999996</v>
      </c>
      <c r="AU32" s="10">
        <v>2.2320000000000002</v>
      </c>
      <c r="AV32" s="10">
        <v>11.17</v>
      </c>
      <c r="AW32" s="10">
        <v>46.779000000000003</v>
      </c>
      <c r="AX32" s="118">
        <v>813.74699999999996</v>
      </c>
      <c r="AY32" s="10">
        <v>764.04499999999996</v>
      </c>
      <c r="AZ32" s="10">
        <v>2.2690000000000001</v>
      </c>
      <c r="BA32" s="10">
        <v>11.27</v>
      </c>
      <c r="BB32" s="10">
        <v>47.433</v>
      </c>
      <c r="BC32" s="118">
        <v>805.06200000000001</v>
      </c>
      <c r="BD32" s="10">
        <v>754.44399999999996</v>
      </c>
      <c r="BE32" s="10">
        <v>2.2810000000000001</v>
      </c>
      <c r="BF32" s="10">
        <v>11.417</v>
      </c>
      <c r="BG32" s="10">
        <v>48.337000000000003</v>
      </c>
      <c r="BH32" s="118">
        <v>800.19399999999996</v>
      </c>
      <c r="BI32" s="10">
        <v>748.32799999999997</v>
      </c>
      <c r="BJ32" s="10">
        <v>2.3319999999999999</v>
      </c>
      <c r="BK32" s="10">
        <v>11.637</v>
      </c>
      <c r="BL32" s="10">
        <v>49.533999999999999</v>
      </c>
      <c r="BM32" s="118">
        <v>799.64200000000005</v>
      </c>
      <c r="BN32" s="10">
        <v>745.80499999999995</v>
      </c>
      <c r="BO32" s="10">
        <v>2.407</v>
      </c>
      <c r="BP32" s="10">
        <v>11.952</v>
      </c>
      <c r="BQ32" s="10">
        <v>51.43</v>
      </c>
      <c r="BR32" s="118">
        <v>807.87099999999998</v>
      </c>
      <c r="BS32" s="10">
        <v>751.50400000000002</v>
      </c>
      <c r="BT32" s="10">
        <v>2.5179999999999998</v>
      </c>
      <c r="BU32" s="10">
        <v>12.535</v>
      </c>
      <c r="BV32" s="10">
        <v>53.848999999999997</v>
      </c>
      <c r="BW32" s="118">
        <v>822.49800000000005</v>
      </c>
      <c r="BX32" s="10">
        <v>765.31299999999999</v>
      </c>
      <c r="BY32" s="10">
        <v>2.5670000000000002</v>
      </c>
      <c r="BZ32" s="10">
        <v>13.047000000000001</v>
      </c>
      <c r="CA32" s="10">
        <v>54.618000000000002</v>
      </c>
      <c r="CB32" s="118">
        <v>840.05200000000002</v>
      </c>
      <c r="CC32" s="10">
        <v>781.81500000000005</v>
      </c>
      <c r="CD32" s="10">
        <v>2.7959999999999998</v>
      </c>
      <c r="CE32" s="10">
        <v>13.385</v>
      </c>
      <c r="CF32" s="10">
        <v>55.441000000000003</v>
      </c>
      <c r="CG32" s="118">
        <v>854.91399999999999</v>
      </c>
      <c r="CH32" s="10">
        <v>795.05700000000002</v>
      </c>
      <c r="CI32" s="10">
        <v>2.9420000000000002</v>
      </c>
      <c r="CJ32" s="10">
        <v>14.157</v>
      </c>
      <c r="CK32" s="10">
        <v>56.914999999999999</v>
      </c>
      <c r="CL32" s="118">
        <v>868.47799999999995</v>
      </c>
      <c r="CM32" s="10">
        <v>807.28700000000003</v>
      </c>
      <c r="CN32" s="10">
        <v>3.0510000000000002</v>
      </c>
      <c r="CO32" s="10">
        <v>14.821999999999999</v>
      </c>
      <c r="CP32" s="10">
        <v>58.14</v>
      </c>
      <c r="CQ32" s="118">
        <v>876.73400000000004</v>
      </c>
      <c r="CR32" s="10">
        <v>814.64200000000005</v>
      </c>
      <c r="CS32" s="10">
        <v>3.157</v>
      </c>
      <c r="CT32" s="10">
        <v>14.701000000000001</v>
      </c>
      <c r="CU32" s="10">
        <v>58.935000000000002</v>
      </c>
      <c r="CV32" s="118">
        <v>878.70600000000002</v>
      </c>
      <c r="CW32" s="10">
        <v>815.71799999999996</v>
      </c>
      <c r="CX32" s="10">
        <v>3.0950000000000002</v>
      </c>
      <c r="CY32" s="10">
        <v>15.151999999999999</v>
      </c>
      <c r="CZ32" s="10">
        <v>59.893000000000001</v>
      </c>
      <c r="DA32" s="118">
        <v>879.53300000000002</v>
      </c>
      <c r="DB32" s="10">
        <v>815.40800000000002</v>
      </c>
      <c r="DC32" s="10">
        <v>3.194</v>
      </c>
      <c r="DD32" s="10">
        <v>15.77</v>
      </c>
      <c r="DE32" s="10">
        <v>60.930999999999997</v>
      </c>
      <c r="DF32" s="118">
        <v>882.779</v>
      </c>
      <c r="DG32" s="10">
        <v>816.995</v>
      </c>
      <c r="DH32" s="10">
        <v>3.1680000000000001</v>
      </c>
      <c r="DI32" s="10">
        <v>16.152000000000001</v>
      </c>
      <c r="DJ32" s="10">
        <v>62.616</v>
      </c>
      <c r="DK32" s="118">
        <v>903.28300000000002</v>
      </c>
      <c r="DL32" s="10">
        <v>838.02300000000002</v>
      </c>
      <c r="DM32" s="10">
        <v>4.7249999999999996</v>
      </c>
      <c r="DN32" s="10">
        <v>19.161999999999999</v>
      </c>
      <c r="DO32" s="10">
        <v>74.581999999999994</v>
      </c>
      <c r="DP32" s="201">
        <f>'Non Double Counted #''s'!T32/1000</f>
        <v>905.85400000000004</v>
      </c>
      <c r="DQ32" s="10">
        <v>839.16200000000003</v>
      </c>
      <c r="DR32" s="10">
        <v>5.3419999999999996</v>
      </c>
      <c r="DS32" s="10">
        <v>20.64</v>
      </c>
      <c r="DT32" s="10">
        <v>75.745999999999995</v>
      </c>
      <c r="DU32" s="201">
        <f>'Non Double Counted #''s'!Z32/1000</f>
        <v>909.85900000000004</v>
      </c>
      <c r="DV32" s="10">
        <v>842.02</v>
      </c>
      <c r="DW32" s="10">
        <v>5.8440000000000003</v>
      </c>
      <c r="DX32" s="10">
        <v>21.864000000000001</v>
      </c>
      <c r="DY32" s="10">
        <v>76.674999999999997</v>
      </c>
      <c r="DZ32" s="201">
        <f>'Non Double Counted #''s'!AF32/1000</f>
        <v>916.75400000000002</v>
      </c>
      <c r="EA32" s="10">
        <v>847.56299999999999</v>
      </c>
      <c r="EB32" s="10">
        <v>6.3959999999999999</v>
      </c>
      <c r="EC32" s="10">
        <v>23.137</v>
      </c>
      <c r="ED32" s="10">
        <v>77.766000000000005</v>
      </c>
      <c r="EE32" s="201">
        <f>'Non Double Counted #''s'!AL32/1000</f>
        <v>925.96900000000005</v>
      </c>
      <c r="EF32" s="10">
        <v>855.197</v>
      </c>
      <c r="EG32" s="10">
        <v>7.0069999999999997</v>
      </c>
      <c r="EH32" s="10">
        <v>24.475999999999999</v>
      </c>
      <c r="EI32" s="10">
        <v>79.108999999999995</v>
      </c>
      <c r="EJ32" s="201">
        <f>'Non Double Counted #''s'!AR32/1000</f>
        <v>934.88800000000003</v>
      </c>
      <c r="EK32" s="10">
        <v>862.65499999999997</v>
      </c>
      <c r="EL32" s="10">
        <v>7.492</v>
      </c>
      <c r="EM32" s="10">
        <v>25.971</v>
      </c>
      <c r="EN32" s="10">
        <v>80.488</v>
      </c>
      <c r="EO32" s="201">
        <f>'Non Double Counted #''s'!AX32/1000</f>
        <v>945.428</v>
      </c>
      <c r="EP32" s="10">
        <v>871.84900000000005</v>
      </c>
      <c r="EQ32" s="10">
        <v>8.1590000000000007</v>
      </c>
      <c r="ER32" s="10">
        <v>27.382999999999999</v>
      </c>
      <c r="ES32" s="10">
        <v>81.632999999999996</v>
      </c>
      <c r="ET32" s="201">
        <f>'Non Double Counted #''s'!BD32/1000</f>
        <v>956.62400000000002</v>
      </c>
      <c r="EU32" s="10">
        <v>881.62800000000004</v>
      </c>
      <c r="EV32" s="10">
        <v>8.7560000000000002</v>
      </c>
      <c r="EW32" s="10">
        <v>28.681999999999999</v>
      </c>
      <c r="EX32" s="10">
        <v>82.908000000000001</v>
      </c>
      <c r="EY32" s="201">
        <f>'Non Double Counted #''s'!BJ32/1000</f>
        <v>967.44</v>
      </c>
      <c r="EZ32" s="10">
        <v>891.07899999999995</v>
      </c>
      <c r="FA32" s="10">
        <v>9.3789999999999996</v>
      </c>
      <c r="FB32" s="10">
        <v>29.858000000000001</v>
      </c>
      <c r="FC32" s="10">
        <v>84.265000000000001</v>
      </c>
      <c r="FD32" s="201">
        <f>'Non Double Counted #''s'!BP32/1000</f>
        <v>974.98900000000003</v>
      </c>
      <c r="FE32" s="10">
        <v>896.53099999999995</v>
      </c>
      <c r="FF32" s="10">
        <v>10.111000000000001</v>
      </c>
      <c r="FG32" s="10">
        <v>31.413</v>
      </c>
      <c r="FH32" s="10">
        <v>86.460999999999999</v>
      </c>
      <c r="FI32" s="201">
        <f>'Non Double Counted #''s'!BV32/1000</f>
        <v>989.41499999999996</v>
      </c>
      <c r="FJ32" s="10">
        <v>884.96100000000001</v>
      </c>
      <c r="FK32" s="10">
        <v>4.0270000000000001</v>
      </c>
      <c r="FL32" s="10">
        <v>28.565000000000001</v>
      </c>
      <c r="FM32" s="10">
        <v>100.42699999999999</v>
      </c>
      <c r="FN32" s="201">
        <f>'Non Double Counted #''s'!CB32/1000</f>
        <v>998.19899999999996</v>
      </c>
      <c r="FO32" s="10">
        <v>894.19299999999998</v>
      </c>
      <c r="FP32" s="10">
        <v>8.6319999999999997</v>
      </c>
      <c r="FQ32" s="10">
        <v>33.094000000000001</v>
      </c>
      <c r="FR32" s="271">
        <v>87.775000000000006</v>
      </c>
      <c r="FS32" s="274">
        <v>1005141</v>
      </c>
      <c r="FT32" s="23">
        <v>901340</v>
      </c>
      <c r="FU32" s="23">
        <v>5679</v>
      </c>
      <c r="FV32" s="23">
        <v>31552</v>
      </c>
      <c r="FW32" s="113">
        <v>98122</v>
      </c>
      <c r="FX32" s="274">
        <v>1015165</v>
      </c>
      <c r="FY32" s="274">
        <v>908671</v>
      </c>
      <c r="FZ32" s="274">
        <v>5860</v>
      </c>
      <c r="GA32" s="274">
        <v>33689</v>
      </c>
      <c r="GB32" s="6">
        <v>100634</v>
      </c>
    </row>
    <row r="33" spans="1:184" s="6" customFormat="1">
      <c r="A33" s="102" t="s">
        <v>59</v>
      </c>
      <c r="B33" s="10">
        <v>285</v>
      </c>
      <c r="C33" s="10">
        <v>263</v>
      </c>
      <c r="D33" s="10">
        <v>14</v>
      </c>
      <c r="E33" s="10">
        <v>8</v>
      </c>
      <c r="F33" s="118">
        <v>489</v>
      </c>
      <c r="G33" s="10">
        <v>449</v>
      </c>
      <c r="H33" s="10">
        <v>28</v>
      </c>
      <c r="I33" s="10">
        <v>12</v>
      </c>
      <c r="J33" s="118">
        <v>799</v>
      </c>
      <c r="K33" s="10">
        <v>699</v>
      </c>
      <c r="L33" s="10">
        <v>51</v>
      </c>
      <c r="M33" s="10">
        <v>54</v>
      </c>
      <c r="N33" s="10">
        <v>48.9</v>
      </c>
      <c r="O33" s="118">
        <v>1201.675</v>
      </c>
      <c r="P33" s="10">
        <v>1061.3030000000001</v>
      </c>
      <c r="Q33" s="10">
        <v>79.861999999999995</v>
      </c>
      <c r="R33" s="10">
        <v>124.408</v>
      </c>
      <c r="S33" s="10">
        <v>60.51</v>
      </c>
      <c r="T33" s="118">
        <v>1998.2570000000001</v>
      </c>
      <c r="U33" s="10">
        <v>1503.0830000000001</v>
      </c>
      <c r="V33" s="10">
        <v>132.49</v>
      </c>
      <c r="W33" s="10">
        <v>393.53899999999999</v>
      </c>
      <c r="X33" s="10">
        <v>362.68400000000003</v>
      </c>
      <c r="Y33" s="118">
        <v>847.63900000000001</v>
      </c>
      <c r="Z33" s="10">
        <v>760.93899999999996</v>
      </c>
      <c r="AA33" s="10">
        <v>54.277000000000001</v>
      </c>
      <c r="AB33" s="10">
        <v>61.033999999999999</v>
      </c>
      <c r="AC33" s="10">
        <v>32.423000000000002</v>
      </c>
      <c r="AD33" s="118">
        <v>881.54499999999996</v>
      </c>
      <c r="AE33" s="10">
        <v>789.85199999999998</v>
      </c>
      <c r="AF33" s="10">
        <v>56.56</v>
      </c>
      <c r="AG33" s="10">
        <v>66.414000000000001</v>
      </c>
      <c r="AH33" s="10">
        <v>35.133000000000003</v>
      </c>
      <c r="AI33" s="118">
        <v>901.97400000000005</v>
      </c>
      <c r="AJ33" s="10">
        <v>806.86</v>
      </c>
      <c r="AK33" s="10">
        <v>58.146000000000001</v>
      </c>
      <c r="AL33" s="10">
        <v>70.97</v>
      </c>
      <c r="AM33" s="10">
        <v>36.968000000000004</v>
      </c>
      <c r="AN33" s="118">
        <v>924.90499999999997</v>
      </c>
      <c r="AO33" s="10">
        <v>826.33399999999995</v>
      </c>
      <c r="AP33" s="10">
        <v>59.478999999999999</v>
      </c>
      <c r="AQ33" s="10">
        <v>75.963999999999999</v>
      </c>
      <c r="AR33" s="10">
        <v>39.091999999999999</v>
      </c>
      <c r="AS33" s="118">
        <v>951.024</v>
      </c>
      <c r="AT33" s="10">
        <v>848.46299999999997</v>
      </c>
      <c r="AU33" s="10">
        <v>61.085000000000001</v>
      </c>
      <c r="AV33" s="10">
        <v>81.347999999999999</v>
      </c>
      <c r="AW33" s="10">
        <v>41.475999999999999</v>
      </c>
      <c r="AX33" s="118">
        <v>980.65300000000002</v>
      </c>
      <c r="AY33" s="10">
        <v>873.61800000000005</v>
      </c>
      <c r="AZ33" s="10">
        <v>62.95</v>
      </c>
      <c r="BA33" s="10">
        <v>87.298000000000002</v>
      </c>
      <c r="BB33" s="10">
        <v>44.085000000000001</v>
      </c>
      <c r="BC33" s="118">
        <v>1023.417</v>
      </c>
      <c r="BD33" s="10">
        <v>909.95799999999997</v>
      </c>
      <c r="BE33" s="10">
        <v>66.134</v>
      </c>
      <c r="BF33" s="10">
        <v>94.935000000000002</v>
      </c>
      <c r="BG33" s="10">
        <v>47.325000000000003</v>
      </c>
      <c r="BH33" s="118">
        <v>1075.0250000000001</v>
      </c>
      <c r="BI33" s="10">
        <v>953.79899999999998</v>
      </c>
      <c r="BJ33" s="10">
        <v>69.956000000000003</v>
      </c>
      <c r="BK33" s="10">
        <v>104</v>
      </c>
      <c r="BL33" s="10">
        <v>51.27</v>
      </c>
      <c r="BM33" s="118">
        <v>1137.367</v>
      </c>
      <c r="BN33" s="10">
        <v>1006.896</v>
      </c>
      <c r="BO33" s="10">
        <v>74.566000000000003</v>
      </c>
      <c r="BP33" s="10">
        <v>114.315</v>
      </c>
      <c r="BQ33" s="10">
        <v>55.905000000000001</v>
      </c>
      <c r="BR33" s="118">
        <v>1285.07</v>
      </c>
      <c r="BS33" s="10">
        <v>1130.3879999999999</v>
      </c>
      <c r="BT33" s="10">
        <v>87.406000000000006</v>
      </c>
      <c r="BU33" s="10">
        <v>140.048</v>
      </c>
      <c r="BV33" s="10">
        <v>67.275999999999996</v>
      </c>
      <c r="BW33" s="118">
        <v>1332.5329999999999</v>
      </c>
      <c r="BX33" s="10">
        <v>1168.027</v>
      </c>
      <c r="BY33" s="10">
        <v>92.831000000000003</v>
      </c>
      <c r="BZ33" s="10">
        <v>150.839</v>
      </c>
      <c r="CA33" s="10">
        <v>71.674999999999997</v>
      </c>
      <c r="CB33" s="118">
        <v>1382.223</v>
      </c>
      <c r="CC33" s="10">
        <v>1207.69</v>
      </c>
      <c r="CD33" s="10">
        <v>97.340999999999994</v>
      </c>
      <c r="CE33" s="10">
        <v>163.29900000000001</v>
      </c>
      <c r="CF33" s="10">
        <v>77.191999999999993</v>
      </c>
      <c r="CG33" s="118">
        <v>1457.9970000000001</v>
      </c>
      <c r="CH33" s="10">
        <v>1269.261</v>
      </c>
      <c r="CI33" s="10">
        <v>105.161</v>
      </c>
      <c r="CJ33" s="10">
        <v>182.078</v>
      </c>
      <c r="CK33" s="10">
        <v>83.575000000000003</v>
      </c>
      <c r="CL33" s="118">
        <v>1528.3630000000001</v>
      </c>
      <c r="CM33" s="10">
        <v>1326.3150000000001</v>
      </c>
      <c r="CN33" s="10">
        <v>112.056</v>
      </c>
      <c r="CO33" s="10">
        <v>203.96600000000001</v>
      </c>
      <c r="CP33" s="10">
        <v>89.992000000000004</v>
      </c>
      <c r="CQ33" s="118">
        <v>1600.345</v>
      </c>
      <c r="CR33" s="10">
        <v>1385.2550000000001</v>
      </c>
      <c r="CS33" s="10">
        <v>118.714</v>
      </c>
      <c r="CT33" s="10">
        <v>224.934</v>
      </c>
      <c r="CU33" s="10">
        <v>96.376000000000005</v>
      </c>
      <c r="CV33" s="118">
        <v>1675.5809999999999</v>
      </c>
      <c r="CW33" s="10">
        <v>1446.3779999999999</v>
      </c>
      <c r="CX33" s="10">
        <v>124.79300000000001</v>
      </c>
      <c r="CY33" s="10">
        <v>253.62299999999999</v>
      </c>
      <c r="CZ33" s="10">
        <v>104.41</v>
      </c>
      <c r="DA33" s="118">
        <v>1743.7719999999999</v>
      </c>
      <c r="DB33" s="10">
        <v>1499.1189999999999</v>
      </c>
      <c r="DC33" s="10">
        <v>132.60300000000001</v>
      </c>
      <c r="DD33" s="10">
        <v>279.59199999999998</v>
      </c>
      <c r="DE33" s="10">
        <v>112.05</v>
      </c>
      <c r="DF33" s="118">
        <v>1809.2529999999999</v>
      </c>
      <c r="DG33" s="10">
        <v>1548.143</v>
      </c>
      <c r="DH33" s="10">
        <v>140.03100000000001</v>
      </c>
      <c r="DI33" s="10">
        <v>304.36399999999998</v>
      </c>
      <c r="DJ33" s="10">
        <v>121.07899999999999</v>
      </c>
      <c r="DK33" s="118">
        <v>2018.2439999999999</v>
      </c>
      <c r="DL33" s="10">
        <v>1737.4380000000001</v>
      </c>
      <c r="DM33" s="10">
        <v>154.68600000000001</v>
      </c>
      <c r="DN33" s="10">
        <v>406.779</v>
      </c>
      <c r="DO33" s="10">
        <v>175.43299999999999</v>
      </c>
      <c r="DP33" s="201">
        <f>'Non Double Counted #''s'!T33/1000</f>
        <v>2093.973</v>
      </c>
      <c r="DQ33" s="10">
        <v>1795.047</v>
      </c>
      <c r="DR33" s="10">
        <v>164.072</v>
      </c>
      <c r="DS33" s="10">
        <v>439.173</v>
      </c>
      <c r="DT33" s="10">
        <v>187.75200000000001</v>
      </c>
      <c r="DU33" s="201">
        <f>'Non Double Counted #''s'!Z33/1000</f>
        <v>2164.518</v>
      </c>
      <c r="DV33" s="10">
        <v>1847.748</v>
      </c>
      <c r="DW33" s="10">
        <v>172.85</v>
      </c>
      <c r="DX33" s="10">
        <v>470.25799999999998</v>
      </c>
      <c r="DY33" s="10">
        <v>200.04400000000001</v>
      </c>
      <c r="DZ33" s="201">
        <f>'Non Double Counted #''s'!AF33/1000</f>
        <v>2233.83</v>
      </c>
      <c r="EA33" s="10">
        <v>1900.181</v>
      </c>
      <c r="EB33" s="10">
        <v>181.07599999999999</v>
      </c>
      <c r="EC33" s="10">
        <v>499.31299999999999</v>
      </c>
      <c r="ED33" s="10">
        <v>212.01499999999999</v>
      </c>
      <c r="EE33" s="201">
        <f>'Non Double Counted #''s'!AL33/1000</f>
        <v>2323.875</v>
      </c>
      <c r="EF33" s="10">
        <v>1968.5319999999999</v>
      </c>
      <c r="EG33" s="10">
        <v>192.44800000000001</v>
      </c>
      <c r="EH33" s="10">
        <v>534.928</v>
      </c>
      <c r="EI33" s="10">
        <v>226.44900000000001</v>
      </c>
      <c r="EJ33" s="201">
        <f>'Non Double Counted #''s'!AR33/1000</f>
        <v>2401.6709999999998</v>
      </c>
      <c r="EK33" s="10">
        <v>2024.462</v>
      </c>
      <c r="EL33" s="10">
        <v>203.774</v>
      </c>
      <c r="EM33" s="10">
        <v>572.74</v>
      </c>
      <c r="EN33" s="10">
        <v>241.054</v>
      </c>
      <c r="EO33" s="201">
        <f>'Non Double Counted #''s'!AX33/1000</f>
        <v>2484.1959999999999</v>
      </c>
      <c r="EP33" s="10">
        <v>2083.4079999999999</v>
      </c>
      <c r="EQ33" s="10">
        <v>216.14500000000001</v>
      </c>
      <c r="ER33" s="10">
        <v>614.78200000000004</v>
      </c>
      <c r="ES33" s="10">
        <v>256.392</v>
      </c>
      <c r="ET33" s="201">
        <f>'Non Double Counted #''s'!BD33/1000</f>
        <v>2554.3440000000001</v>
      </c>
      <c r="EU33" s="10">
        <v>2133.5569999999998</v>
      </c>
      <c r="EV33" s="10">
        <v>226.126</v>
      </c>
      <c r="EW33" s="10">
        <v>654.00099999999998</v>
      </c>
      <c r="EX33" s="10">
        <v>270.387</v>
      </c>
      <c r="EY33" s="201">
        <f>'Non Double Counted #''s'!BJ33/1000</f>
        <v>2600.1669999999999</v>
      </c>
      <c r="EZ33" s="10">
        <v>2165.2220000000002</v>
      </c>
      <c r="FA33" s="10">
        <v>233.43</v>
      </c>
      <c r="FB33" s="10">
        <v>681.55200000000002</v>
      </c>
      <c r="FC33" s="10">
        <v>280.36500000000001</v>
      </c>
      <c r="FD33" s="201">
        <f>'Non Double Counted #''s'!BP33/1000</f>
        <v>2643.085</v>
      </c>
      <c r="FE33" s="10">
        <v>2186.6529999999998</v>
      </c>
      <c r="FF33" s="10">
        <v>242.126</v>
      </c>
      <c r="FG33" s="10">
        <v>714.15800000000002</v>
      </c>
      <c r="FH33" s="10">
        <v>295.97800000000001</v>
      </c>
      <c r="FI33" s="201">
        <f>'Non Double Counted #''s'!BV33/1000</f>
        <v>2700.5509999999999</v>
      </c>
      <c r="FJ33" s="10">
        <v>1786.6880000000001</v>
      </c>
      <c r="FK33" s="10">
        <v>218.626</v>
      </c>
      <c r="FL33" s="10">
        <v>716.50099999999998</v>
      </c>
      <c r="FM33" s="10">
        <v>695.23700000000008</v>
      </c>
      <c r="FN33" s="201">
        <f>'Non Double Counted #''s'!CB33/1000</f>
        <v>2723.3220000000001</v>
      </c>
      <c r="FO33" s="10">
        <v>1525.1310000000001</v>
      </c>
      <c r="FP33" s="10">
        <v>240.48</v>
      </c>
      <c r="FQ33" s="10">
        <v>763.22299999999996</v>
      </c>
      <c r="FR33" s="271">
        <v>308.15600000000001</v>
      </c>
      <c r="FS33" s="274">
        <v>2758931</v>
      </c>
      <c r="FT33" s="23">
        <v>2128047</v>
      </c>
      <c r="FU33" s="23">
        <v>244462</v>
      </c>
      <c r="FV33" s="23">
        <v>979722</v>
      </c>
      <c r="FW33" s="113">
        <v>386422</v>
      </c>
      <c r="FX33" s="274">
        <v>2790136</v>
      </c>
      <c r="FY33" s="274">
        <v>2139777</v>
      </c>
      <c r="FZ33" s="274">
        <v>250391</v>
      </c>
      <c r="GA33" s="274">
        <v>767050</v>
      </c>
      <c r="GB33" s="6">
        <v>399968</v>
      </c>
    </row>
    <row r="34" spans="1:184" s="6" customFormat="1">
      <c r="A34" s="102" t="s">
        <v>62</v>
      </c>
      <c r="B34" s="10">
        <v>951</v>
      </c>
      <c r="C34" s="10">
        <v>876</v>
      </c>
      <c r="D34" s="10">
        <v>17</v>
      </c>
      <c r="E34" s="10">
        <v>58</v>
      </c>
      <c r="F34" s="118">
        <v>1017</v>
      </c>
      <c r="G34" s="10">
        <v>920</v>
      </c>
      <c r="H34" s="10">
        <v>20</v>
      </c>
      <c r="I34" s="10">
        <v>77</v>
      </c>
      <c r="J34" s="118">
        <v>1299</v>
      </c>
      <c r="K34" s="10">
        <v>976</v>
      </c>
      <c r="L34" s="10">
        <v>24</v>
      </c>
      <c r="M34" s="10">
        <v>476</v>
      </c>
      <c r="N34" s="10">
        <v>299.39999999999998</v>
      </c>
      <c r="O34" s="118">
        <v>1515.069</v>
      </c>
      <c r="P34" s="10">
        <v>1330.645</v>
      </c>
      <c r="Q34" s="10">
        <v>31.651</v>
      </c>
      <c r="R34" s="10">
        <v>579.22699999999998</v>
      </c>
      <c r="S34" s="10">
        <v>152.773</v>
      </c>
      <c r="T34" s="118">
        <v>1819.046</v>
      </c>
      <c r="U34" s="10">
        <v>1214.68</v>
      </c>
      <c r="V34" s="10">
        <v>33.512999999999998</v>
      </c>
      <c r="W34" s="10">
        <v>765.61</v>
      </c>
      <c r="X34" s="10">
        <v>570.85299999999995</v>
      </c>
      <c r="Y34" s="118">
        <v>1332.7170000000001</v>
      </c>
      <c r="Z34" s="10">
        <v>1191.49</v>
      </c>
      <c r="AA34" s="10">
        <v>25.437000000000001</v>
      </c>
      <c r="AB34" s="10">
        <v>495.78500000000003</v>
      </c>
      <c r="AC34" s="10">
        <v>115.79</v>
      </c>
      <c r="AD34" s="118">
        <v>1363.798</v>
      </c>
      <c r="AE34" s="10">
        <v>1218.5260000000001</v>
      </c>
      <c r="AF34" s="10">
        <v>26.451000000000001</v>
      </c>
      <c r="AG34" s="10">
        <v>507.50799999999998</v>
      </c>
      <c r="AH34" s="10">
        <v>118.821</v>
      </c>
      <c r="AI34" s="118">
        <v>1394.3520000000001</v>
      </c>
      <c r="AJ34" s="10">
        <v>1244.9459999999999</v>
      </c>
      <c r="AK34" s="10">
        <v>27.533999999999999</v>
      </c>
      <c r="AL34" s="10">
        <v>519.46199999999999</v>
      </c>
      <c r="AM34" s="10">
        <v>121.872</v>
      </c>
      <c r="AN34" s="118">
        <v>1416.664</v>
      </c>
      <c r="AO34" s="10">
        <v>1262.6020000000001</v>
      </c>
      <c r="AP34" s="10">
        <v>28.155999999999999</v>
      </c>
      <c r="AQ34" s="10">
        <v>529.46699999999998</v>
      </c>
      <c r="AR34" s="10">
        <v>125.90600000000001</v>
      </c>
      <c r="AS34" s="118">
        <v>1438.364</v>
      </c>
      <c r="AT34" s="10">
        <v>1278.47</v>
      </c>
      <c r="AU34" s="10">
        <v>28.899000000000001</v>
      </c>
      <c r="AV34" s="10">
        <v>538.40300000000002</v>
      </c>
      <c r="AW34" s="10">
        <v>130.995</v>
      </c>
      <c r="AX34" s="118">
        <v>1462.7149999999999</v>
      </c>
      <c r="AY34" s="10">
        <v>1297.3699999999999</v>
      </c>
      <c r="AZ34" s="10">
        <v>29.652000000000001</v>
      </c>
      <c r="BA34" s="10">
        <v>549.02200000000005</v>
      </c>
      <c r="BB34" s="10">
        <v>135.69300000000001</v>
      </c>
      <c r="BC34" s="118">
        <v>1478.511</v>
      </c>
      <c r="BD34" s="10">
        <v>1308.1110000000001</v>
      </c>
      <c r="BE34" s="10">
        <v>30.158000000000001</v>
      </c>
      <c r="BF34" s="10">
        <v>557.45000000000005</v>
      </c>
      <c r="BG34" s="10">
        <v>140.24199999999999</v>
      </c>
      <c r="BH34" s="118">
        <v>1490.32</v>
      </c>
      <c r="BI34" s="10">
        <v>1315.9</v>
      </c>
      <c r="BJ34" s="10">
        <v>30.648</v>
      </c>
      <c r="BK34" s="10">
        <v>565.53800000000001</v>
      </c>
      <c r="BL34" s="10">
        <v>143.77199999999999</v>
      </c>
      <c r="BM34" s="118">
        <v>1503.886</v>
      </c>
      <c r="BN34" s="10">
        <v>1324.2660000000001</v>
      </c>
      <c r="BO34" s="10">
        <v>31.277999999999999</v>
      </c>
      <c r="BP34" s="10">
        <v>573.18799999999999</v>
      </c>
      <c r="BQ34" s="10">
        <v>148.34200000000001</v>
      </c>
      <c r="BR34" s="118">
        <v>1547.1410000000001</v>
      </c>
      <c r="BS34" s="10">
        <v>1354.874</v>
      </c>
      <c r="BT34" s="10">
        <v>33.761000000000003</v>
      </c>
      <c r="BU34" s="10">
        <v>596.10799999999995</v>
      </c>
      <c r="BV34" s="10">
        <v>158.506</v>
      </c>
      <c r="BW34" s="118">
        <v>1580.8409999999999</v>
      </c>
      <c r="BX34" s="10">
        <v>1380.99</v>
      </c>
      <c r="BY34" s="10">
        <v>36.04</v>
      </c>
      <c r="BZ34" s="10">
        <v>613.43600000000004</v>
      </c>
      <c r="CA34" s="10">
        <v>163.81100000000001</v>
      </c>
      <c r="CB34" s="118">
        <v>1615.385</v>
      </c>
      <c r="CC34" s="10">
        <v>1409.5730000000001</v>
      </c>
      <c r="CD34" s="10">
        <v>37.881</v>
      </c>
      <c r="CE34" s="10">
        <v>628.45600000000002</v>
      </c>
      <c r="CF34" s="10">
        <v>167.93100000000001</v>
      </c>
      <c r="CG34" s="118">
        <v>1653.777</v>
      </c>
      <c r="CH34" s="10">
        <v>1441.796</v>
      </c>
      <c r="CI34" s="10">
        <v>39.612000000000002</v>
      </c>
      <c r="CJ34" s="10">
        <v>644.59699999999998</v>
      </c>
      <c r="CK34" s="10">
        <v>172.369</v>
      </c>
      <c r="CL34" s="118">
        <v>1683.7729999999999</v>
      </c>
      <c r="CM34" s="10">
        <v>1467.47</v>
      </c>
      <c r="CN34" s="10">
        <v>41.195999999999998</v>
      </c>
      <c r="CO34" s="10">
        <v>659.69600000000003</v>
      </c>
      <c r="CP34" s="10">
        <v>175.107</v>
      </c>
      <c r="CQ34" s="118">
        <v>1707.902</v>
      </c>
      <c r="CR34" s="10">
        <v>1485.759</v>
      </c>
      <c r="CS34" s="10">
        <v>42.860999999999997</v>
      </c>
      <c r="CT34" s="10">
        <v>675.24800000000005</v>
      </c>
      <c r="CU34" s="10">
        <v>179.28200000000001</v>
      </c>
      <c r="CV34" s="118">
        <v>1722.9390000000001</v>
      </c>
      <c r="CW34" s="10">
        <v>1496.2850000000001</v>
      </c>
      <c r="CX34" s="10">
        <v>44.343000000000004</v>
      </c>
      <c r="CY34" s="10">
        <v>688.38699999999994</v>
      </c>
      <c r="CZ34" s="10">
        <v>182.31100000000001</v>
      </c>
      <c r="DA34" s="118">
        <v>1733.5350000000001</v>
      </c>
      <c r="DB34" s="10">
        <v>1500.0989999999999</v>
      </c>
      <c r="DC34" s="10">
        <v>44.959000000000003</v>
      </c>
      <c r="DD34" s="10">
        <v>699.01499999999999</v>
      </c>
      <c r="DE34" s="10">
        <v>188.477</v>
      </c>
      <c r="DF34" s="118">
        <v>1739.8440000000001</v>
      </c>
      <c r="DG34" s="10">
        <v>1501.681</v>
      </c>
      <c r="DH34" s="10">
        <v>45.792000000000002</v>
      </c>
      <c r="DI34" s="10">
        <v>708.40700000000004</v>
      </c>
      <c r="DJ34" s="10">
        <v>192.37100000000001</v>
      </c>
      <c r="DK34" s="118">
        <v>1820.704</v>
      </c>
      <c r="DL34" s="10">
        <v>1577.902</v>
      </c>
      <c r="DM34" s="10">
        <v>45.042000000000002</v>
      </c>
      <c r="DN34" s="10">
        <v>776.91200000000003</v>
      </c>
      <c r="DO34" s="10">
        <v>224.72900000000001</v>
      </c>
      <c r="DP34" s="201">
        <f>'Non Double Counted #''s'!T34/1000</f>
        <v>1828.33</v>
      </c>
      <c r="DQ34" s="10">
        <v>1579.8920000000001</v>
      </c>
      <c r="DR34" s="10">
        <v>47.790999999999997</v>
      </c>
      <c r="DS34" s="10">
        <v>788.61199999999997</v>
      </c>
      <c r="DT34" s="10">
        <v>228.58099999999999</v>
      </c>
      <c r="DU34" s="201">
        <f>'Non Double Counted #''s'!Z34/1000</f>
        <v>1848.9860000000001</v>
      </c>
      <c r="DV34" s="10">
        <v>1594.317</v>
      </c>
      <c r="DW34" s="10">
        <v>50.843000000000004</v>
      </c>
      <c r="DX34" s="10">
        <v>803.59900000000005</v>
      </c>
      <c r="DY34" s="10">
        <v>233.08600000000001</v>
      </c>
      <c r="DZ34" s="201">
        <f>'Non Double Counted #''s'!AF34/1000</f>
        <v>1867.9090000000001</v>
      </c>
      <c r="EA34" s="10">
        <v>1607.6690000000001</v>
      </c>
      <c r="EB34" s="10">
        <v>53.673999999999999</v>
      </c>
      <c r="EC34" s="10">
        <v>817.85799999999995</v>
      </c>
      <c r="ED34" s="10">
        <v>236.989</v>
      </c>
      <c r="EE34" s="201">
        <f>'Non Double Counted #''s'!AL34/1000</f>
        <v>1889.2660000000001</v>
      </c>
      <c r="EF34" s="10">
        <v>1623.3420000000001</v>
      </c>
      <c r="EG34" s="10">
        <v>56.914999999999999</v>
      </c>
      <c r="EH34" s="10">
        <v>832.029</v>
      </c>
      <c r="EI34" s="10">
        <v>240.70400000000001</v>
      </c>
      <c r="EJ34" s="201">
        <f>'Non Double Counted #''s'!AR34/1000</f>
        <v>1912.884</v>
      </c>
      <c r="EK34" s="10">
        <v>1642.134</v>
      </c>
      <c r="EL34" s="10">
        <v>59.756</v>
      </c>
      <c r="EM34" s="10">
        <v>848.00199999999995</v>
      </c>
      <c r="EN34" s="10">
        <v>244.17500000000001</v>
      </c>
      <c r="EO34" s="201">
        <f>'Non Double Counted #''s'!AX34/1000</f>
        <v>1937.9159999999999</v>
      </c>
      <c r="EP34" s="10">
        <v>1662.443</v>
      </c>
      <c r="EQ34" s="10">
        <v>63</v>
      </c>
      <c r="ER34" s="10">
        <v>864.95</v>
      </c>
      <c r="ES34" s="10">
        <v>247.08699999999999</v>
      </c>
      <c r="ET34" s="201">
        <f>'Non Double Counted #''s'!BD34/1000</f>
        <v>1964.402</v>
      </c>
      <c r="EU34" s="10">
        <v>1683.952</v>
      </c>
      <c r="EV34" s="10">
        <v>66.231999999999999</v>
      </c>
      <c r="EW34" s="10">
        <v>884.56</v>
      </c>
      <c r="EX34" s="10">
        <v>250.43700000000001</v>
      </c>
      <c r="EY34" s="201">
        <f>'Non Double Counted #''s'!BJ34/1000</f>
        <v>1984.356</v>
      </c>
      <c r="EZ34" s="10">
        <v>1699.1669999999999</v>
      </c>
      <c r="FA34" s="10">
        <v>69.335999999999999</v>
      </c>
      <c r="FB34" s="10">
        <v>902.38300000000004</v>
      </c>
      <c r="FC34" s="10">
        <v>253.71299999999999</v>
      </c>
      <c r="FD34" s="201">
        <f>'Non Double Counted #''s'!BP34/1000</f>
        <v>2009.671</v>
      </c>
      <c r="FE34" s="10">
        <v>1714.809</v>
      </c>
      <c r="FF34" s="10">
        <v>73.981999999999999</v>
      </c>
      <c r="FG34" s="10">
        <v>928.41099999999994</v>
      </c>
      <c r="FH34" s="10">
        <v>261.69399999999996</v>
      </c>
      <c r="FI34" s="201">
        <f>'Non Double Counted #''s'!BV34/1000</f>
        <v>2059.1790000000001</v>
      </c>
      <c r="FJ34" s="10">
        <v>1407.876</v>
      </c>
      <c r="FK34" s="10">
        <v>42.55</v>
      </c>
      <c r="FL34" s="10">
        <v>953.40300000000002</v>
      </c>
      <c r="FM34" s="10">
        <v>608.75299999999993</v>
      </c>
      <c r="FN34" s="201">
        <f>'Non Double Counted #''s'!CB34/1000</f>
        <v>2082.2240000000002</v>
      </c>
      <c r="FO34" s="10">
        <v>862.71699999999998</v>
      </c>
      <c r="FP34" s="10">
        <v>47.78</v>
      </c>
      <c r="FQ34" s="10">
        <v>993.74900000000002</v>
      </c>
      <c r="FR34" s="271">
        <v>230.21600000000001</v>
      </c>
      <c r="FS34" s="274">
        <v>2085538</v>
      </c>
      <c r="FT34" s="23">
        <v>1735255</v>
      </c>
      <c r="FU34" s="23">
        <v>51087</v>
      </c>
      <c r="FV34" s="23">
        <v>752049</v>
      </c>
      <c r="FW34" s="113">
        <v>299196</v>
      </c>
      <c r="FX34" s="274">
        <v>2085287</v>
      </c>
      <c r="FY34" s="274">
        <v>1729711</v>
      </c>
      <c r="FZ34" s="274">
        <v>51904</v>
      </c>
      <c r="GA34" s="274">
        <v>986555</v>
      </c>
      <c r="GB34" s="6">
        <v>303672</v>
      </c>
    </row>
    <row r="35" spans="1:184" s="6" customFormat="1">
      <c r="A35" s="102" t="s">
        <v>66</v>
      </c>
      <c r="B35" s="10">
        <v>1769</v>
      </c>
      <c r="C35" s="23">
        <v>1732</v>
      </c>
      <c r="D35" s="23">
        <v>18</v>
      </c>
      <c r="E35" s="23">
        <v>19</v>
      </c>
      <c r="F35" s="118">
        <v>2091</v>
      </c>
      <c r="G35" s="23">
        <v>2035</v>
      </c>
      <c r="H35" s="23">
        <v>26</v>
      </c>
      <c r="I35" s="23">
        <v>30</v>
      </c>
      <c r="J35" s="118">
        <v>2632</v>
      </c>
      <c r="K35" s="23">
        <v>2490</v>
      </c>
      <c r="L35" s="23">
        <v>37</v>
      </c>
      <c r="M35" s="23">
        <v>66</v>
      </c>
      <c r="N35" s="23">
        <v>105.4</v>
      </c>
      <c r="O35" s="118">
        <v>2842.337</v>
      </c>
      <c r="P35" s="23">
        <v>2684.5590000000002</v>
      </c>
      <c r="Q35" s="23">
        <v>47.017000000000003</v>
      </c>
      <c r="R35" s="23">
        <v>112.708</v>
      </c>
      <c r="S35" s="23">
        <v>110.761</v>
      </c>
      <c r="T35" s="118">
        <v>3421.3989999999999</v>
      </c>
      <c r="U35" s="23">
        <v>2957.51</v>
      </c>
      <c r="V35" s="23">
        <v>53.031999999999996</v>
      </c>
      <c r="W35" s="23">
        <v>273.93799999999999</v>
      </c>
      <c r="X35" s="23">
        <v>410.85700000000003</v>
      </c>
      <c r="Y35" s="118">
        <v>2667.9769999999999</v>
      </c>
      <c r="Z35" s="23">
        <v>2556.2809999999999</v>
      </c>
      <c r="AA35" s="23">
        <v>38.482999999999997</v>
      </c>
      <c r="AB35" s="23">
        <v>71.436999999999998</v>
      </c>
      <c r="AC35" s="23">
        <v>73.212999999999994</v>
      </c>
      <c r="AD35" s="118">
        <v>2664.9180000000001</v>
      </c>
      <c r="AE35" s="23">
        <v>2549.3310000000001</v>
      </c>
      <c r="AF35" s="23">
        <v>39.17</v>
      </c>
      <c r="AG35" s="23">
        <v>74.986000000000004</v>
      </c>
      <c r="AH35" s="23">
        <v>76.417000000000002</v>
      </c>
      <c r="AI35" s="118">
        <v>2653.0590000000002</v>
      </c>
      <c r="AJ35" s="23">
        <v>2534.5920000000001</v>
      </c>
      <c r="AK35" s="23">
        <v>39.683</v>
      </c>
      <c r="AL35" s="23">
        <v>78.293999999999997</v>
      </c>
      <c r="AM35" s="23">
        <v>78.784000000000006</v>
      </c>
      <c r="AN35" s="118">
        <v>2666.5949999999998</v>
      </c>
      <c r="AO35" s="23">
        <v>2543.8829999999998</v>
      </c>
      <c r="AP35" s="23">
        <v>40.426000000000002</v>
      </c>
      <c r="AQ35" s="23">
        <v>82.572000000000003</v>
      </c>
      <c r="AR35" s="23">
        <v>82.286000000000001</v>
      </c>
      <c r="AS35" s="118">
        <v>2672.6529999999998</v>
      </c>
      <c r="AT35" s="23">
        <v>2545.6610000000001</v>
      </c>
      <c r="AU35" s="23">
        <v>41.222000000000001</v>
      </c>
      <c r="AV35" s="23">
        <v>86.454999999999998</v>
      </c>
      <c r="AW35" s="23">
        <v>85.77</v>
      </c>
      <c r="AX35" s="118">
        <v>2683.5390000000002</v>
      </c>
      <c r="AY35" s="23">
        <v>2552.0459999999998</v>
      </c>
      <c r="AZ35" s="23">
        <v>41.984000000000002</v>
      </c>
      <c r="BA35" s="23">
        <v>90.513000000000005</v>
      </c>
      <c r="BB35" s="23">
        <v>89.509</v>
      </c>
      <c r="BC35" s="118">
        <v>2701.002</v>
      </c>
      <c r="BD35" s="23">
        <v>2564.8409999999999</v>
      </c>
      <c r="BE35" s="23">
        <v>42.664000000000001</v>
      </c>
      <c r="BF35" s="23">
        <v>95.052000000000007</v>
      </c>
      <c r="BG35" s="23">
        <v>93.497</v>
      </c>
      <c r="BH35" s="118">
        <v>2741.3110000000001</v>
      </c>
      <c r="BI35" s="23">
        <v>2598.0129999999999</v>
      </c>
      <c r="BJ35" s="23">
        <v>44.247999999999998</v>
      </c>
      <c r="BK35" s="23">
        <v>100.777</v>
      </c>
      <c r="BL35" s="23">
        <v>99.05</v>
      </c>
      <c r="BM35" s="118">
        <v>2790.569</v>
      </c>
      <c r="BN35" s="23">
        <v>2639.75</v>
      </c>
      <c r="BO35" s="23">
        <v>45.64</v>
      </c>
      <c r="BP35" s="23">
        <v>107.023</v>
      </c>
      <c r="BQ35" s="23">
        <v>105.179</v>
      </c>
      <c r="BR35" s="118">
        <v>2918.64</v>
      </c>
      <c r="BS35" s="23">
        <v>2752.0320000000002</v>
      </c>
      <c r="BT35" s="23">
        <v>49.500999999999998</v>
      </c>
      <c r="BU35" s="23">
        <v>121.568</v>
      </c>
      <c r="BV35" s="23">
        <v>117.107</v>
      </c>
      <c r="BW35" s="118">
        <v>2973.9720000000002</v>
      </c>
      <c r="BX35" s="23">
        <v>2800.893</v>
      </c>
      <c r="BY35" s="23">
        <v>50.750999999999998</v>
      </c>
      <c r="BZ35" s="23">
        <v>130.48599999999999</v>
      </c>
      <c r="CA35" s="23">
        <v>122.328</v>
      </c>
      <c r="CB35" s="118">
        <v>3034.8690000000001</v>
      </c>
      <c r="CC35" s="23">
        <v>2855.529</v>
      </c>
      <c r="CD35" s="23">
        <v>52.31</v>
      </c>
      <c r="CE35" s="23">
        <v>140.05000000000001</v>
      </c>
      <c r="CF35" s="23">
        <v>127.03</v>
      </c>
      <c r="CG35" s="118">
        <v>3087.0540000000001</v>
      </c>
      <c r="CH35" s="23">
        <v>2901.9009999999998</v>
      </c>
      <c r="CI35" s="23">
        <v>54.215000000000003</v>
      </c>
      <c r="CJ35" s="23">
        <v>151.26</v>
      </c>
      <c r="CK35" s="23">
        <v>130.93799999999999</v>
      </c>
      <c r="CL35" s="118">
        <v>3141.18</v>
      </c>
      <c r="CM35" s="23">
        <v>2948.942</v>
      </c>
      <c r="CN35" s="23">
        <v>56.292999999999999</v>
      </c>
      <c r="CO35" s="23">
        <v>164.398</v>
      </c>
      <c r="CP35" s="23">
        <v>135.94499999999999</v>
      </c>
      <c r="CQ35" s="118">
        <v>3195.4090000000001</v>
      </c>
      <c r="CR35" s="23">
        <v>2996.2919999999999</v>
      </c>
      <c r="CS35" s="23">
        <v>58.17</v>
      </c>
      <c r="CT35" s="23">
        <v>174.55199999999999</v>
      </c>
      <c r="CU35" s="23">
        <v>140.947</v>
      </c>
      <c r="CV35" s="118">
        <v>3243.2539999999999</v>
      </c>
      <c r="CW35" s="23">
        <v>3037.97</v>
      </c>
      <c r="CX35" s="23">
        <v>59.265999999999998</v>
      </c>
      <c r="CY35" s="23">
        <v>188.02500000000001</v>
      </c>
      <c r="CZ35" s="23">
        <v>146.018</v>
      </c>
      <c r="DA35" s="118">
        <v>3282.0549999999998</v>
      </c>
      <c r="DB35" s="23">
        <v>3070.268</v>
      </c>
      <c r="DC35" s="23">
        <v>60.881999999999998</v>
      </c>
      <c r="DD35" s="23">
        <v>200.12299999999999</v>
      </c>
      <c r="DE35" s="23">
        <v>150.905</v>
      </c>
      <c r="DF35" s="118">
        <v>3316.154</v>
      </c>
      <c r="DG35" s="23">
        <v>3098.4940000000001</v>
      </c>
      <c r="DH35" s="23">
        <v>62.012</v>
      </c>
      <c r="DI35" s="23">
        <v>212.87</v>
      </c>
      <c r="DJ35" s="23">
        <v>155.648</v>
      </c>
      <c r="DK35" s="118">
        <v>3430.828</v>
      </c>
      <c r="DL35" s="23">
        <v>3205.174</v>
      </c>
      <c r="DM35" s="23">
        <v>75.012</v>
      </c>
      <c r="DN35" s="23">
        <v>285.113</v>
      </c>
      <c r="DO35" s="23">
        <v>232.672</v>
      </c>
      <c r="DP35" s="201">
        <f>'Non Double Counted #''s'!T35/1000</f>
        <v>3470.7159999999999</v>
      </c>
      <c r="DQ35" s="23">
        <v>3237.3209999999999</v>
      </c>
      <c r="DR35" s="23">
        <v>77.837999999999994</v>
      </c>
      <c r="DS35" s="23">
        <v>302.23599999999999</v>
      </c>
      <c r="DT35" s="23">
        <v>239.73099999999999</v>
      </c>
      <c r="DU35" s="201">
        <f>'Non Double Counted #''s'!Z35/1000</f>
        <v>3517.982</v>
      </c>
      <c r="DV35" s="23">
        <v>3276.6590000000001</v>
      </c>
      <c r="DW35" s="23">
        <v>80.885999999999996</v>
      </c>
      <c r="DX35" s="23">
        <v>319.072</v>
      </c>
      <c r="DY35" s="23">
        <v>247.08</v>
      </c>
      <c r="DZ35" s="201">
        <f>'Non Double Counted #''s'!AF35/1000</f>
        <v>3551.877</v>
      </c>
      <c r="EA35" s="23">
        <v>3304.2579999999998</v>
      </c>
      <c r="EB35" s="23">
        <v>83.081000000000003</v>
      </c>
      <c r="EC35" s="23">
        <v>334.13299999999998</v>
      </c>
      <c r="ED35" s="23">
        <v>253.077</v>
      </c>
      <c r="EE35" s="201">
        <f>'Non Double Counted #''s'!AL35/1000</f>
        <v>3576.2620000000002</v>
      </c>
      <c r="EF35" s="23">
        <v>3323.6930000000002</v>
      </c>
      <c r="EG35" s="23">
        <v>84.930999999999997</v>
      </c>
      <c r="EH35" s="23">
        <v>348.529</v>
      </c>
      <c r="EI35" s="23">
        <v>257.89499999999998</v>
      </c>
      <c r="EJ35" s="201">
        <f>'Non Double Counted #''s'!AR35/1000</f>
        <v>3621.9389999999999</v>
      </c>
      <c r="EK35" s="23">
        <v>3361.8240000000001</v>
      </c>
      <c r="EL35" s="23">
        <v>87.754999999999995</v>
      </c>
      <c r="EM35" s="23">
        <v>366.25400000000002</v>
      </c>
      <c r="EN35" s="23">
        <v>265.07600000000002</v>
      </c>
      <c r="EO35" s="201">
        <f>'Non Double Counted #''s'!AX35/1000</f>
        <v>3680.9679999999998</v>
      </c>
      <c r="EP35" s="23">
        <v>3411.9679999999998</v>
      </c>
      <c r="EQ35" s="23">
        <v>91.527000000000001</v>
      </c>
      <c r="ER35" s="23">
        <v>386.31599999999997</v>
      </c>
      <c r="ES35" s="23">
        <v>273.274</v>
      </c>
      <c r="ET35" s="201">
        <f>'Non Double Counted #''s'!BD35/1000</f>
        <v>3735.549</v>
      </c>
      <c r="EU35" s="23">
        <v>3458.0340000000001</v>
      </c>
      <c r="EV35" s="23">
        <v>95.152000000000001</v>
      </c>
      <c r="EW35" s="23">
        <v>406.86700000000002</v>
      </c>
      <c r="EX35" s="23">
        <v>281.27999999999997</v>
      </c>
      <c r="EY35" s="201">
        <f>'Non Double Counted #''s'!BJ35/1000</f>
        <v>3790.06</v>
      </c>
      <c r="EZ35" s="23">
        <v>3504.038</v>
      </c>
      <c r="FA35" s="23">
        <v>99.123999999999995</v>
      </c>
      <c r="FB35" s="23">
        <v>426.202</v>
      </c>
      <c r="FC35" s="23">
        <v>289.27</v>
      </c>
      <c r="FD35" s="201">
        <f>'Non Double Counted #''s'!BP35/1000</f>
        <v>3825.6570000000002</v>
      </c>
      <c r="FE35" s="23">
        <v>3526.5610000000001</v>
      </c>
      <c r="FF35" s="23">
        <v>102.309</v>
      </c>
      <c r="FG35" s="23">
        <v>440.48200000000003</v>
      </c>
      <c r="FH35" s="23">
        <v>303.233</v>
      </c>
      <c r="FI35" s="201">
        <f>'Non Double Counted #''s'!BV35/1000</f>
        <v>3831.0740000000001</v>
      </c>
      <c r="FJ35" s="23">
        <v>3204.614</v>
      </c>
      <c r="FK35" s="23">
        <v>69.206000000000003</v>
      </c>
      <c r="FL35" s="23">
        <v>450.06200000000001</v>
      </c>
      <c r="FM35" s="23">
        <v>557.25400000000002</v>
      </c>
      <c r="FN35" s="201">
        <f>'Non Double Counted #''s'!CB35/1000</f>
        <v>3871.8589999999999</v>
      </c>
      <c r="FO35" s="23">
        <v>3129.3580000000002</v>
      </c>
      <c r="FP35" s="23">
        <v>93.742000000000004</v>
      </c>
      <c r="FQ35" s="23">
        <v>490.49299999999999</v>
      </c>
      <c r="FR35" s="113">
        <v>303.673</v>
      </c>
      <c r="FS35" s="274">
        <v>3899353</v>
      </c>
      <c r="FT35" s="23">
        <v>3444767</v>
      </c>
      <c r="FU35" s="23">
        <v>77564</v>
      </c>
      <c r="FV35" s="23">
        <v>474157</v>
      </c>
      <c r="FW35" s="113">
        <v>377022</v>
      </c>
      <c r="FX35" s="274">
        <v>3930065</v>
      </c>
      <c r="FY35" s="274">
        <v>3464243</v>
      </c>
      <c r="FZ35" s="274">
        <v>78727</v>
      </c>
      <c r="GA35" s="274">
        <v>483758</v>
      </c>
      <c r="GB35" s="6">
        <v>387095</v>
      </c>
    </row>
    <row r="36" spans="1:184" s="6" customFormat="1">
      <c r="A36" s="102" t="s">
        <v>70</v>
      </c>
      <c r="B36" s="10">
        <v>891</v>
      </c>
      <c r="C36" s="23">
        <v>874</v>
      </c>
      <c r="D36" s="23">
        <v>4</v>
      </c>
      <c r="E36" s="23">
        <v>13</v>
      </c>
      <c r="F36" s="118">
        <v>1060</v>
      </c>
      <c r="G36" s="23">
        <v>1034</v>
      </c>
      <c r="H36" s="23">
        <v>7</v>
      </c>
      <c r="I36" s="23">
        <v>19</v>
      </c>
      <c r="J36" s="118">
        <v>1461</v>
      </c>
      <c r="K36" s="23">
        <v>1383</v>
      </c>
      <c r="L36" s="23">
        <v>9</v>
      </c>
      <c r="M36" s="23">
        <v>60</v>
      </c>
      <c r="N36" s="23">
        <v>69.2</v>
      </c>
      <c r="O36" s="118">
        <v>1722.85</v>
      </c>
      <c r="P36" s="23">
        <v>1651.3589999999999</v>
      </c>
      <c r="Q36" s="23">
        <v>12.082000000000001</v>
      </c>
      <c r="R36" s="23">
        <v>84.596999999999994</v>
      </c>
      <c r="S36" s="23">
        <v>59.408999999999999</v>
      </c>
      <c r="T36" s="118">
        <v>2233.1689999999999</v>
      </c>
      <c r="U36" s="23">
        <v>1991.56</v>
      </c>
      <c r="V36" s="23">
        <v>16.149999999999999</v>
      </c>
      <c r="W36" s="23">
        <v>200.005</v>
      </c>
      <c r="X36" s="23">
        <v>225.459</v>
      </c>
      <c r="Y36" s="118">
        <v>1515.462</v>
      </c>
      <c r="Z36" s="23">
        <v>1463.79</v>
      </c>
      <c r="AA36" s="23">
        <v>9.7929999999999993</v>
      </c>
      <c r="AB36" s="23">
        <v>64.272999999999996</v>
      </c>
      <c r="AC36" s="23">
        <v>41.878999999999998</v>
      </c>
      <c r="AD36" s="118">
        <v>1558.3119999999999</v>
      </c>
      <c r="AE36" s="23">
        <v>1504.0350000000001</v>
      </c>
      <c r="AF36" s="23">
        <v>10.117000000000001</v>
      </c>
      <c r="AG36" s="23">
        <v>66.948999999999998</v>
      </c>
      <c r="AH36" s="23">
        <v>44.16</v>
      </c>
      <c r="AI36" s="118">
        <v>1594.9359999999999</v>
      </c>
      <c r="AJ36" s="23">
        <v>1538.3389999999999</v>
      </c>
      <c r="AK36" s="23">
        <v>10.423999999999999</v>
      </c>
      <c r="AL36" s="23">
        <v>69.557000000000002</v>
      </c>
      <c r="AM36" s="23">
        <v>46.173000000000002</v>
      </c>
      <c r="AN36" s="118">
        <v>1622.337</v>
      </c>
      <c r="AO36" s="23">
        <v>1563.607</v>
      </c>
      <c r="AP36" s="23">
        <v>10.683999999999999</v>
      </c>
      <c r="AQ36" s="23">
        <v>72.007000000000005</v>
      </c>
      <c r="AR36" s="23">
        <v>48.045999999999999</v>
      </c>
      <c r="AS36" s="118">
        <v>1642.904</v>
      </c>
      <c r="AT36" s="23">
        <v>1582.1410000000001</v>
      </c>
      <c r="AU36" s="23">
        <v>10.968999999999999</v>
      </c>
      <c r="AV36" s="23">
        <v>74.061000000000007</v>
      </c>
      <c r="AW36" s="23">
        <v>49.793999999999997</v>
      </c>
      <c r="AX36" s="118">
        <v>1662.836</v>
      </c>
      <c r="AY36" s="23">
        <v>1600.085</v>
      </c>
      <c r="AZ36" s="23">
        <v>11.212999999999999</v>
      </c>
      <c r="BA36" s="23">
        <v>76.126000000000005</v>
      </c>
      <c r="BB36" s="23">
        <v>51.537999999999997</v>
      </c>
      <c r="BC36" s="118">
        <v>1678.11</v>
      </c>
      <c r="BD36" s="23">
        <v>1613.4929999999999</v>
      </c>
      <c r="BE36" s="23">
        <v>11.425000000000001</v>
      </c>
      <c r="BF36" s="23">
        <v>78.231999999999999</v>
      </c>
      <c r="BG36" s="23">
        <v>53.192</v>
      </c>
      <c r="BH36" s="118">
        <v>1689.365</v>
      </c>
      <c r="BI36" s="23">
        <v>1622.607</v>
      </c>
      <c r="BJ36" s="23">
        <v>11.632</v>
      </c>
      <c r="BK36" s="23">
        <v>80.281999999999996</v>
      </c>
      <c r="BL36" s="23">
        <v>55.125999999999998</v>
      </c>
      <c r="BM36" s="118">
        <v>1705.8620000000001</v>
      </c>
      <c r="BN36" s="23">
        <v>1636.768</v>
      </c>
      <c r="BO36" s="23">
        <v>11.848000000000001</v>
      </c>
      <c r="BP36" s="23">
        <v>82.515000000000001</v>
      </c>
      <c r="BQ36" s="23">
        <v>57.246000000000002</v>
      </c>
      <c r="BR36" s="118">
        <v>1770.5809999999999</v>
      </c>
      <c r="BS36" s="23">
        <v>1694.9949999999999</v>
      </c>
      <c r="BT36" s="23">
        <v>12.784000000000001</v>
      </c>
      <c r="BU36" s="23">
        <v>89.634</v>
      </c>
      <c r="BV36" s="23">
        <v>62.802</v>
      </c>
      <c r="BW36" s="118">
        <v>1818.8679999999999</v>
      </c>
      <c r="BX36" s="23">
        <v>1739.9929999999999</v>
      </c>
      <c r="BY36" s="23">
        <v>13.554</v>
      </c>
      <c r="BZ36" s="23">
        <v>93.915999999999997</v>
      </c>
      <c r="CA36" s="23">
        <v>65.320999999999998</v>
      </c>
      <c r="CB36" s="118">
        <v>1872.018</v>
      </c>
      <c r="CC36" s="23">
        <v>1789.65</v>
      </c>
      <c r="CD36" s="23">
        <v>14.237</v>
      </c>
      <c r="CE36" s="23">
        <v>99.635000000000005</v>
      </c>
      <c r="CF36" s="23">
        <v>68.131</v>
      </c>
      <c r="CG36" s="118">
        <v>1941.9659999999999</v>
      </c>
      <c r="CH36" s="23">
        <v>1853.817</v>
      </c>
      <c r="CI36" s="23">
        <v>15.321</v>
      </c>
      <c r="CJ36" s="23">
        <v>107.18300000000001</v>
      </c>
      <c r="CK36" s="23">
        <v>72.828000000000003</v>
      </c>
      <c r="CL36" s="118">
        <v>1991.4949999999999</v>
      </c>
      <c r="CM36" s="23">
        <v>1899.886</v>
      </c>
      <c r="CN36" s="23">
        <v>16.149999999999999</v>
      </c>
      <c r="CO36" s="23">
        <v>114.09699999999999</v>
      </c>
      <c r="CP36" s="23">
        <v>75.459000000000003</v>
      </c>
      <c r="CQ36" s="118">
        <v>2022.2339999999999</v>
      </c>
      <c r="CR36" s="23">
        <v>1928.2090000000001</v>
      </c>
      <c r="CS36" s="23">
        <v>16.844000000000001</v>
      </c>
      <c r="CT36" s="23">
        <v>122.434</v>
      </c>
      <c r="CU36" s="23">
        <v>77.180999999999997</v>
      </c>
      <c r="CV36" s="118">
        <v>2065.3969999999999</v>
      </c>
      <c r="CW36" s="23">
        <v>1967.4659999999999</v>
      </c>
      <c r="CX36" s="23">
        <v>17.850000000000001</v>
      </c>
      <c r="CY36" s="23">
        <v>133.39099999999999</v>
      </c>
      <c r="CZ36" s="23">
        <v>80.081000000000003</v>
      </c>
      <c r="DA36" s="118">
        <v>2100.5619999999999</v>
      </c>
      <c r="DB36" s="23">
        <v>1999.509</v>
      </c>
      <c r="DC36" s="23">
        <v>18.613</v>
      </c>
      <c r="DD36" s="23">
        <v>142.892</v>
      </c>
      <c r="DE36" s="23">
        <v>82.44</v>
      </c>
      <c r="DF36" s="118">
        <v>2129.8359999999998</v>
      </c>
      <c r="DG36" s="23">
        <v>2025.663</v>
      </c>
      <c r="DH36" s="23">
        <v>19.481000000000002</v>
      </c>
      <c r="DI36" s="23">
        <v>150.69900000000001</v>
      </c>
      <c r="DJ36" s="23">
        <v>84.691999999999993</v>
      </c>
      <c r="DK36" s="118">
        <v>2244.21</v>
      </c>
      <c r="DL36" s="23">
        <v>2136.1010000000001</v>
      </c>
      <c r="DM36" s="23">
        <v>26.33</v>
      </c>
      <c r="DN36" s="23">
        <v>207.35</v>
      </c>
      <c r="DO36" s="23">
        <v>111.73399999999999</v>
      </c>
      <c r="DP36" s="201">
        <f>'Non Double Counted #''s'!T36/1000</f>
        <v>2291.0659999999998</v>
      </c>
      <c r="DQ36" s="23">
        <v>2178.64</v>
      </c>
      <c r="DR36" s="23">
        <v>28.544</v>
      </c>
      <c r="DS36" s="23">
        <v>220.49100000000001</v>
      </c>
      <c r="DT36" s="23">
        <v>116.059</v>
      </c>
      <c r="DU36" s="201">
        <f>'Non Double Counted #''s'!Z36/1000</f>
        <v>2334.462</v>
      </c>
      <c r="DV36" s="23">
        <v>2217.895</v>
      </c>
      <c r="DW36" s="23">
        <v>30.532</v>
      </c>
      <c r="DX36" s="23">
        <v>233.12299999999999</v>
      </c>
      <c r="DY36" s="23">
        <v>120.17700000000001</v>
      </c>
      <c r="DZ36" s="201">
        <f>'Non Double Counted #''s'!AF36/1000</f>
        <v>2380.462</v>
      </c>
      <c r="EA36" s="23">
        <v>2260.2469999999998</v>
      </c>
      <c r="EB36" s="23">
        <v>32.31</v>
      </c>
      <c r="EC36" s="23">
        <v>245.351</v>
      </c>
      <c r="ED36" s="23">
        <v>124.039</v>
      </c>
      <c r="EE36" s="201">
        <f>'Non Double Counted #''s'!AL36/1000</f>
        <v>2439.8519999999999</v>
      </c>
      <c r="EF36" s="23">
        <v>2314.9160000000002</v>
      </c>
      <c r="EG36" s="23">
        <v>34.561</v>
      </c>
      <c r="EH36" s="23">
        <v>258.29000000000002</v>
      </c>
      <c r="EI36" s="23">
        <v>128.47</v>
      </c>
      <c r="EJ36" s="201">
        <f>'Non Double Counted #''s'!AR36/1000</f>
        <v>2501.2620000000002</v>
      </c>
      <c r="EK36" s="23">
        <v>2371.4430000000002</v>
      </c>
      <c r="EL36" s="23">
        <v>37.000999999999998</v>
      </c>
      <c r="EM36" s="23">
        <v>272.70600000000002</v>
      </c>
      <c r="EN36" s="23">
        <v>133.191</v>
      </c>
      <c r="EO36" s="201">
        <f>'Non Double Counted #''s'!AX36/1000</f>
        <v>2585.1550000000002</v>
      </c>
      <c r="EP36" s="23">
        <v>2448.3440000000001</v>
      </c>
      <c r="EQ36" s="23">
        <v>40.475000000000001</v>
      </c>
      <c r="ER36" s="23">
        <v>292.24900000000002</v>
      </c>
      <c r="ES36" s="23">
        <v>139.54499999999999</v>
      </c>
      <c r="ET36" s="201">
        <f>'Non Double Counted #''s'!BD36/1000</f>
        <v>2668.9250000000002</v>
      </c>
      <c r="EU36" s="23">
        <v>2524.5680000000002</v>
      </c>
      <c r="EV36" s="23">
        <v>44.136000000000003</v>
      </c>
      <c r="EW36" s="23">
        <v>314.90800000000002</v>
      </c>
      <c r="EX36" s="23">
        <v>146.584</v>
      </c>
      <c r="EY36" s="201">
        <f>'Non Double Counted #''s'!BJ36/1000</f>
        <v>2736.424</v>
      </c>
      <c r="EZ36" s="23">
        <v>2585.2489999999998</v>
      </c>
      <c r="FA36" s="23">
        <v>47.276000000000003</v>
      </c>
      <c r="FB36" s="23">
        <v>335.07</v>
      </c>
      <c r="FC36" s="23">
        <v>153.04900000000001</v>
      </c>
      <c r="FD36" s="201">
        <f>'Non Double Counted #''s'!BP36/1000</f>
        <v>2784.5720000000001</v>
      </c>
      <c r="FE36" s="23">
        <v>2624.8159999999998</v>
      </c>
      <c r="FF36" s="23">
        <v>50.018999999999998</v>
      </c>
      <c r="FG36" s="23">
        <v>349.57400000000001</v>
      </c>
      <c r="FH36" s="23">
        <v>161.58600000000001</v>
      </c>
      <c r="FI36" s="201">
        <f>'Non Double Counted #''s'!BV36/1000</f>
        <v>2763.8850000000002</v>
      </c>
      <c r="FJ36" s="23">
        <v>2379.56</v>
      </c>
      <c r="FK36" s="23">
        <v>29.286999999999999</v>
      </c>
      <c r="FL36" s="23">
        <v>358.34</v>
      </c>
      <c r="FM36" s="23">
        <v>355.03800000000001</v>
      </c>
      <c r="FN36" s="201">
        <f>'Non Double Counted #''s'!CB36/1000</f>
        <v>2817.2220000000002</v>
      </c>
      <c r="FO36" s="23">
        <v>2302.0790000000002</v>
      </c>
      <c r="FP36" s="23">
        <v>39.982999999999997</v>
      </c>
      <c r="FQ36" s="23">
        <v>386.32499999999999</v>
      </c>
      <c r="FR36" s="113">
        <v>156.35400000000001</v>
      </c>
      <c r="FS36" s="274">
        <v>2855287</v>
      </c>
      <c r="FT36" s="23">
        <v>2620788</v>
      </c>
      <c r="FU36" s="23">
        <v>36717</v>
      </c>
      <c r="FV36" s="23">
        <v>379436</v>
      </c>
      <c r="FW36" s="113">
        <v>197782</v>
      </c>
      <c r="FX36" s="274">
        <v>2900872</v>
      </c>
      <c r="FY36" s="274">
        <v>2658182</v>
      </c>
      <c r="FZ36" s="274">
        <v>38149</v>
      </c>
      <c r="GA36" s="274">
        <v>387569</v>
      </c>
      <c r="GB36" s="6">
        <v>204541</v>
      </c>
    </row>
    <row r="37" spans="1:184" s="6" customFormat="1">
      <c r="A37" s="102" t="s">
        <v>72</v>
      </c>
      <c r="B37" s="10">
        <v>2854</v>
      </c>
      <c r="C37" s="23">
        <v>2752</v>
      </c>
      <c r="D37" s="23">
        <v>49</v>
      </c>
      <c r="E37" s="23">
        <v>53</v>
      </c>
      <c r="F37" s="118">
        <v>3413</v>
      </c>
      <c r="G37" s="23">
        <v>3261</v>
      </c>
      <c r="H37" s="23">
        <v>71</v>
      </c>
      <c r="I37" s="23">
        <v>81</v>
      </c>
      <c r="J37" s="118">
        <v>4130</v>
      </c>
      <c r="K37" s="23">
        <v>3777</v>
      </c>
      <c r="L37" s="23">
        <v>106</v>
      </c>
      <c r="M37" s="23">
        <v>120</v>
      </c>
      <c r="N37" s="23">
        <v>247.4</v>
      </c>
      <c r="O37" s="118">
        <v>4866.6689999999999</v>
      </c>
      <c r="P37" s="23">
        <v>4411.3869999999997</v>
      </c>
      <c r="Q37" s="23">
        <v>152.56899999999999</v>
      </c>
      <c r="R37" s="23">
        <v>214.56800000000001</v>
      </c>
      <c r="S37" s="23">
        <v>302.71300000000002</v>
      </c>
      <c r="T37" s="118">
        <v>5894.1210000000001</v>
      </c>
      <c r="U37" s="23">
        <v>4815.0720000000001</v>
      </c>
      <c r="V37" s="23">
        <v>185.05199999999999</v>
      </c>
      <c r="W37" s="23">
        <v>439.84100000000001</v>
      </c>
      <c r="X37" s="23">
        <v>893.99699999999996</v>
      </c>
      <c r="Y37" s="118">
        <v>4235.7219999999998</v>
      </c>
      <c r="Z37" s="23">
        <v>3933.7449999999999</v>
      </c>
      <c r="AA37" s="23">
        <v>112.6</v>
      </c>
      <c r="AB37" s="23">
        <v>128.64500000000001</v>
      </c>
      <c r="AC37" s="23">
        <v>189.37700000000001</v>
      </c>
      <c r="AD37" s="118">
        <v>4276.5349999999999</v>
      </c>
      <c r="AE37" s="23">
        <v>3960.5250000000001</v>
      </c>
      <c r="AF37" s="23">
        <v>116.285</v>
      </c>
      <c r="AG37" s="23">
        <v>135.738</v>
      </c>
      <c r="AH37" s="23">
        <v>199.72499999999999</v>
      </c>
      <c r="AI37" s="118">
        <v>4300.2740000000003</v>
      </c>
      <c r="AJ37" s="23">
        <v>3973.5889999999999</v>
      </c>
      <c r="AK37" s="23">
        <v>119.05</v>
      </c>
      <c r="AL37" s="23">
        <v>142.602</v>
      </c>
      <c r="AM37" s="23">
        <v>207.63499999999999</v>
      </c>
      <c r="AN37" s="118">
        <v>4343.6549999999997</v>
      </c>
      <c r="AO37" s="23">
        <v>4003.61</v>
      </c>
      <c r="AP37" s="23">
        <v>122.43</v>
      </c>
      <c r="AQ37" s="23">
        <v>150.50299999999999</v>
      </c>
      <c r="AR37" s="23">
        <v>217.61500000000001</v>
      </c>
      <c r="AS37" s="118">
        <v>4400.1019999999999</v>
      </c>
      <c r="AT37" s="23">
        <v>4044.752</v>
      </c>
      <c r="AU37" s="23">
        <v>126.506</v>
      </c>
      <c r="AV37" s="23">
        <v>158.91</v>
      </c>
      <c r="AW37" s="23">
        <v>228.84399999999999</v>
      </c>
      <c r="AX37" s="118">
        <v>4452.7269999999999</v>
      </c>
      <c r="AY37" s="23">
        <v>4082.1410000000001</v>
      </c>
      <c r="AZ37" s="23">
        <v>130.22300000000001</v>
      </c>
      <c r="BA37" s="23">
        <v>167.386</v>
      </c>
      <c r="BB37" s="23">
        <v>240.363</v>
      </c>
      <c r="BC37" s="118">
        <v>4531.893</v>
      </c>
      <c r="BD37" s="23">
        <v>4143.1109999999999</v>
      </c>
      <c r="BE37" s="23">
        <v>135.048</v>
      </c>
      <c r="BF37" s="23">
        <v>177.697</v>
      </c>
      <c r="BG37" s="23">
        <v>253.73400000000001</v>
      </c>
      <c r="BH37" s="118">
        <v>4639.8950000000004</v>
      </c>
      <c r="BI37" s="23">
        <v>4228.9870000000001</v>
      </c>
      <c r="BJ37" s="23">
        <v>141.08600000000001</v>
      </c>
      <c r="BK37" s="23">
        <v>190.01400000000001</v>
      </c>
      <c r="BL37" s="23">
        <v>269.822</v>
      </c>
      <c r="BM37" s="118">
        <v>4746.326</v>
      </c>
      <c r="BN37" s="23">
        <v>4312.8900000000003</v>
      </c>
      <c r="BO37" s="23">
        <v>146.77600000000001</v>
      </c>
      <c r="BP37" s="23">
        <v>202.54</v>
      </c>
      <c r="BQ37" s="23">
        <v>286.66000000000003</v>
      </c>
      <c r="BR37" s="118">
        <v>5014.9709999999995</v>
      </c>
      <c r="BS37" s="23">
        <v>4533.7129999999997</v>
      </c>
      <c r="BT37" s="23">
        <v>159.22499999999999</v>
      </c>
      <c r="BU37" s="23">
        <v>231.244</v>
      </c>
      <c r="BV37" s="23">
        <v>322.03300000000002</v>
      </c>
      <c r="BW37" s="118">
        <v>5142.5529999999999</v>
      </c>
      <c r="BX37" s="23">
        <v>4637.79</v>
      </c>
      <c r="BY37" s="23">
        <v>165.92099999999999</v>
      </c>
      <c r="BZ37" s="23">
        <v>247.738</v>
      </c>
      <c r="CA37" s="23">
        <v>338.84199999999998</v>
      </c>
      <c r="CB37" s="118">
        <v>5248.7349999999997</v>
      </c>
      <c r="CC37" s="23">
        <v>4724.674</v>
      </c>
      <c r="CD37" s="23">
        <v>169.58799999999999</v>
      </c>
      <c r="CE37" s="23">
        <v>263.91699999999997</v>
      </c>
      <c r="CF37" s="23">
        <v>354.47300000000001</v>
      </c>
      <c r="CG37" s="118">
        <v>5336.1210000000001</v>
      </c>
      <c r="CH37" s="23">
        <v>4791.4120000000003</v>
      </c>
      <c r="CI37" s="23">
        <v>175.16399999999999</v>
      </c>
      <c r="CJ37" s="23">
        <v>280.72300000000001</v>
      </c>
      <c r="CK37" s="23">
        <v>369.54500000000002</v>
      </c>
      <c r="CL37" s="118">
        <v>5433.0680000000002</v>
      </c>
      <c r="CM37" s="23">
        <v>4866.4350000000004</v>
      </c>
      <c r="CN37" s="23">
        <v>181.47900000000001</v>
      </c>
      <c r="CO37" s="23">
        <v>299.40800000000002</v>
      </c>
      <c r="CP37" s="23">
        <v>385.154</v>
      </c>
      <c r="CQ37" s="118">
        <v>5518.8010000000004</v>
      </c>
      <c r="CR37" s="23">
        <v>4931.0119999999997</v>
      </c>
      <c r="CS37" s="23">
        <v>188.459</v>
      </c>
      <c r="CT37" s="23">
        <v>317.89100000000002</v>
      </c>
      <c r="CU37" s="23">
        <v>399.33</v>
      </c>
      <c r="CV37" s="118">
        <v>5604.1049999999996</v>
      </c>
      <c r="CW37" s="23">
        <v>4995.5439999999999</v>
      </c>
      <c r="CX37" s="23">
        <v>194.34200000000001</v>
      </c>
      <c r="CY37" s="23">
        <v>337.87099999999998</v>
      </c>
      <c r="CZ37" s="23">
        <v>414.21899999999999</v>
      </c>
      <c r="DA37" s="118">
        <v>5687.8320000000003</v>
      </c>
      <c r="DB37" s="23">
        <v>5056.6049999999996</v>
      </c>
      <c r="DC37" s="23">
        <v>198.30099999999999</v>
      </c>
      <c r="DD37" s="23">
        <v>357.666</v>
      </c>
      <c r="DE37" s="23">
        <v>432.92599999999999</v>
      </c>
      <c r="DF37" s="118">
        <v>5756.3609999999999</v>
      </c>
      <c r="DG37" s="23">
        <v>5103.9989999999998</v>
      </c>
      <c r="DH37" s="23">
        <v>203.85300000000001</v>
      </c>
      <c r="DI37" s="23">
        <v>376.66399999999999</v>
      </c>
      <c r="DJ37" s="23">
        <v>448.50900000000001</v>
      </c>
      <c r="DK37" s="118">
        <v>5911.1040000000003</v>
      </c>
      <c r="DL37" s="23">
        <v>5236.8620000000001</v>
      </c>
      <c r="DM37" s="23">
        <v>245.55799999999999</v>
      </c>
      <c r="DN37" s="23">
        <v>460.16</v>
      </c>
      <c r="DO37" s="23">
        <v>605.38599999999997</v>
      </c>
      <c r="DP37" s="201">
        <f>'Non Double Counted #''s'!T37/1000</f>
        <v>5987.1809999999996</v>
      </c>
      <c r="DQ37" s="23">
        <v>5291.3389999999999</v>
      </c>
      <c r="DR37" s="23">
        <v>253.12700000000001</v>
      </c>
      <c r="DS37" s="23">
        <v>483.005</v>
      </c>
      <c r="DT37" s="23">
        <v>623.83000000000004</v>
      </c>
      <c r="DU37" s="201">
        <f>'Non Double Counted #''s'!Z37/1000</f>
        <v>6055.6130000000003</v>
      </c>
      <c r="DV37" s="23">
        <v>5339.8</v>
      </c>
      <c r="DW37" s="23">
        <v>259.935</v>
      </c>
      <c r="DX37" s="23">
        <v>504.649</v>
      </c>
      <c r="DY37" s="23">
        <v>641.26300000000003</v>
      </c>
      <c r="DZ37" s="201">
        <f>'Non Double Counted #''s'!AF37/1000</f>
        <v>6110.2020000000002</v>
      </c>
      <c r="EA37" s="23">
        <v>5377.4359999999997</v>
      </c>
      <c r="EB37" s="23">
        <v>264.92700000000002</v>
      </c>
      <c r="EC37" s="23">
        <v>525.62599999999998</v>
      </c>
      <c r="ED37" s="23">
        <v>657.46699999999998</v>
      </c>
      <c r="EE37" s="201">
        <f>'Non Double Counted #''s'!AL37/1000</f>
        <v>6179.6450000000004</v>
      </c>
      <c r="EF37" s="23">
        <v>5427.1769999999997</v>
      </c>
      <c r="EG37" s="23">
        <v>271.08999999999997</v>
      </c>
      <c r="EH37" s="23">
        <v>549.94899999999996</v>
      </c>
      <c r="EI37" s="23">
        <v>675.99400000000003</v>
      </c>
      <c r="EJ37" s="201">
        <f>'Non Double Counted #''s'!AR37/1000</f>
        <v>6254.5789999999997</v>
      </c>
      <c r="EK37" s="23">
        <v>5481.259</v>
      </c>
      <c r="EL37" s="23">
        <v>277.72699999999998</v>
      </c>
      <c r="EM37" s="23">
        <v>575.02300000000002</v>
      </c>
      <c r="EN37" s="23">
        <v>695.51099999999997</v>
      </c>
      <c r="EO37" s="201">
        <f>'Non Double Counted #''s'!AX37/1000</f>
        <v>6360.5290000000005</v>
      </c>
      <c r="EP37" s="23">
        <v>5559.7539999999999</v>
      </c>
      <c r="EQ37" s="23">
        <v>287.95100000000002</v>
      </c>
      <c r="ER37" s="23">
        <v>605.40300000000002</v>
      </c>
      <c r="ES37" s="23">
        <v>719.45699999999999</v>
      </c>
      <c r="ET37" s="201">
        <f>'Non Double Counted #''s'!BD37/1000</f>
        <v>6449.5110000000004</v>
      </c>
      <c r="EU37" s="23">
        <v>5625.817</v>
      </c>
      <c r="EV37" s="23">
        <v>295.55500000000001</v>
      </c>
      <c r="EW37" s="23">
        <v>633.16600000000005</v>
      </c>
      <c r="EX37" s="23">
        <v>741.08100000000002</v>
      </c>
      <c r="EY37" s="201">
        <f>'Non Double Counted #''s'!BJ37/1000</f>
        <v>6549.2240000000002</v>
      </c>
      <c r="EZ37" s="23">
        <v>5700.5910000000003</v>
      </c>
      <c r="FA37" s="23">
        <v>306.56700000000001</v>
      </c>
      <c r="FB37" s="23">
        <v>664.072</v>
      </c>
      <c r="FC37" s="23">
        <v>762.59100000000001</v>
      </c>
      <c r="FD37" s="201">
        <f>'Non Double Counted #''s'!BP37/1000</f>
        <v>6664.1949999999997</v>
      </c>
      <c r="FE37" s="23">
        <v>5768.9059999999999</v>
      </c>
      <c r="FF37" s="23">
        <v>320.94</v>
      </c>
      <c r="FG37" s="23">
        <v>709.947</v>
      </c>
      <c r="FH37" s="23">
        <v>800.93100000000004</v>
      </c>
      <c r="FI37" s="201">
        <f>'Non Double Counted #''s'!BV37/1000</f>
        <v>6724.54</v>
      </c>
      <c r="FJ37" s="23">
        <v>5196.3620000000001</v>
      </c>
      <c r="FK37" s="23">
        <v>240.042</v>
      </c>
      <c r="FL37" s="23">
        <v>755.79</v>
      </c>
      <c r="FM37" s="23">
        <v>1288.136</v>
      </c>
      <c r="FN37" s="201">
        <f>'Non Double Counted #''s'!CB37/1000</f>
        <v>6830.0379999999996</v>
      </c>
      <c r="FO37" s="23">
        <v>5150.3059999999996</v>
      </c>
      <c r="FP37" s="23">
        <v>317.35000000000002</v>
      </c>
      <c r="FQ37" s="23">
        <v>837.01599999999996</v>
      </c>
      <c r="FR37" s="113">
        <v>849.10599999999999</v>
      </c>
      <c r="FS37" s="274">
        <v>6897012</v>
      </c>
      <c r="FT37" s="23">
        <v>5625335</v>
      </c>
      <c r="FU37" s="23">
        <v>268660</v>
      </c>
      <c r="FV37" s="23">
        <v>807599</v>
      </c>
      <c r="FW37" s="113">
        <v>1003017</v>
      </c>
      <c r="FX37" s="274">
        <v>6971406</v>
      </c>
      <c r="FY37" s="274">
        <v>5659216</v>
      </c>
      <c r="FZ37" s="274">
        <v>277744</v>
      </c>
      <c r="GA37" s="274">
        <v>832249</v>
      </c>
      <c r="GB37" s="6">
        <v>1034446</v>
      </c>
    </row>
    <row r="38" spans="1:184" s="6" customFormat="1">
      <c r="A38" s="104" t="s">
        <v>74</v>
      </c>
      <c r="B38" s="110">
        <v>330</v>
      </c>
      <c r="C38" s="24">
        <v>323</v>
      </c>
      <c r="D38" s="24">
        <v>2</v>
      </c>
      <c r="E38" s="24">
        <v>5</v>
      </c>
      <c r="F38" s="117">
        <v>333</v>
      </c>
      <c r="G38" s="24">
        <v>324</v>
      </c>
      <c r="H38" s="24">
        <v>3</v>
      </c>
      <c r="I38" s="24">
        <v>6</v>
      </c>
      <c r="J38" s="117">
        <v>471</v>
      </c>
      <c r="K38" s="24">
        <v>448</v>
      </c>
      <c r="L38" s="24">
        <v>3</v>
      </c>
      <c r="M38" s="24">
        <v>24</v>
      </c>
      <c r="N38" s="112">
        <v>19.8</v>
      </c>
      <c r="O38" s="117">
        <v>453.589</v>
      </c>
      <c r="P38" s="24">
        <v>437.15300000000002</v>
      </c>
      <c r="Q38" s="24">
        <v>3.7229999999999999</v>
      </c>
      <c r="R38" s="24">
        <v>25.751999999999999</v>
      </c>
      <c r="S38" s="112">
        <v>12.712999999999999</v>
      </c>
      <c r="T38" s="117">
        <v>493.78199999999998</v>
      </c>
      <c r="U38" s="24">
        <v>454.09500000000003</v>
      </c>
      <c r="V38" s="24">
        <v>3.1259999999999999</v>
      </c>
      <c r="W38" s="24">
        <v>31.384</v>
      </c>
      <c r="X38" s="112">
        <v>36.561</v>
      </c>
      <c r="Y38" s="117">
        <v>491.71300000000002</v>
      </c>
      <c r="Z38" s="24">
        <v>478.392</v>
      </c>
      <c r="AA38" s="24">
        <v>3.4990000000000001</v>
      </c>
      <c r="AB38" s="24">
        <v>26.167000000000002</v>
      </c>
      <c r="AC38" s="112">
        <v>9.8219999999999992</v>
      </c>
      <c r="AD38" s="117">
        <v>506.41</v>
      </c>
      <c r="AE38" s="24">
        <v>492.625</v>
      </c>
      <c r="AF38" s="24">
        <v>3.5939999999999999</v>
      </c>
      <c r="AG38" s="24">
        <v>26.995000000000001</v>
      </c>
      <c r="AH38" s="112">
        <v>10.191000000000001</v>
      </c>
      <c r="AI38" s="117">
        <v>510.32900000000001</v>
      </c>
      <c r="AJ38" s="24">
        <v>496.05599999999998</v>
      </c>
      <c r="AK38" s="24">
        <v>3.6819999999999999</v>
      </c>
      <c r="AL38" s="24">
        <v>27.35</v>
      </c>
      <c r="AM38" s="112">
        <v>10.590999999999999</v>
      </c>
      <c r="AN38" s="117">
        <v>504.89299999999997</v>
      </c>
      <c r="AO38" s="24">
        <v>490.392</v>
      </c>
      <c r="AP38" s="24">
        <v>3.6589999999999998</v>
      </c>
      <c r="AQ38" s="24">
        <v>27.239000000000001</v>
      </c>
      <c r="AR38" s="112">
        <v>10.842000000000001</v>
      </c>
      <c r="AS38" s="117">
        <v>499.69200000000001</v>
      </c>
      <c r="AT38" s="24">
        <v>484.87799999999999</v>
      </c>
      <c r="AU38" s="24">
        <v>3.7090000000000001</v>
      </c>
      <c r="AV38" s="24">
        <v>27.100999999999999</v>
      </c>
      <c r="AW38" s="112">
        <v>11.105</v>
      </c>
      <c r="AX38" s="117">
        <v>495.62099999999998</v>
      </c>
      <c r="AY38" s="24">
        <v>480.48500000000001</v>
      </c>
      <c r="AZ38" s="24">
        <v>3.74</v>
      </c>
      <c r="BA38" s="24">
        <v>27.061</v>
      </c>
      <c r="BB38" s="112">
        <v>11.396000000000001</v>
      </c>
      <c r="BC38" s="117">
        <v>476.964</v>
      </c>
      <c r="BD38" s="24">
        <v>461.76900000000001</v>
      </c>
      <c r="BE38" s="24">
        <v>3.7010000000000001</v>
      </c>
      <c r="BF38" s="24">
        <v>26.286000000000001</v>
      </c>
      <c r="BG38" s="112">
        <v>11.494</v>
      </c>
      <c r="BH38" s="117">
        <v>465.09800000000001</v>
      </c>
      <c r="BI38" s="24">
        <v>449.53199999999998</v>
      </c>
      <c r="BJ38" s="24">
        <v>3.7040000000000002</v>
      </c>
      <c r="BK38" s="24">
        <v>25.905999999999999</v>
      </c>
      <c r="BL38" s="112">
        <v>11.862</v>
      </c>
      <c r="BM38" s="117">
        <v>458.37700000000001</v>
      </c>
      <c r="BN38" s="24">
        <v>442.29599999999999</v>
      </c>
      <c r="BO38" s="24">
        <v>3.71</v>
      </c>
      <c r="BP38" s="24">
        <v>25.771000000000001</v>
      </c>
      <c r="BQ38" s="112">
        <v>12.371</v>
      </c>
      <c r="BR38" s="117">
        <v>457.76799999999997</v>
      </c>
      <c r="BS38" s="24">
        <v>440.899</v>
      </c>
      <c r="BT38" s="24">
        <v>3.7629999999999999</v>
      </c>
      <c r="BU38" s="24">
        <v>26.478999999999999</v>
      </c>
      <c r="BV38" s="112">
        <v>13.106</v>
      </c>
      <c r="BW38" s="117">
        <v>463.51900000000001</v>
      </c>
      <c r="BX38" s="24">
        <v>446.10199999999998</v>
      </c>
      <c r="BY38" s="24">
        <v>3.9889999999999999</v>
      </c>
      <c r="BZ38" s="24">
        <v>26.696000000000002</v>
      </c>
      <c r="CA38" s="112">
        <v>13.428000000000001</v>
      </c>
      <c r="CB38" s="117">
        <v>469.065</v>
      </c>
      <c r="CC38" s="24">
        <v>451.19099999999997</v>
      </c>
      <c r="CD38" s="24">
        <v>3.899</v>
      </c>
      <c r="CE38" s="24">
        <v>27.224</v>
      </c>
      <c r="CF38" s="112">
        <v>13.975</v>
      </c>
      <c r="CG38" s="117">
        <v>474.89400000000001</v>
      </c>
      <c r="CH38" s="24">
        <v>456.90300000000002</v>
      </c>
      <c r="CI38" s="24">
        <v>3.903</v>
      </c>
      <c r="CJ38" s="24">
        <v>27.533000000000001</v>
      </c>
      <c r="CK38" s="112">
        <v>14.087999999999999</v>
      </c>
      <c r="CL38" s="117">
        <v>478.36399999999998</v>
      </c>
      <c r="CM38" s="24">
        <v>460.35199999999998</v>
      </c>
      <c r="CN38" s="24">
        <v>3.9820000000000002</v>
      </c>
      <c r="CO38" s="24">
        <v>27.678999999999998</v>
      </c>
      <c r="CP38" s="112">
        <v>14.03</v>
      </c>
      <c r="CQ38" s="117">
        <v>480.06</v>
      </c>
      <c r="CR38" s="24">
        <v>461.72699999999998</v>
      </c>
      <c r="CS38" s="24">
        <v>4.0270000000000001</v>
      </c>
      <c r="CT38" s="24">
        <v>27.611000000000001</v>
      </c>
      <c r="CU38" s="112">
        <v>14.305999999999999</v>
      </c>
      <c r="CV38" s="117">
        <v>480.03100000000001</v>
      </c>
      <c r="CW38" s="24">
        <v>461.67899999999997</v>
      </c>
      <c r="CX38" s="24">
        <v>3.9209999999999998</v>
      </c>
      <c r="CY38" s="24">
        <v>28.481999999999999</v>
      </c>
      <c r="CZ38" s="112">
        <v>14.430999999999999</v>
      </c>
      <c r="DA38" s="117">
        <v>480.04500000000002</v>
      </c>
      <c r="DB38" s="24">
        <v>461.435</v>
      </c>
      <c r="DC38" s="24">
        <v>4.1150000000000002</v>
      </c>
      <c r="DD38" s="24">
        <v>28.864999999999998</v>
      </c>
      <c r="DE38" s="112">
        <v>14.494999999999999</v>
      </c>
      <c r="DF38" s="117">
        <v>479.60199999999998</v>
      </c>
      <c r="DG38" s="24">
        <v>460.43400000000003</v>
      </c>
      <c r="DH38" s="24">
        <v>4.21</v>
      </c>
      <c r="DI38" s="24">
        <v>29.021999999999998</v>
      </c>
      <c r="DJ38" s="112">
        <v>14.958</v>
      </c>
      <c r="DK38" s="117">
        <v>493.96300000000002</v>
      </c>
      <c r="DL38" s="24">
        <v>475.142</v>
      </c>
      <c r="DM38" s="24">
        <v>5.0949999999999998</v>
      </c>
      <c r="DN38" s="24">
        <v>32.591000000000001</v>
      </c>
      <c r="DO38" s="112">
        <v>19.734000000000002</v>
      </c>
      <c r="DP38" s="200">
        <f>'Non Double Counted #''s'!T38/1000</f>
        <v>492.92399999999998</v>
      </c>
      <c r="DQ38" s="24">
        <v>473.35399999999998</v>
      </c>
      <c r="DR38" s="24">
        <v>5.5359999999999996</v>
      </c>
      <c r="DS38" s="24">
        <v>33.048999999999999</v>
      </c>
      <c r="DT38" s="112">
        <v>20.207000000000001</v>
      </c>
      <c r="DU38" s="200">
        <f>'Non Double Counted #''s'!Z38/1000</f>
        <v>496.96899999999999</v>
      </c>
      <c r="DV38" s="24">
        <v>476.68599999999998</v>
      </c>
      <c r="DW38" s="24">
        <v>5.9640000000000004</v>
      </c>
      <c r="DX38" s="24">
        <v>33.884</v>
      </c>
      <c r="DY38" s="112">
        <v>20.748999999999999</v>
      </c>
      <c r="DZ38" s="200">
        <f>'Non Double Counted #''s'!AF38/1000</f>
        <v>499.05599999999998</v>
      </c>
      <c r="EA38" s="24">
        <v>478.286</v>
      </c>
      <c r="EB38" s="24">
        <v>6.3010000000000002</v>
      </c>
      <c r="EC38" s="24">
        <v>34.651000000000003</v>
      </c>
      <c r="ED38" s="112">
        <v>21.103999999999999</v>
      </c>
      <c r="EE38" s="200">
        <f>'Non Double Counted #''s'!AL38/1000</f>
        <v>502.81599999999997</v>
      </c>
      <c r="EF38" s="24">
        <v>481.28899999999999</v>
      </c>
      <c r="EG38" s="24">
        <v>6.8109999999999999</v>
      </c>
      <c r="EH38" s="24">
        <v>35.718000000000004</v>
      </c>
      <c r="EI38" s="112">
        <v>21.536000000000001</v>
      </c>
      <c r="EJ38" s="200">
        <f>'Non Double Counted #''s'!AR38/1000</f>
        <v>506.00700000000001</v>
      </c>
      <c r="EK38" s="24">
        <v>483.93099999999998</v>
      </c>
      <c r="EL38" s="24">
        <v>7.1070000000000002</v>
      </c>
      <c r="EM38" s="24">
        <v>36.709000000000003</v>
      </c>
      <c r="EN38" s="112">
        <v>22.053000000000001</v>
      </c>
      <c r="EO38" s="200">
        <f>'Non Double Counted #''s'!AX38/1000</f>
        <v>512.57299999999998</v>
      </c>
      <c r="EP38" s="24">
        <v>489.62200000000001</v>
      </c>
      <c r="EQ38" s="24">
        <v>7.5620000000000003</v>
      </c>
      <c r="ER38" s="24">
        <v>37.901000000000003</v>
      </c>
      <c r="ES38" s="112">
        <v>22.771999999999998</v>
      </c>
      <c r="ET38" s="200">
        <f>'Non Double Counted #''s'!BD38/1000</f>
        <v>523.25199999999995</v>
      </c>
      <c r="EU38" s="24">
        <v>499.16800000000001</v>
      </c>
      <c r="EV38" s="24">
        <v>8.2309999999999999</v>
      </c>
      <c r="EW38" s="24">
        <v>39.883000000000003</v>
      </c>
      <c r="EX38" s="112">
        <v>23.709</v>
      </c>
      <c r="EY38" s="200">
        <f>'Non Double Counted #''s'!BJ38/1000</f>
        <v>532.66800000000001</v>
      </c>
      <c r="EZ38" s="24">
        <v>507.60500000000002</v>
      </c>
      <c r="FA38" s="24">
        <v>8.7850000000000001</v>
      </c>
      <c r="FB38" s="24">
        <v>42.063000000000002</v>
      </c>
      <c r="FC38" s="112">
        <v>24.494</v>
      </c>
      <c r="FD38" s="200">
        <f>'Non Double Counted #''s'!BP38/1000</f>
        <v>544.27</v>
      </c>
      <c r="FE38" s="24">
        <v>517.09699999999998</v>
      </c>
      <c r="FF38" s="24">
        <v>9.6430000000000007</v>
      </c>
      <c r="FG38" s="24">
        <v>45.003999999999998</v>
      </c>
      <c r="FH38" s="24">
        <v>26.423000000000002</v>
      </c>
      <c r="FI38" s="200">
        <f>'Non Double Counted #''s'!BV38/1000</f>
        <v>563.62599999999998</v>
      </c>
      <c r="FJ38" s="24">
        <v>511.279</v>
      </c>
      <c r="FK38" s="24">
        <v>4.7480000000000002</v>
      </c>
      <c r="FL38" s="24">
        <v>50.231000000000002</v>
      </c>
      <c r="FM38" s="24">
        <v>47.599000000000004</v>
      </c>
      <c r="FN38" s="200">
        <f>'Non Double Counted #''s'!CB38/1000</f>
        <v>568.15800000000002</v>
      </c>
      <c r="FO38" s="24">
        <v>493.80700000000002</v>
      </c>
      <c r="FP38" s="24">
        <v>7.5279999999999996</v>
      </c>
      <c r="FQ38" s="24">
        <v>53.72</v>
      </c>
      <c r="FR38" s="112">
        <v>24.038</v>
      </c>
      <c r="FS38" s="278">
        <v>576412</v>
      </c>
      <c r="FT38" s="23">
        <v>536450</v>
      </c>
      <c r="FU38" s="23">
        <v>8555</v>
      </c>
      <c r="FV38" s="23">
        <v>54770</v>
      </c>
      <c r="FW38" s="113">
        <v>31407</v>
      </c>
      <c r="FX38" s="274">
        <v>582658</v>
      </c>
      <c r="FY38" s="274">
        <v>539936</v>
      </c>
      <c r="FZ38" s="274">
        <v>10186</v>
      </c>
      <c r="GA38" s="274">
        <v>56363</v>
      </c>
      <c r="GB38" s="6">
        <v>32536</v>
      </c>
    </row>
    <row r="39" spans="1:184" s="6" customFormat="1">
      <c r="A39" s="105" t="s">
        <v>124</v>
      </c>
      <c r="B39" s="228">
        <f>SUM(B41:B52)</f>
        <v>51622</v>
      </c>
      <c r="C39" s="228">
        <f t="shared" ref="C39:BN39" si="20">SUM(C41:C52)</f>
        <v>48005</v>
      </c>
      <c r="D39" s="228">
        <f t="shared" si="20"/>
        <v>3446</v>
      </c>
      <c r="E39" s="228">
        <f t="shared" si="20"/>
        <v>171</v>
      </c>
      <c r="F39" s="203">
        <f t="shared" si="20"/>
        <v>56589</v>
      </c>
      <c r="G39" s="228">
        <f t="shared" si="20"/>
        <v>51716</v>
      </c>
      <c r="H39" s="228">
        <f t="shared" si="20"/>
        <v>4571</v>
      </c>
      <c r="I39" s="228">
        <f t="shared" si="20"/>
        <v>302</v>
      </c>
      <c r="J39" s="203">
        <f t="shared" si="20"/>
        <v>58857</v>
      </c>
      <c r="K39" s="228">
        <f t="shared" si="20"/>
        <v>52186</v>
      </c>
      <c r="L39" s="228">
        <f t="shared" si="20"/>
        <v>5337</v>
      </c>
      <c r="M39" s="228">
        <f t="shared" si="20"/>
        <v>1277</v>
      </c>
      <c r="N39" s="228">
        <f t="shared" si="20"/>
        <v>1333.6</v>
      </c>
      <c r="O39" s="203">
        <f t="shared" si="20"/>
        <v>59669.32</v>
      </c>
      <c r="P39" s="228">
        <f t="shared" si="20"/>
        <v>52789.91</v>
      </c>
      <c r="Q39" s="228">
        <f t="shared" si="20"/>
        <v>5750.44</v>
      </c>
      <c r="R39" s="228">
        <f t="shared" si="20"/>
        <v>1726.5479999999998</v>
      </c>
      <c r="S39" s="228">
        <f t="shared" si="20"/>
        <v>1128.9700000000003</v>
      </c>
      <c r="T39" s="203">
        <f t="shared" si="20"/>
        <v>64392.775999999998</v>
      </c>
      <c r="U39" s="228">
        <f t="shared" si="20"/>
        <v>53823.296999999999</v>
      </c>
      <c r="V39" s="228">
        <f t="shared" si="20"/>
        <v>6435.4169999999995</v>
      </c>
      <c r="W39" s="228">
        <f t="shared" si="20"/>
        <v>3104.5620000000004</v>
      </c>
      <c r="X39" s="228">
        <f t="shared" si="20"/>
        <v>4134.0619999999999</v>
      </c>
      <c r="Y39" s="203">
        <f t="shared" si="20"/>
        <v>58911.881000000001</v>
      </c>
      <c r="Z39" s="228">
        <f t="shared" si="20"/>
        <v>52793.8</v>
      </c>
      <c r="AA39" s="228">
        <f t="shared" si="20"/>
        <v>5374.3120000000008</v>
      </c>
      <c r="AB39" s="228">
        <f t="shared" si="20"/>
        <v>1340.3010000000002</v>
      </c>
      <c r="AC39" s="228">
        <f t="shared" si="20"/>
        <v>743.76899999999989</v>
      </c>
      <c r="AD39" s="203">
        <f t="shared" si="20"/>
        <v>58784.062000000013</v>
      </c>
      <c r="AE39" s="228">
        <f t="shared" si="20"/>
        <v>52610.650999999991</v>
      </c>
      <c r="AF39" s="228">
        <f t="shared" si="20"/>
        <v>5391.7819999999992</v>
      </c>
      <c r="AG39" s="228">
        <f t="shared" si="20"/>
        <v>1372.5150000000001</v>
      </c>
      <c r="AH39" s="228">
        <f t="shared" si="20"/>
        <v>781.62900000000013</v>
      </c>
      <c r="AI39" s="203">
        <f t="shared" si="20"/>
        <v>58691.363999999994</v>
      </c>
      <c r="AJ39" s="228">
        <f t="shared" si="20"/>
        <v>52465.915999999997</v>
      </c>
      <c r="AK39" s="228">
        <f t="shared" si="20"/>
        <v>5410.1379999999999</v>
      </c>
      <c r="AL39" s="228">
        <f t="shared" si="20"/>
        <v>1407.8969999999997</v>
      </c>
      <c r="AM39" s="228">
        <f t="shared" si="20"/>
        <v>815.31</v>
      </c>
      <c r="AN39" s="203">
        <f t="shared" si="20"/>
        <v>58775.325000000004</v>
      </c>
      <c r="AO39" s="228">
        <f t="shared" si="20"/>
        <v>52471.189999999995</v>
      </c>
      <c r="AP39" s="228">
        <f t="shared" si="20"/>
        <v>5448.6220000000012</v>
      </c>
      <c r="AQ39" s="228">
        <f t="shared" si="20"/>
        <v>1451.9559999999999</v>
      </c>
      <c r="AR39" s="228">
        <f t="shared" si="20"/>
        <v>855.51299999999992</v>
      </c>
      <c r="AS39" s="203">
        <f t="shared" si="20"/>
        <v>58819.785000000003</v>
      </c>
      <c r="AT39" s="228">
        <f t="shared" si="20"/>
        <v>52436.031000000003</v>
      </c>
      <c r="AU39" s="228">
        <f t="shared" si="20"/>
        <v>5486.2849999999989</v>
      </c>
      <c r="AV39" s="228">
        <f t="shared" si="20"/>
        <v>1492.0260000000001</v>
      </c>
      <c r="AW39" s="228">
        <f t="shared" si="20"/>
        <v>897.46900000000005</v>
      </c>
      <c r="AX39" s="203">
        <f t="shared" si="20"/>
        <v>58847.807000000001</v>
      </c>
      <c r="AY39" s="228">
        <f t="shared" si="20"/>
        <v>52383.676999999996</v>
      </c>
      <c r="AZ39" s="228">
        <f t="shared" si="20"/>
        <v>5523.4580000000005</v>
      </c>
      <c r="BA39" s="228">
        <f t="shared" si="20"/>
        <v>1533.3109999999999</v>
      </c>
      <c r="BB39" s="228">
        <f t="shared" si="20"/>
        <v>940.67200000000014</v>
      </c>
      <c r="BC39" s="203">
        <f t="shared" si="20"/>
        <v>59017.741000000002</v>
      </c>
      <c r="BD39" s="228">
        <f t="shared" si="20"/>
        <v>52455.274000000005</v>
      </c>
      <c r="BE39" s="228">
        <f t="shared" si="20"/>
        <v>5577.5349999999999</v>
      </c>
      <c r="BF39" s="228">
        <f t="shared" si="20"/>
        <v>1580.788</v>
      </c>
      <c r="BG39" s="228">
        <f t="shared" si="20"/>
        <v>984.93200000000013</v>
      </c>
      <c r="BH39" s="203">
        <f t="shared" si="20"/>
        <v>59254.134000000005</v>
      </c>
      <c r="BI39" s="228">
        <f t="shared" si="20"/>
        <v>52589.298999999999</v>
      </c>
      <c r="BJ39" s="228">
        <f t="shared" si="20"/>
        <v>5630.7129999999997</v>
      </c>
      <c r="BK39" s="228">
        <f t="shared" si="20"/>
        <v>1632.8430000000001</v>
      </c>
      <c r="BL39" s="228">
        <f t="shared" si="20"/>
        <v>1034.1220000000001</v>
      </c>
      <c r="BM39" s="203">
        <f t="shared" si="20"/>
        <v>59467.781999999992</v>
      </c>
      <c r="BN39" s="228">
        <f t="shared" si="20"/>
        <v>52684.771999999997</v>
      </c>
      <c r="BO39" s="228">
        <f t="shared" ref="BO39:DZ39" si="21">SUM(BO41:BO52)</f>
        <v>5695.5379999999996</v>
      </c>
      <c r="BP39" s="228">
        <f t="shared" si="21"/>
        <v>1684.5190000000002</v>
      </c>
      <c r="BQ39" s="228">
        <f t="shared" si="21"/>
        <v>1087.472</v>
      </c>
      <c r="BR39" s="203">
        <f t="shared" si="21"/>
        <v>60209.055999999997</v>
      </c>
      <c r="BS39" s="228">
        <f t="shared" si="21"/>
        <v>53179.250999999997</v>
      </c>
      <c r="BT39" s="228">
        <f t="shared" si="21"/>
        <v>5849.3870000000015</v>
      </c>
      <c r="BU39" s="228">
        <f t="shared" si="21"/>
        <v>1797.8760000000002</v>
      </c>
      <c r="BV39" s="228">
        <f t="shared" si="21"/>
        <v>1180.4179999999999</v>
      </c>
      <c r="BW39" s="203">
        <f t="shared" si="21"/>
        <v>60692.307000000008</v>
      </c>
      <c r="BX39" s="228">
        <f t="shared" si="21"/>
        <v>53519.618000000002</v>
      </c>
      <c r="BY39" s="228">
        <f t="shared" si="21"/>
        <v>5945.3689999999997</v>
      </c>
      <c r="BZ39" s="228">
        <f t="shared" si="21"/>
        <v>1865.846</v>
      </c>
      <c r="CA39" s="228">
        <f t="shared" si="21"/>
        <v>1227.3199999999997</v>
      </c>
      <c r="CB39" s="203">
        <f t="shared" si="21"/>
        <v>61153.644000000008</v>
      </c>
      <c r="CC39" s="228">
        <f t="shared" si="21"/>
        <v>53848.854999999996</v>
      </c>
      <c r="CD39" s="228">
        <f t="shared" si="21"/>
        <v>6032.5150000000012</v>
      </c>
      <c r="CE39" s="228">
        <f t="shared" si="21"/>
        <v>1940.8799999999999</v>
      </c>
      <c r="CF39" s="228">
        <f t="shared" si="21"/>
        <v>1272.2740000000001</v>
      </c>
      <c r="CG39" s="203">
        <f t="shared" si="21"/>
        <v>61550.837000000007</v>
      </c>
      <c r="CH39" s="228">
        <f t="shared" si="21"/>
        <v>54120.320999999996</v>
      </c>
      <c r="CI39" s="228">
        <f t="shared" si="21"/>
        <v>6112.7879999999996</v>
      </c>
      <c r="CJ39" s="228">
        <f t="shared" si="21"/>
        <v>2021.4030000000002</v>
      </c>
      <c r="CK39" s="228">
        <f t="shared" si="21"/>
        <v>1317.7280000000001</v>
      </c>
      <c r="CL39" s="203">
        <f t="shared" si="21"/>
        <v>61958.879000000001</v>
      </c>
      <c r="CM39" s="228">
        <f t="shared" si="21"/>
        <v>54408.836999999992</v>
      </c>
      <c r="CN39" s="228">
        <f t="shared" si="21"/>
        <v>6183.9570000000003</v>
      </c>
      <c r="CO39" s="228">
        <f t="shared" si="21"/>
        <v>2110.913</v>
      </c>
      <c r="CP39" s="228">
        <f t="shared" si="21"/>
        <v>1366.085</v>
      </c>
      <c r="CQ39" s="203">
        <f t="shared" si="21"/>
        <v>62317.005999999994</v>
      </c>
      <c r="CR39" s="228">
        <f t="shared" si="21"/>
        <v>54660.358</v>
      </c>
      <c r="CS39" s="228">
        <f t="shared" si="21"/>
        <v>6241.7220000000016</v>
      </c>
      <c r="CT39" s="228">
        <f t="shared" si="21"/>
        <v>2205.5559999999996</v>
      </c>
      <c r="CU39" s="228">
        <f t="shared" si="21"/>
        <v>1414.9259999999999</v>
      </c>
      <c r="CV39" s="203">
        <f t="shared" si="21"/>
        <v>62675.478000000003</v>
      </c>
      <c r="CW39" s="228">
        <f t="shared" si="21"/>
        <v>54898.435999999994</v>
      </c>
      <c r="CX39" s="228">
        <f t="shared" si="21"/>
        <v>6312.9840000000013</v>
      </c>
      <c r="CY39" s="228">
        <f t="shared" si="21"/>
        <v>2310.2830000000004</v>
      </c>
      <c r="CZ39" s="228">
        <f t="shared" si="21"/>
        <v>1464.058</v>
      </c>
      <c r="DA39" s="203">
        <f t="shared" si="21"/>
        <v>62950.531999999992</v>
      </c>
      <c r="DB39" s="228">
        <f t="shared" si="21"/>
        <v>55075.434999999998</v>
      </c>
      <c r="DC39" s="228">
        <f t="shared" si="21"/>
        <v>6366.5309999999999</v>
      </c>
      <c r="DD39" s="228">
        <f t="shared" si="21"/>
        <v>2413.0279999999998</v>
      </c>
      <c r="DE39" s="228">
        <f t="shared" si="21"/>
        <v>1508.566</v>
      </c>
      <c r="DF39" s="203">
        <f t="shared" si="21"/>
        <v>63242.284</v>
      </c>
      <c r="DG39" s="228">
        <f t="shared" si="21"/>
        <v>55262.017999999996</v>
      </c>
      <c r="DH39" s="228">
        <f t="shared" si="21"/>
        <v>6423.0600000000013</v>
      </c>
      <c r="DI39" s="228">
        <f t="shared" si="21"/>
        <v>2518.5</v>
      </c>
      <c r="DJ39" s="228">
        <f t="shared" si="21"/>
        <v>1557.2059999999999</v>
      </c>
      <c r="DK39" s="203">
        <f t="shared" si="21"/>
        <v>64492.694000000003</v>
      </c>
      <c r="DL39" s="228">
        <f t="shared" si="21"/>
        <v>56136.006999999991</v>
      </c>
      <c r="DM39" s="228">
        <f t="shared" si="21"/>
        <v>6914.3760000000002</v>
      </c>
      <c r="DN39" s="228">
        <f t="shared" si="21"/>
        <v>3206.8989999999999</v>
      </c>
      <c r="DO39" s="228">
        <f t="shared" si="21"/>
        <v>2188.3229999999999</v>
      </c>
      <c r="DP39" s="203">
        <f t="shared" si="21"/>
        <v>64805.832000000009</v>
      </c>
      <c r="DQ39" s="228">
        <f t="shared" si="21"/>
        <v>56333.366000000002</v>
      </c>
      <c r="DR39" s="228">
        <f t="shared" si="21"/>
        <v>6985.3440000000001</v>
      </c>
      <c r="DS39" s="228">
        <f t="shared" si="21"/>
        <v>3361.3449999999998</v>
      </c>
      <c r="DT39" s="228">
        <f t="shared" si="21"/>
        <v>2259.8079999999995</v>
      </c>
      <c r="DU39" s="203">
        <f t="shared" si="21"/>
        <v>65058.430999999997</v>
      </c>
      <c r="DV39" s="228">
        <f t="shared" si="21"/>
        <v>56483.777999999991</v>
      </c>
      <c r="DW39" s="228">
        <f t="shared" si="21"/>
        <v>7042.9750000000004</v>
      </c>
      <c r="DX39" s="228">
        <f t="shared" si="21"/>
        <v>3501.547</v>
      </c>
      <c r="DY39" s="228">
        <f t="shared" si="21"/>
        <v>2329.9410000000003</v>
      </c>
      <c r="DZ39" s="203">
        <f t="shared" si="21"/>
        <v>65299.248000000007</v>
      </c>
      <c r="EA39" s="228">
        <f t="shared" ref="EA39:GB39" si="22">SUM(EA41:EA52)</f>
        <v>56633.254000000001</v>
      </c>
      <c r="EB39" s="228">
        <f t="shared" si="22"/>
        <v>7091.7790000000005</v>
      </c>
      <c r="EC39" s="228">
        <f t="shared" si="22"/>
        <v>3636.9609999999998</v>
      </c>
      <c r="ED39" s="228">
        <f t="shared" si="22"/>
        <v>2397.8429999999998</v>
      </c>
      <c r="EE39" s="203">
        <f t="shared" si="22"/>
        <v>65566.340000000011</v>
      </c>
      <c r="EF39" s="228">
        <f t="shared" si="22"/>
        <v>56806.660999999993</v>
      </c>
      <c r="EG39" s="228">
        <f t="shared" si="22"/>
        <v>7146.3819999999996</v>
      </c>
      <c r="EH39" s="228">
        <f t="shared" si="22"/>
        <v>3770.8609999999994</v>
      </c>
      <c r="EI39" s="228">
        <f t="shared" si="22"/>
        <v>2463.6209999999996</v>
      </c>
      <c r="EJ39" s="203">
        <f t="shared" si="22"/>
        <v>65785.263000000006</v>
      </c>
      <c r="EK39" s="228">
        <f t="shared" si="22"/>
        <v>56941.176000000007</v>
      </c>
      <c r="EL39" s="228">
        <f t="shared" si="22"/>
        <v>7193.9479999999994</v>
      </c>
      <c r="EM39" s="228">
        <f t="shared" si="22"/>
        <v>3909.5369999999998</v>
      </c>
      <c r="EN39" s="228">
        <f t="shared" si="22"/>
        <v>2526.7509999999997</v>
      </c>
      <c r="EO39" s="203">
        <f t="shared" si="22"/>
        <v>66047.83</v>
      </c>
      <c r="EP39" s="228">
        <f t="shared" si="22"/>
        <v>57105.024000000005</v>
      </c>
      <c r="EQ39" s="228">
        <f t="shared" si="22"/>
        <v>7255.1209999999992</v>
      </c>
      <c r="ER39" s="228">
        <f t="shared" si="22"/>
        <v>4055.0110000000004</v>
      </c>
      <c r="ES39" s="228">
        <f t="shared" si="22"/>
        <v>2591.6290000000004</v>
      </c>
      <c r="ET39" s="203">
        <f t="shared" si="22"/>
        <v>66312.561999999991</v>
      </c>
      <c r="EU39" s="228">
        <f t="shared" si="22"/>
        <v>57286.391000000003</v>
      </c>
      <c r="EV39" s="228">
        <f t="shared" si="22"/>
        <v>7305.0470000000005</v>
      </c>
      <c r="EW39" s="228">
        <f t="shared" si="22"/>
        <v>4198.9909999999991</v>
      </c>
      <c r="EX39" s="228">
        <f t="shared" si="22"/>
        <v>2653.2459999999996</v>
      </c>
      <c r="EY39" s="203">
        <f t="shared" si="22"/>
        <v>66561.448000000004</v>
      </c>
      <c r="EZ39" s="228">
        <f t="shared" si="22"/>
        <v>57455.395999999993</v>
      </c>
      <c r="FA39" s="228">
        <f t="shared" si="22"/>
        <v>7354.1369999999997</v>
      </c>
      <c r="FB39" s="228">
        <f t="shared" si="22"/>
        <v>4342.5919999999996</v>
      </c>
      <c r="FC39" s="228">
        <f t="shared" si="22"/>
        <v>2711.1489999999994</v>
      </c>
      <c r="FD39" s="203">
        <f t="shared" si="22"/>
        <v>66836.911000000007</v>
      </c>
      <c r="FE39" s="228">
        <f t="shared" si="22"/>
        <v>57601.879000000001</v>
      </c>
      <c r="FF39" s="228">
        <f t="shared" si="22"/>
        <v>7420.0449999999983</v>
      </c>
      <c r="FG39" s="228">
        <f t="shared" si="22"/>
        <v>4468.8940000000002</v>
      </c>
      <c r="FH39" s="228">
        <f t="shared" si="22"/>
        <v>2805.2179999999998</v>
      </c>
      <c r="FI39" s="203">
        <f t="shared" ref="FI39" si="23">SUM(FI41:FI52)</f>
        <v>66927.001000000004</v>
      </c>
      <c r="FJ39" s="228">
        <f t="shared" si="22"/>
        <v>54423.523000000001</v>
      </c>
      <c r="FK39" s="228">
        <f t="shared" si="22"/>
        <v>6950.8690000000015</v>
      </c>
      <c r="FL39" s="228">
        <f t="shared" si="22"/>
        <v>4661.677999999999</v>
      </c>
      <c r="FM39" s="228">
        <f t="shared" si="22"/>
        <v>5552.6089999999995</v>
      </c>
      <c r="FN39" s="203">
        <f t="shared" si="22"/>
        <v>67158.835000000006</v>
      </c>
      <c r="FO39" s="228">
        <f t="shared" si="22"/>
        <v>53153.191999999995</v>
      </c>
      <c r="FP39" s="228">
        <f t="shared" si="22"/>
        <v>7484.396999999999</v>
      </c>
      <c r="FQ39" s="228">
        <f t="shared" si="22"/>
        <v>4983.9340000000002</v>
      </c>
      <c r="FR39" s="270">
        <f t="shared" si="22"/>
        <v>2906.1480000000001</v>
      </c>
      <c r="FS39" s="270">
        <f t="shared" si="22"/>
        <v>67316297</v>
      </c>
      <c r="FT39" s="270">
        <f t="shared" si="22"/>
        <v>56382056</v>
      </c>
      <c r="FU39" s="270">
        <f t="shared" si="22"/>
        <v>7137942</v>
      </c>
      <c r="FV39" s="270">
        <f t="shared" si="22"/>
        <v>4895277</v>
      </c>
      <c r="FW39" s="270">
        <f t="shared" si="22"/>
        <v>3796299</v>
      </c>
      <c r="FX39" s="270">
        <f t="shared" si="22"/>
        <v>67547890</v>
      </c>
      <c r="FY39" s="270">
        <f t="shared" si="22"/>
        <v>56453027</v>
      </c>
      <c r="FZ39" s="270">
        <f t="shared" si="22"/>
        <v>7174469</v>
      </c>
      <c r="GA39" s="270">
        <f t="shared" si="22"/>
        <v>4994265</v>
      </c>
      <c r="GB39" s="270">
        <f t="shared" si="22"/>
        <v>3920394</v>
      </c>
    </row>
    <row r="40" spans="1:184" s="6" customFormat="1">
      <c r="A40" s="105"/>
      <c r="B40" s="59"/>
      <c r="C40" s="59"/>
      <c r="D40" s="59"/>
      <c r="E40" s="59"/>
      <c r="F40" s="106"/>
      <c r="G40" s="59"/>
      <c r="H40" s="59"/>
      <c r="I40" s="59"/>
      <c r="J40" s="106"/>
      <c r="K40" s="59"/>
      <c r="L40" s="59"/>
      <c r="M40" s="59"/>
      <c r="N40" s="59"/>
      <c r="O40" s="106"/>
      <c r="P40" s="59"/>
      <c r="Q40" s="59"/>
      <c r="R40" s="59"/>
      <c r="S40" s="59"/>
      <c r="T40" s="106"/>
      <c r="U40" s="59"/>
      <c r="V40" s="59"/>
      <c r="W40" s="59"/>
      <c r="X40" s="59"/>
      <c r="Y40" s="106"/>
      <c r="Z40" s="59"/>
      <c r="AA40" s="59"/>
      <c r="AB40" s="59"/>
      <c r="AC40" s="59"/>
      <c r="AD40" s="106"/>
      <c r="AE40" s="59"/>
      <c r="AF40" s="59"/>
      <c r="AG40" s="59"/>
      <c r="AH40" s="59"/>
      <c r="AI40" s="106"/>
      <c r="AJ40" s="59"/>
      <c r="AK40" s="59"/>
      <c r="AL40" s="59"/>
      <c r="AM40" s="59"/>
      <c r="AN40" s="106"/>
      <c r="AO40" s="59"/>
      <c r="AP40" s="59"/>
      <c r="AQ40" s="59"/>
      <c r="AR40" s="59"/>
      <c r="AS40" s="106"/>
      <c r="AT40" s="59"/>
      <c r="AU40" s="59"/>
      <c r="AV40" s="59"/>
      <c r="AW40" s="59"/>
      <c r="AX40" s="106"/>
      <c r="AY40" s="59"/>
      <c r="AZ40" s="59"/>
      <c r="BA40" s="59"/>
      <c r="BB40" s="59"/>
      <c r="BC40" s="106"/>
      <c r="BD40" s="59"/>
      <c r="BE40" s="59"/>
      <c r="BF40" s="59"/>
      <c r="BG40" s="59"/>
      <c r="BH40" s="106"/>
      <c r="BI40" s="59"/>
      <c r="BJ40" s="59"/>
      <c r="BK40" s="59"/>
      <c r="BL40" s="59"/>
      <c r="BM40" s="106"/>
      <c r="BN40" s="59"/>
      <c r="BO40" s="59"/>
      <c r="BP40" s="59"/>
      <c r="BQ40" s="59"/>
      <c r="BR40" s="106"/>
      <c r="BS40" s="59"/>
      <c r="BT40" s="59"/>
      <c r="BU40" s="59"/>
      <c r="BV40" s="59"/>
      <c r="BW40" s="106"/>
      <c r="BX40" s="59"/>
      <c r="BY40" s="59"/>
      <c r="BZ40" s="59"/>
      <c r="CA40" s="59"/>
      <c r="CB40" s="106"/>
      <c r="CC40" s="59"/>
      <c r="CD40" s="59"/>
      <c r="CE40" s="59"/>
      <c r="CF40" s="59"/>
      <c r="CG40" s="106"/>
      <c r="CH40" s="59"/>
      <c r="CI40" s="59"/>
      <c r="CJ40" s="59"/>
      <c r="CK40" s="59"/>
      <c r="CL40" s="106"/>
      <c r="CM40" s="59"/>
      <c r="CN40" s="59"/>
      <c r="CO40" s="59"/>
      <c r="CP40" s="59"/>
      <c r="CQ40" s="106"/>
      <c r="CR40" s="59"/>
      <c r="CS40" s="59"/>
      <c r="CT40" s="59"/>
      <c r="CU40" s="59"/>
      <c r="CV40" s="106"/>
      <c r="CW40" s="59"/>
      <c r="CX40" s="59"/>
      <c r="CY40" s="59"/>
      <c r="CZ40" s="59"/>
      <c r="DA40" s="106"/>
      <c r="DB40" s="59"/>
      <c r="DC40" s="59"/>
      <c r="DD40" s="59"/>
      <c r="DE40" s="59"/>
      <c r="DF40" s="106"/>
      <c r="DG40" s="59"/>
      <c r="DH40" s="59"/>
      <c r="DI40" s="59"/>
      <c r="DJ40" s="59"/>
      <c r="DK40" s="106"/>
      <c r="DL40" s="59"/>
      <c r="DM40" s="59"/>
      <c r="DN40" s="59"/>
      <c r="DO40" s="59"/>
      <c r="DP40" s="204"/>
      <c r="DQ40" s="59"/>
      <c r="DR40" s="59"/>
      <c r="DS40" s="59"/>
      <c r="DT40" s="59"/>
      <c r="DU40" s="204"/>
      <c r="DV40" s="59"/>
      <c r="DW40" s="59"/>
      <c r="DX40" s="59"/>
      <c r="DY40" s="59"/>
      <c r="DZ40" s="204"/>
      <c r="EA40" s="59"/>
      <c r="EB40" s="59"/>
      <c r="EC40" s="59"/>
      <c r="ED40" s="59"/>
      <c r="EE40" s="204"/>
      <c r="EF40" s="59"/>
      <c r="EG40" s="59"/>
      <c r="EH40" s="59"/>
      <c r="EI40" s="59"/>
      <c r="EJ40" s="204"/>
      <c r="EK40" s="59"/>
      <c r="EL40" s="59"/>
      <c r="EM40" s="59"/>
      <c r="EN40" s="59"/>
      <c r="EO40" s="204"/>
      <c r="EP40" s="59"/>
      <c r="EQ40" s="59"/>
      <c r="ER40" s="59"/>
      <c r="ES40" s="59"/>
      <c r="ET40" s="204"/>
      <c r="EU40" s="59"/>
      <c r="EV40" s="59"/>
      <c r="EW40" s="59"/>
      <c r="EX40" s="59"/>
      <c r="EY40" s="204"/>
      <c r="EZ40" s="59"/>
      <c r="FA40" s="59"/>
      <c r="FB40" s="59"/>
      <c r="FC40" s="59"/>
      <c r="FD40" s="204"/>
      <c r="FE40" s="59"/>
      <c r="FF40" s="59"/>
      <c r="FG40" s="59"/>
      <c r="FH40" s="59"/>
      <c r="FI40" s="204"/>
      <c r="FJ40" s="59"/>
      <c r="FK40" s="59"/>
      <c r="FL40" s="59"/>
      <c r="FM40" s="59"/>
      <c r="FN40" s="204"/>
      <c r="FO40" s="59"/>
      <c r="FP40" s="59"/>
      <c r="FQ40" s="59"/>
      <c r="FR40" s="257"/>
      <c r="FT40" s="23"/>
      <c r="FU40" s="23"/>
      <c r="FV40" s="23"/>
      <c r="FW40" s="113"/>
      <c r="GB40" s="6">
        <v>0</v>
      </c>
    </row>
    <row r="41" spans="1:184" s="6" customFormat="1">
      <c r="A41" s="102" t="s">
        <v>48</v>
      </c>
      <c r="B41" s="10">
        <v>10081</v>
      </c>
      <c r="C41" s="10">
        <v>9010</v>
      </c>
      <c r="D41" s="10">
        <v>1038</v>
      </c>
      <c r="E41" s="10">
        <v>33</v>
      </c>
      <c r="F41" s="118">
        <v>11113</v>
      </c>
      <c r="G41" s="10">
        <v>9623</v>
      </c>
      <c r="H41" s="10">
        <v>1420</v>
      </c>
      <c r="I41" s="10">
        <v>70</v>
      </c>
      <c r="J41" s="118">
        <v>11419</v>
      </c>
      <c r="K41" s="10">
        <v>9226</v>
      </c>
      <c r="L41" s="10">
        <v>1675</v>
      </c>
      <c r="M41" s="10">
        <v>636</v>
      </c>
      <c r="N41" s="10">
        <v>517.70000000000005</v>
      </c>
      <c r="O41" s="118">
        <v>11430.602000000001</v>
      </c>
      <c r="P41" s="10">
        <v>9406.6010000000006</v>
      </c>
      <c r="Q41" s="10">
        <v>1707.405</v>
      </c>
      <c r="R41" s="10">
        <v>904.44899999999996</v>
      </c>
      <c r="S41" s="10">
        <v>316.596</v>
      </c>
      <c r="T41" s="118">
        <v>12419.293</v>
      </c>
      <c r="U41" s="10">
        <v>9123.5640000000003</v>
      </c>
      <c r="V41" s="10">
        <v>1864.6189999999999</v>
      </c>
      <c r="W41" s="10">
        <v>1529.1410000000001</v>
      </c>
      <c r="X41" s="10">
        <v>1431.11</v>
      </c>
      <c r="Y41" s="118">
        <v>11443.439</v>
      </c>
      <c r="Z41" s="10">
        <v>9556.393</v>
      </c>
      <c r="AA41" s="10">
        <v>1680.7550000000001</v>
      </c>
      <c r="AB41" s="10">
        <v>678.48</v>
      </c>
      <c r="AC41" s="10">
        <v>206.291</v>
      </c>
      <c r="AD41" s="118">
        <v>11423.409</v>
      </c>
      <c r="AE41" s="10">
        <v>9519.5859999999993</v>
      </c>
      <c r="AF41" s="10">
        <v>1684.5450000000001</v>
      </c>
      <c r="AG41" s="10">
        <v>700.149</v>
      </c>
      <c r="AH41" s="10">
        <v>219.27799999999999</v>
      </c>
      <c r="AI41" s="118">
        <v>11408.842000000001</v>
      </c>
      <c r="AJ41" s="10">
        <v>9494.6820000000007</v>
      </c>
      <c r="AK41" s="10">
        <v>1684.482</v>
      </c>
      <c r="AL41" s="10">
        <v>723.34900000000005</v>
      </c>
      <c r="AM41" s="10">
        <v>229.678</v>
      </c>
      <c r="AN41" s="118">
        <v>11412.154</v>
      </c>
      <c r="AO41" s="10">
        <v>9480.607</v>
      </c>
      <c r="AP41" s="10">
        <v>1689.7370000000001</v>
      </c>
      <c r="AQ41" s="10">
        <v>750.16300000000001</v>
      </c>
      <c r="AR41" s="10">
        <v>241.81</v>
      </c>
      <c r="AS41" s="118">
        <v>11399.83</v>
      </c>
      <c r="AT41" s="10">
        <v>9458.2090000000007</v>
      </c>
      <c r="AU41" s="10">
        <v>1687.991</v>
      </c>
      <c r="AV41" s="10">
        <v>774.23400000000004</v>
      </c>
      <c r="AW41" s="10">
        <v>253.63</v>
      </c>
      <c r="AX41" s="118">
        <v>11387.264999999999</v>
      </c>
      <c r="AY41" s="10">
        <v>9433.5840000000007</v>
      </c>
      <c r="AZ41" s="10">
        <v>1687.681</v>
      </c>
      <c r="BA41" s="10">
        <v>798.86199999999997</v>
      </c>
      <c r="BB41" s="10">
        <v>266</v>
      </c>
      <c r="BC41" s="118">
        <v>11391.183000000001</v>
      </c>
      <c r="BD41" s="10">
        <v>9421.24</v>
      </c>
      <c r="BE41" s="10">
        <v>1691.6469999999999</v>
      </c>
      <c r="BF41" s="10">
        <v>825.56500000000005</v>
      </c>
      <c r="BG41" s="10">
        <v>278.29599999999999</v>
      </c>
      <c r="BH41" s="118">
        <v>11390.199000000001</v>
      </c>
      <c r="BI41" s="10">
        <v>9405.7479999999996</v>
      </c>
      <c r="BJ41" s="10">
        <v>1693.4639999999999</v>
      </c>
      <c r="BK41" s="10">
        <v>853.53599999999994</v>
      </c>
      <c r="BL41" s="10">
        <v>290.98700000000002</v>
      </c>
      <c r="BM41" s="118">
        <v>11409.775</v>
      </c>
      <c r="BN41" s="10">
        <v>9403.4760000000006</v>
      </c>
      <c r="BO41" s="10">
        <v>1701.077</v>
      </c>
      <c r="BP41" s="10">
        <v>881.76199999999994</v>
      </c>
      <c r="BQ41" s="10">
        <v>305.22199999999998</v>
      </c>
      <c r="BR41" s="118">
        <v>11532.611999999999</v>
      </c>
      <c r="BS41" s="10">
        <v>9469.0550000000003</v>
      </c>
      <c r="BT41" s="10">
        <v>1730.444</v>
      </c>
      <c r="BU41" s="10">
        <v>938.88699999999994</v>
      </c>
      <c r="BV41" s="10">
        <v>333.113</v>
      </c>
      <c r="BW41" s="118">
        <v>11629.713</v>
      </c>
      <c r="BX41" s="10">
        <v>9528.9310000000005</v>
      </c>
      <c r="BY41" s="10">
        <v>1753.711</v>
      </c>
      <c r="BZ41" s="10">
        <v>973.601</v>
      </c>
      <c r="CA41" s="10">
        <v>347.07100000000003</v>
      </c>
      <c r="CB41" s="118">
        <v>11718.133</v>
      </c>
      <c r="CC41" s="10">
        <v>9580.6489999999994</v>
      </c>
      <c r="CD41" s="10">
        <v>1775.7449999999999</v>
      </c>
      <c r="CE41" s="10">
        <v>1010.0119999999999</v>
      </c>
      <c r="CF41" s="10">
        <v>361.73899999999998</v>
      </c>
      <c r="CG41" s="118">
        <v>11794.120999999999</v>
      </c>
      <c r="CH41" s="10">
        <v>9625.2080000000005</v>
      </c>
      <c r="CI41" s="10">
        <v>1793.249</v>
      </c>
      <c r="CJ41" s="10">
        <v>1050.4659999999999</v>
      </c>
      <c r="CK41" s="10">
        <v>375.66399999999999</v>
      </c>
      <c r="CL41" s="118">
        <v>11865.976000000001</v>
      </c>
      <c r="CM41" s="10">
        <v>9668.402</v>
      </c>
      <c r="CN41" s="10">
        <v>1808.8630000000001</v>
      </c>
      <c r="CO41" s="10">
        <v>1091.184</v>
      </c>
      <c r="CP41" s="10">
        <v>388.71100000000001</v>
      </c>
      <c r="CQ41" s="118">
        <v>11933.597</v>
      </c>
      <c r="CR41" s="10">
        <v>9711.19</v>
      </c>
      <c r="CS41" s="10">
        <v>1819.845</v>
      </c>
      <c r="CT41" s="10">
        <v>1135.068</v>
      </c>
      <c r="CU41" s="10">
        <v>402.56200000000001</v>
      </c>
      <c r="CV41" s="118">
        <v>12011.509</v>
      </c>
      <c r="CW41" s="10">
        <v>9760.8960000000006</v>
      </c>
      <c r="CX41" s="10">
        <v>1833.559</v>
      </c>
      <c r="CY41" s="10">
        <v>1182.835</v>
      </c>
      <c r="CZ41" s="10">
        <v>417.05399999999997</v>
      </c>
      <c r="DA41" s="118">
        <v>12069.773999999999</v>
      </c>
      <c r="DB41" s="10">
        <v>9795.65</v>
      </c>
      <c r="DC41" s="10">
        <v>1842.81</v>
      </c>
      <c r="DD41" s="10">
        <v>1228.8119999999999</v>
      </c>
      <c r="DE41" s="10">
        <v>431.31400000000002</v>
      </c>
      <c r="DF41" s="118">
        <v>12128.37</v>
      </c>
      <c r="DG41" s="10">
        <v>9830.2039999999997</v>
      </c>
      <c r="DH41" s="10">
        <v>1854.173</v>
      </c>
      <c r="DI41" s="10">
        <v>1276.193</v>
      </c>
      <c r="DJ41" s="10">
        <v>443.99299999999999</v>
      </c>
      <c r="DK41" s="118">
        <v>12437.888000000001</v>
      </c>
      <c r="DL41" s="10">
        <v>10034.460999999999</v>
      </c>
      <c r="DM41" s="10">
        <v>1957.1489999999999</v>
      </c>
      <c r="DN41" s="10">
        <v>1558.2349999999999</v>
      </c>
      <c r="DO41" s="10">
        <v>571.62199999999996</v>
      </c>
      <c r="DP41" s="201">
        <f>'Non Double Counted #''s'!T41/1000</f>
        <v>12510.596</v>
      </c>
      <c r="DQ41" s="10">
        <v>10084.01</v>
      </c>
      <c r="DR41" s="10">
        <v>1964.684</v>
      </c>
      <c r="DS41" s="10">
        <v>1616.951</v>
      </c>
      <c r="DT41" s="10">
        <v>592.82100000000003</v>
      </c>
      <c r="DU41" s="201">
        <f>'Non Double Counted #''s'!Z41/1000</f>
        <v>12565.227999999999</v>
      </c>
      <c r="DV41" s="10">
        <v>10119.728999999999</v>
      </c>
      <c r="DW41" s="10">
        <v>1968.82</v>
      </c>
      <c r="DX41" s="10">
        <v>1671.173</v>
      </c>
      <c r="DY41" s="10">
        <v>612.54600000000005</v>
      </c>
      <c r="DZ41" s="201">
        <f>'Non Double Counted #''s'!AF41/1000</f>
        <v>12611.047</v>
      </c>
      <c r="EA41" s="10">
        <v>10150.575999999999</v>
      </c>
      <c r="EB41" s="10">
        <v>1970.588</v>
      </c>
      <c r="EC41" s="10">
        <v>1722.0050000000001</v>
      </c>
      <c r="ED41" s="10">
        <v>630.85599999999999</v>
      </c>
      <c r="EE41" s="201">
        <f>'Non Double Counted #''s'!AL41/1000</f>
        <v>12665.718000000001</v>
      </c>
      <c r="EF41" s="10">
        <v>10186.896000000001</v>
      </c>
      <c r="EG41" s="10">
        <v>1975.954</v>
      </c>
      <c r="EH41" s="10">
        <v>1771.779</v>
      </c>
      <c r="EI41" s="10">
        <v>649.34199999999998</v>
      </c>
      <c r="EJ41" s="201">
        <f>'Non Double Counted #''s'!AR41/1000</f>
        <v>12704.063</v>
      </c>
      <c r="EK41" s="10">
        <v>10211.213</v>
      </c>
      <c r="EL41" s="10">
        <v>1977.806</v>
      </c>
      <c r="EM41" s="10">
        <v>1821.58</v>
      </c>
      <c r="EN41" s="10">
        <v>666.67700000000002</v>
      </c>
      <c r="EO41" s="201">
        <f>'Non Double Counted #''s'!AX41/1000</f>
        <v>12759.673000000001</v>
      </c>
      <c r="EP41" s="10">
        <v>10248.025</v>
      </c>
      <c r="EQ41" s="10">
        <v>1983.0260000000001</v>
      </c>
      <c r="ER41" s="10">
        <v>1874.3510000000001</v>
      </c>
      <c r="ES41" s="10">
        <v>685.75800000000004</v>
      </c>
      <c r="ET41" s="201">
        <f>'Non Double Counted #''s'!BD41/1000</f>
        <v>12825.808999999999</v>
      </c>
      <c r="EU41" s="10">
        <v>10295.428</v>
      </c>
      <c r="EV41" s="10">
        <v>1987.338</v>
      </c>
      <c r="EW41" s="10">
        <v>1929.4449999999999</v>
      </c>
      <c r="EX41" s="10">
        <v>706.19899999999996</v>
      </c>
      <c r="EY41" s="201">
        <f>'Non Double Counted #''s'!BJ41/1000</f>
        <v>12901.563</v>
      </c>
      <c r="EZ41" s="10">
        <v>10350.106</v>
      </c>
      <c r="FA41" s="10">
        <v>1995.7</v>
      </c>
      <c r="FB41" s="10">
        <v>1989.174</v>
      </c>
      <c r="FC41" s="10">
        <v>724.97699999999998</v>
      </c>
      <c r="FD41" s="201">
        <f>'Non Double Counted #''s'!BP41/1000</f>
        <v>12910.409</v>
      </c>
      <c r="FE41" s="10">
        <v>10342.127</v>
      </c>
      <c r="FF41" s="10">
        <v>2006.8330000000001</v>
      </c>
      <c r="FG41" s="10">
        <v>1993.4639999999999</v>
      </c>
      <c r="FH41" s="10">
        <v>737.47500000000002</v>
      </c>
      <c r="FI41" s="201">
        <f>'Non Double Counted #''s'!BV41/1000</f>
        <v>12830.632</v>
      </c>
      <c r="FJ41" s="10">
        <v>9177.8770000000004</v>
      </c>
      <c r="FK41" s="10">
        <v>1866.414</v>
      </c>
      <c r="FL41" s="10">
        <v>2027.578</v>
      </c>
      <c r="FM41" s="10">
        <v>1786.3409999999999</v>
      </c>
      <c r="FN41" s="201">
        <f>'Non Double Counted #''s'!CB41/1000</f>
        <v>12869.257</v>
      </c>
      <c r="FO41" s="10">
        <v>8306.4920000000002</v>
      </c>
      <c r="FP41" s="10">
        <v>1927.797</v>
      </c>
      <c r="FQ41" s="10">
        <v>2127.422</v>
      </c>
      <c r="FR41" s="271">
        <v>743.43899999999996</v>
      </c>
      <c r="FS41" s="274">
        <v>12875255</v>
      </c>
      <c r="FT41" s="23">
        <v>10028832</v>
      </c>
      <c r="FU41" s="23">
        <v>1900578</v>
      </c>
      <c r="FV41" s="23">
        <v>2101208</v>
      </c>
      <c r="FW41" s="113">
        <v>945845</v>
      </c>
      <c r="FX41" s="274">
        <v>12882135</v>
      </c>
      <c r="FY41" s="274">
        <v>10015344</v>
      </c>
      <c r="FZ41" s="274">
        <v>1895027</v>
      </c>
      <c r="GA41" s="274">
        <v>2121248</v>
      </c>
      <c r="GB41" s="6">
        <v>971764</v>
      </c>
    </row>
    <row r="42" spans="1:184" s="6" customFormat="1">
      <c r="A42" s="102" t="s">
        <v>49</v>
      </c>
      <c r="B42" s="10">
        <v>4663</v>
      </c>
      <c r="C42" s="10">
        <v>4389</v>
      </c>
      <c r="D42" s="10">
        <v>269</v>
      </c>
      <c r="E42" s="10">
        <v>5</v>
      </c>
      <c r="F42" s="118">
        <v>5196</v>
      </c>
      <c r="G42" s="10">
        <v>4825</v>
      </c>
      <c r="H42" s="10">
        <v>358</v>
      </c>
      <c r="I42" s="10">
        <v>13</v>
      </c>
      <c r="J42" s="118">
        <v>5491</v>
      </c>
      <c r="K42" s="10">
        <v>5005</v>
      </c>
      <c r="L42" s="10">
        <v>415</v>
      </c>
      <c r="M42" s="10">
        <v>87</v>
      </c>
      <c r="N42" s="10">
        <v>70.900000000000006</v>
      </c>
      <c r="O42" s="118">
        <v>5544.1559999999999</v>
      </c>
      <c r="P42" s="10">
        <v>5058.7139999999999</v>
      </c>
      <c r="Q42" s="10">
        <v>434.30700000000002</v>
      </c>
      <c r="R42" s="10">
        <v>98.789000000000001</v>
      </c>
      <c r="S42" s="10">
        <v>51.134999999999998</v>
      </c>
      <c r="T42" s="118">
        <v>6080.4849999999997</v>
      </c>
      <c r="U42" s="10">
        <v>5317.3339999999998</v>
      </c>
      <c r="V42" s="10">
        <v>504.44900000000001</v>
      </c>
      <c r="W42" s="10">
        <v>210.53800000000001</v>
      </c>
      <c r="X42" s="10">
        <v>258.702</v>
      </c>
      <c r="Y42" s="118">
        <v>5480.41</v>
      </c>
      <c r="Z42" s="10">
        <v>5030.2179999999998</v>
      </c>
      <c r="AA42" s="10">
        <v>415.77499999999998</v>
      </c>
      <c r="AB42" s="10">
        <v>88.802999999999997</v>
      </c>
      <c r="AC42" s="10">
        <v>34.417000000000002</v>
      </c>
      <c r="AD42" s="118">
        <v>5467.9089999999997</v>
      </c>
      <c r="AE42" s="10">
        <v>5016.4610000000002</v>
      </c>
      <c r="AF42" s="10">
        <v>415.488</v>
      </c>
      <c r="AG42" s="10">
        <v>88.998000000000005</v>
      </c>
      <c r="AH42" s="10">
        <v>35.96</v>
      </c>
      <c r="AI42" s="118">
        <v>5450.4030000000002</v>
      </c>
      <c r="AJ42" s="10">
        <v>4998.576</v>
      </c>
      <c r="AK42" s="10">
        <v>414.38799999999998</v>
      </c>
      <c r="AL42" s="10">
        <v>89.284999999999997</v>
      </c>
      <c r="AM42" s="10">
        <v>37.439</v>
      </c>
      <c r="AN42" s="118">
        <v>5458.3320000000003</v>
      </c>
      <c r="AO42" s="10">
        <v>5003.5280000000002</v>
      </c>
      <c r="AP42" s="10">
        <v>415.666</v>
      </c>
      <c r="AQ42" s="10">
        <v>90.355999999999995</v>
      </c>
      <c r="AR42" s="10">
        <v>39.137999999999998</v>
      </c>
      <c r="AS42" s="118">
        <v>5459.2250000000004</v>
      </c>
      <c r="AT42" s="10">
        <v>5001.6819999999998</v>
      </c>
      <c r="AU42" s="10">
        <v>416.55900000000003</v>
      </c>
      <c r="AV42" s="10">
        <v>91.188999999999993</v>
      </c>
      <c r="AW42" s="10">
        <v>40.984000000000002</v>
      </c>
      <c r="AX42" s="118">
        <v>5454.1260000000002</v>
      </c>
      <c r="AY42" s="10">
        <v>4995.2950000000001</v>
      </c>
      <c r="AZ42" s="10">
        <v>416.017</v>
      </c>
      <c r="BA42" s="10">
        <v>92.02</v>
      </c>
      <c r="BB42" s="10">
        <v>42.814</v>
      </c>
      <c r="BC42" s="118">
        <v>5473.0140000000001</v>
      </c>
      <c r="BD42" s="10">
        <v>5009.3789999999999</v>
      </c>
      <c r="BE42" s="10">
        <v>418.87200000000001</v>
      </c>
      <c r="BF42" s="10">
        <v>93.509</v>
      </c>
      <c r="BG42" s="10">
        <v>44.762999999999998</v>
      </c>
      <c r="BH42" s="118">
        <v>5491.7539999999999</v>
      </c>
      <c r="BI42" s="10">
        <v>5021.4459999999999</v>
      </c>
      <c r="BJ42" s="10">
        <v>423.4</v>
      </c>
      <c r="BK42" s="10">
        <v>95.272000000000006</v>
      </c>
      <c r="BL42" s="10">
        <v>46.908000000000001</v>
      </c>
      <c r="BM42" s="118">
        <v>5523.6850000000004</v>
      </c>
      <c r="BN42" s="10">
        <v>5044.7370000000001</v>
      </c>
      <c r="BO42" s="10">
        <v>429.48700000000002</v>
      </c>
      <c r="BP42" s="10">
        <v>97.238</v>
      </c>
      <c r="BQ42" s="10">
        <v>49.460999999999999</v>
      </c>
      <c r="BR42" s="118">
        <v>5600.9129999999996</v>
      </c>
      <c r="BS42" s="10">
        <v>5105.83</v>
      </c>
      <c r="BT42" s="10">
        <v>441.95499999999998</v>
      </c>
      <c r="BU42" s="10">
        <v>101.95699999999999</v>
      </c>
      <c r="BV42" s="10">
        <v>53.128</v>
      </c>
      <c r="BW42" s="118">
        <v>5647.6059999999998</v>
      </c>
      <c r="BX42" s="10">
        <v>5142.3940000000002</v>
      </c>
      <c r="BY42" s="10">
        <v>450.13099999999997</v>
      </c>
      <c r="BZ42" s="10">
        <v>105.675</v>
      </c>
      <c r="CA42" s="10">
        <v>55.081000000000003</v>
      </c>
      <c r="CB42" s="118">
        <v>5700.92</v>
      </c>
      <c r="CC42" s="10">
        <v>5185.8999999999996</v>
      </c>
      <c r="CD42" s="10">
        <v>457.55700000000002</v>
      </c>
      <c r="CE42" s="10">
        <v>110.163</v>
      </c>
      <c r="CF42" s="10">
        <v>57.463000000000001</v>
      </c>
      <c r="CG42" s="118">
        <v>5740.6840000000002</v>
      </c>
      <c r="CH42" s="10">
        <v>5216.1809999999996</v>
      </c>
      <c r="CI42" s="10">
        <v>464.67</v>
      </c>
      <c r="CJ42" s="10">
        <v>114.914</v>
      </c>
      <c r="CK42" s="10">
        <v>59.832999999999998</v>
      </c>
      <c r="CL42" s="118">
        <v>5786.6120000000001</v>
      </c>
      <c r="CM42" s="10">
        <v>5252.5780000000004</v>
      </c>
      <c r="CN42" s="10">
        <v>471.49400000000003</v>
      </c>
      <c r="CO42" s="10">
        <v>121.95699999999999</v>
      </c>
      <c r="CP42" s="10">
        <v>62.54</v>
      </c>
      <c r="CQ42" s="118">
        <v>5827.4229999999998</v>
      </c>
      <c r="CR42" s="10">
        <v>5285.9179999999997</v>
      </c>
      <c r="CS42" s="10">
        <v>476.13400000000001</v>
      </c>
      <c r="CT42" s="10">
        <v>128.697</v>
      </c>
      <c r="CU42" s="10">
        <v>65.370999999999995</v>
      </c>
      <c r="CV42" s="118">
        <v>5872.37</v>
      </c>
      <c r="CW42" s="10">
        <v>5318.4390000000003</v>
      </c>
      <c r="CX42" s="10">
        <v>485.98599999999999</v>
      </c>
      <c r="CY42" s="10">
        <v>137.16</v>
      </c>
      <c r="CZ42" s="10">
        <v>67.944999999999993</v>
      </c>
      <c r="DA42" s="118">
        <v>5907.6170000000002</v>
      </c>
      <c r="DB42" s="10">
        <v>5344.6260000000002</v>
      </c>
      <c r="DC42" s="10">
        <v>492.48500000000001</v>
      </c>
      <c r="DD42" s="10">
        <v>145.56700000000001</v>
      </c>
      <c r="DE42" s="10">
        <v>70.506</v>
      </c>
      <c r="DF42" s="118">
        <v>5942.9009999999998</v>
      </c>
      <c r="DG42" s="10">
        <v>5371.1850000000004</v>
      </c>
      <c r="DH42" s="10">
        <v>497.976</v>
      </c>
      <c r="DI42" s="10">
        <v>153.96</v>
      </c>
      <c r="DJ42" s="10">
        <v>73.739999999999995</v>
      </c>
      <c r="DK42" s="118">
        <v>6091.3919999999998</v>
      </c>
      <c r="DL42" s="10">
        <v>5488.8159999999998</v>
      </c>
      <c r="DM42" s="10">
        <v>544.279</v>
      </c>
      <c r="DN42" s="10">
        <v>220.24700000000001</v>
      </c>
      <c r="DO42" s="10">
        <v>117.999</v>
      </c>
      <c r="DP42" s="201">
        <f>'Non Double Counted #''s'!T42/1000</f>
        <v>6123.942</v>
      </c>
      <c r="DQ42" s="10">
        <v>5509.8829999999998</v>
      </c>
      <c r="DR42" s="10">
        <v>553.51099999999997</v>
      </c>
      <c r="DS42" s="10">
        <v>234.66200000000001</v>
      </c>
      <c r="DT42" s="10">
        <v>122.863</v>
      </c>
      <c r="DU42" s="201">
        <f>'Non Double Counted #''s'!Z42/1000</f>
        <v>6146.9740000000002</v>
      </c>
      <c r="DV42" s="10">
        <v>5523.2650000000003</v>
      </c>
      <c r="DW42" s="10">
        <v>561.02700000000004</v>
      </c>
      <c r="DX42" s="10">
        <v>246.63499999999999</v>
      </c>
      <c r="DY42" s="10">
        <v>127.624</v>
      </c>
      <c r="DZ42" s="201">
        <f>'Non Double Counted #''s'!AF42/1000</f>
        <v>6178.8280000000004</v>
      </c>
      <c r="EA42" s="10">
        <v>5544.7070000000003</v>
      </c>
      <c r="EB42" s="10">
        <v>569.16999999999996</v>
      </c>
      <c r="EC42" s="10">
        <v>260.298</v>
      </c>
      <c r="ED42" s="10">
        <v>132.41499999999999</v>
      </c>
      <c r="EE42" s="201">
        <f>'Non Double Counted #''s'!AL42/1000</f>
        <v>6210.8010000000004</v>
      </c>
      <c r="EF42" s="10">
        <v>5565.933</v>
      </c>
      <c r="EG42" s="10">
        <v>577.83600000000001</v>
      </c>
      <c r="EH42" s="10">
        <v>274.28800000000001</v>
      </c>
      <c r="EI42" s="10">
        <v>137.16</v>
      </c>
      <c r="EJ42" s="201">
        <f>'Non Double Counted #''s'!AR42/1000</f>
        <v>6248.5690000000004</v>
      </c>
      <c r="EK42" s="10">
        <v>5592.36</v>
      </c>
      <c r="EL42" s="10">
        <v>587.02700000000004</v>
      </c>
      <c r="EM42" s="10">
        <v>290.80599999999998</v>
      </c>
      <c r="EN42" s="10">
        <v>142.06299999999999</v>
      </c>
      <c r="EO42" s="201">
        <f>'Non Double Counted #''s'!AX42/1000</f>
        <v>6294.1239999999998</v>
      </c>
      <c r="EP42" s="10">
        <v>5624.3919999999998</v>
      </c>
      <c r="EQ42" s="10">
        <v>598.18200000000002</v>
      </c>
      <c r="ER42" s="10">
        <v>308.08499999999998</v>
      </c>
      <c r="ES42" s="10">
        <v>147.49</v>
      </c>
      <c r="ET42" s="201">
        <f>'Non Double Counted #''s'!BD42/1000</f>
        <v>6335.8620000000001</v>
      </c>
      <c r="EU42" s="10">
        <v>5654.2460000000001</v>
      </c>
      <c r="EV42" s="10">
        <v>608.08199999999999</v>
      </c>
      <c r="EW42" s="10">
        <v>323.85500000000002</v>
      </c>
      <c r="EX42" s="10">
        <v>152.43199999999999</v>
      </c>
      <c r="EY42" s="201">
        <f>'Non Double Counted #''s'!BJ42/1000</f>
        <v>6376.7920000000004</v>
      </c>
      <c r="EZ42" s="10">
        <v>5683.1040000000003</v>
      </c>
      <c r="FA42" s="10">
        <v>617.93200000000002</v>
      </c>
      <c r="FB42" s="10">
        <v>338.642</v>
      </c>
      <c r="FC42" s="10">
        <v>157.12299999999999</v>
      </c>
      <c r="FD42" s="201">
        <f>'Non Double Counted #''s'!BP42/1000</f>
        <v>6423.1130000000003</v>
      </c>
      <c r="FE42" s="10">
        <v>5711.5879999999997</v>
      </c>
      <c r="FF42" s="10">
        <v>628.91</v>
      </c>
      <c r="FG42" s="10">
        <v>357.91399999999999</v>
      </c>
      <c r="FH42" s="10">
        <v>166.96600000000001</v>
      </c>
      <c r="FI42" s="201">
        <f>'Non Double Counted #''s'!BV42/1000</f>
        <v>6483.8019999999997</v>
      </c>
      <c r="FJ42" s="10">
        <v>5467.9059999999999</v>
      </c>
      <c r="FK42" s="10">
        <v>591.39700000000005</v>
      </c>
      <c r="FL42" s="10">
        <v>389.70699999999999</v>
      </c>
      <c r="FM42" s="10">
        <v>424.49900000000002</v>
      </c>
      <c r="FN42" s="201">
        <f>'Non Double Counted #''s'!CB42/1000</f>
        <v>6516.9219999999996</v>
      </c>
      <c r="FO42" s="10">
        <v>5392.2809999999999</v>
      </c>
      <c r="FP42" s="10">
        <v>648.76099999999997</v>
      </c>
      <c r="FQ42" s="10">
        <v>418.23200000000003</v>
      </c>
      <c r="FR42" s="271">
        <v>176.97200000000001</v>
      </c>
      <c r="FS42" s="274">
        <v>6537334</v>
      </c>
      <c r="FT42" s="23">
        <v>5659668</v>
      </c>
      <c r="FU42" s="23">
        <v>616199</v>
      </c>
      <c r="FV42" s="23">
        <v>412609</v>
      </c>
      <c r="FW42" s="113">
        <v>261467</v>
      </c>
      <c r="FX42" s="274">
        <v>6570902</v>
      </c>
      <c r="FY42" s="274">
        <v>5672753</v>
      </c>
      <c r="FZ42" s="274">
        <v>623807</v>
      </c>
      <c r="GA42" s="274">
        <v>422454</v>
      </c>
      <c r="GB42" s="6">
        <v>274342</v>
      </c>
    </row>
    <row r="43" spans="1:184" s="6" customFormat="1">
      <c r="A43" s="102" t="s">
        <v>50</v>
      </c>
      <c r="B43" s="10">
        <v>2758</v>
      </c>
      <c r="C43" s="10">
        <v>2729</v>
      </c>
      <c r="D43" s="10">
        <v>25</v>
      </c>
      <c r="E43" s="10">
        <v>4</v>
      </c>
      <c r="F43" s="118">
        <v>2821</v>
      </c>
      <c r="G43" s="10">
        <v>2785</v>
      </c>
      <c r="H43" s="10">
        <v>33</v>
      </c>
      <c r="I43" s="10">
        <v>3</v>
      </c>
      <c r="J43" s="118">
        <v>2914</v>
      </c>
      <c r="K43" s="10">
        <v>2839</v>
      </c>
      <c r="L43" s="10">
        <v>42</v>
      </c>
      <c r="M43" s="10">
        <v>26</v>
      </c>
      <c r="N43" s="10">
        <v>32.9</v>
      </c>
      <c r="O43" s="118">
        <v>2776.8310000000001</v>
      </c>
      <c r="P43" s="10">
        <v>2694.9830000000002</v>
      </c>
      <c r="Q43" s="10">
        <v>48.417000000000002</v>
      </c>
      <c r="R43" s="10">
        <v>32.643000000000001</v>
      </c>
      <c r="S43" s="10">
        <v>33.430999999999997</v>
      </c>
      <c r="T43" s="118">
        <v>2926.3240000000001</v>
      </c>
      <c r="U43" s="10">
        <v>2749.7370000000001</v>
      </c>
      <c r="V43" s="10">
        <v>59.758000000000003</v>
      </c>
      <c r="W43" s="10">
        <v>81.501000000000005</v>
      </c>
      <c r="X43" s="10">
        <v>116.82899999999999</v>
      </c>
      <c r="Y43" s="118">
        <v>2907.9690000000001</v>
      </c>
      <c r="Z43" s="10">
        <v>2843.12</v>
      </c>
      <c r="AA43" s="10">
        <v>42.773000000000003</v>
      </c>
      <c r="AB43" s="10">
        <v>26.713999999999999</v>
      </c>
      <c r="AC43" s="10">
        <v>22.076000000000001</v>
      </c>
      <c r="AD43" s="118">
        <v>2888.183</v>
      </c>
      <c r="AE43" s="10">
        <v>2821.7759999999998</v>
      </c>
      <c r="AF43" s="10">
        <v>43.228000000000002</v>
      </c>
      <c r="AG43" s="10">
        <v>27.25</v>
      </c>
      <c r="AH43" s="10">
        <v>23.178999999999998</v>
      </c>
      <c r="AI43" s="118">
        <v>2870.5540000000001</v>
      </c>
      <c r="AJ43" s="10">
        <v>2802.5830000000001</v>
      </c>
      <c r="AK43" s="10">
        <v>43.68</v>
      </c>
      <c r="AL43" s="10">
        <v>27.831</v>
      </c>
      <c r="AM43" s="10">
        <v>24.291</v>
      </c>
      <c r="AN43" s="118">
        <v>2858.6260000000002</v>
      </c>
      <c r="AO43" s="10">
        <v>2789.0239999999999</v>
      </c>
      <c r="AP43" s="10">
        <v>44.167000000000002</v>
      </c>
      <c r="AQ43" s="10">
        <v>28.55</v>
      </c>
      <c r="AR43" s="10">
        <v>25.434999999999999</v>
      </c>
      <c r="AS43" s="118">
        <v>2829.6880000000001</v>
      </c>
      <c r="AT43" s="10">
        <v>2758.4180000000001</v>
      </c>
      <c r="AU43" s="10">
        <v>44.529000000000003</v>
      </c>
      <c r="AV43" s="10">
        <v>29.023</v>
      </c>
      <c r="AW43" s="10">
        <v>26.741</v>
      </c>
      <c r="AX43" s="118">
        <v>2791.9720000000002</v>
      </c>
      <c r="AY43" s="10">
        <v>2719.3649999999998</v>
      </c>
      <c r="AZ43" s="10">
        <v>44.707999999999998</v>
      </c>
      <c r="BA43" s="10">
        <v>29.37</v>
      </c>
      <c r="BB43" s="10">
        <v>27.899000000000001</v>
      </c>
      <c r="BC43" s="118">
        <v>2767.0079999999998</v>
      </c>
      <c r="BD43" s="10">
        <v>2692.8040000000001</v>
      </c>
      <c r="BE43" s="10">
        <v>45.176000000000002</v>
      </c>
      <c r="BF43" s="10">
        <v>29.907</v>
      </c>
      <c r="BG43" s="10">
        <v>29.027999999999999</v>
      </c>
      <c r="BH43" s="118">
        <v>2768.3969999999999</v>
      </c>
      <c r="BI43" s="10">
        <v>2691.8249999999998</v>
      </c>
      <c r="BJ43" s="10">
        <v>46.07</v>
      </c>
      <c r="BK43" s="10">
        <v>30.838999999999999</v>
      </c>
      <c r="BL43" s="10">
        <v>30.501999999999999</v>
      </c>
      <c r="BM43" s="118">
        <v>2770.5880000000002</v>
      </c>
      <c r="BN43" s="10">
        <v>2691.0540000000001</v>
      </c>
      <c r="BO43" s="10">
        <v>47.36</v>
      </c>
      <c r="BP43" s="10">
        <v>31.809000000000001</v>
      </c>
      <c r="BQ43" s="10">
        <v>32.173999999999999</v>
      </c>
      <c r="BR43" s="118">
        <v>2790.942</v>
      </c>
      <c r="BS43" s="10">
        <v>2705.748</v>
      </c>
      <c r="BT43" s="10">
        <v>49.783000000000001</v>
      </c>
      <c r="BU43" s="10">
        <v>35.893000000000001</v>
      </c>
      <c r="BV43" s="10">
        <v>35.411000000000001</v>
      </c>
      <c r="BW43" s="118">
        <v>2806.8760000000002</v>
      </c>
      <c r="BX43" s="10">
        <v>2718.61</v>
      </c>
      <c r="BY43" s="10">
        <v>51.161999999999999</v>
      </c>
      <c r="BZ43" s="10">
        <v>37.185000000000002</v>
      </c>
      <c r="CA43" s="10">
        <v>37.103999999999999</v>
      </c>
      <c r="CB43" s="118">
        <v>2820.625</v>
      </c>
      <c r="CC43" s="10">
        <v>2729.3209999999999</v>
      </c>
      <c r="CD43" s="10">
        <v>52.356000000000002</v>
      </c>
      <c r="CE43" s="10">
        <v>39.920999999999999</v>
      </c>
      <c r="CF43" s="10">
        <v>38.948</v>
      </c>
      <c r="CG43" s="118">
        <v>2829.27</v>
      </c>
      <c r="CH43" s="10">
        <v>2735.1689999999999</v>
      </c>
      <c r="CI43" s="10">
        <v>53.537999999999997</v>
      </c>
      <c r="CJ43" s="10">
        <v>42.927999999999997</v>
      </c>
      <c r="CK43" s="10">
        <v>40.563000000000002</v>
      </c>
      <c r="CL43" s="118">
        <v>2840.62</v>
      </c>
      <c r="CM43" s="10">
        <v>2744.078</v>
      </c>
      <c r="CN43" s="10">
        <v>54.295999999999999</v>
      </c>
      <c r="CO43" s="10">
        <v>46.192999999999998</v>
      </c>
      <c r="CP43" s="10">
        <v>42.246000000000002</v>
      </c>
      <c r="CQ43" s="118">
        <v>2848.6030000000001</v>
      </c>
      <c r="CR43" s="10">
        <v>2750.2139999999999</v>
      </c>
      <c r="CS43" s="10">
        <v>55.223999999999997</v>
      </c>
      <c r="CT43" s="10">
        <v>49.771000000000001</v>
      </c>
      <c r="CU43" s="10">
        <v>43.164999999999999</v>
      </c>
      <c r="CV43" s="118">
        <v>2854.3960000000002</v>
      </c>
      <c r="CW43" s="10">
        <v>2754.4</v>
      </c>
      <c r="CX43" s="10">
        <v>55.898000000000003</v>
      </c>
      <c r="CY43" s="10">
        <v>52.776000000000003</v>
      </c>
      <c r="CZ43" s="10">
        <v>44.097999999999999</v>
      </c>
      <c r="DA43" s="118">
        <v>2861.0250000000001</v>
      </c>
      <c r="DB43" s="10">
        <v>2759.3629999999998</v>
      </c>
      <c r="DC43" s="10">
        <v>57.006999999999998</v>
      </c>
      <c r="DD43" s="10">
        <v>56.68</v>
      </c>
      <c r="DE43" s="10">
        <v>44.655000000000001</v>
      </c>
      <c r="DF43" s="118">
        <v>2869.413</v>
      </c>
      <c r="DG43" s="10">
        <v>2765.5929999999998</v>
      </c>
      <c r="DH43" s="10">
        <v>58.012999999999998</v>
      </c>
      <c r="DI43" s="10">
        <v>61.57</v>
      </c>
      <c r="DJ43" s="10">
        <v>45.807000000000002</v>
      </c>
      <c r="DK43" s="118">
        <v>2928.0459999999998</v>
      </c>
      <c r="DL43" s="10">
        <v>2814.62</v>
      </c>
      <c r="DM43" s="10">
        <v>74.201999999999998</v>
      </c>
      <c r="DN43" s="10">
        <v>84.718000000000004</v>
      </c>
      <c r="DO43" s="10">
        <v>63.682000000000002</v>
      </c>
      <c r="DP43" s="201">
        <f>'Non Double Counted #''s'!T43/1000</f>
        <v>2929.2939999999999</v>
      </c>
      <c r="DQ43" s="10">
        <v>2813.0540000000001</v>
      </c>
      <c r="DR43" s="10">
        <v>76.405000000000001</v>
      </c>
      <c r="DS43" s="10">
        <v>90.570999999999998</v>
      </c>
      <c r="DT43" s="10">
        <v>65.525999999999996</v>
      </c>
      <c r="DU43" s="201">
        <f>'Non Double Counted #''s'!Z43/1000</f>
        <v>2929.395</v>
      </c>
      <c r="DV43" s="10">
        <v>2810.0650000000001</v>
      </c>
      <c r="DW43" s="10">
        <v>78.561999999999998</v>
      </c>
      <c r="DX43" s="10">
        <v>95.783000000000001</v>
      </c>
      <c r="DY43" s="10">
        <v>67.58</v>
      </c>
      <c r="DZ43" s="201">
        <f>'Non Double Counted #''s'!AF43/1000</f>
        <v>2933.4070000000002</v>
      </c>
      <c r="EA43" s="10">
        <v>2810.779</v>
      </c>
      <c r="EB43" s="10">
        <v>80.828000000000003</v>
      </c>
      <c r="EC43" s="10">
        <v>100.78</v>
      </c>
      <c r="ED43" s="10">
        <v>69.828999999999994</v>
      </c>
      <c r="EE43" s="201">
        <f>'Non Double Counted #''s'!AL43/1000</f>
        <v>2942.739</v>
      </c>
      <c r="EF43" s="10">
        <v>2816.3809999999999</v>
      </c>
      <c r="EG43" s="10">
        <v>83.462000000000003</v>
      </c>
      <c r="EH43" s="10">
        <v>106.301</v>
      </c>
      <c r="EI43" s="10">
        <v>72.212999999999994</v>
      </c>
      <c r="EJ43" s="201">
        <f>'Non Double Counted #''s'!AR43/1000</f>
        <v>2951.7750000000001</v>
      </c>
      <c r="EK43" s="10">
        <v>2821.6210000000001</v>
      </c>
      <c r="EL43" s="10">
        <v>86.44</v>
      </c>
      <c r="EM43" s="10">
        <v>111.682</v>
      </c>
      <c r="EN43" s="10">
        <v>74.284000000000006</v>
      </c>
      <c r="EO43" s="201">
        <f>'Non Double Counted #''s'!AX43/1000</f>
        <v>2967.27</v>
      </c>
      <c r="EP43" s="10">
        <v>2832.6129999999998</v>
      </c>
      <c r="EQ43" s="10">
        <v>90.007000000000005</v>
      </c>
      <c r="ER43" s="10">
        <v>117.60899999999999</v>
      </c>
      <c r="ES43" s="10">
        <v>76.653000000000006</v>
      </c>
      <c r="ET43" s="201">
        <f>'Non Double Counted #''s'!BD43/1000</f>
        <v>2983.36</v>
      </c>
      <c r="EU43" s="10">
        <v>2844.2429999999999</v>
      </c>
      <c r="EV43" s="10">
        <v>93.563999999999993</v>
      </c>
      <c r="EW43" s="10">
        <v>123.40300000000001</v>
      </c>
      <c r="EX43" s="10">
        <v>78.885999999999996</v>
      </c>
      <c r="EY43" s="201">
        <f>'Non Double Counted #''s'!BJ43/1000</f>
        <v>3002.5549999999998</v>
      </c>
      <c r="EZ43" s="10">
        <v>2858.585</v>
      </c>
      <c r="FA43" s="10">
        <v>97.174999999999997</v>
      </c>
      <c r="FB43" s="10">
        <v>128.98599999999999</v>
      </c>
      <c r="FC43" s="10">
        <v>81.367999999999995</v>
      </c>
      <c r="FD43" s="201">
        <f>'Non Double Counted #''s'!BP43/1000</f>
        <v>3007.8560000000002</v>
      </c>
      <c r="FE43" s="10">
        <v>2856.9540000000002</v>
      </c>
      <c r="FF43" s="10">
        <v>100.77500000000001</v>
      </c>
      <c r="FG43" s="10">
        <v>137.173</v>
      </c>
      <c r="FH43" s="10">
        <v>86.457000000000008</v>
      </c>
      <c r="FI43" s="201">
        <f>'Non Double Counted #''s'!BV43/1000</f>
        <v>3046.355</v>
      </c>
      <c r="FJ43" s="10">
        <v>2781.5610000000001</v>
      </c>
      <c r="FK43" s="10">
        <v>89.147999999999996</v>
      </c>
      <c r="FL43" s="10">
        <v>151.54400000000001</v>
      </c>
      <c r="FM43" s="10">
        <v>175.64599999999999</v>
      </c>
      <c r="FN43" s="201">
        <f>'Non Double Counted #''s'!CB43/1000</f>
        <v>3062.3090000000002</v>
      </c>
      <c r="FO43" s="10">
        <v>2745.6779999999999</v>
      </c>
      <c r="FP43" s="10">
        <v>112.756</v>
      </c>
      <c r="FQ43" s="10">
        <v>163.81100000000001</v>
      </c>
      <c r="FR43" s="271">
        <v>90.319000000000003</v>
      </c>
      <c r="FS43" s="274">
        <v>3074186</v>
      </c>
      <c r="FT43" s="23">
        <v>2851533</v>
      </c>
      <c r="FU43" s="23">
        <v>97080</v>
      </c>
      <c r="FV43" s="23">
        <v>162894</v>
      </c>
      <c r="FW43" s="113">
        <v>125573</v>
      </c>
      <c r="FX43" s="274">
        <v>3090416</v>
      </c>
      <c r="FY43" s="274">
        <v>2857316</v>
      </c>
      <c r="FZ43" s="274">
        <v>101368</v>
      </c>
      <c r="GA43" s="274">
        <v>168806</v>
      </c>
      <c r="GB43" s="6">
        <v>131732</v>
      </c>
    </row>
    <row r="44" spans="1:184" s="6" customFormat="1">
      <c r="A44" s="102" t="s">
        <v>51</v>
      </c>
      <c r="B44" s="10">
        <v>2179</v>
      </c>
      <c r="C44" s="10">
        <v>2079</v>
      </c>
      <c r="D44" s="10">
        <v>91</v>
      </c>
      <c r="E44" s="10">
        <v>9</v>
      </c>
      <c r="F44" s="118">
        <v>2250</v>
      </c>
      <c r="G44" s="10">
        <v>2128</v>
      </c>
      <c r="H44" s="10">
        <v>107</v>
      </c>
      <c r="I44" s="10">
        <v>15</v>
      </c>
      <c r="J44" s="118">
        <v>2363</v>
      </c>
      <c r="K44" s="10">
        <v>2168</v>
      </c>
      <c r="L44" s="10">
        <v>126</v>
      </c>
      <c r="M44" s="10">
        <v>63</v>
      </c>
      <c r="N44" s="10">
        <v>69.400000000000006</v>
      </c>
      <c r="O44" s="118">
        <v>2477.5880000000002</v>
      </c>
      <c r="P44" s="10">
        <v>2277.0450000000001</v>
      </c>
      <c r="Q44" s="10">
        <v>144.74100000000001</v>
      </c>
      <c r="R44" s="10">
        <v>93.671000000000006</v>
      </c>
      <c r="S44" s="10">
        <v>55.802</v>
      </c>
      <c r="T44" s="118">
        <v>2688.4180000000001</v>
      </c>
      <c r="U44" s="10">
        <v>2312.1190000000001</v>
      </c>
      <c r="V44" s="10">
        <v>150.584</v>
      </c>
      <c r="W44" s="10">
        <v>186.29900000000001</v>
      </c>
      <c r="X44" s="10">
        <v>225.715</v>
      </c>
      <c r="Y44" s="118">
        <v>2384.8530000000001</v>
      </c>
      <c r="Z44" s="10">
        <v>2218.163</v>
      </c>
      <c r="AA44" s="10">
        <v>130.25200000000001</v>
      </c>
      <c r="AB44" s="10">
        <v>67.22</v>
      </c>
      <c r="AC44" s="10">
        <v>36.438000000000002</v>
      </c>
      <c r="AD44" s="118">
        <v>2401.2080000000001</v>
      </c>
      <c r="AE44" s="10">
        <v>2230.933</v>
      </c>
      <c r="AF44" s="10">
        <v>131.96600000000001</v>
      </c>
      <c r="AG44" s="10">
        <v>69.981999999999999</v>
      </c>
      <c r="AH44" s="10">
        <v>38.308999999999997</v>
      </c>
      <c r="AI44" s="118">
        <v>2415.5430000000001</v>
      </c>
      <c r="AJ44" s="10">
        <v>2242.0070000000001</v>
      </c>
      <c r="AK44" s="10">
        <v>133.477</v>
      </c>
      <c r="AL44" s="10">
        <v>72.831000000000003</v>
      </c>
      <c r="AM44" s="10">
        <v>40.058999999999997</v>
      </c>
      <c r="AN44" s="118">
        <v>2424.08</v>
      </c>
      <c r="AO44" s="10">
        <v>2247.5859999999998</v>
      </c>
      <c r="AP44" s="10">
        <v>134.60499999999999</v>
      </c>
      <c r="AQ44" s="10">
        <v>75.691999999999993</v>
      </c>
      <c r="AR44" s="10">
        <v>41.889000000000003</v>
      </c>
      <c r="AS44" s="118">
        <v>2427.4169999999999</v>
      </c>
      <c r="AT44" s="10">
        <v>2247.0300000000002</v>
      </c>
      <c r="AU44" s="10">
        <v>136.34299999999999</v>
      </c>
      <c r="AV44" s="10">
        <v>78.3</v>
      </c>
      <c r="AW44" s="10">
        <v>44.043999999999997</v>
      </c>
      <c r="AX44" s="118">
        <v>2432.6210000000001</v>
      </c>
      <c r="AY44" s="10">
        <v>2248.6799999999998</v>
      </c>
      <c r="AZ44" s="10">
        <v>137.75399999999999</v>
      </c>
      <c r="BA44" s="10">
        <v>80.938000000000002</v>
      </c>
      <c r="BB44" s="10">
        <v>46.186999999999998</v>
      </c>
      <c r="BC44" s="118">
        <v>2445.386</v>
      </c>
      <c r="BD44" s="10">
        <v>2257.2280000000001</v>
      </c>
      <c r="BE44" s="10">
        <v>139.66399999999999</v>
      </c>
      <c r="BF44" s="10">
        <v>84.182000000000002</v>
      </c>
      <c r="BG44" s="10">
        <v>48.494</v>
      </c>
      <c r="BH44" s="118">
        <v>2461.9920000000002</v>
      </c>
      <c r="BI44" s="10">
        <v>2268.9639999999999</v>
      </c>
      <c r="BJ44" s="10">
        <v>141.87799999999999</v>
      </c>
      <c r="BK44" s="10">
        <v>87.775999999999996</v>
      </c>
      <c r="BL44" s="10">
        <v>51.15</v>
      </c>
      <c r="BM44" s="118">
        <v>2472.8490000000002</v>
      </c>
      <c r="BN44" s="10">
        <v>2275.8719999999998</v>
      </c>
      <c r="BO44" s="10">
        <v>143.20699999999999</v>
      </c>
      <c r="BP44" s="10">
        <v>91.177999999999997</v>
      </c>
      <c r="BQ44" s="10">
        <v>53.77</v>
      </c>
      <c r="BR44" s="118">
        <v>2493.6759999999999</v>
      </c>
      <c r="BS44" s="10">
        <v>2290.335</v>
      </c>
      <c r="BT44" s="10">
        <v>146.12899999999999</v>
      </c>
      <c r="BU44" s="10">
        <v>97.820999999999998</v>
      </c>
      <c r="BV44" s="10">
        <v>57.212000000000003</v>
      </c>
      <c r="BW44" s="118">
        <v>2517.8960000000002</v>
      </c>
      <c r="BX44" s="10">
        <v>2308.9540000000002</v>
      </c>
      <c r="BY44" s="10">
        <v>150.02500000000001</v>
      </c>
      <c r="BZ44" s="10">
        <v>103.018</v>
      </c>
      <c r="CA44" s="10">
        <v>58.917000000000002</v>
      </c>
      <c r="CB44" s="118">
        <v>2538.069</v>
      </c>
      <c r="CC44" s="10">
        <v>2327.433</v>
      </c>
      <c r="CD44" s="10">
        <v>150.58000000000001</v>
      </c>
      <c r="CE44" s="10">
        <v>107.92700000000001</v>
      </c>
      <c r="CF44" s="10">
        <v>60.055999999999997</v>
      </c>
      <c r="CG44" s="118">
        <v>2558.0770000000002</v>
      </c>
      <c r="CH44" s="10">
        <v>2343.6759999999999</v>
      </c>
      <c r="CI44" s="10">
        <v>151.703</v>
      </c>
      <c r="CJ44" s="10">
        <v>113.48399999999999</v>
      </c>
      <c r="CK44" s="10">
        <v>62.698</v>
      </c>
      <c r="CL44" s="118">
        <v>2574.567</v>
      </c>
      <c r="CM44" s="10">
        <v>2357.799</v>
      </c>
      <c r="CN44" s="10">
        <v>152.21899999999999</v>
      </c>
      <c r="CO44" s="10">
        <v>119.63200000000001</v>
      </c>
      <c r="CP44" s="10">
        <v>64.549000000000007</v>
      </c>
      <c r="CQ44" s="118">
        <v>2584.65</v>
      </c>
      <c r="CR44" s="10">
        <v>2367.2150000000001</v>
      </c>
      <c r="CS44" s="10">
        <v>151.63999999999999</v>
      </c>
      <c r="CT44" s="10">
        <v>125.379</v>
      </c>
      <c r="CU44" s="10">
        <v>65.795000000000002</v>
      </c>
      <c r="CV44" s="118">
        <v>2616.3389999999999</v>
      </c>
      <c r="CW44" s="10">
        <v>2395.79</v>
      </c>
      <c r="CX44" s="10">
        <v>152.67599999999999</v>
      </c>
      <c r="CY44" s="10">
        <v>133.19200000000001</v>
      </c>
      <c r="CZ44" s="10">
        <v>67.873000000000005</v>
      </c>
      <c r="DA44" s="118">
        <v>2638.6669999999999</v>
      </c>
      <c r="DB44" s="10">
        <v>2413.7530000000002</v>
      </c>
      <c r="DC44" s="10">
        <v>155.19800000000001</v>
      </c>
      <c r="DD44" s="10">
        <v>140.541</v>
      </c>
      <c r="DE44" s="10">
        <v>69.715999999999994</v>
      </c>
      <c r="DF44" s="118">
        <v>2654.0520000000001</v>
      </c>
      <c r="DG44" s="10">
        <v>2425.5549999999998</v>
      </c>
      <c r="DH44" s="10">
        <v>157.17599999999999</v>
      </c>
      <c r="DI44" s="10">
        <v>148.47900000000001</v>
      </c>
      <c r="DJ44" s="10">
        <v>71.320999999999998</v>
      </c>
      <c r="DK44" s="118">
        <v>2692.681</v>
      </c>
      <c r="DL44" s="10">
        <v>2454.8739999999998</v>
      </c>
      <c r="DM44" s="10">
        <v>173.63800000000001</v>
      </c>
      <c r="DN44" s="10">
        <v>193.38</v>
      </c>
      <c r="DO44" s="10">
        <v>107.401</v>
      </c>
      <c r="DP44" s="201">
        <f>'Non Double Counted #''s'!T44/1000</f>
        <v>2701.346</v>
      </c>
      <c r="DQ44" s="10">
        <v>2459.9110000000001</v>
      </c>
      <c r="DR44" s="10">
        <v>175.54900000000001</v>
      </c>
      <c r="DS44" s="10">
        <v>201.328</v>
      </c>
      <c r="DT44" s="10">
        <v>110.163</v>
      </c>
      <c r="DU44" s="201">
        <f>'Non Double Counted #''s'!Z44/1000</f>
        <v>2712.5610000000001</v>
      </c>
      <c r="DV44" s="10">
        <v>2466.962</v>
      </c>
      <c r="DW44" s="10">
        <v>177.828</v>
      </c>
      <c r="DX44" s="10">
        <v>208.95400000000001</v>
      </c>
      <c r="DY44" s="10">
        <v>113.39700000000001</v>
      </c>
      <c r="DZ44" s="201">
        <f>'Non Double Counted #''s'!AF44/1000</f>
        <v>2722.07</v>
      </c>
      <c r="EA44" s="10">
        <v>2473.2640000000001</v>
      </c>
      <c r="EB44" s="10">
        <v>179.24299999999999</v>
      </c>
      <c r="EC44" s="10">
        <v>216.70500000000001</v>
      </c>
      <c r="ED44" s="10">
        <v>116.41</v>
      </c>
      <c r="EE44" s="201">
        <f>'Non Double Counted #''s'!AL44/1000</f>
        <v>2731.069</v>
      </c>
      <c r="EF44" s="10">
        <v>2478.7820000000002</v>
      </c>
      <c r="EG44" s="10">
        <v>181.38499999999999</v>
      </c>
      <c r="EH44" s="10">
        <v>224.11799999999999</v>
      </c>
      <c r="EI44" s="10">
        <v>118.842</v>
      </c>
      <c r="EJ44" s="201">
        <f>'Non Double Counted #''s'!AR44/1000</f>
        <v>2742.2040000000002</v>
      </c>
      <c r="EK44" s="10">
        <v>2487.4369999999999</v>
      </c>
      <c r="EL44" s="10">
        <v>182.691</v>
      </c>
      <c r="EM44" s="10">
        <v>232.512</v>
      </c>
      <c r="EN44" s="10">
        <v>121.14</v>
      </c>
      <c r="EO44" s="201">
        <f>'Non Double Counted #''s'!AX44/1000</f>
        <v>2756.2669999999998</v>
      </c>
      <c r="EP44" s="10">
        <v>2497.1219999999998</v>
      </c>
      <c r="EQ44" s="10">
        <v>186.25700000000001</v>
      </c>
      <c r="ER44" s="10">
        <v>240.80799999999999</v>
      </c>
      <c r="ES44" s="10">
        <v>123</v>
      </c>
      <c r="ET44" s="201">
        <f>'Non Double Counted #''s'!BD44/1000</f>
        <v>2777.3820000000001</v>
      </c>
      <c r="EU44" s="10">
        <v>2513.8629999999998</v>
      </c>
      <c r="EV44" s="10">
        <v>189.39699999999999</v>
      </c>
      <c r="EW44" s="10">
        <v>250.47900000000001</v>
      </c>
      <c r="EX44" s="10">
        <v>125.764</v>
      </c>
      <c r="EY44" s="201">
        <f>'Non Double Counted #''s'!BJ44/1000</f>
        <v>2802.134</v>
      </c>
      <c r="EZ44" s="10">
        <v>2532.0329999999999</v>
      </c>
      <c r="FA44" s="10">
        <v>194.423</v>
      </c>
      <c r="FB44" s="10">
        <v>260.26400000000001</v>
      </c>
      <c r="FC44" s="10">
        <v>129.11199999999999</v>
      </c>
      <c r="FD44" s="201">
        <f>'Non Double Counted #''s'!BP44/1000</f>
        <v>2818.7469999999998</v>
      </c>
      <c r="FE44" s="10">
        <v>2543.107</v>
      </c>
      <c r="FF44" s="10">
        <v>196.726</v>
      </c>
      <c r="FG44" s="10">
        <v>268.67700000000002</v>
      </c>
      <c r="FH44" s="10">
        <v>134.34200000000001</v>
      </c>
      <c r="FI44" s="201">
        <f>'Non Double Counted #''s'!BV44/1000</f>
        <v>2853.1179999999999</v>
      </c>
      <c r="FJ44" s="10">
        <v>2391.0439999999999</v>
      </c>
      <c r="FK44" s="10">
        <v>167.864</v>
      </c>
      <c r="FL44" s="10">
        <v>300.04199999999997</v>
      </c>
      <c r="FM44" s="10">
        <v>294.20999999999998</v>
      </c>
      <c r="FN44" s="201">
        <f>'Non Double Counted #''s'!CB44/1000</f>
        <v>2871.2379999999998</v>
      </c>
      <c r="FO44" s="10">
        <v>2295.201</v>
      </c>
      <c r="FP44" s="10">
        <v>196.89599999999999</v>
      </c>
      <c r="FQ44" s="10">
        <v>321.91699999999997</v>
      </c>
      <c r="FR44" s="271">
        <v>139.04599999999999</v>
      </c>
      <c r="FS44" s="274">
        <v>2885905</v>
      </c>
      <c r="FT44" s="23">
        <v>2517663</v>
      </c>
      <c r="FU44" s="23">
        <v>178820</v>
      </c>
      <c r="FV44" s="23">
        <v>317061</v>
      </c>
      <c r="FW44" s="113">
        <v>189422</v>
      </c>
      <c r="FX44" s="274">
        <v>2893957</v>
      </c>
      <c r="FY44" s="274">
        <v>2519904</v>
      </c>
      <c r="FZ44" s="274">
        <v>180080</v>
      </c>
      <c r="GA44" s="274">
        <v>323560</v>
      </c>
      <c r="GB44" s="6">
        <v>193973</v>
      </c>
    </row>
    <row r="45" spans="1:184" s="6" customFormat="1">
      <c r="A45" s="102" t="s">
        <v>54</v>
      </c>
      <c r="B45" s="10">
        <v>7824</v>
      </c>
      <c r="C45" s="10">
        <v>7086</v>
      </c>
      <c r="D45" s="10">
        <v>718</v>
      </c>
      <c r="E45" s="10">
        <v>20</v>
      </c>
      <c r="F45" s="118">
        <v>8881</v>
      </c>
      <c r="G45" s="10">
        <v>7849</v>
      </c>
      <c r="H45" s="10">
        <v>992</v>
      </c>
      <c r="I45" s="10">
        <v>40</v>
      </c>
      <c r="J45" s="118">
        <v>9259</v>
      </c>
      <c r="K45" s="10">
        <v>7869</v>
      </c>
      <c r="L45" s="10">
        <v>1199</v>
      </c>
      <c r="M45" s="10">
        <v>162</v>
      </c>
      <c r="N45" s="10">
        <v>190.7</v>
      </c>
      <c r="O45" s="118">
        <v>9295.2870000000003</v>
      </c>
      <c r="P45" s="10">
        <v>7833.058</v>
      </c>
      <c r="Q45" s="10">
        <v>1298.365</v>
      </c>
      <c r="R45" s="10">
        <v>201.59700000000001</v>
      </c>
      <c r="S45" s="10">
        <v>163.864</v>
      </c>
      <c r="T45" s="118">
        <v>9938.4439999999995</v>
      </c>
      <c r="U45" s="10">
        <v>7960.3419999999996</v>
      </c>
      <c r="V45" s="10">
        <v>1401.723</v>
      </c>
      <c r="W45" s="10">
        <v>322.16000000000003</v>
      </c>
      <c r="X45" s="10">
        <v>576.37900000000002</v>
      </c>
      <c r="Y45" s="118">
        <v>9209.2520000000004</v>
      </c>
      <c r="Z45" s="10">
        <v>7900.5150000000003</v>
      </c>
      <c r="AA45" s="10">
        <v>1198.557</v>
      </c>
      <c r="AB45" s="10">
        <v>165.99199999999999</v>
      </c>
      <c r="AC45" s="10">
        <v>110.18</v>
      </c>
      <c r="AD45" s="118">
        <v>9115.1769999999997</v>
      </c>
      <c r="AE45" s="10">
        <v>7806.0129999999999</v>
      </c>
      <c r="AF45" s="10">
        <v>1194.896</v>
      </c>
      <c r="AG45" s="10">
        <v>166.898</v>
      </c>
      <c r="AH45" s="10">
        <v>114.268</v>
      </c>
      <c r="AI45" s="118">
        <v>9047.7659999999996</v>
      </c>
      <c r="AJ45" s="10">
        <v>7735.0429999999997</v>
      </c>
      <c r="AK45" s="10">
        <v>1194.847</v>
      </c>
      <c r="AL45" s="10">
        <v>168.6</v>
      </c>
      <c r="AM45" s="10">
        <v>117.876</v>
      </c>
      <c r="AN45" s="118">
        <v>9049.4480000000003</v>
      </c>
      <c r="AO45" s="10">
        <v>7723.2820000000002</v>
      </c>
      <c r="AP45" s="10">
        <v>1203.136</v>
      </c>
      <c r="AQ45" s="10">
        <v>172.20099999999999</v>
      </c>
      <c r="AR45" s="10">
        <v>123.03</v>
      </c>
      <c r="AS45" s="118">
        <v>9076.3089999999993</v>
      </c>
      <c r="AT45" s="10">
        <v>7730.6930000000002</v>
      </c>
      <c r="AU45" s="10">
        <v>1216.672</v>
      </c>
      <c r="AV45" s="10">
        <v>176.119</v>
      </c>
      <c r="AW45" s="10">
        <v>128.94399999999999</v>
      </c>
      <c r="AX45" s="118">
        <v>9127.7970000000005</v>
      </c>
      <c r="AY45" s="10">
        <v>7759.4790000000003</v>
      </c>
      <c r="AZ45" s="10">
        <v>1232.75</v>
      </c>
      <c r="BA45" s="10">
        <v>180.749</v>
      </c>
      <c r="BB45" s="10">
        <v>135.56800000000001</v>
      </c>
      <c r="BC45" s="118">
        <v>9187.5059999999994</v>
      </c>
      <c r="BD45" s="10">
        <v>7793.5559999999996</v>
      </c>
      <c r="BE45" s="10">
        <v>1251.5630000000001</v>
      </c>
      <c r="BF45" s="10">
        <v>186.07900000000001</v>
      </c>
      <c r="BG45" s="10">
        <v>142.387</v>
      </c>
      <c r="BH45" s="118">
        <v>9218.0159999999996</v>
      </c>
      <c r="BI45" s="10">
        <v>7804.0680000000002</v>
      </c>
      <c r="BJ45" s="10">
        <v>1264.44</v>
      </c>
      <c r="BK45" s="10">
        <v>191.47300000000001</v>
      </c>
      <c r="BL45" s="10">
        <v>149.50800000000001</v>
      </c>
      <c r="BM45" s="118">
        <v>9253.2999999999993</v>
      </c>
      <c r="BN45" s="10">
        <v>7813.2950000000001</v>
      </c>
      <c r="BO45" s="10">
        <v>1282.4680000000001</v>
      </c>
      <c r="BP45" s="10">
        <v>196.84399999999999</v>
      </c>
      <c r="BQ45" s="10">
        <v>157.53700000000001</v>
      </c>
      <c r="BR45" s="118">
        <v>9389.6090000000004</v>
      </c>
      <c r="BS45" s="10">
        <v>7899.4</v>
      </c>
      <c r="BT45" s="10">
        <v>1319.403</v>
      </c>
      <c r="BU45" s="10">
        <v>209.922</v>
      </c>
      <c r="BV45" s="10">
        <v>170.80600000000001</v>
      </c>
      <c r="BW45" s="118">
        <v>9464.5580000000009</v>
      </c>
      <c r="BX45" s="10">
        <v>7954.0240000000003</v>
      </c>
      <c r="BY45" s="10">
        <v>1335.2439999999999</v>
      </c>
      <c r="BZ45" s="10">
        <v>214.64599999999999</v>
      </c>
      <c r="CA45" s="10">
        <v>175.29</v>
      </c>
      <c r="CB45" s="118">
        <v>9523.2469999999994</v>
      </c>
      <c r="CC45" s="10">
        <v>7992.5110000000004</v>
      </c>
      <c r="CD45" s="10">
        <v>1350.75</v>
      </c>
      <c r="CE45" s="10">
        <v>220.31100000000001</v>
      </c>
      <c r="CF45" s="10">
        <v>179.98599999999999</v>
      </c>
      <c r="CG45" s="118">
        <v>9585.9950000000008</v>
      </c>
      <c r="CH45" s="10">
        <v>8034.7359999999999</v>
      </c>
      <c r="CI45" s="10">
        <v>1365.585</v>
      </c>
      <c r="CJ45" s="10">
        <v>226.62700000000001</v>
      </c>
      <c r="CK45" s="10">
        <v>185.67400000000001</v>
      </c>
      <c r="CL45" s="118">
        <v>9662.8809999999994</v>
      </c>
      <c r="CM45" s="10">
        <v>8088.7809999999999</v>
      </c>
      <c r="CN45" s="10">
        <v>1380.0989999999999</v>
      </c>
      <c r="CO45" s="10">
        <v>235.167</v>
      </c>
      <c r="CP45" s="10">
        <v>194.001</v>
      </c>
      <c r="CQ45" s="118">
        <v>9733.7739999999994</v>
      </c>
      <c r="CR45" s="10">
        <v>8141.9489999999996</v>
      </c>
      <c r="CS45" s="10">
        <v>1388.9559999999999</v>
      </c>
      <c r="CT45" s="10">
        <v>245.404</v>
      </c>
      <c r="CU45" s="10">
        <v>202.869</v>
      </c>
      <c r="CV45" s="118">
        <v>9785.4500000000007</v>
      </c>
      <c r="CW45" s="10">
        <v>8175.3959999999997</v>
      </c>
      <c r="CX45" s="10">
        <v>1398.9169999999999</v>
      </c>
      <c r="CY45" s="10">
        <v>255.345</v>
      </c>
      <c r="CZ45" s="10">
        <v>211.137</v>
      </c>
      <c r="DA45" s="118">
        <v>9820.2309999999998</v>
      </c>
      <c r="DB45" s="10">
        <v>8195.8169999999991</v>
      </c>
      <c r="DC45" s="10">
        <v>1406.521</v>
      </c>
      <c r="DD45" s="10">
        <v>265.00299999999999</v>
      </c>
      <c r="DE45" s="10">
        <v>217.893</v>
      </c>
      <c r="DF45" s="118">
        <v>9863.7749999999996</v>
      </c>
      <c r="DG45" s="10">
        <v>8222.39</v>
      </c>
      <c r="DH45" s="10">
        <v>1415.201</v>
      </c>
      <c r="DI45" s="10">
        <v>275.84899999999999</v>
      </c>
      <c r="DJ45" s="10">
        <v>226.184</v>
      </c>
      <c r="DK45" s="118">
        <v>9955.1460000000006</v>
      </c>
      <c r="DL45" s="10">
        <v>8264.4509999999991</v>
      </c>
      <c r="DM45" s="10">
        <v>1488.5409999999999</v>
      </c>
      <c r="DN45" s="10">
        <v>336.14100000000002</v>
      </c>
      <c r="DO45" s="10">
        <v>343.13</v>
      </c>
      <c r="DP45" s="201">
        <f>'Non Double Counted #''s'!T45/1000</f>
        <v>10004.341</v>
      </c>
      <c r="DQ45" s="10">
        <v>8295.7849999999999</v>
      </c>
      <c r="DR45" s="10">
        <v>1498.3530000000001</v>
      </c>
      <c r="DS45" s="10">
        <v>352.21600000000001</v>
      </c>
      <c r="DT45" s="10">
        <v>354.67599999999999</v>
      </c>
      <c r="DU45" s="201">
        <f>'Non Double Counted #''s'!Z45/1000</f>
        <v>10037.303</v>
      </c>
      <c r="DV45" s="10">
        <v>8315.5229999999992</v>
      </c>
      <c r="DW45" s="10">
        <v>1504.0239999999999</v>
      </c>
      <c r="DX45" s="10">
        <v>365.11099999999999</v>
      </c>
      <c r="DY45" s="10">
        <v>365.745</v>
      </c>
      <c r="DZ45" s="201">
        <f>'Non Double Counted #''s'!AF45/1000</f>
        <v>10065.880999999999</v>
      </c>
      <c r="EA45" s="10">
        <v>8332.7630000000008</v>
      </c>
      <c r="EB45" s="10">
        <v>1507.4639999999999</v>
      </c>
      <c r="EC45" s="10">
        <v>377.08600000000001</v>
      </c>
      <c r="ED45" s="10">
        <v>376.976</v>
      </c>
      <c r="EE45" s="201">
        <f>'Non Double Counted #''s'!AL45/1000</f>
        <v>10090.280000000001</v>
      </c>
      <c r="EF45" s="10">
        <v>8348.0139999999992</v>
      </c>
      <c r="EG45" s="10">
        <v>1510.989</v>
      </c>
      <c r="EH45" s="10">
        <v>388.38099999999997</v>
      </c>
      <c r="EI45" s="10">
        <v>385.98899999999998</v>
      </c>
      <c r="EJ45" s="201">
        <f>'Non Double Counted #''s'!AR45/1000</f>
        <v>10093.266</v>
      </c>
      <c r="EK45" s="10">
        <v>8345.7759999999998</v>
      </c>
      <c r="EL45" s="10">
        <v>1510.912</v>
      </c>
      <c r="EM45" s="10">
        <v>399.37200000000001</v>
      </c>
      <c r="EN45" s="10">
        <v>394.387</v>
      </c>
      <c r="EO45" s="201">
        <f>'Non Double Counted #''s'!AX45/1000</f>
        <v>10083.878000000001</v>
      </c>
      <c r="EP45" s="10">
        <v>8332.9220000000005</v>
      </c>
      <c r="EQ45" s="10">
        <v>1510.5509999999999</v>
      </c>
      <c r="ER45" s="10">
        <v>409.697</v>
      </c>
      <c r="ES45" s="10">
        <v>401.125</v>
      </c>
      <c r="ET45" s="201">
        <f>'Non Double Counted #''s'!BD45/1000</f>
        <v>10049.790000000001</v>
      </c>
      <c r="EU45" s="10">
        <v>8301.5540000000001</v>
      </c>
      <c r="EV45" s="10">
        <v>1505.713</v>
      </c>
      <c r="EW45" s="10">
        <v>417.74</v>
      </c>
      <c r="EX45" s="10">
        <v>405.62599999999998</v>
      </c>
      <c r="EY45" s="201">
        <f>'Non Double Counted #''s'!BJ45/1000</f>
        <v>10003.422</v>
      </c>
      <c r="EZ45" s="10">
        <v>8260.4330000000009</v>
      </c>
      <c r="FA45" s="10">
        <v>1499.49</v>
      </c>
      <c r="FB45" s="10">
        <v>425.36</v>
      </c>
      <c r="FC45" s="10">
        <v>409.43299999999999</v>
      </c>
      <c r="FD45" s="201">
        <f>'Non Double Counted #''s'!BP45/1000</f>
        <v>9969.7270000000008</v>
      </c>
      <c r="FE45" s="10">
        <v>8231.48</v>
      </c>
      <c r="FF45" s="10">
        <v>1488.942</v>
      </c>
      <c r="FG45" s="10">
        <v>433.10300000000001</v>
      </c>
      <c r="FH45" s="10">
        <v>416.697</v>
      </c>
      <c r="FI45" s="201">
        <f>'Non Double Counted #''s'!BV45/1000</f>
        <v>9883.64</v>
      </c>
      <c r="FJ45" s="10">
        <v>7803.12</v>
      </c>
      <c r="FK45" s="10">
        <v>1400.3620000000001</v>
      </c>
      <c r="FL45" s="10">
        <v>436.358</v>
      </c>
      <c r="FM45" s="10">
        <v>680.15800000000002</v>
      </c>
      <c r="FN45" s="201">
        <f>'Non Double Counted #''s'!CB45/1000</f>
        <v>9876.1869999999999</v>
      </c>
      <c r="FO45" s="10">
        <v>7719.26</v>
      </c>
      <c r="FP45" s="10">
        <v>1484.33</v>
      </c>
      <c r="FQ45" s="10">
        <v>472.34399999999999</v>
      </c>
      <c r="FR45" s="271">
        <v>427.21499999999997</v>
      </c>
      <c r="FS45" s="274">
        <v>9883360</v>
      </c>
      <c r="FT45" s="23">
        <v>7920263</v>
      </c>
      <c r="FU45" s="23">
        <v>1415107</v>
      </c>
      <c r="FV45" s="23">
        <v>456330</v>
      </c>
      <c r="FW45" s="113">
        <v>547990</v>
      </c>
      <c r="FX45" s="274">
        <v>9895622</v>
      </c>
      <c r="FY45" s="274">
        <v>7921617</v>
      </c>
      <c r="FZ45" s="274">
        <v>1410515</v>
      </c>
      <c r="GA45" s="274">
        <v>466594</v>
      </c>
      <c r="GB45" s="6">
        <v>563490</v>
      </c>
    </row>
    <row r="46" spans="1:184" s="6" customFormat="1">
      <c r="A46" s="102" t="s">
        <v>55</v>
      </c>
      <c r="B46" s="10">
        <v>3414</v>
      </c>
      <c r="C46" s="10">
        <v>3372</v>
      </c>
      <c r="D46" s="10">
        <v>22</v>
      </c>
      <c r="E46" s="10">
        <v>20</v>
      </c>
      <c r="F46" s="118">
        <v>3806</v>
      </c>
      <c r="G46" s="10">
        <v>3739</v>
      </c>
      <c r="H46" s="10">
        <v>35</v>
      </c>
      <c r="I46" s="10">
        <v>32</v>
      </c>
      <c r="J46" s="118">
        <v>4077</v>
      </c>
      <c r="K46" s="10">
        <v>3937</v>
      </c>
      <c r="L46" s="10">
        <v>53</v>
      </c>
      <c r="M46" s="10">
        <v>32</v>
      </c>
      <c r="N46" s="10">
        <v>86.9</v>
      </c>
      <c r="O46" s="118">
        <v>4375.665</v>
      </c>
      <c r="P46" s="10">
        <v>4149.9939999999997</v>
      </c>
      <c r="Q46" s="10">
        <v>96.173000000000002</v>
      </c>
      <c r="R46" s="10">
        <v>53.887999999999998</v>
      </c>
      <c r="S46" s="10">
        <v>129.49799999999999</v>
      </c>
      <c r="T46" s="118">
        <v>4919.4790000000003</v>
      </c>
      <c r="U46" s="10">
        <v>4402.1239999999998</v>
      </c>
      <c r="V46" s="10">
        <v>167.857</v>
      </c>
      <c r="W46" s="10">
        <v>141.786</v>
      </c>
      <c r="X46" s="10">
        <v>349.49799999999999</v>
      </c>
      <c r="Y46" s="118">
        <v>4111.6679999999997</v>
      </c>
      <c r="Z46" s="10">
        <v>3977.2689999999998</v>
      </c>
      <c r="AA46" s="10">
        <v>58.822000000000003</v>
      </c>
      <c r="AB46" s="10">
        <v>34.304000000000002</v>
      </c>
      <c r="AC46" s="10">
        <v>75.576999999999998</v>
      </c>
      <c r="AD46" s="118">
        <v>4131.4380000000001</v>
      </c>
      <c r="AE46" s="10">
        <v>3987.355</v>
      </c>
      <c r="AF46" s="10">
        <v>62.930999999999997</v>
      </c>
      <c r="AG46" s="10">
        <v>36.063000000000002</v>
      </c>
      <c r="AH46" s="10">
        <v>81.152000000000001</v>
      </c>
      <c r="AI46" s="118">
        <v>4141.4449999999997</v>
      </c>
      <c r="AJ46" s="10">
        <v>3988.6959999999999</v>
      </c>
      <c r="AK46" s="10">
        <v>66.808000000000007</v>
      </c>
      <c r="AL46" s="10">
        <v>37.81</v>
      </c>
      <c r="AM46" s="10">
        <v>85.941000000000003</v>
      </c>
      <c r="AN46" s="118">
        <v>4157.7030000000004</v>
      </c>
      <c r="AO46" s="10">
        <v>3995.9319999999998</v>
      </c>
      <c r="AP46" s="10">
        <v>70.543000000000006</v>
      </c>
      <c r="AQ46" s="10">
        <v>39.725999999999999</v>
      </c>
      <c r="AR46" s="10">
        <v>91.227999999999994</v>
      </c>
      <c r="AS46" s="118">
        <v>4184.2960000000003</v>
      </c>
      <c r="AT46" s="10">
        <v>4012.268</v>
      </c>
      <c r="AU46" s="10">
        <v>74.933999999999997</v>
      </c>
      <c r="AV46" s="10">
        <v>41.738999999999997</v>
      </c>
      <c r="AW46" s="10">
        <v>97.093999999999994</v>
      </c>
      <c r="AX46" s="118">
        <v>4205.2120000000004</v>
      </c>
      <c r="AY46" s="10">
        <v>4023.1619999999998</v>
      </c>
      <c r="AZ46" s="10">
        <v>79.042000000000002</v>
      </c>
      <c r="BA46" s="10">
        <v>43.752000000000002</v>
      </c>
      <c r="BB46" s="10">
        <v>103.008</v>
      </c>
      <c r="BC46" s="118">
        <v>4235.1400000000003</v>
      </c>
      <c r="BD46" s="10">
        <v>4042.875</v>
      </c>
      <c r="BE46" s="10">
        <v>83.150999999999996</v>
      </c>
      <c r="BF46" s="10">
        <v>46.042000000000002</v>
      </c>
      <c r="BG46" s="10">
        <v>109.114</v>
      </c>
      <c r="BH46" s="118">
        <v>4296.1670000000004</v>
      </c>
      <c r="BI46" s="10">
        <v>4091.8939999999998</v>
      </c>
      <c r="BJ46" s="10">
        <v>87.99</v>
      </c>
      <c r="BK46" s="10">
        <v>48.9</v>
      </c>
      <c r="BL46" s="10">
        <v>116.283</v>
      </c>
      <c r="BM46" s="118">
        <v>4338.049</v>
      </c>
      <c r="BN46" s="10">
        <v>4121.7659999999996</v>
      </c>
      <c r="BO46" s="10">
        <v>92.62</v>
      </c>
      <c r="BP46" s="10">
        <v>51.621000000000002</v>
      </c>
      <c r="BQ46" s="10">
        <v>123.663</v>
      </c>
      <c r="BR46" s="118">
        <v>4427.7030000000004</v>
      </c>
      <c r="BS46" s="10">
        <v>4191.6589999999997</v>
      </c>
      <c r="BT46" s="10">
        <v>100.146</v>
      </c>
      <c r="BU46" s="10">
        <v>56.759</v>
      </c>
      <c r="BV46" s="10">
        <v>135.898</v>
      </c>
      <c r="BW46" s="118">
        <v>4471.7380000000003</v>
      </c>
      <c r="BX46" s="10">
        <v>4222.22</v>
      </c>
      <c r="BY46" s="10">
        <v>105.901</v>
      </c>
      <c r="BZ46" s="10">
        <v>59.991999999999997</v>
      </c>
      <c r="CA46" s="10">
        <v>143.61699999999999</v>
      </c>
      <c r="CB46" s="118">
        <v>4523.5600000000004</v>
      </c>
      <c r="CC46" s="10">
        <v>4262.241</v>
      </c>
      <c r="CD46" s="10">
        <v>111.55800000000001</v>
      </c>
      <c r="CE46" s="10">
        <v>64.138999999999996</v>
      </c>
      <c r="CF46" s="10">
        <v>149.761</v>
      </c>
      <c r="CG46" s="118">
        <v>4565.7809999999999</v>
      </c>
      <c r="CH46" s="10">
        <v>4292.357</v>
      </c>
      <c r="CI46" s="10">
        <v>117.49299999999999</v>
      </c>
      <c r="CJ46" s="10">
        <v>66.902000000000001</v>
      </c>
      <c r="CK46" s="10">
        <v>155.93100000000001</v>
      </c>
      <c r="CL46" s="118">
        <v>4604.9470000000001</v>
      </c>
      <c r="CM46" s="10">
        <v>4319.2349999999997</v>
      </c>
      <c r="CN46" s="10">
        <v>123.001</v>
      </c>
      <c r="CO46" s="10">
        <v>70.825999999999993</v>
      </c>
      <c r="CP46" s="10">
        <v>162.71100000000001</v>
      </c>
      <c r="CQ46" s="118">
        <v>4648.0810000000001</v>
      </c>
      <c r="CR46" s="10">
        <v>4352.2749999999996</v>
      </c>
      <c r="CS46" s="10">
        <v>128.17500000000001</v>
      </c>
      <c r="CT46" s="10">
        <v>75.510999999999996</v>
      </c>
      <c r="CU46" s="10">
        <v>167.631</v>
      </c>
      <c r="CV46" s="118">
        <v>4687.7259999999997</v>
      </c>
      <c r="CW46" s="10">
        <v>4378.6139999999996</v>
      </c>
      <c r="CX46" s="10">
        <v>134.15100000000001</v>
      </c>
      <c r="CY46" s="10">
        <v>81.278000000000006</v>
      </c>
      <c r="CZ46" s="10">
        <v>174.96100000000001</v>
      </c>
      <c r="DA46" s="118">
        <v>4726.4110000000001</v>
      </c>
      <c r="DB46" s="10">
        <v>4403.2749999999996</v>
      </c>
      <c r="DC46" s="10">
        <v>141.19200000000001</v>
      </c>
      <c r="DD46" s="10">
        <v>87.281000000000006</v>
      </c>
      <c r="DE46" s="10">
        <v>181.94399999999999</v>
      </c>
      <c r="DF46" s="118">
        <v>4775.5079999999998</v>
      </c>
      <c r="DG46" s="10">
        <v>4437.8</v>
      </c>
      <c r="DH46" s="10">
        <v>148.596</v>
      </c>
      <c r="DI46" s="10">
        <v>92.588999999999999</v>
      </c>
      <c r="DJ46" s="10">
        <v>189.11199999999999</v>
      </c>
      <c r="DK46" s="118">
        <v>4933.7870000000003</v>
      </c>
      <c r="DL46" s="10">
        <v>4541.1670000000004</v>
      </c>
      <c r="DM46" s="10">
        <v>208.20099999999999</v>
      </c>
      <c r="DN46" s="10">
        <v>149.53800000000001</v>
      </c>
      <c r="DO46" s="10">
        <v>250.39699999999999</v>
      </c>
      <c r="DP46" s="201">
        <f>'Non Double Counted #''s'!T46/1000</f>
        <v>4982.3389999999999</v>
      </c>
      <c r="DQ46" s="10">
        <v>4574.57</v>
      </c>
      <c r="DR46" s="10">
        <v>217.999</v>
      </c>
      <c r="DS46" s="10">
        <v>160.40299999999999</v>
      </c>
      <c r="DT46" s="10">
        <v>258.024</v>
      </c>
      <c r="DU46" s="201">
        <f>'Non Double Counted #''s'!Z46/1000</f>
        <v>5016.643</v>
      </c>
      <c r="DV46" s="10">
        <v>4595.3940000000002</v>
      </c>
      <c r="DW46" s="10">
        <v>226.411</v>
      </c>
      <c r="DX46" s="10">
        <v>169.43700000000001</v>
      </c>
      <c r="DY46" s="10">
        <v>265.267</v>
      </c>
      <c r="DZ46" s="201">
        <f>'Non Double Counted #''s'!AF46/1000</f>
        <v>5046.7079999999996</v>
      </c>
      <c r="EA46" s="10">
        <v>4612.8639999999996</v>
      </c>
      <c r="EB46" s="10">
        <v>234.70099999999999</v>
      </c>
      <c r="EC46" s="10">
        <v>178.078</v>
      </c>
      <c r="ED46" s="10">
        <v>271.68200000000002</v>
      </c>
      <c r="EE46" s="201">
        <f>'Non Double Counted #''s'!AL46/1000</f>
        <v>5078.0140000000001</v>
      </c>
      <c r="EF46" s="10">
        <v>4630.9560000000001</v>
      </c>
      <c r="EG46" s="10">
        <v>243.43799999999999</v>
      </c>
      <c r="EH46" s="10">
        <v>186.88499999999999</v>
      </c>
      <c r="EI46" s="10">
        <v>278.60599999999999</v>
      </c>
      <c r="EJ46" s="201">
        <f>'Non Double Counted #''s'!AR46/1000</f>
        <v>5104.8900000000003</v>
      </c>
      <c r="EK46" s="10">
        <v>4645.5060000000003</v>
      </c>
      <c r="EL46" s="10">
        <v>251.43199999999999</v>
      </c>
      <c r="EM46" s="10">
        <v>195.988</v>
      </c>
      <c r="EN46" s="10">
        <v>285.245</v>
      </c>
      <c r="EO46" s="201">
        <f>'Non Double Counted #''s'!AX46/1000</f>
        <v>5143.134</v>
      </c>
      <c r="EP46" s="10">
        <v>4667.4629999999997</v>
      </c>
      <c r="EQ46" s="10">
        <v>262.01799999999997</v>
      </c>
      <c r="ER46" s="10">
        <v>205.94300000000001</v>
      </c>
      <c r="ES46" s="10">
        <v>293.76</v>
      </c>
      <c r="ET46" s="201">
        <f>'Non Double Counted #''s'!BD46/1000</f>
        <v>5182.3599999999997</v>
      </c>
      <c r="EU46" s="10">
        <v>4693.5839999999998</v>
      </c>
      <c r="EV46" s="10">
        <v>270.82600000000002</v>
      </c>
      <c r="EW46" s="10">
        <v>214.845</v>
      </c>
      <c r="EX46" s="10">
        <v>300.923</v>
      </c>
      <c r="EY46" s="201">
        <f>'Non Double Counted #''s'!BJ46/1000</f>
        <v>5220.393</v>
      </c>
      <c r="EZ46" s="10">
        <v>4721.2250000000004</v>
      </c>
      <c r="FA46" s="10">
        <v>277.45699999999999</v>
      </c>
      <c r="FB46" s="10">
        <v>223.31200000000001</v>
      </c>
      <c r="FC46" s="10">
        <v>307.48599999999999</v>
      </c>
      <c r="FD46" s="201">
        <f>'Non Double Counted #''s'!BP46/1000</f>
        <v>5266.2139999999999</v>
      </c>
      <c r="FE46" s="10">
        <v>4739.0789999999997</v>
      </c>
      <c r="FF46" s="10">
        <v>288.46300000000002</v>
      </c>
      <c r="FG46" s="10">
        <v>233.61199999999999</v>
      </c>
      <c r="FH46" s="10">
        <v>327.24299999999999</v>
      </c>
      <c r="FI46" s="201">
        <f>'Non Double Counted #''s'!BV46/1000</f>
        <v>5303.9250000000002</v>
      </c>
      <c r="FJ46" s="10">
        <v>4524.0619999999999</v>
      </c>
      <c r="FK46" s="10">
        <v>274.41199999999998</v>
      </c>
      <c r="FL46" s="10">
        <v>250.25800000000001</v>
      </c>
      <c r="FM46" s="10">
        <v>505.45099999999996</v>
      </c>
      <c r="FN46" s="201">
        <f>'Non Double Counted #''s'!CB46/1000</f>
        <v>5344.8609999999999</v>
      </c>
      <c r="FO46" s="10">
        <v>4520.6509999999998</v>
      </c>
      <c r="FP46" s="10">
        <v>325.69900000000001</v>
      </c>
      <c r="FQ46" s="10">
        <v>274.06099999999998</v>
      </c>
      <c r="FR46" s="271">
        <v>350.50900000000001</v>
      </c>
      <c r="FS46" s="274">
        <v>5379139</v>
      </c>
      <c r="FT46" s="23">
        <v>4654134</v>
      </c>
      <c r="FU46" s="23">
        <v>297962</v>
      </c>
      <c r="FV46" s="23">
        <v>264359</v>
      </c>
      <c r="FW46" s="113">
        <v>427043</v>
      </c>
      <c r="FX46" s="274">
        <v>5420380</v>
      </c>
      <c r="FY46" s="274">
        <v>4670097</v>
      </c>
      <c r="FZ46" s="274">
        <v>308319</v>
      </c>
      <c r="GA46" s="274">
        <v>270545</v>
      </c>
      <c r="GB46" s="6">
        <v>441964</v>
      </c>
    </row>
    <row r="47" spans="1:184" s="6" customFormat="1">
      <c r="A47" s="102" t="s">
        <v>56</v>
      </c>
      <c r="B47" s="10">
        <v>4320</v>
      </c>
      <c r="C47" s="10">
        <v>3923</v>
      </c>
      <c r="D47" s="10">
        <v>391</v>
      </c>
      <c r="E47" s="10">
        <v>6</v>
      </c>
      <c r="F47" s="118">
        <v>4678</v>
      </c>
      <c r="G47" s="10">
        <v>4182</v>
      </c>
      <c r="H47" s="10">
        <v>480</v>
      </c>
      <c r="I47" s="10">
        <v>16</v>
      </c>
      <c r="J47" s="118">
        <v>4917</v>
      </c>
      <c r="K47" s="10">
        <v>4346</v>
      </c>
      <c r="L47" s="10">
        <v>514</v>
      </c>
      <c r="M47" s="10">
        <v>52</v>
      </c>
      <c r="N47" s="10">
        <v>56.9</v>
      </c>
      <c r="O47" s="118">
        <v>5116.9009999999998</v>
      </c>
      <c r="P47" s="10">
        <v>4505.2129999999997</v>
      </c>
      <c r="Q47" s="10">
        <v>549.71900000000005</v>
      </c>
      <c r="R47" s="10">
        <v>61.698</v>
      </c>
      <c r="S47" s="10">
        <v>61.969000000000001</v>
      </c>
      <c r="T47" s="118">
        <v>5595.2110000000002</v>
      </c>
      <c r="U47" s="10">
        <v>4746.9520000000002</v>
      </c>
      <c r="V47" s="10">
        <v>622.08699999999999</v>
      </c>
      <c r="W47" s="10">
        <v>116.373</v>
      </c>
      <c r="X47" s="10">
        <v>226.172</v>
      </c>
      <c r="Y47" s="118">
        <v>4932.0659999999998</v>
      </c>
      <c r="Z47" s="10">
        <v>4373.4210000000003</v>
      </c>
      <c r="AA47" s="10">
        <v>517.74599999999998</v>
      </c>
      <c r="AB47" s="10">
        <v>52.579000000000001</v>
      </c>
      <c r="AC47" s="10">
        <v>40.899000000000001</v>
      </c>
      <c r="AD47" s="118">
        <v>4929.4359999999997</v>
      </c>
      <c r="AE47" s="10">
        <v>4367.75</v>
      </c>
      <c r="AF47" s="10">
        <v>518.75199999999995</v>
      </c>
      <c r="AG47" s="10">
        <v>52.954999999999998</v>
      </c>
      <c r="AH47" s="10">
        <v>42.933999999999997</v>
      </c>
      <c r="AI47" s="118">
        <v>4943.7340000000004</v>
      </c>
      <c r="AJ47" s="10">
        <v>4377.5959999999995</v>
      </c>
      <c r="AK47" s="10">
        <v>521.30200000000002</v>
      </c>
      <c r="AL47" s="10">
        <v>53.618000000000002</v>
      </c>
      <c r="AM47" s="10">
        <v>44.835999999999999</v>
      </c>
      <c r="AN47" s="118">
        <v>4975.29</v>
      </c>
      <c r="AO47" s="10">
        <v>4401.9870000000001</v>
      </c>
      <c r="AP47" s="10">
        <v>526.29600000000005</v>
      </c>
      <c r="AQ47" s="10">
        <v>54.741</v>
      </c>
      <c r="AR47" s="10">
        <v>47.006999999999998</v>
      </c>
      <c r="AS47" s="118">
        <v>5000.2640000000001</v>
      </c>
      <c r="AT47" s="10">
        <v>4419.5169999999998</v>
      </c>
      <c r="AU47" s="10">
        <v>531.27300000000002</v>
      </c>
      <c r="AV47" s="10">
        <v>55.725000000000001</v>
      </c>
      <c r="AW47" s="10">
        <v>49.473999999999997</v>
      </c>
      <c r="AX47" s="118">
        <v>5023.0820000000003</v>
      </c>
      <c r="AY47" s="10">
        <v>4435.4610000000002</v>
      </c>
      <c r="AZ47" s="10">
        <v>535.69100000000003</v>
      </c>
      <c r="BA47" s="10">
        <v>56.756</v>
      </c>
      <c r="BB47" s="10">
        <v>51.93</v>
      </c>
      <c r="BC47" s="118">
        <v>5056.7030000000004</v>
      </c>
      <c r="BD47" s="10">
        <v>4462.6869999999999</v>
      </c>
      <c r="BE47" s="10">
        <v>539.68899999999996</v>
      </c>
      <c r="BF47" s="10">
        <v>58.043999999999997</v>
      </c>
      <c r="BG47" s="10">
        <v>54.326999999999998</v>
      </c>
      <c r="BH47" s="118">
        <v>5081.7340000000004</v>
      </c>
      <c r="BI47" s="10">
        <v>4480.5929999999998</v>
      </c>
      <c r="BJ47" s="10">
        <v>544.10699999999997</v>
      </c>
      <c r="BK47" s="10">
        <v>59.411000000000001</v>
      </c>
      <c r="BL47" s="10">
        <v>57.033999999999999</v>
      </c>
      <c r="BM47" s="118">
        <v>5095.82</v>
      </c>
      <c r="BN47" s="10">
        <v>4489.3469999999998</v>
      </c>
      <c r="BO47" s="10">
        <v>546.61</v>
      </c>
      <c r="BP47" s="10">
        <v>60.588999999999999</v>
      </c>
      <c r="BQ47" s="10">
        <v>59.863</v>
      </c>
      <c r="BR47" s="118">
        <v>5157.6549999999997</v>
      </c>
      <c r="BS47" s="10">
        <v>4534.8320000000003</v>
      </c>
      <c r="BT47" s="10">
        <v>558.46699999999998</v>
      </c>
      <c r="BU47" s="10">
        <v>63.298000000000002</v>
      </c>
      <c r="BV47" s="10">
        <v>64.355999999999995</v>
      </c>
      <c r="BW47" s="118">
        <v>5193.5150000000003</v>
      </c>
      <c r="BX47" s="10">
        <v>4560.13</v>
      </c>
      <c r="BY47" s="10">
        <v>566.15800000000002</v>
      </c>
      <c r="BZ47" s="10">
        <v>65.707999999999998</v>
      </c>
      <c r="CA47" s="10">
        <v>67.227000000000004</v>
      </c>
      <c r="CB47" s="118">
        <v>5237.8130000000001</v>
      </c>
      <c r="CC47" s="10">
        <v>4593.2539999999999</v>
      </c>
      <c r="CD47" s="10">
        <v>575.03899999999999</v>
      </c>
      <c r="CE47" s="10">
        <v>68.177999999999997</v>
      </c>
      <c r="CF47" s="10">
        <v>69.52</v>
      </c>
      <c r="CG47" s="118">
        <v>5291.2150000000001</v>
      </c>
      <c r="CH47" s="10">
        <v>4634.875</v>
      </c>
      <c r="CI47" s="10">
        <v>584.52700000000004</v>
      </c>
      <c r="CJ47" s="10">
        <v>71.225999999999999</v>
      </c>
      <c r="CK47" s="10">
        <v>71.813000000000002</v>
      </c>
      <c r="CL47" s="118">
        <v>5337.3549999999996</v>
      </c>
      <c r="CM47" s="10">
        <v>4671.7939999999999</v>
      </c>
      <c r="CN47" s="10">
        <v>591.69000000000005</v>
      </c>
      <c r="CO47" s="10">
        <v>74.075000000000003</v>
      </c>
      <c r="CP47" s="10">
        <v>73.870999999999995</v>
      </c>
      <c r="CQ47" s="118">
        <v>5368.9110000000001</v>
      </c>
      <c r="CR47" s="10">
        <v>4694.3230000000003</v>
      </c>
      <c r="CS47" s="10">
        <v>598.04700000000003</v>
      </c>
      <c r="CT47" s="10">
        <v>77.950999999999993</v>
      </c>
      <c r="CU47" s="10">
        <v>76.540999999999997</v>
      </c>
      <c r="CV47" s="118">
        <v>5407.1130000000003</v>
      </c>
      <c r="CW47" s="10">
        <v>4722.08</v>
      </c>
      <c r="CX47" s="10">
        <v>606.30600000000004</v>
      </c>
      <c r="CY47" s="10">
        <v>82.472999999999999</v>
      </c>
      <c r="CZ47" s="10">
        <v>78.727000000000004</v>
      </c>
      <c r="DA47" s="118">
        <v>5437.5619999999999</v>
      </c>
      <c r="DB47" s="10">
        <v>4745.027</v>
      </c>
      <c r="DC47" s="10">
        <v>612.05799999999999</v>
      </c>
      <c r="DD47" s="10">
        <v>87.322000000000003</v>
      </c>
      <c r="DE47" s="10">
        <v>80.477000000000004</v>
      </c>
      <c r="DF47" s="118">
        <v>5468.3379999999997</v>
      </c>
      <c r="DG47" s="10">
        <v>4769.0060000000003</v>
      </c>
      <c r="DH47" s="10">
        <v>617.14800000000002</v>
      </c>
      <c r="DI47" s="10">
        <v>91.475999999999999</v>
      </c>
      <c r="DJ47" s="10">
        <v>82.183999999999997</v>
      </c>
      <c r="DK47" s="118">
        <v>5605.8680000000004</v>
      </c>
      <c r="DL47" s="10">
        <v>4869.8289999999997</v>
      </c>
      <c r="DM47" s="10">
        <v>660.36</v>
      </c>
      <c r="DN47" s="10">
        <v>123.07899999999999</v>
      </c>
      <c r="DO47" s="10">
        <v>144.898</v>
      </c>
      <c r="DP47" s="201">
        <f>'Non Double Counted #''s'!T47/1000</f>
        <v>5641.9939999999997</v>
      </c>
      <c r="DQ47" s="10">
        <v>4895.9250000000002</v>
      </c>
      <c r="DR47" s="10">
        <v>668.08299999999997</v>
      </c>
      <c r="DS47" s="10">
        <v>131.79900000000001</v>
      </c>
      <c r="DT47" s="10">
        <v>149.84800000000001</v>
      </c>
      <c r="DU47" s="201">
        <f>'Non Double Counted #''s'!Z47/1000</f>
        <v>5675.6409999999996</v>
      </c>
      <c r="DV47" s="10">
        <v>4920.5460000000003</v>
      </c>
      <c r="DW47" s="10">
        <v>674.71100000000001</v>
      </c>
      <c r="DX47" s="10">
        <v>140.33600000000001</v>
      </c>
      <c r="DY47" s="10">
        <v>154.76900000000001</v>
      </c>
      <c r="DZ47" s="201">
        <f>'Non Double Counted #''s'!AF47/1000</f>
        <v>5704.6390000000001</v>
      </c>
      <c r="EA47" s="10">
        <v>4941.8639999999996</v>
      </c>
      <c r="EB47" s="10">
        <v>680.31</v>
      </c>
      <c r="EC47" s="10">
        <v>148.631</v>
      </c>
      <c r="ED47" s="10">
        <v>159.20699999999999</v>
      </c>
      <c r="EE47" s="201">
        <f>'Non Double Counted #''s'!AL47/1000</f>
        <v>5742.65</v>
      </c>
      <c r="EF47" s="10">
        <v>4970.625</v>
      </c>
      <c r="EG47" s="10">
        <v>687.18399999999997</v>
      </c>
      <c r="EH47" s="10">
        <v>157.23099999999999</v>
      </c>
      <c r="EI47" s="10">
        <v>164.077</v>
      </c>
      <c r="EJ47" s="201">
        <f>'Non Double Counted #''s'!AR47/1000</f>
        <v>5785.13</v>
      </c>
      <c r="EK47" s="10">
        <v>5003.5649999999996</v>
      </c>
      <c r="EL47" s="10">
        <v>694.48099999999999</v>
      </c>
      <c r="EM47" s="10">
        <v>166.416</v>
      </c>
      <c r="EN47" s="10">
        <v>169.286</v>
      </c>
      <c r="EO47" s="201">
        <f>'Non Double Counted #''s'!AX47/1000</f>
        <v>5832.9769999999999</v>
      </c>
      <c r="EP47" s="10">
        <v>5040.8869999999997</v>
      </c>
      <c r="EQ47" s="10">
        <v>702.65099999999995</v>
      </c>
      <c r="ER47" s="10">
        <v>176.62700000000001</v>
      </c>
      <c r="ES47" s="10">
        <v>174.38499999999999</v>
      </c>
      <c r="ET47" s="201">
        <f>'Non Double Counted #''s'!BD47/1000</f>
        <v>5878.3990000000003</v>
      </c>
      <c r="EU47" s="10">
        <v>5077.8890000000001</v>
      </c>
      <c r="EV47" s="10">
        <v>709.10699999999997</v>
      </c>
      <c r="EW47" s="10">
        <v>186.42500000000001</v>
      </c>
      <c r="EX47" s="10">
        <v>179.31200000000001</v>
      </c>
      <c r="EY47" s="201">
        <f>'Non Double Counted #''s'!BJ47/1000</f>
        <v>5911.6049999999996</v>
      </c>
      <c r="EZ47" s="10">
        <v>5103.8860000000004</v>
      </c>
      <c r="FA47" s="10">
        <v>714.89700000000005</v>
      </c>
      <c r="FB47" s="10">
        <v>194.82499999999999</v>
      </c>
      <c r="FC47" s="10">
        <v>183.11600000000001</v>
      </c>
      <c r="FD47" s="201">
        <f>'Non Double Counted #''s'!BP47/1000</f>
        <v>5987.58</v>
      </c>
      <c r="FE47" s="10">
        <v>5164.1959999999999</v>
      </c>
      <c r="FF47" s="10">
        <v>725.65700000000004</v>
      </c>
      <c r="FG47" s="10">
        <v>209.607</v>
      </c>
      <c r="FH47" s="10">
        <v>191.28800000000001</v>
      </c>
      <c r="FI47" s="201">
        <f>'Non Double Counted #''s'!BV47/1000</f>
        <v>5988.9269999999997</v>
      </c>
      <c r="FJ47" s="10">
        <v>4958.7700000000004</v>
      </c>
      <c r="FK47" s="10">
        <v>693.39099999999996</v>
      </c>
      <c r="FL47" s="10">
        <v>212.47</v>
      </c>
      <c r="FM47" s="10">
        <v>336.76599999999996</v>
      </c>
      <c r="FN47" s="201">
        <f>'Non Double Counted #''s'!CB47/1000</f>
        <v>6010.6880000000001</v>
      </c>
      <c r="FO47" s="10">
        <v>4957.4179999999997</v>
      </c>
      <c r="FP47" s="10">
        <v>743.81</v>
      </c>
      <c r="FQ47" s="10">
        <v>232.86699999999999</v>
      </c>
      <c r="FR47" s="271">
        <v>201.28700000000001</v>
      </c>
      <c r="FS47" s="274">
        <v>6021988</v>
      </c>
      <c r="FT47" s="23">
        <v>5049604</v>
      </c>
      <c r="FU47" s="23">
        <v>706079</v>
      </c>
      <c r="FV47" s="23">
        <v>225314</v>
      </c>
      <c r="FW47" s="113">
        <v>266305</v>
      </c>
      <c r="FX47" s="274">
        <v>6044171</v>
      </c>
      <c r="FY47" s="274">
        <v>5059407</v>
      </c>
      <c r="FZ47" s="274">
        <v>710147</v>
      </c>
      <c r="GA47" s="274">
        <v>232947</v>
      </c>
      <c r="GB47" s="6">
        <v>274617</v>
      </c>
    </row>
    <row r="48" spans="1:184" s="6" customFormat="1">
      <c r="A48" s="102" t="s">
        <v>58</v>
      </c>
      <c r="B48" s="10">
        <v>1411</v>
      </c>
      <c r="C48" s="10">
        <v>1375</v>
      </c>
      <c r="D48" s="10">
        <v>29</v>
      </c>
      <c r="E48" s="10">
        <v>7</v>
      </c>
      <c r="F48" s="118">
        <v>1486</v>
      </c>
      <c r="G48" s="10">
        <v>1436</v>
      </c>
      <c r="H48" s="10">
        <v>40</v>
      </c>
      <c r="I48" s="10">
        <v>10</v>
      </c>
      <c r="J48" s="118">
        <v>1570</v>
      </c>
      <c r="K48" s="10">
        <v>1491</v>
      </c>
      <c r="L48" s="10">
        <v>48</v>
      </c>
      <c r="M48" s="10">
        <v>28</v>
      </c>
      <c r="N48" s="10">
        <v>31</v>
      </c>
      <c r="O48" s="118">
        <v>1578.4169999999999</v>
      </c>
      <c r="P48" s="10">
        <v>1495.0709999999999</v>
      </c>
      <c r="Q48" s="10">
        <v>57.862000000000002</v>
      </c>
      <c r="R48" s="10">
        <v>36.969000000000001</v>
      </c>
      <c r="S48" s="10">
        <v>25.484000000000002</v>
      </c>
      <c r="T48" s="118">
        <v>1711.2629999999999</v>
      </c>
      <c r="U48" s="10">
        <v>1533.787</v>
      </c>
      <c r="V48" s="10">
        <v>67.435000000000002</v>
      </c>
      <c r="W48" s="10">
        <v>93.872</v>
      </c>
      <c r="X48" s="10">
        <v>110.041</v>
      </c>
      <c r="Y48" s="118">
        <v>1578.5229999999999</v>
      </c>
      <c r="Z48" s="10">
        <v>1510.7090000000001</v>
      </c>
      <c r="AA48" s="10">
        <v>49.561999999999998</v>
      </c>
      <c r="AB48" s="10">
        <v>29.28</v>
      </c>
      <c r="AC48" s="10">
        <v>18.251999999999999</v>
      </c>
      <c r="AD48" s="118">
        <v>1581.7850000000001</v>
      </c>
      <c r="AE48" s="10">
        <v>1512.5150000000001</v>
      </c>
      <c r="AF48" s="10">
        <v>50.386000000000003</v>
      </c>
      <c r="AG48" s="10">
        <v>30.065999999999999</v>
      </c>
      <c r="AH48" s="10">
        <v>18.884</v>
      </c>
      <c r="AI48" s="118">
        <v>1584.3019999999999</v>
      </c>
      <c r="AJ48" s="10">
        <v>1513.5909999999999</v>
      </c>
      <c r="AK48" s="10">
        <v>51.209000000000003</v>
      </c>
      <c r="AL48" s="10">
        <v>30.885999999999999</v>
      </c>
      <c r="AM48" s="10">
        <v>19.501999999999999</v>
      </c>
      <c r="AN48" s="118">
        <v>1588.6289999999999</v>
      </c>
      <c r="AO48" s="10">
        <v>1516.1690000000001</v>
      </c>
      <c r="AP48" s="10">
        <v>52.19</v>
      </c>
      <c r="AQ48" s="10">
        <v>31.853999999999999</v>
      </c>
      <c r="AR48" s="10">
        <v>20.27</v>
      </c>
      <c r="AS48" s="118">
        <v>1584.663</v>
      </c>
      <c r="AT48" s="10">
        <v>1510.482</v>
      </c>
      <c r="AU48" s="10">
        <v>53.093000000000004</v>
      </c>
      <c r="AV48" s="10">
        <v>32.585999999999999</v>
      </c>
      <c r="AW48" s="10">
        <v>21.088000000000001</v>
      </c>
      <c r="AX48" s="118">
        <v>1574.3389999999999</v>
      </c>
      <c r="AY48" s="10">
        <v>1498.816</v>
      </c>
      <c r="AZ48" s="10">
        <v>53.712000000000003</v>
      </c>
      <c r="BA48" s="10">
        <v>33.186999999999998</v>
      </c>
      <c r="BB48" s="10">
        <v>21.811</v>
      </c>
      <c r="BC48" s="118">
        <v>1566.559</v>
      </c>
      <c r="BD48" s="10">
        <v>1489.6859999999999</v>
      </c>
      <c r="BE48" s="10">
        <v>54.366</v>
      </c>
      <c r="BF48" s="10">
        <v>33.911999999999999</v>
      </c>
      <c r="BG48" s="10">
        <v>22.507000000000001</v>
      </c>
      <c r="BH48" s="118">
        <v>1571.4639999999999</v>
      </c>
      <c r="BI48" s="10">
        <v>1492.4</v>
      </c>
      <c r="BJ48" s="10">
        <v>55.512</v>
      </c>
      <c r="BK48" s="10">
        <v>35.024999999999999</v>
      </c>
      <c r="BL48" s="10">
        <v>23.552</v>
      </c>
      <c r="BM48" s="118">
        <v>1574.88</v>
      </c>
      <c r="BN48" s="10">
        <v>1493.42</v>
      </c>
      <c r="BO48" s="10">
        <v>56.765999999999998</v>
      </c>
      <c r="BP48" s="10">
        <v>36.101999999999997</v>
      </c>
      <c r="BQ48" s="10">
        <v>24.693999999999999</v>
      </c>
      <c r="BR48" s="118">
        <v>1590.7339999999999</v>
      </c>
      <c r="BS48" s="10">
        <v>1505.5409999999999</v>
      </c>
      <c r="BT48" s="10">
        <v>58.826999999999998</v>
      </c>
      <c r="BU48" s="10">
        <v>40.380000000000003</v>
      </c>
      <c r="BV48" s="10">
        <v>26.366</v>
      </c>
      <c r="BW48" s="118">
        <v>1602.444</v>
      </c>
      <c r="BX48" s="10">
        <v>1514.653</v>
      </c>
      <c r="BY48" s="10">
        <v>59.783999999999999</v>
      </c>
      <c r="BZ48" s="10">
        <v>44.244999999999997</v>
      </c>
      <c r="CA48" s="10">
        <v>28.007000000000001</v>
      </c>
      <c r="CB48" s="118">
        <v>1612.336</v>
      </c>
      <c r="CC48" s="10">
        <v>1522.056</v>
      </c>
      <c r="CD48" s="10">
        <v>60.398000000000003</v>
      </c>
      <c r="CE48" s="10">
        <v>48.71</v>
      </c>
      <c r="CF48" s="10">
        <v>29.882000000000001</v>
      </c>
      <c r="CG48" s="118">
        <v>1621.808</v>
      </c>
      <c r="CH48" s="10">
        <v>1528.8630000000001</v>
      </c>
      <c r="CI48" s="10">
        <v>61.945</v>
      </c>
      <c r="CJ48" s="10">
        <v>52.96</v>
      </c>
      <c r="CK48" s="10">
        <v>31</v>
      </c>
      <c r="CL48" s="118">
        <v>1635.414</v>
      </c>
      <c r="CM48" s="10">
        <v>1539.085</v>
      </c>
      <c r="CN48" s="10">
        <v>63.124000000000002</v>
      </c>
      <c r="CO48" s="10">
        <v>58.073999999999998</v>
      </c>
      <c r="CP48" s="10">
        <v>33.204999999999998</v>
      </c>
      <c r="CQ48" s="118">
        <v>1648.0409999999999</v>
      </c>
      <c r="CR48" s="10">
        <v>1548.855</v>
      </c>
      <c r="CS48" s="10">
        <v>64.423000000000002</v>
      </c>
      <c r="CT48" s="10">
        <v>63.241999999999997</v>
      </c>
      <c r="CU48" s="10">
        <v>34.762999999999998</v>
      </c>
      <c r="CV48" s="118">
        <v>1656.0419999999999</v>
      </c>
      <c r="CW48" s="10">
        <v>1554.3689999999999</v>
      </c>
      <c r="CX48" s="10">
        <v>65.894999999999996</v>
      </c>
      <c r="CY48" s="10">
        <v>67.741</v>
      </c>
      <c r="CZ48" s="10">
        <v>35.777999999999999</v>
      </c>
      <c r="DA48" s="118">
        <v>1660.7719999999999</v>
      </c>
      <c r="DB48" s="10">
        <v>1557.3019999999999</v>
      </c>
      <c r="DC48" s="10">
        <v>67.012</v>
      </c>
      <c r="DD48" s="10">
        <v>72.063000000000002</v>
      </c>
      <c r="DE48" s="10">
        <v>36.457999999999998</v>
      </c>
      <c r="DF48" s="118">
        <v>1666.028</v>
      </c>
      <c r="DG48" s="10">
        <v>1560.171</v>
      </c>
      <c r="DH48" s="10">
        <v>68.066999999999993</v>
      </c>
      <c r="DI48" s="10">
        <v>76.998000000000005</v>
      </c>
      <c r="DJ48" s="10">
        <v>37.79</v>
      </c>
      <c r="DK48" s="118">
        <v>1713.194</v>
      </c>
      <c r="DL48" s="10">
        <v>1602.212</v>
      </c>
      <c r="DM48" s="10">
        <v>77.34</v>
      </c>
      <c r="DN48" s="10">
        <v>96.721000000000004</v>
      </c>
      <c r="DO48" s="10">
        <v>51.042000000000002</v>
      </c>
      <c r="DP48" s="201">
        <f>'Non Double Counted #''s'!T48/1000</f>
        <v>1717.7049999999999</v>
      </c>
      <c r="DQ48" s="10">
        <v>1604.009</v>
      </c>
      <c r="DR48" s="10">
        <v>79.161000000000001</v>
      </c>
      <c r="DS48" s="10">
        <v>103.163</v>
      </c>
      <c r="DT48" s="10">
        <v>52.765999999999998</v>
      </c>
      <c r="DU48" s="201">
        <f>'Non Double Counted #''s'!Z48/1000</f>
        <v>1724.2360000000001</v>
      </c>
      <c r="DV48" s="10">
        <v>1608.037</v>
      </c>
      <c r="DW48" s="10">
        <v>80.426000000000002</v>
      </c>
      <c r="DX48" s="10">
        <v>109.732</v>
      </c>
      <c r="DY48" s="10">
        <v>54.758000000000003</v>
      </c>
      <c r="DZ48" s="201">
        <f>'Non Double Counted #''s'!AF48/1000</f>
        <v>1732.873</v>
      </c>
      <c r="EA48" s="10">
        <v>1613.8979999999999</v>
      </c>
      <c r="EB48" s="10">
        <v>82.108999999999995</v>
      </c>
      <c r="EC48" s="10">
        <v>115.85</v>
      </c>
      <c r="ED48" s="10">
        <v>56.63</v>
      </c>
      <c r="EE48" s="201">
        <f>'Non Double Counted #''s'!AL48/1000</f>
        <v>1741.45</v>
      </c>
      <c r="EF48" s="10">
        <v>1619.838</v>
      </c>
      <c r="EG48" s="10">
        <v>83.718999999999994</v>
      </c>
      <c r="EH48" s="10">
        <v>121.003</v>
      </c>
      <c r="EI48" s="10">
        <v>58.555999999999997</v>
      </c>
      <c r="EJ48" s="201">
        <f>'Non Double Counted #''s'!AR48/1000</f>
        <v>1751.069</v>
      </c>
      <c r="EK48" s="10">
        <v>1627.0029999999999</v>
      </c>
      <c r="EL48" s="10">
        <v>85.212000000000003</v>
      </c>
      <c r="EM48" s="10">
        <v>126.31699999999999</v>
      </c>
      <c r="EN48" s="10">
        <v>60.322000000000003</v>
      </c>
      <c r="EO48" s="201">
        <f>'Non Double Counted #''s'!AX48/1000</f>
        <v>1759.779</v>
      </c>
      <c r="EP48" s="10">
        <v>1632.7260000000001</v>
      </c>
      <c r="EQ48" s="10">
        <v>87.278000000000006</v>
      </c>
      <c r="ER48" s="10">
        <v>131.96299999999999</v>
      </c>
      <c r="ES48" s="10">
        <v>62.204999999999998</v>
      </c>
      <c r="ET48" s="201">
        <f>'Non Double Counted #''s'!BD48/1000</f>
        <v>1769.473</v>
      </c>
      <c r="EU48" s="10">
        <v>1639.9760000000001</v>
      </c>
      <c r="EV48" s="10">
        <v>88.84</v>
      </c>
      <c r="EW48" s="10">
        <v>137.334</v>
      </c>
      <c r="EX48" s="10">
        <v>63.972999999999999</v>
      </c>
      <c r="EY48" s="201">
        <f>'Non Double Counted #''s'!BJ48/1000</f>
        <v>1783.432</v>
      </c>
      <c r="EZ48" s="10">
        <v>1650.7550000000001</v>
      </c>
      <c r="FA48" s="10">
        <v>91.021000000000001</v>
      </c>
      <c r="FB48" s="10">
        <v>143.03899999999999</v>
      </c>
      <c r="FC48" s="10">
        <v>65.873000000000005</v>
      </c>
      <c r="FD48" s="201">
        <f>'Non Double Counted #''s'!BP48/1000</f>
        <v>1796.6189999999999</v>
      </c>
      <c r="FE48" s="10">
        <v>1659.02</v>
      </c>
      <c r="FF48" s="10">
        <v>94.352999999999994</v>
      </c>
      <c r="FG48" s="10">
        <v>153.291</v>
      </c>
      <c r="FH48" s="10">
        <v>68.816000000000003</v>
      </c>
      <c r="FI48" s="201">
        <f>'Non Double Counted #''s'!BV48/1000</f>
        <v>1826.3409999999999</v>
      </c>
      <c r="FJ48" s="10">
        <v>1572.838</v>
      </c>
      <c r="FK48" s="10">
        <v>82.885000000000005</v>
      </c>
      <c r="FL48" s="10">
        <v>167.405</v>
      </c>
      <c r="FM48" s="10">
        <v>170.61799999999999</v>
      </c>
      <c r="FN48" s="201">
        <f>'Non Double Counted #''s'!CB48/1000</f>
        <v>1842.6410000000001</v>
      </c>
      <c r="FO48" s="10">
        <v>1533.329</v>
      </c>
      <c r="FP48" s="10">
        <v>97.472999999999999</v>
      </c>
      <c r="FQ48" s="10">
        <v>180.49799999999999</v>
      </c>
      <c r="FR48" s="271">
        <v>67.941000000000003</v>
      </c>
      <c r="FS48" s="274">
        <v>1855525</v>
      </c>
      <c r="FT48" s="23">
        <v>1668779</v>
      </c>
      <c r="FU48" s="23">
        <v>88758</v>
      </c>
      <c r="FV48" s="23">
        <v>179970</v>
      </c>
      <c r="FW48" s="113">
        <v>97988</v>
      </c>
      <c r="FX48" s="274">
        <v>1868516</v>
      </c>
      <c r="FY48" s="274">
        <v>1675733</v>
      </c>
      <c r="FZ48" s="274">
        <v>90431</v>
      </c>
      <c r="GA48" s="274">
        <v>185419</v>
      </c>
      <c r="GB48" s="6">
        <v>102352</v>
      </c>
    </row>
    <row r="49" spans="1:184" s="6" customFormat="1">
      <c r="A49" s="102" t="s">
        <v>64</v>
      </c>
      <c r="B49" s="10">
        <v>633</v>
      </c>
      <c r="C49" s="23">
        <v>620</v>
      </c>
      <c r="D49" s="23">
        <v>1</v>
      </c>
      <c r="E49" s="23">
        <v>12</v>
      </c>
      <c r="F49" s="118">
        <v>617</v>
      </c>
      <c r="G49" s="23">
        <v>600</v>
      </c>
      <c r="H49" s="23">
        <v>2</v>
      </c>
      <c r="I49" s="23">
        <v>15</v>
      </c>
      <c r="J49" s="118">
        <v>654</v>
      </c>
      <c r="K49" s="23">
        <v>626</v>
      </c>
      <c r="L49" s="23">
        <v>3</v>
      </c>
      <c r="M49" s="23">
        <v>4</v>
      </c>
      <c r="N49" s="23">
        <v>24.5</v>
      </c>
      <c r="O49" s="118">
        <v>638.79999999999995</v>
      </c>
      <c r="P49" s="23">
        <v>605.67499999999995</v>
      </c>
      <c r="Q49" s="23">
        <v>3.5670000000000002</v>
      </c>
      <c r="R49" s="23">
        <v>4.665</v>
      </c>
      <c r="S49" s="23">
        <v>29.558</v>
      </c>
      <c r="T49" s="118">
        <v>642.20000000000005</v>
      </c>
      <c r="U49" s="23">
        <v>593.78499999999997</v>
      </c>
      <c r="V49" s="23">
        <v>3.673</v>
      </c>
      <c r="W49" s="23">
        <v>7.5679999999999996</v>
      </c>
      <c r="X49" s="23">
        <v>44.741999999999997</v>
      </c>
      <c r="Y49" s="118">
        <v>659.52200000000005</v>
      </c>
      <c r="Z49" s="23">
        <v>633.48900000000003</v>
      </c>
      <c r="AA49" s="23">
        <v>2.7229999999999999</v>
      </c>
      <c r="AB49" s="23">
        <v>3.9780000000000002</v>
      </c>
      <c r="AC49" s="23">
        <v>23.31</v>
      </c>
      <c r="AD49" s="118">
        <v>668.96799999999996</v>
      </c>
      <c r="AE49" s="23">
        <v>642.072</v>
      </c>
      <c r="AF49" s="23">
        <v>2.8519999999999999</v>
      </c>
      <c r="AG49" s="23">
        <v>4.1139999999999999</v>
      </c>
      <c r="AH49" s="23">
        <v>24.044</v>
      </c>
      <c r="AI49" s="118">
        <v>676.68499999999995</v>
      </c>
      <c r="AJ49" s="23">
        <v>648.83299999999997</v>
      </c>
      <c r="AK49" s="23">
        <v>3.0339999999999998</v>
      </c>
      <c r="AL49" s="23">
        <v>4.2560000000000002</v>
      </c>
      <c r="AM49" s="23">
        <v>24.818000000000001</v>
      </c>
      <c r="AN49" s="118">
        <v>680.49699999999996</v>
      </c>
      <c r="AO49" s="23">
        <v>651.47900000000004</v>
      </c>
      <c r="AP49" s="23">
        <v>3.1349999999999998</v>
      </c>
      <c r="AQ49" s="23">
        <v>4.3769999999999998</v>
      </c>
      <c r="AR49" s="23">
        <v>25.882999999999999</v>
      </c>
      <c r="AS49" s="118">
        <v>676.99099999999999</v>
      </c>
      <c r="AT49" s="23">
        <v>647.20699999999999</v>
      </c>
      <c r="AU49" s="23">
        <v>3.2890000000000001</v>
      </c>
      <c r="AV49" s="23">
        <v>4.4409999999999998</v>
      </c>
      <c r="AW49" s="23">
        <v>26.495000000000001</v>
      </c>
      <c r="AX49" s="118">
        <v>669.48699999999997</v>
      </c>
      <c r="AY49" s="23">
        <v>639.17200000000003</v>
      </c>
      <c r="AZ49" s="23">
        <v>3.3490000000000002</v>
      </c>
      <c r="BA49" s="23">
        <v>4.476</v>
      </c>
      <c r="BB49" s="23">
        <v>26.966000000000001</v>
      </c>
      <c r="BC49" s="118">
        <v>661.16600000000005</v>
      </c>
      <c r="BD49" s="23">
        <v>630.15599999999995</v>
      </c>
      <c r="BE49" s="23">
        <v>3.4209999999999998</v>
      </c>
      <c r="BF49" s="23">
        <v>4.5199999999999996</v>
      </c>
      <c r="BG49" s="23">
        <v>27.588999999999999</v>
      </c>
      <c r="BH49" s="118">
        <v>655.27200000000005</v>
      </c>
      <c r="BI49" s="23">
        <v>623.39599999999996</v>
      </c>
      <c r="BJ49" s="23">
        <v>3.53</v>
      </c>
      <c r="BK49" s="23">
        <v>4.585</v>
      </c>
      <c r="BL49" s="23">
        <v>28.346</v>
      </c>
      <c r="BM49" s="118">
        <v>646.34</v>
      </c>
      <c r="BN49" s="23">
        <v>613.79399999999998</v>
      </c>
      <c r="BO49" s="23">
        <v>3.56</v>
      </c>
      <c r="BP49" s="23">
        <v>4.641</v>
      </c>
      <c r="BQ49" s="23">
        <v>28.986000000000001</v>
      </c>
      <c r="BR49" s="118">
        <v>634.20699999999999</v>
      </c>
      <c r="BS49" s="23">
        <v>600.26300000000003</v>
      </c>
      <c r="BT49" s="23">
        <v>3.645</v>
      </c>
      <c r="BU49" s="23">
        <v>5.1150000000000002</v>
      </c>
      <c r="BV49" s="23">
        <v>30.298999999999999</v>
      </c>
      <c r="BW49" s="118">
        <v>635.47799999999995</v>
      </c>
      <c r="BX49" s="23">
        <v>600.56600000000003</v>
      </c>
      <c r="BY49" s="23">
        <v>3.7480000000000002</v>
      </c>
      <c r="BZ49" s="23">
        <v>5.1529999999999996</v>
      </c>
      <c r="CA49" s="23">
        <v>31.164000000000001</v>
      </c>
      <c r="CB49" s="118">
        <v>637.31500000000005</v>
      </c>
      <c r="CC49" s="23">
        <v>601.98400000000004</v>
      </c>
      <c r="CD49" s="23">
        <v>3.6930000000000001</v>
      </c>
      <c r="CE49" s="23">
        <v>5.3730000000000002</v>
      </c>
      <c r="CF49" s="23">
        <v>31.638000000000002</v>
      </c>
      <c r="CG49" s="118">
        <v>639.59400000000005</v>
      </c>
      <c r="CH49" s="23">
        <v>603.58299999999997</v>
      </c>
      <c r="CI49" s="23">
        <v>3.6760000000000002</v>
      </c>
      <c r="CJ49" s="23">
        <v>5.3639999999999999</v>
      </c>
      <c r="CK49" s="23">
        <v>32.335000000000001</v>
      </c>
      <c r="CL49" s="118">
        <v>641.37400000000002</v>
      </c>
      <c r="CM49" s="23">
        <v>604.577</v>
      </c>
      <c r="CN49" s="23">
        <v>3.6139999999999999</v>
      </c>
      <c r="CO49" s="23">
        <v>5.93</v>
      </c>
      <c r="CP49" s="23">
        <v>33.183</v>
      </c>
      <c r="CQ49" s="118">
        <v>642.80499999999995</v>
      </c>
      <c r="CR49" s="23">
        <v>604.77300000000002</v>
      </c>
      <c r="CS49" s="23">
        <v>3.84</v>
      </c>
      <c r="CT49" s="23">
        <v>6.3659999999999997</v>
      </c>
      <c r="CU49" s="23">
        <v>34.192</v>
      </c>
      <c r="CV49" s="118">
        <v>640.94500000000005</v>
      </c>
      <c r="CW49" s="23">
        <v>602.44799999999998</v>
      </c>
      <c r="CX49" s="23">
        <v>3.762</v>
      </c>
      <c r="CY49" s="23">
        <v>6.8120000000000003</v>
      </c>
      <c r="CZ49" s="23">
        <v>34.734999999999999</v>
      </c>
      <c r="DA49" s="118">
        <v>637.80799999999999</v>
      </c>
      <c r="DB49" s="23">
        <v>598.41399999999999</v>
      </c>
      <c r="DC49" s="23">
        <v>3.9340000000000002</v>
      </c>
      <c r="DD49" s="23">
        <v>6.9729999999999999</v>
      </c>
      <c r="DE49" s="23">
        <v>35.46</v>
      </c>
      <c r="DF49" s="118">
        <v>633.66600000000005</v>
      </c>
      <c r="DG49" s="23">
        <v>593.75400000000002</v>
      </c>
      <c r="DH49" s="23">
        <v>4.1180000000000003</v>
      </c>
      <c r="DI49" s="23">
        <v>7.2690000000000001</v>
      </c>
      <c r="DJ49" s="23">
        <v>35.793999999999997</v>
      </c>
      <c r="DK49" s="118">
        <v>641.18299999999999</v>
      </c>
      <c r="DL49" s="23">
        <v>601.35900000000004</v>
      </c>
      <c r="DM49" s="23">
        <v>5.665</v>
      </c>
      <c r="DN49" s="23">
        <v>8.1210000000000004</v>
      </c>
      <c r="DO49" s="23">
        <v>40.429000000000002</v>
      </c>
      <c r="DP49" s="201">
        <f>'Non Double Counted #''s'!T49/1000</f>
        <v>636.21100000000001</v>
      </c>
      <c r="DQ49" s="23">
        <v>595.52300000000002</v>
      </c>
      <c r="DR49" s="23">
        <v>6.048</v>
      </c>
      <c r="DS49" s="23">
        <v>8.6790000000000003</v>
      </c>
      <c r="DT49" s="23">
        <v>41.012</v>
      </c>
      <c r="DU49" s="201">
        <f>'Non Double Counted #''s'!Z49/1000</f>
        <v>633.52099999999996</v>
      </c>
      <c r="DV49" s="23">
        <v>591.87300000000005</v>
      </c>
      <c r="DW49" s="23">
        <v>6.4530000000000003</v>
      </c>
      <c r="DX49" s="23">
        <v>9.3789999999999996</v>
      </c>
      <c r="DY49" s="23">
        <v>41.713000000000001</v>
      </c>
      <c r="DZ49" s="201">
        <f>'Non Double Counted #''s'!AF49/1000</f>
        <v>632.68899999999996</v>
      </c>
      <c r="EA49" s="23">
        <v>590.18899999999996</v>
      </c>
      <c r="EB49" s="23">
        <v>6.8049999999999997</v>
      </c>
      <c r="EC49" s="23">
        <v>10.117000000000001</v>
      </c>
      <c r="ED49" s="23">
        <v>42.442</v>
      </c>
      <c r="EE49" s="201">
        <f>'Non Double Counted #''s'!AL49/1000</f>
        <v>636.19600000000003</v>
      </c>
      <c r="EF49" s="23">
        <v>592.29899999999998</v>
      </c>
      <c r="EG49" s="23">
        <v>7.4489999999999998</v>
      </c>
      <c r="EH49" s="23">
        <v>10.962</v>
      </c>
      <c r="EI49" s="23">
        <v>43.404000000000003</v>
      </c>
      <c r="EJ49" s="201">
        <f>'Non Double Counted #''s'!AR49/1000</f>
        <v>635.22199999999998</v>
      </c>
      <c r="EK49" s="23">
        <v>590.32399999999996</v>
      </c>
      <c r="EL49" s="23">
        <v>7.9240000000000004</v>
      </c>
      <c r="EM49" s="23">
        <v>11.494999999999999</v>
      </c>
      <c r="EN49" s="23">
        <v>44.173999999999999</v>
      </c>
      <c r="EO49" s="201">
        <f>'Non Double Counted #''s'!AX49/1000</f>
        <v>636.45299999999997</v>
      </c>
      <c r="EP49" s="23">
        <v>590.221</v>
      </c>
      <c r="EQ49" s="23">
        <v>8.3610000000000007</v>
      </c>
      <c r="ER49" s="23">
        <v>12.207000000000001</v>
      </c>
      <c r="ES49" s="23">
        <v>45.255000000000003</v>
      </c>
      <c r="ET49" s="201">
        <f>'Non Double Counted #''s'!BD49/1000</f>
        <v>637.904</v>
      </c>
      <c r="EU49" s="23">
        <v>590.87400000000002</v>
      </c>
      <c r="EV49" s="23">
        <v>8.6579999999999995</v>
      </c>
      <c r="EW49" s="23">
        <v>12.839</v>
      </c>
      <c r="EX49" s="23">
        <v>45.930999999999997</v>
      </c>
      <c r="EY49" s="201">
        <f>'Non Double Counted #''s'!BJ49/1000</f>
        <v>641.48099999999999</v>
      </c>
      <c r="EZ49" s="23">
        <v>593.36800000000005</v>
      </c>
      <c r="FA49" s="23">
        <v>9.1460000000000008</v>
      </c>
      <c r="FB49" s="23">
        <v>13.603999999999999</v>
      </c>
      <c r="FC49" s="23">
        <v>46.825000000000003</v>
      </c>
      <c r="FD49" s="201">
        <f>'Non Double Counted #''s'!BP49/1000</f>
        <v>646.84400000000005</v>
      </c>
      <c r="FE49" s="23">
        <v>596.65599999999995</v>
      </c>
      <c r="FF49" s="23">
        <v>9.94</v>
      </c>
      <c r="FG49" s="23">
        <v>15.223000000000001</v>
      </c>
      <c r="FH49" s="23">
        <v>48.777000000000001</v>
      </c>
      <c r="FI49" s="201">
        <f>'Non Double Counted #''s'!BV49/1000</f>
        <v>672.59100000000001</v>
      </c>
      <c r="FJ49" s="23">
        <v>605.44899999999996</v>
      </c>
      <c r="FK49" s="23">
        <v>7.96</v>
      </c>
      <c r="FL49" s="23">
        <v>13.467000000000001</v>
      </c>
      <c r="FM49" s="23">
        <v>59.182000000000002</v>
      </c>
      <c r="FN49" s="201">
        <f>'Non Double Counted #''s'!CB49/1000</f>
        <v>683.93200000000002</v>
      </c>
      <c r="FO49" s="23">
        <v>615.76099999999997</v>
      </c>
      <c r="FP49" s="23">
        <v>11.628</v>
      </c>
      <c r="FQ49" s="23">
        <v>16.321999999999999</v>
      </c>
      <c r="FR49" s="113">
        <v>52.442999999999998</v>
      </c>
      <c r="FS49" s="274">
        <v>699628</v>
      </c>
      <c r="FT49" s="23">
        <v>630215</v>
      </c>
      <c r="FU49" s="23">
        <v>10547</v>
      </c>
      <c r="FV49" s="23">
        <v>17230</v>
      </c>
      <c r="FW49" s="113">
        <v>58866</v>
      </c>
      <c r="FX49" s="274">
        <v>723393</v>
      </c>
      <c r="FY49" s="274">
        <v>648179</v>
      </c>
      <c r="FZ49" s="274">
        <v>13109</v>
      </c>
      <c r="GA49" s="274">
        <v>20771</v>
      </c>
      <c r="GB49" s="6">
        <v>62105</v>
      </c>
    </row>
    <row r="50" spans="1:184" s="6" customFormat="1">
      <c r="A50" s="102" t="s">
        <v>65</v>
      </c>
      <c r="B50" s="10">
        <v>9707</v>
      </c>
      <c r="C50" s="23">
        <v>8910</v>
      </c>
      <c r="D50" s="23">
        <v>786</v>
      </c>
      <c r="E50" s="23">
        <v>11</v>
      </c>
      <c r="F50" s="118">
        <v>10657</v>
      </c>
      <c r="G50" s="23">
        <v>9656</v>
      </c>
      <c r="H50" s="23">
        <v>974</v>
      </c>
      <c r="I50" s="23">
        <v>27</v>
      </c>
      <c r="J50" s="118">
        <v>10797</v>
      </c>
      <c r="K50" s="23">
        <v>9597</v>
      </c>
      <c r="L50" s="23">
        <v>1077</v>
      </c>
      <c r="M50" s="23">
        <v>120</v>
      </c>
      <c r="N50" s="23">
        <v>123.4</v>
      </c>
      <c r="O50" s="118">
        <v>10847.115</v>
      </c>
      <c r="P50" s="23">
        <v>9574.5259999999998</v>
      </c>
      <c r="Q50" s="23">
        <v>1159.796</v>
      </c>
      <c r="R50" s="23">
        <v>139.69499999999999</v>
      </c>
      <c r="S50" s="23">
        <v>112.79300000000001</v>
      </c>
      <c r="T50" s="118">
        <v>11353.14</v>
      </c>
      <c r="U50" s="23">
        <v>9640.5229999999992</v>
      </c>
      <c r="V50" s="23">
        <v>1288.3589999999999</v>
      </c>
      <c r="W50" s="23">
        <v>213.88900000000001</v>
      </c>
      <c r="X50" s="23">
        <v>424.25799999999998</v>
      </c>
      <c r="Y50" s="118">
        <v>10788.291999999999</v>
      </c>
      <c r="Z50" s="23">
        <v>9630.143</v>
      </c>
      <c r="AA50" s="23">
        <v>1085.2159999999999</v>
      </c>
      <c r="AB50" s="23">
        <v>122.328</v>
      </c>
      <c r="AC50" s="23">
        <v>72.933000000000007</v>
      </c>
      <c r="AD50" s="118">
        <v>10757.065000000001</v>
      </c>
      <c r="AE50" s="23">
        <v>9591.393</v>
      </c>
      <c r="AF50" s="23">
        <v>1088.6110000000001</v>
      </c>
      <c r="AG50" s="23">
        <v>123.042</v>
      </c>
      <c r="AH50" s="23">
        <v>77.061000000000007</v>
      </c>
      <c r="AI50" s="118">
        <v>10737.653</v>
      </c>
      <c r="AJ50" s="23">
        <v>9563.1470000000008</v>
      </c>
      <c r="AK50" s="23">
        <v>1093.6880000000001</v>
      </c>
      <c r="AL50" s="23">
        <v>124.15600000000001</v>
      </c>
      <c r="AM50" s="23">
        <v>80.817999999999998</v>
      </c>
      <c r="AN50" s="118">
        <v>10737.744000000001</v>
      </c>
      <c r="AO50" s="23">
        <v>9551.7729999999992</v>
      </c>
      <c r="AP50" s="23">
        <v>1100.934</v>
      </c>
      <c r="AQ50" s="23">
        <v>126.041</v>
      </c>
      <c r="AR50" s="23">
        <v>85.037000000000006</v>
      </c>
      <c r="AS50" s="118">
        <v>10734.944</v>
      </c>
      <c r="AT50" s="23">
        <v>9538.7330000000002</v>
      </c>
      <c r="AU50" s="23">
        <v>1106.886</v>
      </c>
      <c r="AV50" s="23">
        <v>127.633</v>
      </c>
      <c r="AW50" s="23">
        <v>89.325000000000003</v>
      </c>
      <c r="AX50" s="118">
        <v>10730.289000000001</v>
      </c>
      <c r="AY50" s="23">
        <v>9524.0470000000005</v>
      </c>
      <c r="AZ50" s="23">
        <v>1112.4559999999999</v>
      </c>
      <c r="BA50" s="23">
        <v>129.31899999999999</v>
      </c>
      <c r="BB50" s="23">
        <v>93.786000000000001</v>
      </c>
      <c r="BC50" s="118">
        <v>10760.097</v>
      </c>
      <c r="BD50" s="23">
        <v>9538.5229999999992</v>
      </c>
      <c r="BE50" s="23">
        <v>1123.1859999999999</v>
      </c>
      <c r="BF50" s="23">
        <v>131.80099999999999</v>
      </c>
      <c r="BG50" s="23">
        <v>98.388000000000005</v>
      </c>
      <c r="BH50" s="118">
        <v>10798.582</v>
      </c>
      <c r="BI50" s="23">
        <v>9559.4390000000003</v>
      </c>
      <c r="BJ50" s="23">
        <v>1135.7470000000001</v>
      </c>
      <c r="BK50" s="23">
        <v>134.77000000000001</v>
      </c>
      <c r="BL50" s="23">
        <v>103.396</v>
      </c>
      <c r="BM50" s="118">
        <v>10829.228999999999</v>
      </c>
      <c r="BN50" s="23">
        <v>9571.4959999999992</v>
      </c>
      <c r="BO50" s="23">
        <v>1149.0170000000001</v>
      </c>
      <c r="BP50" s="23">
        <v>137.547</v>
      </c>
      <c r="BQ50" s="23">
        <v>108.71599999999999</v>
      </c>
      <c r="BR50" s="118">
        <v>10930.647999999999</v>
      </c>
      <c r="BS50" s="23">
        <v>9629.4269999999997</v>
      </c>
      <c r="BT50" s="23">
        <v>1182.145</v>
      </c>
      <c r="BU50" s="23">
        <v>144.559</v>
      </c>
      <c r="BV50" s="23">
        <v>119.07599999999999</v>
      </c>
      <c r="BW50" s="118">
        <v>11002.68</v>
      </c>
      <c r="BX50" s="23">
        <v>9675.0210000000006</v>
      </c>
      <c r="BY50" s="23">
        <v>1204.348</v>
      </c>
      <c r="BZ50" s="23">
        <v>149.26300000000001</v>
      </c>
      <c r="CA50" s="23">
        <v>123.31100000000001</v>
      </c>
      <c r="CB50" s="118">
        <v>11063.366</v>
      </c>
      <c r="CC50" s="23">
        <v>9712.1119999999992</v>
      </c>
      <c r="CD50" s="23">
        <v>1223.6790000000001</v>
      </c>
      <c r="CE50" s="23">
        <v>153.97900000000001</v>
      </c>
      <c r="CF50" s="23">
        <v>127.575</v>
      </c>
      <c r="CG50" s="118">
        <v>11099.679</v>
      </c>
      <c r="CH50" s="23">
        <v>9729.0820000000003</v>
      </c>
      <c r="CI50" s="23">
        <v>1238.7670000000001</v>
      </c>
      <c r="CJ50" s="23">
        <v>158.23699999999999</v>
      </c>
      <c r="CK50" s="23">
        <v>131.83000000000001</v>
      </c>
      <c r="CL50" s="118">
        <v>11137.663</v>
      </c>
      <c r="CM50" s="23">
        <v>9749.2379999999994</v>
      </c>
      <c r="CN50" s="23">
        <v>1252.675</v>
      </c>
      <c r="CO50" s="23">
        <v>163.636</v>
      </c>
      <c r="CP50" s="23">
        <v>135.75</v>
      </c>
      <c r="CQ50" s="118">
        <v>11169.546</v>
      </c>
      <c r="CR50" s="23">
        <v>9762.4689999999991</v>
      </c>
      <c r="CS50" s="23">
        <v>1266.0250000000001</v>
      </c>
      <c r="CT50" s="23">
        <v>168.542</v>
      </c>
      <c r="CU50" s="23">
        <v>141.05199999999999</v>
      </c>
      <c r="CV50" s="118">
        <v>11212.498</v>
      </c>
      <c r="CW50" s="23">
        <v>9782.9879999999994</v>
      </c>
      <c r="CX50" s="23">
        <v>1283.3820000000001</v>
      </c>
      <c r="CY50" s="23">
        <v>174.3</v>
      </c>
      <c r="CZ50" s="23">
        <v>146.12799999999999</v>
      </c>
      <c r="DA50" s="118">
        <v>11237.752</v>
      </c>
      <c r="DB50" s="23">
        <v>9793.3430000000008</v>
      </c>
      <c r="DC50" s="23">
        <v>1293.56</v>
      </c>
      <c r="DD50" s="23">
        <v>179.68600000000001</v>
      </c>
      <c r="DE50" s="23">
        <v>150.84899999999999</v>
      </c>
      <c r="DF50" s="118">
        <v>11256.654</v>
      </c>
      <c r="DG50" s="23">
        <v>9796.5529999999999</v>
      </c>
      <c r="DH50" s="23">
        <v>1304.126</v>
      </c>
      <c r="DI50" s="23">
        <v>184.90199999999999</v>
      </c>
      <c r="DJ50" s="23">
        <v>155.97499999999999</v>
      </c>
      <c r="DK50" s="118">
        <v>11363.718999999999</v>
      </c>
      <c r="DL50" s="23">
        <v>9864.14</v>
      </c>
      <c r="DM50" s="23">
        <v>1385.9159999999999</v>
      </c>
      <c r="DN50" s="23">
        <v>226.142</v>
      </c>
      <c r="DO50" s="23">
        <v>245.78200000000001</v>
      </c>
      <c r="DP50" s="201">
        <f>'Non Double Counted #''s'!T50/1000</f>
        <v>11391.298000000001</v>
      </c>
      <c r="DQ50" s="23">
        <v>9873.9480000000003</v>
      </c>
      <c r="DR50" s="23">
        <v>1399.567</v>
      </c>
      <c r="DS50" s="23">
        <v>237.14699999999999</v>
      </c>
      <c r="DT50" s="23">
        <v>254.05</v>
      </c>
      <c r="DU50" s="201">
        <f>'Non Double Counted #''s'!Z50/1000</f>
        <v>11410.582</v>
      </c>
      <c r="DV50" s="23">
        <v>9877.2279999999992</v>
      </c>
      <c r="DW50" s="23">
        <v>1411.3689999999999</v>
      </c>
      <c r="DX50" s="23">
        <v>247.32499999999999</v>
      </c>
      <c r="DY50" s="23">
        <v>261.99</v>
      </c>
      <c r="DZ50" s="201">
        <f>'Non Double Counted #''s'!AF50/1000</f>
        <v>11430.306</v>
      </c>
      <c r="EA50" s="23">
        <v>9882.1360000000004</v>
      </c>
      <c r="EB50" s="23">
        <v>1421.576</v>
      </c>
      <c r="EC50" s="23">
        <v>257.47800000000001</v>
      </c>
      <c r="ED50" s="23">
        <v>270.56900000000002</v>
      </c>
      <c r="EE50" s="201">
        <f>'Non Double Counted #''s'!AL50/1000</f>
        <v>11445.094999999999</v>
      </c>
      <c r="EF50" s="23">
        <v>9884.3549999999996</v>
      </c>
      <c r="EG50" s="23">
        <v>1430.5709999999999</v>
      </c>
      <c r="EH50" s="23">
        <v>267.62900000000002</v>
      </c>
      <c r="EI50" s="23">
        <v>278.19900000000001</v>
      </c>
      <c r="EJ50" s="201">
        <f>'Non Double Counted #''s'!AR50/1000</f>
        <v>11450.954</v>
      </c>
      <c r="EK50" s="23">
        <v>9877.2790000000005</v>
      </c>
      <c r="EL50" s="23">
        <v>1439.7670000000001</v>
      </c>
      <c r="EM50" s="23">
        <v>278.13900000000001</v>
      </c>
      <c r="EN50" s="23">
        <v>285.81799999999998</v>
      </c>
      <c r="EO50" s="201">
        <f>'Non Double Counted #''s'!AX50/1000</f>
        <v>11458.39</v>
      </c>
      <c r="EP50" s="23">
        <v>9871.27</v>
      </c>
      <c r="EQ50" s="23">
        <v>1450.489</v>
      </c>
      <c r="ER50" s="23">
        <v>289.22800000000001</v>
      </c>
      <c r="ES50" s="23">
        <v>292.464</v>
      </c>
      <c r="ET50" s="201">
        <f>'Non Double Counted #''s'!BD50/1000</f>
        <v>11477.641</v>
      </c>
      <c r="EU50" s="23">
        <v>9876.9</v>
      </c>
      <c r="EV50" s="23">
        <v>1461.6559999999999</v>
      </c>
      <c r="EW50" s="23">
        <v>301.02100000000002</v>
      </c>
      <c r="EX50" s="23">
        <v>299.14299999999997</v>
      </c>
      <c r="EY50" s="201">
        <f>'Non Double Counted #''s'!BJ50/1000</f>
        <v>11485.91</v>
      </c>
      <c r="EZ50" s="23">
        <v>9874.2379999999994</v>
      </c>
      <c r="FA50" s="23">
        <v>1469.9549999999999</v>
      </c>
      <c r="FB50" s="23">
        <v>311.62900000000002</v>
      </c>
      <c r="FC50" s="23">
        <v>305.59800000000001</v>
      </c>
      <c r="FD50" s="201">
        <f>'Non Double Counted #''s'!BP50/1000</f>
        <v>11542.645</v>
      </c>
      <c r="FE50" s="23">
        <v>9913.3029999999999</v>
      </c>
      <c r="FF50" s="23">
        <v>1485.758</v>
      </c>
      <c r="FG50" s="23">
        <v>336.71899999999999</v>
      </c>
      <c r="FH50" s="23">
        <v>311.64400000000001</v>
      </c>
      <c r="FI50" s="201">
        <f>'Non Double Counted #''s'!BV50/1000</f>
        <v>11536.504000000001</v>
      </c>
      <c r="FJ50" s="23">
        <v>9539.4369999999999</v>
      </c>
      <c r="FK50" s="23">
        <v>1407.681</v>
      </c>
      <c r="FL50" s="23">
        <v>354.67399999999998</v>
      </c>
      <c r="FM50" s="23">
        <v>589.38599999999997</v>
      </c>
      <c r="FN50" s="201">
        <f>'Non Double Counted #''s'!CB50/1000</f>
        <v>11544.950999999999</v>
      </c>
      <c r="FO50" s="23">
        <v>9538.848</v>
      </c>
      <c r="FP50" s="23">
        <v>1525.229</v>
      </c>
      <c r="FQ50" s="23">
        <v>388.40800000000002</v>
      </c>
      <c r="FR50" s="113">
        <v>330.75400000000002</v>
      </c>
      <c r="FS50" s="274">
        <v>11544225</v>
      </c>
      <c r="FT50" s="23">
        <v>9630901</v>
      </c>
      <c r="FU50" s="23">
        <v>1439598</v>
      </c>
      <c r="FV50" s="23">
        <v>377119</v>
      </c>
      <c r="FW50" s="113">
        <v>473726</v>
      </c>
      <c r="FX50" s="274">
        <v>11570808</v>
      </c>
      <c r="FY50" s="274">
        <v>9630034</v>
      </c>
      <c r="FZ50" s="274">
        <v>1450070</v>
      </c>
      <c r="GA50" s="274">
        <v>389271</v>
      </c>
      <c r="GB50" s="6">
        <v>490704</v>
      </c>
    </row>
    <row r="51" spans="1:184" s="6" customFormat="1">
      <c r="A51" s="102" t="s">
        <v>69</v>
      </c>
      <c r="B51" s="10">
        <v>680</v>
      </c>
      <c r="C51" s="23">
        <v>653</v>
      </c>
      <c r="D51" s="23">
        <v>1</v>
      </c>
      <c r="E51" s="23">
        <v>26</v>
      </c>
      <c r="F51" s="118">
        <v>666</v>
      </c>
      <c r="G51" s="23">
        <v>631</v>
      </c>
      <c r="H51" s="23">
        <v>2</v>
      </c>
      <c r="I51" s="23">
        <v>33</v>
      </c>
      <c r="J51" s="118">
        <v>690</v>
      </c>
      <c r="K51" s="23">
        <v>639</v>
      </c>
      <c r="L51" s="23">
        <v>2</v>
      </c>
      <c r="M51" s="23">
        <v>4</v>
      </c>
      <c r="N51" s="113">
        <v>49.2</v>
      </c>
      <c r="O51" s="118">
        <v>696.00400000000002</v>
      </c>
      <c r="P51" s="23">
        <v>638.678</v>
      </c>
      <c r="Q51" s="23">
        <v>3.2909999999999999</v>
      </c>
      <c r="R51" s="23">
        <v>5.2519999999999998</v>
      </c>
      <c r="S51" s="113">
        <v>54.034999999999997</v>
      </c>
      <c r="T51" s="118">
        <v>754.84400000000005</v>
      </c>
      <c r="U51" s="23">
        <v>669.47699999999998</v>
      </c>
      <c r="V51" s="23">
        <v>4.5179999999999998</v>
      </c>
      <c r="W51" s="23">
        <v>10.385999999999999</v>
      </c>
      <c r="X51" s="113">
        <v>80.849000000000004</v>
      </c>
      <c r="Y51" s="118">
        <v>689.56700000000001</v>
      </c>
      <c r="Z51" s="23">
        <v>640.25900000000001</v>
      </c>
      <c r="AA51" s="23">
        <v>2.2949999999999999</v>
      </c>
      <c r="AB51" s="23">
        <v>3.8359999999999999</v>
      </c>
      <c r="AC51" s="113">
        <v>47.012999999999998</v>
      </c>
      <c r="AD51" s="118">
        <v>690.61599999999999</v>
      </c>
      <c r="AE51" s="23">
        <v>641.65700000000004</v>
      </c>
      <c r="AF51" s="23">
        <v>2.3969999999999998</v>
      </c>
      <c r="AG51" s="23">
        <v>3.9510000000000001</v>
      </c>
      <c r="AH51" s="113">
        <v>46.561999999999998</v>
      </c>
      <c r="AI51" s="118">
        <v>692.98400000000004</v>
      </c>
      <c r="AJ51" s="23">
        <v>643.649</v>
      </c>
      <c r="AK51" s="23">
        <v>2.548</v>
      </c>
      <c r="AL51" s="23">
        <v>4.07</v>
      </c>
      <c r="AM51" s="113">
        <v>46.786999999999999</v>
      </c>
      <c r="AN51" s="118">
        <v>697.24</v>
      </c>
      <c r="AO51" s="23">
        <v>646.88</v>
      </c>
      <c r="AP51" s="23">
        <v>2.6709999999999998</v>
      </c>
      <c r="AQ51" s="23">
        <v>4.242</v>
      </c>
      <c r="AR51" s="113">
        <v>47.689</v>
      </c>
      <c r="AS51" s="118">
        <v>698.40099999999995</v>
      </c>
      <c r="AT51" s="23">
        <v>647.07000000000005</v>
      </c>
      <c r="AU51" s="23">
        <v>2.8610000000000002</v>
      </c>
      <c r="AV51" s="23">
        <v>4.3860000000000001</v>
      </c>
      <c r="AW51" s="113">
        <v>48.47</v>
      </c>
      <c r="AX51" s="118">
        <v>695.98099999999999</v>
      </c>
      <c r="AY51" s="23">
        <v>643.71100000000001</v>
      </c>
      <c r="AZ51" s="23">
        <v>2.95</v>
      </c>
      <c r="BA51" s="23">
        <v>4.5270000000000001</v>
      </c>
      <c r="BB51" s="113">
        <v>49.32</v>
      </c>
      <c r="BC51" s="118">
        <v>696.04</v>
      </c>
      <c r="BD51" s="23">
        <v>642.75699999999995</v>
      </c>
      <c r="BE51" s="23">
        <v>3.06</v>
      </c>
      <c r="BF51" s="23">
        <v>4.6989999999999998</v>
      </c>
      <c r="BG51" s="113">
        <v>50.222999999999999</v>
      </c>
      <c r="BH51" s="118">
        <v>698.14599999999996</v>
      </c>
      <c r="BI51" s="23">
        <v>643.55700000000002</v>
      </c>
      <c r="BJ51" s="23">
        <v>3.165</v>
      </c>
      <c r="BK51" s="23">
        <v>4.8890000000000002</v>
      </c>
      <c r="BL51" s="113">
        <v>51.423999999999999</v>
      </c>
      <c r="BM51" s="118">
        <v>696.69100000000003</v>
      </c>
      <c r="BN51" s="23">
        <v>640.51300000000003</v>
      </c>
      <c r="BO51" s="23">
        <v>3.238</v>
      </c>
      <c r="BP51" s="23">
        <v>5.0970000000000004</v>
      </c>
      <c r="BQ51" s="113">
        <v>52.94</v>
      </c>
      <c r="BR51" s="118">
        <v>707.81100000000004</v>
      </c>
      <c r="BS51" s="23">
        <v>648.54600000000005</v>
      </c>
      <c r="BT51" s="23">
        <v>3.5990000000000002</v>
      </c>
      <c r="BU51" s="23">
        <v>5.6310000000000002</v>
      </c>
      <c r="BV51" s="113">
        <v>55.665999999999997</v>
      </c>
      <c r="BW51" s="118">
        <v>715.048</v>
      </c>
      <c r="BX51" s="23">
        <v>653.68299999999999</v>
      </c>
      <c r="BY51" s="23">
        <v>3.9990000000000001</v>
      </c>
      <c r="BZ51" s="23">
        <v>5.8609999999999998</v>
      </c>
      <c r="CA51" s="113">
        <v>57.366</v>
      </c>
      <c r="CB51" s="118">
        <v>722.55</v>
      </c>
      <c r="CC51" s="23">
        <v>660.43200000000002</v>
      </c>
      <c r="CD51" s="23">
        <v>4.0910000000000002</v>
      </c>
      <c r="CE51" s="23">
        <v>6.1390000000000002</v>
      </c>
      <c r="CF51" s="113">
        <v>58.027000000000001</v>
      </c>
      <c r="CG51" s="118">
        <v>729.26400000000001</v>
      </c>
      <c r="CH51" s="23">
        <v>666.28499999999997</v>
      </c>
      <c r="CI51" s="23">
        <v>4.3490000000000002</v>
      </c>
      <c r="CJ51" s="23">
        <v>6.4909999999999997</v>
      </c>
      <c r="CK51" s="113">
        <v>58.63</v>
      </c>
      <c r="CL51" s="118">
        <v>734.53300000000002</v>
      </c>
      <c r="CM51" s="23">
        <v>670.65899999999999</v>
      </c>
      <c r="CN51" s="23">
        <v>4.1539999999999999</v>
      </c>
      <c r="CO51" s="23">
        <v>6.9710000000000001</v>
      </c>
      <c r="CP51" s="113">
        <v>59.72</v>
      </c>
      <c r="CQ51" s="118">
        <v>737.22699999999998</v>
      </c>
      <c r="CR51" s="23">
        <v>670.86699999999996</v>
      </c>
      <c r="CS51" s="23">
        <v>4.6879999999999997</v>
      </c>
      <c r="CT51" s="23">
        <v>7.3609999999999998</v>
      </c>
      <c r="CU51" s="113">
        <v>61.671999999999997</v>
      </c>
      <c r="CV51" s="118">
        <v>730.85500000000002</v>
      </c>
      <c r="CW51" s="23">
        <v>663.46900000000005</v>
      </c>
      <c r="CX51" s="23">
        <v>4.7110000000000003</v>
      </c>
      <c r="CY51" s="23">
        <v>7.984</v>
      </c>
      <c r="CZ51" s="113">
        <v>62.674999999999997</v>
      </c>
      <c r="DA51" s="118">
        <v>730.78899999999999</v>
      </c>
      <c r="DB51" s="23">
        <v>662.38199999999995</v>
      </c>
      <c r="DC51" s="23">
        <v>4.9539999999999997</v>
      </c>
      <c r="DD51" s="23">
        <v>8.6359999999999992</v>
      </c>
      <c r="DE51" s="113">
        <v>63.453000000000003</v>
      </c>
      <c r="DF51" s="118">
        <v>733.13300000000004</v>
      </c>
      <c r="DG51" s="23">
        <v>662.82299999999998</v>
      </c>
      <c r="DH51" s="23">
        <v>5.0990000000000002</v>
      </c>
      <c r="DI51" s="23">
        <v>8.98</v>
      </c>
      <c r="DJ51" s="113">
        <v>65.210999999999999</v>
      </c>
      <c r="DK51" s="118">
        <v>755.65700000000004</v>
      </c>
      <c r="DL51" s="23">
        <v>682.71600000000001</v>
      </c>
      <c r="DM51" s="23">
        <v>7.1479999999999997</v>
      </c>
      <c r="DN51" s="23">
        <v>11.494999999999999</v>
      </c>
      <c r="DO51" s="113">
        <v>74.775999999999996</v>
      </c>
      <c r="DP51" s="201">
        <f>'Non Double Counted #''s'!T51/1000</f>
        <v>758.70500000000004</v>
      </c>
      <c r="DQ51" s="23">
        <v>684.53200000000004</v>
      </c>
      <c r="DR51" s="23">
        <v>7.7949999999999999</v>
      </c>
      <c r="DS51" s="23">
        <v>13.066000000000001</v>
      </c>
      <c r="DT51" s="113">
        <v>75.680000000000007</v>
      </c>
      <c r="DU51" s="201">
        <f>'Non Double Counted #''s'!Z51/1000</f>
        <v>761.70899999999995</v>
      </c>
      <c r="DV51" s="23">
        <v>686.28800000000001</v>
      </c>
      <c r="DW51" s="23">
        <v>8.4559999999999995</v>
      </c>
      <c r="DX51" s="23">
        <v>14.396000000000001</v>
      </c>
      <c r="DY51" s="113">
        <v>76.582999999999998</v>
      </c>
      <c r="DZ51" s="201">
        <f>'Non Double Counted #''s'!AF51/1000</f>
        <v>766.44</v>
      </c>
      <c r="EA51" s="23">
        <v>689.50099999999998</v>
      </c>
      <c r="EB51" s="23">
        <v>9.08</v>
      </c>
      <c r="EC51" s="23">
        <v>15.726000000000001</v>
      </c>
      <c r="ED51" s="113">
        <v>77.760999999999996</v>
      </c>
      <c r="EE51" s="201">
        <f>'Non Double Counted #''s'!AL51/1000</f>
        <v>773.53899999999999</v>
      </c>
      <c r="EF51" s="23">
        <v>694.92</v>
      </c>
      <c r="EG51" s="23">
        <v>9.7530000000000001</v>
      </c>
      <c r="EH51" s="23">
        <v>17.206</v>
      </c>
      <c r="EI51" s="113">
        <v>79.168999999999997</v>
      </c>
      <c r="EJ51" s="201">
        <f>'Non Double Counted #''s'!AR51/1000</f>
        <v>779.31500000000005</v>
      </c>
      <c r="EK51" s="23">
        <v>699.30899999999997</v>
      </c>
      <c r="EL51" s="23">
        <v>10.454000000000001</v>
      </c>
      <c r="EM51" s="23">
        <v>18.57</v>
      </c>
      <c r="EN51" s="113">
        <v>80.28</v>
      </c>
      <c r="EO51" s="201">
        <f>'Non Double Counted #''s'!AX51/1000</f>
        <v>787.38</v>
      </c>
      <c r="EP51" s="23">
        <v>705.66899999999998</v>
      </c>
      <c r="EQ51" s="23">
        <v>11.212999999999999</v>
      </c>
      <c r="ER51" s="23">
        <v>19.716999999999999</v>
      </c>
      <c r="ES51" s="113">
        <v>81.542000000000002</v>
      </c>
      <c r="ET51" s="201">
        <f>'Non Double Counted #''s'!BD51/1000</f>
        <v>795.68899999999996</v>
      </c>
      <c r="EU51" s="23">
        <v>712.67899999999997</v>
      </c>
      <c r="EV51" s="23">
        <v>11.914999999999999</v>
      </c>
      <c r="EW51" s="23">
        <v>20.629000000000001</v>
      </c>
      <c r="EX51" s="113">
        <v>82.52</v>
      </c>
      <c r="EY51" s="201">
        <f>'Non Double Counted #''s'!BJ51/1000</f>
        <v>804.19399999999996</v>
      </c>
      <c r="EZ51" s="23">
        <v>719.91</v>
      </c>
      <c r="FA51" s="23">
        <v>12.532</v>
      </c>
      <c r="FB51" s="23">
        <v>21.701000000000001</v>
      </c>
      <c r="FC51" s="113">
        <v>83.6</v>
      </c>
      <c r="FD51" s="201">
        <f>'Non Double Counted #''s'!BP51/1000</f>
        <v>812.38300000000004</v>
      </c>
      <c r="FE51" s="23">
        <v>724.88900000000001</v>
      </c>
      <c r="FF51" s="23">
        <v>13.083</v>
      </c>
      <c r="FG51" s="23">
        <v>24.225000000000001</v>
      </c>
      <c r="FH51" s="23">
        <v>86.983999999999995</v>
      </c>
      <c r="FI51" s="201">
        <f>'Non Double Counted #''s'!BV51/1000</f>
        <v>814.18</v>
      </c>
      <c r="FJ51" s="23">
        <v>699.39200000000005</v>
      </c>
      <c r="FK51" s="23">
        <v>10.207000000000001</v>
      </c>
      <c r="FL51" s="23">
        <v>22.119</v>
      </c>
      <c r="FM51" s="23">
        <v>104.581</v>
      </c>
      <c r="FN51" s="201">
        <f>'Non Double Counted #''s'!CB51/1000</f>
        <v>824.08199999999999</v>
      </c>
      <c r="FO51" s="23">
        <v>709.60400000000004</v>
      </c>
      <c r="FP51" s="23">
        <v>15.423999999999999</v>
      </c>
      <c r="FQ51" s="23">
        <v>25.663</v>
      </c>
      <c r="FR51" s="113">
        <v>90.980999999999995</v>
      </c>
      <c r="FS51" s="274">
        <v>833354</v>
      </c>
      <c r="FT51" s="23">
        <v>718352</v>
      </c>
      <c r="FU51" s="23">
        <v>13939</v>
      </c>
      <c r="FV51" s="23">
        <v>25715</v>
      </c>
      <c r="FW51" s="113">
        <v>101063</v>
      </c>
      <c r="FX51" s="274">
        <v>844877</v>
      </c>
      <c r="FY51" s="274">
        <v>725386</v>
      </c>
      <c r="FZ51" s="274">
        <v>15735</v>
      </c>
      <c r="GA51" s="274">
        <v>28725</v>
      </c>
      <c r="GB51" s="6">
        <v>103756</v>
      </c>
    </row>
    <row r="52" spans="1:184" s="6" customFormat="1">
      <c r="A52" s="104" t="s">
        <v>73</v>
      </c>
      <c r="B52" s="110">
        <v>3952</v>
      </c>
      <c r="C52" s="24">
        <v>3859</v>
      </c>
      <c r="D52" s="24">
        <v>75</v>
      </c>
      <c r="E52" s="24">
        <v>18</v>
      </c>
      <c r="F52" s="117">
        <v>4418</v>
      </c>
      <c r="G52" s="24">
        <v>4262</v>
      </c>
      <c r="H52" s="24">
        <v>128</v>
      </c>
      <c r="I52" s="24">
        <v>28</v>
      </c>
      <c r="J52" s="117">
        <v>4706</v>
      </c>
      <c r="K52" s="24">
        <v>4443</v>
      </c>
      <c r="L52" s="24">
        <v>183</v>
      </c>
      <c r="M52" s="24">
        <v>63</v>
      </c>
      <c r="N52" s="112">
        <v>80.099999999999994</v>
      </c>
      <c r="O52" s="117">
        <v>4891.9539999999997</v>
      </c>
      <c r="P52" s="24">
        <v>4550.3519999999999</v>
      </c>
      <c r="Q52" s="24">
        <v>246.797</v>
      </c>
      <c r="R52" s="24">
        <v>93.231999999999999</v>
      </c>
      <c r="S52" s="112">
        <v>94.805000000000007</v>
      </c>
      <c r="T52" s="117">
        <v>5363.6750000000002</v>
      </c>
      <c r="U52" s="24">
        <v>4773.5529999999999</v>
      </c>
      <c r="V52" s="24">
        <v>300.35500000000002</v>
      </c>
      <c r="W52" s="24">
        <v>191.04900000000001</v>
      </c>
      <c r="X52" s="112">
        <v>289.767</v>
      </c>
      <c r="Y52" s="117">
        <v>4726.32</v>
      </c>
      <c r="Z52" s="24">
        <v>4480.1009999999997</v>
      </c>
      <c r="AA52" s="24">
        <v>189.83600000000001</v>
      </c>
      <c r="AB52" s="24">
        <v>66.787000000000006</v>
      </c>
      <c r="AC52" s="112">
        <v>56.383000000000003</v>
      </c>
      <c r="AD52" s="117">
        <v>4728.8680000000004</v>
      </c>
      <c r="AE52" s="24">
        <v>4473.1400000000003</v>
      </c>
      <c r="AF52" s="24">
        <v>195.73</v>
      </c>
      <c r="AG52" s="24">
        <v>69.046999999999997</v>
      </c>
      <c r="AH52" s="112">
        <v>59.997999999999998</v>
      </c>
      <c r="AI52" s="117">
        <v>4721.4530000000004</v>
      </c>
      <c r="AJ52" s="24">
        <v>4457.5129999999999</v>
      </c>
      <c r="AK52" s="24">
        <v>200.67500000000001</v>
      </c>
      <c r="AL52" s="24">
        <v>71.204999999999998</v>
      </c>
      <c r="AM52" s="112">
        <v>63.265000000000001</v>
      </c>
      <c r="AN52" s="117">
        <v>4735.5820000000003</v>
      </c>
      <c r="AO52" s="24">
        <v>4462.9430000000002</v>
      </c>
      <c r="AP52" s="24">
        <v>205.542</v>
      </c>
      <c r="AQ52" s="24">
        <v>74.013000000000005</v>
      </c>
      <c r="AR52" s="112">
        <v>67.096999999999994</v>
      </c>
      <c r="AS52" s="117">
        <v>4747.7569999999996</v>
      </c>
      <c r="AT52" s="24">
        <v>4464.7219999999998</v>
      </c>
      <c r="AU52" s="24">
        <v>211.85499999999999</v>
      </c>
      <c r="AV52" s="24">
        <v>76.650999999999996</v>
      </c>
      <c r="AW52" s="112">
        <v>71.180000000000007</v>
      </c>
      <c r="AX52" s="117">
        <v>4755.6360000000004</v>
      </c>
      <c r="AY52" s="24">
        <v>4462.9049999999997</v>
      </c>
      <c r="AZ52" s="24">
        <v>217.34800000000001</v>
      </c>
      <c r="BA52" s="24">
        <v>79.355000000000004</v>
      </c>
      <c r="BB52" s="112">
        <v>75.382999999999996</v>
      </c>
      <c r="BC52" s="117">
        <v>4777.9390000000003</v>
      </c>
      <c r="BD52" s="24">
        <v>4474.3829999999998</v>
      </c>
      <c r="BE52" s="24">
        <v>223.74</v>
      </c>
      <c r="BF52" s="24">
        <v>82.528000000000006</v>
      </c>
      <c r="BG52" s="112">
        <v>79.816000000000003</v>
      </c>
      <c r="BH52" s="117">
        <v>4822.4110000000001</v>
      </c>
      <c r="BI52" s="24">
        <v>4505.9690000000001</v>
      </c>
      <c r="BJ52" s="24">
        <v>231.41</v>
      </c>
      <c r="BK52" s="24">
        <v>86.367000000000004</v>
      </c>
      <c r="BL52" s="112">
        <v>85.031999999999996</v>
      </c>
      <c r="BM52" s="117">
        <v>4856.576</v>
      </c>
      <c r="BN52" s="24">
        <v>4526.0020000000004</v>
      </c>
      <c r="BO52" s="24">
        <v>240.12799999999999</v>
      </c>
      <c r="BP52" s="24">
        <v>90.090999999999994</v>
      </c>
      <c r="BQ52" s="112">
        <v>90.445999999999998</v>
      </c>
      <c r="BR52" s="117">
        <v>4952.5460000000003</v>
      </c>
      <c r="BS52" s="24">
        <v>4598.6149999999998</v>
      </c>
      <c r="BT52" s="24">
        <v>254.84399999999999</v>
      </c>
      <c r="BU52" s="24">
        <v>97.653999999999996</v>
      </c>
      <c r="BV52" s="112">
        <v>99.087000000000003</v>
      </c>
      <c r="BW52" s="117">
        <v>5004.7550000000001</v>
      </c>
      <c r="BX52" s="24">
        <v>4640.4319999999998</v>
      </c>
      <c r="BY52" s="24">
        <v>261.15800000000002</v>
      </c>
      <c r="BZ52" s="24">
        <v>101.499</v>
      </c>
      <c r="CA52" s="112">
        <v>103.16500000000001</v>
      </c>
      <c r="CB52" s="117">
        <v>5055.71</v>
      </c>
      <c r="CC52" s="24">
        <v>4680.9620000000004</v>
      </c>
      <c r="CD52" s="24">
        <v>267.06900000000002</v>
      </c>
      <c r="CE52" s="24">
        <v>106.02800000000001</v>
      </c>
      <c r="CF52" s="112">
        <v>107.679</v>
      </c>
      <c r="CG52" s="117">
        <v>5095.3490000000002</v>
      </c>
      <c r="CH52" s="24">
        <v>4710.3059999999996</v>
      </c>
      <c r="CI52" s="24">
        <v>273.286</v>
      </c>
      <c r="CJ52" s="24">
        <v>111.804</v>
      </c>
      <c r="CK52" s="112">
        <v>111.75700000000001</v>
      </c>
      <c r="CL52" s="117">
        <v>5136.9369999999999</v>
      </c>
      <c r="CM52" s="24">
        <v>4742.6109999999999</v>
      </c>
      <c r="CN52" s="24">
        <v>278.72800000000001</v>
      </c>
      <c r="CO52" s="24">
        <v>117.268</v>
      </c>
      <c r="CP52" s="112">
        <v>115.598</v>
      </c>
      <c r="CQ52" s="117">
        <v>5174.348</v>
      </c>
      <c r="CR52" s="24">
        <v>4770.3100000000004</v>
      </c>
      <c r="CS52" s="24">
        <v>284.72500000000002</v>
      </c>
      <c r="CT52" s="24">
        <v>122.264</v>
      </c>
      <c r="CU52" s="112">
        <v>119.313</v>
      </c>
      <c r="CV52" s="117">
        <v>5200.2349999999997</v>
      </c>
      <c r="CW52" s="24">
        <v>4789.5469999999996</v>
      </c>
      <c r="CX52" s="24">
        <v>287.74099999999999</v>
      </c>
      <c r="CY52" s="24">
        <v>128.387</v>
      </c>
      <c r="CZ52" s="112">
        <v>122.947</v>
      </c>
      <c r="DA52" s="117">
        <v>5222.1239999999998</v>
      </c>
      <c r="DB52" s="24">
        <v>4806.4830000000002</v>
      </c>
      <c r="DC52" s="24">
        <v>289.8</v>
      </c>
      <c r="DD52" s="24">
        <v>134.464</v>
      </c>
      <c r="DE52" s="112">
        <v>125.84099999999999</v>
      </c>
      <c r="DF52" s="117">
        <v>5250.4459999999999</v>
      </c>
      <c r="DG52" s="24">
        <v>4826.9840000000004</v>
      </c>
      <c r="DH52" s="24">
        <v>293.36700000000002</v>
      </c>
      <c r="DI52" s="24">
        <v>140.23500000000001</v>
      </c>
      <c r="DJ52" s="112">
        <v>130.095</v>
      </c>
      <c r="DK52" s="117">
        <v>5374.1329999999998</v>
      </c>
      <c r="DL52" s="24">
        <v>4917.3620000000001</v>
      </c>
      <c r="DM52" s="24">
        <v>331.93700000000001</v>
      </c>
      <c r="DN52" s="24">
        <v>199.08199999999999</v>
      </c>
      <c r="DO52" s="112">
        <v>177.16499999999999</v>
      </c>
      <c r="DP52" s="200">
        <f>'Non Double Counted #''s'!T52/1000</f>
        <v>5408.0609999999997</v>
      </c>
      <c r="DQ52" s="24">
        <v>4942.2160000000003</v>
      </c>
      <c r="DR52" s="24">
        <v>338.18900000000002</v>
      </c>
      <c r="DS52" s="24">
        <v>211.36</v>
      </c>
      <c r="DT52" s="112">
        <v>182.37899999999999</v>
      </c>
      <c r="DU52" s="200">
        <f>'Non Double Counted #''s'!Z52/1000</f>
        <v>5444.6379999999999</v>
      </c>
      <c r="DV52" s="24">
        <v>4968.8680000000004</v>
      </c>
      <c r="DW52" s="24">
        <v>344.88799999999998</v>
      </c>
      <c r="DX52" s="24">
        <v>223.286</v>
      </c>
      <c r="DY52" s="112">
        <v>187.96899999999999</v>
      </c>
      <c r="DZ52" s="200">
        <f>'Non Double Counted #''s'!AF52/1000</f>
        <v>5474.36</v>
      </c>
      <c r="EA52" s="24">
        <v>4990.7129999999997</v>
      </c>
      <c r="EB52" s="24">
        <v>349.90499999999997</v>
      </c>
      <c r="EC52" s="24">
        <v>234.20699999999999</v>
      </c>
      <c r="ED52" s="112">
        <v>193.066</v>
      </c>
      <c r="EE52" s="200">
        <f>'Non Double Counted #''s'!AL52/1000</f>
        <v>5508.7889999999998</v>
      </c>
      <c r="EF52" s="24">
        <v>5017.6620000000003</v>
      </c>
      <c r="EG52" s="24">
        <v>354.642</v>
      </c>
      <c r="EH52" s="24">
        <v>245.078</v>
      </c>
      <c r="EI52" s="112">
        <v>198.06399999999999</v>
      </c>
      <c r="EJ52" s="200">
        <f>'Non Double Counted #''s'!AR52/1000</f>
        <v>5538.8059999999996</v>
      </c>
      <c r="EK52" s="24">
        <v>5039.7830000000004</v>
      </c>
      <c r="EL52" s="24">
        <v>359.80200000000002</v>
      </c>
      <c r="EM52" s="24">
        <v>256.66000000000003</v>
      </c>
      <c r="EN52" s="112">
        <v>203.07499999999999</v>
      </c>
      <c r="EO52" s="200">
        <f>'Non Double Counted #''s'!AX52/1000</f>
        <v>5568.5050000000001</v>
      </c>
      <c r="EP52" s="24">
        <v>5061.7139999999999</v>
      </c>
      <c r="EQ52" s="24">
        <v>365.08800000000002</v>
      </c>
      <c r="ER52" s="24">
        <v>268.77600000000001</v>
      </c>
      <c r="ES52" s="112">
        <v>207.99199999999999</v>
      </c>
      <c r="ET52" s="200">
        <f>'Non Double Counted #''s'!BD52/1000</f>
        <v>5598.893</v>
      </c>
      <c r="EU52" s="24">
        <v>5085.1549999999997</v>
      </c>
      <c r="EV52" s="24">
        <v>369.95100000000002</v>
      </c>
      <c r="EW52" s="24">
        <v>280.976</v>
      </c>
      <c r="EX52" s="112">
        <v>212.53700000000001</v>
      </c>
      <c r="EY52" s="200">
        <f>'Non Double Counted #''s'!BJ52/1000</f>
        <v>5627.9669999999996</v>
      </c>
      <c r="EZ52" s="24">
        <v>5107.7529999999997</v>
      </c>
      <c r="FA52" s="24">
        <v>374.40899999999999</v>
      </c>
      <c r="FB52" s="24">
        <v>292.05599999999998</v>
      </c>
      <c r="FC52" s="112">
        <v>216.63800000000001</v>
      </c>
      <c r="FD52" s="200">
        <f>'Non Double Counted #''s'!BP52/1000</f>
        <v>5654.7740000000003</v>
      </c>
      <c r="FE52" s="24">
        <v>5119.4799999999996</v>
      </c>
      <c r="FF52" s="24">
        <v>380.60500000000002</v>
      </c>
      <c r="FG52" s="24">
        <v>305.88600000000002</v>
      </c>
      <c r="FH52" s="24">
        <v>228.529</v>
      </c>
      <c r="FI52" s="200">
        <f>'Non Double Counted #''s'!BV52/1000</f>
        <v>5686.9859999999999</v>
      </c>
      <c r="FJ52" s="24">
        <v>4902.067</v>
      </c>
      <c r="FK52" s="24">
        <v>359.14800000000002</v>
      </c>
      <c r="FL52" s="24">
        <v>336.05599999999998</v>
      </c>
      <c r="FM52" s="24">
        <v>425.77100000000002</v>
      </c>
      <c r="FN52" s="200">
        <f>'Non Double Counted #''s'!CB52/1000</f>
        <v>5711.7669999999998</v>
      </c>
      <c r="FO52" s="24">
        <v>4818.6689999999999</v>
      </c>
      <c r="FP52" s="24">
        <v>394.59399999999999</v>
      </c>
      <c r="FQ52" s="24">
        <v>362.38900000000001</v>
      </c>
      <c r="FR52" s="112">
        <v>235.24199999999999</v>
      </c>
      <c r="FS52" s="278">
        <v>5726398</v>
      </c>
      <c r="FT52" s="23">
        <v>5052112</v>
      </c>
      <c r="FU52" s="23">
        <v>373275</v>
      </c>
      <c r="FV52" s="23">
        <v>355468</v>
      </c>
      <c r="FW52" s="113">
        <v>301011</v>
      </c>
      <c r="FX52" s="274">
        <v>5742713</v>
      </c>
      <c r="FY52" s="274">
        <v>5057257</v>
      </c>
      <c r="FZ52" s="274">
        <v>375861</v>
      </c>
      <c r="GA52" s="274">
        <v>363925</v>
      </c>
      <c r="GB52" s="6">
        <v>309595</v>
      </c>
    </row>
    <row r="53" spans="1:184" s="6" customFormat="1">
      <c r="A53" s="105" t="s">
        <v>122</v>
      </c>
      <c r="B53" s="228">
        <f>SUM(B55:B63)</f>
        <v>44678</v>
      </c>
      <c r="C53" s="228">
        <f t="shared" ref="C53:BN53" si="24">SUM(C55:C63)</f>
        <v>41522</v>
      </c>
      <c r="D53" s="228">
        <f t="shared" si="24"/>
        <v>3029</v>
      </c>
      <c r="E53" s="228">
        <f t="shared" si="24"/>
        <v>127</v>
      </c>
      <c r="F53" s="203">
        <f t="shared" si="24"/>
        <v>49062</v>
      </c>
      <c r="G53" s="228">
        <f t="shared" si="24"/>
        <v>44414</v>
      </c>
      <c r="H53" s="228">
        <f t="shared" si="24"/>
        <v>4347</v>
      </c>
      <c r="I53" s="228">
        <f t="shared" si="24"/>
        <v>301</v>
      </c>
      <c r="J53" s="203">
        <f t="shared" si="24"/>
        <v>49138</v>
      </c>
      <c r="K53" s="228">
        <f t="shared" si="24"/>
        <v>42328</v>
      </c>
      <c r="L53" s="228">
        <f t="shared" si="24"/>
        <v>4849</v>
      </c>
      <c r="M53" s="228">
        <f t="shared" si="24"/>
        <v>2604</v>
      </c>
      <c r="N53" s="228">
        <f t="shared" si="24"/>
        <v>1960</v>
      </c>
      <c r="O53" s="203">
        <f t="shared" si="24"/>
        <v>50828.313000000002</v>
      </c>
      <c r="P53" s="228">
        <f t="shared" si="24"/>
        <v>43419.787000000004</v>
      </c>
      <c r="Q53" s="228">
        <f t="shared" si="24"/>
        <v>5914.686999999999</v>
      </c>
      <c r="R53" s="228">
        <f t="shared" si="24"/>
        <v>3762.2210000000005</v>
      </c>
      <c r="S53" s="228">
        <f t="shared" si="24"/>
        <v>1493.8389999999999</v>
      </c>
      <c r="T53" s="203">
        <f t="shared" si="24"/>
        <v>53594.378000000004</v>
      </c>
      <c r="U53" s="228">
        <f t="shared" si="24"/>
        <v>41522.139000000003</v>
      </c>
      <c r="V53" s="228">
        <f t="shared" si="24"/>
        <v>6031.4839999999995</v>
      </c>
      <c r="W53" s="228">
        <f t="shared" si="24"/>
        <v>5244.4769999999999</v>
      </c>
      <c r="X53" s="228">
        <f t="shared" si="24"/>
        <v>6040.7550000000001</v>
      </c>
      <c r="Y53" s="203">
        <f t="shared" si="24"/>
        <v>49269.483</v>
      </c>
      <c r="Z53" s="228">
        <f t="shared" si="24"/>
        <v>43427.640999999996</v>
      </c>
      <c r="AA53" s="228">
        <f t="shared" si="24"/>
        <v>5057.107</v>
      </c>
      <c r="AB53" s="228">
        <f t="shared" si="24"/>
        <v>2738.3579999999997</v>
      </c>
      <c r="AC53" s="228">
        <f t="shared" si="24"/>
        <v>784.7349999999999</v>
      </c>
      <c r="AD53" s="203">
        <f t="shared" si="24"/>
        <v>49333.728000000003</v>
      </c>
      <c r="AE53" s="228">
        <f t="shared" si="24"/>
        <v>43333.797000000006</v>
      </c>
      <c r="AF53" s="228">
        <f t="shared" si="24"/>
        <v>5135.3550000000005</v>
      </c>
      <c r="AG53" s="228">
        <f t="shared" si="24"/>
        <v>2822.0989999999997</v>
      </c>
      <c r="AH53" s="228">
        <f t="shared" si="24"/>
        <v>864.57600000000002</v>
      </c>
      <c r="AI53" s="203">
        <f t="shared" si="24"/>
        <v>49536.824999999997</v>
      </c>
      <c r="AJ53" s="228">
        <f t="shared" si="24"/>
        <v>43359.900999999998</v>
      </c>
      <c r="AK53" s="228">
        <f t="shared" si="24"/>
        <v>5236.7489999999998</v>
      </c>
      <c r="AL53" s="228">
        <f t="shared" si="24"/>
        <v>2925.0459999999994</v>
      </c>
      <c r="AM53" s="228">
        <f t="shared" si="24"/>
        <v>940.17499999999995</v>
      </c>
      <c r="AN53" s="203">
        <f t="shared" si="24"/>
        <v>49718.271999999997</v>
      </c>
      <c r="AO53" s="228">
        <f t="shared" si="24"/>
        <v>43368.885000000009</v>
      </c>
      <c r="AP53" s="228">
        <f t="shared" si="24"/>
        <v>5329.47</v>
      </c>
      <c r="AQ53" s="228">
        <f t="shared" si="24"/>
        <v>3036.9609999999998</v>
      </c>
      <c r="AR53" s="228">
        <f t="shared" si="24"/>
        <v>1019.917</v>
      </c>
      <c r="AS53" s="203">
        <f t="shared" si="24"/>
        <v>49868.662000000004</v>
      </c>
      <c r="AT53" s="228">
        <f t="shared" si="24"/>
        <v>43346.882000000005</v>
      </c>
      <c r="AU53" s="228">
        <f t="shared" si="24"/>
        <v>5422.3890000000001</v>
      </c>
      <c r="AV53" s="228">
        <f t="shared" si="24"/>
        <v>3145.4279999999999</v>
      </c>
      <c r="AW53" s="228">
        <f t="shared" si="24"/>
        <v>1099.3909999999998</v>
      </c>
      <c r="AX53" s="203">
        <f t="shared" si="24"/>
        <v>50071.396999999997</v>
      </c>
      <c r="AY53" s="228">
        <f t="shared" si="24"/>
        <v>43367.442000000003</v>
      </c>
      <c r="AZ53" s="228">
        <f t="shared" si="24"/>
        <v>5522.8530000000001</v>
      </c>
      <c r="BA53" s="228">
        <f t="shared" si="24"/>
        <v>3261.5769999999998</v>
      </c>
      <c r="BB53" s="228">
        <f t="shared" si="24"/>
        <v>1181.1020000000003</v>
      </c>
      <c r="BC53" s="203">
        <f t="shared" si="24"/>
        <v>50301.731999999996</v>
      </c>
      <c r="BD53" s="228">
        <f t="shared" si="24"/>
        <v>43411.377999999997</v>
      </c>
      <c r="BE53" s="228">
        <f t="shared" si="24"/>
        <v>5629.5040000000008</v>
      </c>
      <c r="BF53" s="228">
        <f t="shared" si="24"/>
        <v>3385.8540000000003</v>
      </c>
      <c r="BG53" s="228">
        <f t="shared" si="24"/>
        <v>1260.8499999999997</v>
      </c>
      <c r="BH53" s="203">
        <f t="shared" si="24"/>
        <v>50584.002999999997</v>
      </c>
      <c r="BI53" s="228">
        <f t="shared" si="24"/>
        <v>43498.512999999999</v>
      </c>
      <c r="BJ53" s="228">
        <f t="shared" si="24"/>
        <v>5741.2169999999996</v>
      </c>
      <c r="BK53" s="228">
        <f t="shared" si="24"/>
        <v>3525.962</v>
      </c>
      <c r="BL53" s="228">
        <f t="shared" si="24"/>
        <v>1344.2729999999999</v>
      </c>
      <c r="BM53" s="203">
        <f t="shared" si="24"/>
        <v>50756.939999999995</v>
      </c>
      <c r="BN53" s="228">
        <f t="shared" si="24"/>
        <v>43489.414999999994</v>
      </c>
      <c r="BO53" s="228">
        <f t="shared" ref="BO53:DZ53" si="25">SUM(BO55:BO63)</f>
        <v>5838.4290000000001</v>
      </c>
      <c r="BP53" s="228">
        <f t="shared" si="25"/>
        <v>3654.982</v>
      </c>
      <c r="BQ53" s="228">
        <f t="shared" si="25"/>
        <v>1429.0960000000002</v>
      </c>
      <c r="BR53" s="203">
        <f t="shared" si="25"/>
        <v>50951.555000000008</v>
      </c>
      <c r="BS53" s="228">
        <f t="shared" si="25"/>
        <v>43378.085000000006</v>
      </c>
      <c r="BT53" s="228">
        <f t="shared" si="25"/>
        <v>5985.2470000000003</v>
      </c>
      <c r="BU53" s="228">
        <f t="shared" si="25"/>
        <v>3882.125</v>
      </c>
      <c r="BV53" s="228">
        <f t="shared" si="25"/>
        <v>1588.2229999999997</v>
      </c>
      <c r="BW53" s="203">
        <f t="shared" si="25"/>
        <v>51069.286</v>
      </c>
      <c r="BX53" s="228">
        <f t="shared" si="25"/>
        <v>43349.922999999995</v>
      </c>
      <c r="BY53" s="228">
        <f t="shared" si="25"/>
        <v>6047.6630000000005</v>
      </c>
      <c r="BZ53" s="228">
        <f t="shared" si="25"/>
        <v>3985.1799999999994</v>
      </c>
      <c r="CA53" s="228">
        <f t="shared" si="25"/>
        <v>1671.6999999999998</v>
      </c>
      <c r="CB53" s="203">
        <f t="shared" si="25"/>
        <v>51242.94</v>
      </c>
      <c r="CC53" s="228">
        <f t="shared" si="25"/>
        <v>43376.041000000005</v>
      </c>
      <c r="CD53" s="228">
        <f t="shared" si="25"/>
        <v>6113.9820000000009</v>
      </c>
      <c r="CE53" s="228">
        <f t="shared" si="25"/>
        <v>4106.6219999999994</v>
      </c>
      <c r="CF53" s="228">
        <f t="shared" si="25"/>
        <v>1752.9170000000001</v>
      </c>
      <c r="CG53" s="203">
        <f t="shared" si="25"/>
        <v>51340.377000000008</v>
      </c>
      <c r="CH53" s="228">
        <f t="shared" si="25"/>
        <v>43350.478000000003</v>
      </c>
      <c r="CI53" s="228">
        <f t="shared" si="25"/>
        <v>6165.6170000000002</v>
      </c>
      <c r="CJ53" s="228">
        <f t="shared" si="25"/>
        <v>4217.3910000000005</v>
      </c>
      <c r="CK53" s="228">
        <f t="shared" si="25"/>
        <v>1824.2820000000002</v>
      </c>
      <c r="CL53" s="203">
        <f t="shared" si="25"/>
        <v>51417.828000000009</v>
      </c>
      <c r="CM53" s="228">
        <f t="shared" si="25"/>
        <v>43314.367999999995</v>
      </c>
      <c r="CN53" s="228">
        <f t="shared" si="25"/>
        <v>6204.893</v>
      </c>
      <c r="CO53" s="228">
        <f t="shared" si="25"/>
        <v>4330.6539999999995</v>
      </c>
      <c r="CP53" s="228">
        <f t="shared" si="25"/>
        <v>1898.567</v>
      </c>
      <c r="CQ53" s="203">
        <f t="shared" si="25"/>
        <v>51502.754999999997</v>
      </c>
      <c r="CR53" s="228">
        <f t="shared" si="25"/>
        <v>43281.351000000002</v>
      </c>
      <c r="CS53" s="228">
        <f t="shared" si="25"/>
        <v>6240.5809999999992</v>
      </c>
      <c r="CT53" s="228">
        <f t="shared" si="25"/>
        <v>4441.4340000000002</v>
      </c>
      <c r="CU53" s="228">
        <f t="shared" si="25"/>
        <v>1980.8230000000001</v>
      </c>
      <c r="CV53" s="203">
        <f t="shared" si="25"/>
        <v>51591.324999999997</v>
      </c>
      <c r="CW53" s="228">
        <f t="shared" si="25"/>
        <v>43241.165000000001</v>
      </c>
      <c r="CX53" s="228">
        <f t="shared" si="25"/>
        <v>6285.380000000001</v>
      </c>
      <c r="CY53" s="228">
        <f t="shared" si="25"/>
        <v>4564.6999999999989</v>
      </c>
      <c r="CZ53" s="228">
        <f t="shared" si="25"/>
        <v>2064.7800000000002</v>
      </c>
      <c r="DA53" s="203">
        <f t="shared" si="25"/>
        <v>51685.675999999992</v>
      </c>
      <c r="DB53" s="228">
        <f t="shared" si="25"/>
        <v>43213.510999999999</v>
      </c>
      <c r="DC53" s="228">
        <f t="shared" si="25"/>
        <v>6329.463999999999</v>
      </c>
      <c r="DD53" s="228">
        <f t="shared" si="25"/>
        <v>4671.9469999999992</v>
      </c>
      <c r="DE53" s="228">
        <f t="shared" si="25"/>
        <v>2142.701</v>
      </c>
      <c r="DF53" s="203">
        <f t="shared" si="25"/>
        <v>51858.357500000006</v>
      </c>
      <c r="DG53" s="228">
        <f t="shared" si="25"/>
        <v>43313.011000000006</v>
      </c>
      <c r="DH53" s="228">
        <f t="shared" si="25"/>
        <v>7179.3490000000002</v>
      </c>
      <c r="DI53" s="228">
        <f t="shared" si="25"/>
        <v>4741.2889999999998</v>
      </c>
      <c r="DJ53" s="228">
        <f t="shared" si="25"/>
        <v>2250.1260000000002</v>
      </c>
      <c r="DK53" s="203">
        <f t="shared" si="25"/>
        <v>53666.820999999996</v>
      </c>
      <c r="DL53" s="228">
        <f t="shared" si="25"/>
        <v>44442.203000000001</v>
      </c>
      <c r="DM53" s="228">
        <f t="shared" si="25"/>
        <v>6968.5590000000002</v>
      </c>
      <c r="DN53" s="228">
        <f t="shared" si="25"/>
        <v>5421.5759999999991</v>
      </c>
      <c r="DO53" s="228">
        <f t="shared" si="25"/>
        <v>2892.7870000000003</v>
      </c>
      <c r="DP53" s="203">
        <f t="shared" si="25"/>
        <v>53910.647999999994</v>
      </c>
      <c r="DQ53" s="228">
        <f t="shared" si="25"/>
        <v>44548.478000000003</v>
      </c>
      <c r="DR53" s="228">
        <f t="shared" si="25"/>
        <v>7021.9679999999989</v>
      </c>
      <c r="DS53" s="228">
        <f t="shared" si="25"/>
        <v>5574.3630000000003</v>
      </c>
      <c r="DT53" s="228">
        <f t="shared" si="25"/>
        <v>3001.692</v>
      </c>
      <c r="DU53" s="203">
        <f t="shared" si="25"/>
        <v>54134.360999999997</v>
      </c>
      <c r="DV53" s="228">
        <f t="shared" si="25"/>
        <v>44640.490000000005</v>
      </c>
      <c r="DW53" s="228">
        <f t="shared" si="25"/>
        <v>7072.5820000000003</v>
      </c>
      <c r="DX53" s="228">
        <f t="shared" si="25"/>
        <v>5723.93</v>
      </c>
      <c r="DY53" s="228">
        <f t="shared" si="25"/>
        <v>3107.5179999999996</v>
      </c>
      <c r="DZ53" s="203">
        <f t="shared" si="25"/>
        <v>54319.451000000001</v>
      </c>
      <c r="EA53" s="228">
        <f t="shared" ref="EA53:GB53" si="26">SUM(EA55:EA63)</f>
        <v>44709.415999999997</v>
      </c>
      <c r="EB53" s="228">
        <f t="shared" si="26"/>
        <v>7115.8759999999993</v>
      </c>
      <c r="EC53" s="228">
        <f t="shared" si="26"/>
        <v>5865.9159999999993</v>
      </c>
      <c r="ED53" s="228">
        <f t="shared" si="26"/>
        <v>3204.4119999999998</v>
      </c>
      <c r="EE53" s="203">
        <f t="shared" si="26"/>
        <v>54459.795000000006</v>
      </c>
      <c r="EF53" s="228">
        <f t="shared" si="26"/>
        <v>44743.884999999995</v>
      </c>
      <c r="EG53" s="228">
        <f t="shared" si="26"/>
        <v>7154.5690000000004</v>
      </c>
      <c r="EH53" s="228">
        <f t="shared" si="26"/>
        <v>5998.8229999999994</v>
      </c>
      <c r="EI53" s="228">
        <f t="shared" si="26"/>
        <v>3295.2560000000003</v>
      </c>
      <c r="EJ53" s="203">
        <f t="shared" si="26"/>
        <v>54531.266000000003</v>
      </c>
      <c r="EK53" s="228">
        <f t="shared" si="26"/>
        <v>44715.468000000001</v>
      </c>
      <c r="EL53" s="228">
        <f t="shared" si="26"/>
        <v>7186.661000000001</v>
      </c>
      <c r="EM53" s="228">
        <f t="shared" si="26"/>
        <v>6124.8670000000002</v>
      </c>
      <c r="EN53" s="228">
        <f t="shared" si="26"/>
        <v>3386.6400000000003</v>
      </c>
      <c r="EO53" s="203">
        <f t="shared" si="26"/>
        <v>54627.987000000001</v>
      </c>
      <c r="EP53" s="228">
        <f t="shared" si="26"/>
        <v>44709.331999999995</v>
      </c>
      <c r="EQ53" s="228">
        <f t="shared" si="26"/>
        <v>7227.2170000000006</v>
      </c>
      <c r="ER53" s="228">
        <f t="shared" si="26"/>
        <v>6260.0749999999998</v>
      </c>
      <c r="ES53" s="228">
        <f t="shared" si="26"/>
        <v>3472.6150000000002</v>
      </c>
      <c r="ET53" s="203">
        <f t="shared" si="26"/>
        <v>54761.692999999999</v>
      </c>
      <c r="EU53" s="228">
        <f t="shared" si="26"/>
        <v>44740.683999999994</v>
      </c>
      <c r="EV53" s="228">
        <f t="shared" si="26"/>
        <v>7266.6589999999997</v>
      </c>
      <c r="EW53" s="228">
        <f t="shared" si="26"/>
        <v>6413.3829999999989</v>
      </c>
      <c r="EX53" s="228">
        <f t="shared" si="26"/>
        <v>3560.1770000000006</v>
      </c>
      <c r="EY53" s="203">
        <f t="shared" si="26"/>
        <v>54924.778999999995</v>
      </c>
      <c r="EZ53" s="228">
        <f t="shared" si="26"/>
        <v>44789.755999999994</v>
      </c>
      <c r="FA53" s="228">
        <f t="shared" si="26"/>
        <v>7317.0559999999996</v>
      </c>
      <c r="FB53" s="228">
        <f t="shared" si="26"/>
        <v>6581.74</v>
      </c>
      <c r="FC53" s="228">
        <f t="shared" si="26"/>
        <v>3648.587</v>
      </c>
      <c r="FD53" s="203">
        <f t="shared" si="26"/>
        <v>55283.679000000004</v>
      </c>
      <c r="FE53" s="228">
        <f t="shared" si="26"/>
        <v>45030.879000000008</v>
      </c>
      <c r="FF53" s="228">
        <f t="shared" si="26"/>
        <v>7385.058</v>
      </c>
      <c r="FG53" s="228">
        <f t="shared" si="26"/>
        <v>6750.9100000000008</v>
      </c>
      <c r="FH53" s="228">
        <f t="shared" si="26"/>
        <v>3717.8609999999999</v>
      </c>
      <c r="FI53" s="203">
        <f t="shared" ref="FI53" si="27">SUM(FI55:FI63)</f>
        <v>55317.240000000005</v>
      </c>
      <c r="FJ53" s="228">
        <f t="shared" si="26"/>
        <v>41168.338000000003</v>
      </c>
      <c r="FK53" s="228">
        <f t="shared" si="26"/>
        <v>6550.2170000000006</v>
      </c>
      <c r="FL53" s="228">
        <f t="shared" si="26"/>
        <v>6991.9689999999991</v>
      </c>
      <c r="FM53" s="228">
        <f t="shared" si="26"/>
        <v>7598.6849999999995</v>
      </c>
      <c r="FN53" s="203">
        <f t="shared" si="26"/>
        <v>55521.597999999998</v>
      </c>
      <c r="FO53" s="228">
        <f t="shared" si="26"/>
        <v>38701.303</v>
      </c>
      <c r="FP53" s="228">
        <f t="shared" si="26"/>
        <v>6610.7080000000005</v>
      </c>
      <c r="FQ53" s="228">
        <f t="shared" si="26"/>
        <v>7502.1530000000002</v>
      </c>
      <c r="FR53" s="270">
        <f t="shared" si="26"/>
        <v>3884.7240000000006</v>
      </c>
      <c r="FS53" s="270">
        <f t="shared" si="26"/>
        <v>55761091</v>
      </c>
      <c r="FT53" s="270">
        <f t="shared" si="26"/>
        <v>43641168</v>
      </c>
      <c r="FU53" s="270">
        <f t="shared" si="26"/>
        <v>7226044</v>
      </c>
      <c r="FV53" s="270">
        <f t="shared" si="26"/>
        <v>7367346</v>
      </c>
      <c r="FW53" s="270">
        <f t="shared" si="26"/>
        <v>4893879</v>
      </c>
      <c r="FX53" s="270">
        <f t="shared" si="26"/>
        <v>55943073</v>
      </c>
      <c r="FY53" s="270">
        <f t="shared" si="26"/>
        <v>43609751</v>
      </c>
      <c r="FZ53" s="270">
        <f t="shared" si="26"/>
        <v>7292631</v>
      </c>
      <c r="GA53" s="270">
        <f t="shared" si="26"/>
        <v>7544644</v>
      </c>
      <c r="GB53" s="270">
        <f t="shared" si="26"/>
        <v>5040691</v>
      </c>
    </row>
    <row r="54" spans="1:184" s="6" customFormat="1">
      <c r="A54" s="105"/>
      <c r="B54" s="59"/>
      <c r="C54" s="59"/>
      <c r="D54" s="59"/>
      <c r="E54" s="59"/>
      <c r="F54" s="106"/>
      <c r="G54" s="59"/>
      <c r="H54" s="59"/>
      <c r="I54" s="59"/>
      <c r="J54" s="106"/>
      <c r="K54" s="59"/>
      <c r="L54" s="59"/>
      <c r="M54" s="59"/>
      <c r="N54" s="59"/>
      <c r="O54" s="106"/>
      <c r="P54" s="59"/>
      <c r="Q54" s="59"/>
      <c r="R54" s="59"/>
      <c r="S54" s="59"/>
      <c r="T54" s="106"/>
      <c r="U54" s="59"/>
      <c r="V54" s="59"/>
      <c r="W54" s="59"/>
      <c r="X54" s="59"/>
      <c r="Y54" s="106"/>
      <c r="Z54" s="59"/>
      <c r="AA54" s="59"/>
      <c r="AB54" s="59"/>
      <c r="AC54" s="59"/>
      <c r="AD54" s="106"/>
      <c r="AE54" s="59"/>
      <c r="AF54" s="59"/>
      <c r="AG54" s="59"/>
      <c r="AH54" s="59"/>
      <c r="AI54" s="106"/>
      <c r="AJ54" s="59"/>
      <c r="AK54" s="59"/>
      <c r="AL54" s="59"/>
      <c r="AM54" s="59"/>
      <c r="AN54" s="106"/>
      <c r="AO54" s="59"/>
      <c r="AP54" s="59"/>
      <c r="AQ54" s="59"/>
      <c r="AR54" s="59"/>
      <c r="AS54" s="106"/>
      <c r="AT54" s="59"/>
      <c r="AU54" s="59"/>
      <c r="AV54" s="59"/>
      <c r="AW54" s="59"/>
      <c r="AX54" s="106"/>
      <c r="AY54" s="59"/>
      <c r="AZ54" s="59"/>
      <c r="BA54" s="59"/>
      <c r="BB54" s="59"/>
      <c r="BC54" s="106"/>
      <c r="BD54" s="59"/>
      <c r="BE54" s="59"/>
      <c r="BF54" s="59"/>
      <c r="BG54" s="59"/>
      <c r="BH54" s="106"/>
      <c r="BI54" s="59"/>
      <c r="BJ54" s="59"/>
      <c r="BK54" s="59"/>
      <c r="BL54" s="59"/>
      <c r="BM54" s="106"/>
      <c r="BN54" s="59"/>
      <c r="BO54" s="59"/>
      <c r="BP54" s="59"/>
      <c r="BQ54" s="59"/>
      <c r="BR54" s="106"/>
      <c r="BS54" s="59"/>
      <c r="BT54" s="59"/>
      <c r="BU54" s="59"/>
      <c r="BV54" s="59"/>
      <c r="BW54" s="106"/>
      <c r="BX54" s="59"/>
      <c r="BY54" s="59"/>
      <c r="BZ54" s="59"/>
      <c r="CA54" s="59"/>
      <c r="CB54" s="106"/>
      <c r="CC54" s="59"/>
      <c r="CD54" s="59"/>
      <c r="CE54" s="59"/>
      <c r="CF54" s="59"/>
      <c r="CG54" s="106"/>
      <c r="CH54" s="59"/>
      <c r="CI54" s="59"/>
      <c r="CJ54" s="59"/>
      <c r="CK54" s="59"/>
      <c r="CL54" s="106"/>
      <c r="CM54" s="59"/>
      <c r="CN54" s="59"/>
      <c r="CO54" s="59"/>
      <c r="CP54" s="59"/>
      <c r="CQ54" s="106"/>
      <c r="CR54" s="59"/>
      <c r="CS54" s="59"/>
      <c r="CT54" s="59"/>
      <c r="CU54" s="59"/>
      <c r="CV54" s="106"/>
      <c r="CW54" s="59"/>
      <c r="CX54" s="59"/>
      <c r="CY54" s="59"/>
      <c r="CZ54" s="59"/>
      <c r="DA54" s="106"/>
      <c r="DB54" s="59"/>
      <c r="DC54" s="59"/>
      <c r="DD54" s="59"/>
      <c r="DE54" s="59"/>
      <c r="DF54" s="106"/>
      <c r="DG54" s="59"/>
      <c r="DH54" s="59"/>
      <c r="DI54" s="59"/>
      <c r="DJ54" s="59"/>
      <c r="DK54" s="106"/>
      <c r="DL54" s="59"/>
      <c r="DM54" s="59"/>
      <c r="DN54" s="59"/>
      <c r="DO54" s="59"/>
      <c r="DP54" s="204"/>
      <c r="DQ54" s="59"/>
      <c r="DR54" s="59"/>
      <c r="DS54" s="59"/>
      <c r="DT54" s="59"/>
      <c r="DU54" s="204"/>
      <c r="DV54" s="59"/>
      <c r="DW54" s="59"/>
      <c r="DX54" s="59"/>
      <c r="DY54" s="59"/>
      <c r="DZ54" s="204"/>
      <c r="EA54" s="59"/>
      <c r="EB54" s="59"/>
      <c r="EC54" s="59"/>
      <c r="ED54" s="59"/>
      <c r="EE54" s="204"/>
      <c r="EF54" s="59"/>
      <c r="EG54" s="59"/>
      <c r="EH54" s="59"/>
      <c r="EI54" s="59"/>
      <c r="EJ54" s="204"/>
      <c r="EK54" s="59"/>
      <c r="EL54" s="59"/>
      <c r="EM54" s="59"/>
      <c r="EN54" s="59"/>
      <c r="EO54" s="204"/>
      <c r="EP54" s="59"/>
      <c r="EQ54" s="59"/>
      <c r="ER54" s="59"/>
      <c r="ES54" s="59"/>
      <c r="ET54" s="204"/>
      <c r="EU54" s="59"/>
      <c r="EV54" s="59"/>
      <c r="EW54" s="59"/>
      <c r="EX54" s="59"/>
      <c r="EY54" s="204"/>
      <c r="EZ54" s="59"/>
      <c r="FA54" s="59"/>
      <c r="FB54" s="59"/>
      <c r="FC54" s="59"/>
      <c r="FD54" s="204"/>
      <c r="FE54" s="59"/>
      <c r="FF54" s="59"/>
      <c r="FG54" s="59"/>
      <c r="FH54" s="59"/>
      <c r="FI54" s="204"/>
      <c r="FJ54" s="59"/>
      <c r="FK54" s="59"/>
      <c r="FL54" s="59"/>
      <c r="FM54" s="59"/>
      <c r="FN54" s="204"/>
      <c r="FO54" s="59"/>
      <c r="FP54" s="59"/>
      <c r="FQ54" s="59"/>
      <c r="FR54" s="257"/>
      <c r="FT54" s="23"/>
      <c r="FU54" s="23"/>
      <c r="FV54" s="23"/>
      <c r="FW54" s="113"/>
      <c r="GB54" s="6">
        <v>0</v>
      </c>
    </row>
    <row r="55" spans="1:184" s="6" customFormat="1">
      <c r="A55" s="102" t="s">
        <v>45</v>
      </c>
      <c r="B55" s="10">
        <v>2535</v>
      </c>
      <c r="C55" s="10">
        <v>2424</v>
      </c>
      <c r="D55" s="10">
        <v>107</v>
      </c>
      <c r="E55" s="10">
        <v>4</v>
      </c>
      <c r="F55" s="118">
        <v>3032</v>
      </c>
      <c r="G55" s="10">
        <v>2840</v>
      </c>
      <c r="H55" s="10">
        <v>181</v>
      </c>
      <c r="I55" s="10">
        <v>11</v>
      </c>
      <c r="J55" s="118">
        <v>3107</v>
      </c>
      <c r="K55" s="10">
        <v>2799</v>
      </c>
      <c r="L55" s="10">
        <v>217</v>
      </c>
      <c r="M55" s="10">
        <v>124</v>
      </c>
      <c r="N55" s="10">
        <v>90.7</v>
      </c>
      <c r="O55" s="118">
        <v>3287.116</v>
      </c>
      <c r="P55" s="10">
        <v>2946.2159999999999</v>
      </c>
      <c r="Q55" s="10">
        <v>282.10300000000001</v>
      </c>
      <c r="R55" s="10">
        <v>213.11600000000001</v>
      </c>
      <c r="S55" s="10">
        <v>58.796999999999997</v>
      </c>
      <c r="T55" s="118">
        <v>3405.5650000000001</v>
      </c>
      <c r="U55" s="10">
        <v>2777.7939999999999</v>
      </c>
      <c r="V55" s="10">
        <v>305.90199999999999</v>
      </c>
      <c r="W55" s="10">
        <v>318.947</v>
      </c>
      <c r="X55" s="10">
        <v>321.86900000000003</v>
      </c>
      <c r="Y55" s="118">
        <v>3128.8310000000001</v>
      </c>
      <c r="Z55" s="10">
        <v>2871.4859999999999</v>
      </c>
      <c r="AA55" s="10">
        <v>227.23699999999999</v>
      </c>
      <c r="AB55" s="10">
        <v>136.03</v>
      </c>
      <c r="AC55" s="10">
        <v>30.108000000000001</v>
      </c>
      <c r="AD55" s="118">
        <v>3139.0059999999999</v>
      </c>
      <c r="AE55" s="10">
        <v>2873.45</v>
      </c>
      <c r="AF55" s="10">
        <v>232.28700000000001</v>
      </c>
      <c r="AG55" s="10">
        <v>143.11199999999999</v>
      </c>
      <c r="AH55" s="10">
        <v>33.268999999999998</v>
      </c>
      <c r="AI55" s="118">
        <v>3162.346</v>
      </c>
      <c r="AJ55" s="10">
        <v>2887.7689999999998</v>
      </c>
      <c r="AK55" s="10">
        <v>238.34700000000001</v>
      </c>
      <c r="AL55" s="10">
        <v>151.28399999999999</v>
      </c>
      <c r="AM55" s="10">
        <v>36.229999999999997</v>
      </c>
      <c r="AN55" s="118">
        <v>3180.0259999999998</v>
      </c>
      <c r="AO55" s="10">
        <v>2896.6379999999999</v>
      </c>
      <c r="AP55" s="10">
        <v>244.01499999999999</v>
      </c>
      <c r="AQ55" s="10">
        <v>159.708</v>
      </c>
      <c r="AR55" s="10">
        <v>39.372999999999998</v>
      </c>
      <c r="AS55" s="118">
        <v>3201.1309999999999</v>
      </c>
      <c r="AT55" s="10">
        <v>2908.4369999999999</v>
      </c>
      <c r="AU55" s="10">
        <v>250.083</v>
      </c>
      <c r="AV55" s="10">
        <v>168.20599999999999</v>
      </c>
      <c r="AW55" s="10">
        <v>42.610999999999997</v>
      </c>
      <c r="AX55" s="118">
        <v>3223.7420000000002</v>
      </c>
      <c r="AY55" s="10">
        <v>2921.4319999999998</v>
      </c>
      <c r="AZ55" s="10">
        <v>256.36900000000003</v>
      </c>
      <c r="BA55" s="10">
        <v>177.24199999999999</v>
      </c>
      <c r="BB55" s="10">
        <v>45.941000000000003</v>
      </c>
      <c r="BC55" s="118">
        <v>3247.2919999999999</v>
      </c>
      <c r="BD55" s="10">
        <v>2934.9360000000001</v>
      </c>
      <c r="BE55" s="10">
        <v>263.13900000000001</v>
      </c>
      <c r="BF55" s="10">
        <v>186.74799999999999</v>
      </c>
      <c r="BG55" s="10">
        <v>49.216999999999999</v>
      </c>
      <c r="BH55" s="118">
        <v>3271.9670000000001</v>
      </c>
      <c r="BI55" s="10">
        <v>2948.5070000000001</v>
      </c>
      <c r="BJ55" s="10">
        <v>270.72399999999999</v>
      </c>
      <c r="BK55" s="10">
        <v>197.024</v>
      </c>
      <c r="BL55" s="10">
        <v>52.735999999999997</v>
      </c>
      <c r="BM55" s="118">
        <v>3283.4110000000001</v>
      </c>
      <c r="BN55" s="10">
        <v>2950.1080000000002</v>
      </c>
      <c r="BO55" s="10">
        <v>277.15699999999998</v>
      </c>
      <c r="BP55" s="10">
        <v>206.18</v>
      </c>
      <c r="BQ55" s="10">
        <v>56.146000000000001</v>
      </c>
      <c r="BR55" s="118">
        <v>3287.2370000000001</v>
      </c>
      <c r="BS55" s="10">
        <v>2936.681</v>
      </c>
      <c r="BT55" s="10">
        <v>287.29500000000002</v>
      </c>
      <c r="BU55" s="10">
        <v>221.44399999999999</v>
      </c>
      <c r="BV55" s="10">
        <v>63.261000000000003</v>
      </c>
      <c r="BW55" s="118">
        <v>3272.1779999999999</v>
      </c>
      <c r="BX55" s="10">
        <v>2917.3310000000001</v>
      </c>
      <c r="BY55" s="10">
        <v>288.166</v>
      </c>
      <c r="BZ55" s="10">
        <v>226.44200000000001</v>
      </c>
      <c r="CA55" s="10">
        <v>66.680999999999997</v>
      </c>
      <c r="CB55" s="118">
        <v>3269.944</v>
      </c>
      <c r="CC55" s="10">
        <v>2907.7809999999999</v>
      </c>
      <c r="CD55" s="10">
        <v>291.64499999999998</v>
      </c>
      <c r="CE55" s="10">
        <v>233.29499999999999</v>
      </c>
      <c r="CF55" s="10">
        <v>70.518000000000001</v>
      </c>
      <c r="CG55" s="118">
        <v>3265.152</v>
      </c>
      <c r="CH55" s="10">
        <v>2898.85</v>
      </c>
      <c r="CI55" s="10">
        <v>292.82100000000003</v>
      </c>
      <c r="CJ55" s="10">
        <v>238.935</v>
      </c>
      <c r="CK55" s="10">
        <v>73.480999999999995</v>
      </c>
      <c r="CL55" s="118">
        <v>3261.8119999999999</v>
      </c>
      <c r="CM55" s="10">
        <v>2890.489</v>
      </c>
      <c r="CN55" s="10">
        <v>294.13299999999998</v>
      </c>
      <c r="CO55" s="10">
        <v>244.83799999999999</v>
      </c>
      <c r="CP55" s="10">
        <v>77.19</v>
      </c>
      <c r="CQ55" s="118">
        <v>3263.91</v>
      </c>
      <c r="CR55" s="10">
        <v>2887.21</v>
      </c>
      <c r="CS55" s="10">
        <v>296.38200000000001</v>
      </c>
      <c r="CT55" s="10">
        <v>252.792</v>
      </c>
      <c r="CU55" s="10">
        <v>80.317999999999998</v>
      </c>
      <c r="CV55" s="118">
        <v>3268.5140000000001</v>
      </c>
      <c r="CW55" s="10">
        <v>2884.674</v>
      </c>
      <c r="CX55" s="10">
        <v>299.32600000000002</v>
      </c>
      <c r="CY55" s="10">
        <v>261.15199999999999</v>
      </c>
      <c r="CZ55" s="10">
        <v>84.513999999999996</v>
      </c>
      <c r="DA55" s="118">
        <v>3272.5630000000001</v>
      </c>
      <c r="DB55" s="10">
        <v>2880.2860000000001</v>
      </c>
      <c r="DC55" s="10">
        <v>304.19299999999998</v>
      </c>
      <c r="DD55" s="10">
        <v>268.88799999999998</v>
      </c>
      <c r="DE55" s="10">
        <v>88.084000000000003</v>
      </c>
      <c r="DF55" s="118">
        <v>3282.0309999999999</v>
      </c>
      <c r="DG55" s="10">
        <v>2880.8290000000002</v>
      </c>
      <c r="DH55" s="10">
        <v>308.77199999999999</v>
      </c>
      <c r="DI55" s="10">
        <v>279.16399999999999</v>
      </c>
      <c r="DJ55" s="10">
        <v>92.43</v>
      </c>
      <c r="DK55" s="118">
        <v>3411.7139999999999</v>
      </c>
      <c r="DL55" s="10">
        <v>2970.07</v>
      </c>
      <c r="DM55" s="10">
        <v>357.15100000000001</v>
      </c>
      <c r="DN55" s="10">
        <v>329.86700000000002</v>
      </c>
      <c r="DO55" s="10">
        <v>126.935</v>
      </c>
      <c r="DP55" s="201">
        <f>'Non Double Counted #''s'!T55/1000</f>
        <v>3428.2080000000001</v>
      </c>
      <c r="DQ55" s="10">
        <v>2978.1950000000002</v>
      </c>
      <c r="DR55" s="10">
        <v>361.654</v>
      </c>
      <c r="DS55" s="10">
        <v>341.548</v>
      </c>
      <c r="DT55" s="10">
        <v>132.32</v>
      </c>
      <c r="DU55" s="201">
        <f>'Non Double Counted #''s'!Z55/1000</f>
        <v>3448.261</v>
      </c>
      <c r="DV55" s="10">
        <v>2987.9409999999998</v>
      </c>
      <c r="DW55" s="10">
        <v>366.988</v>
      </c>
      <c r="DX55" s="10">
        <v>354.44099999999997</v>
      </c>
      <c r="DY55" s="10">
        <v>138.964</v>
      </c>
      <c r="DZ55" s="201">
        <f>'Non Double Counted #''s'!AF55/1000</f>
        <v>3467.9319999999998</v>
      </c>
      <c r="EA55" s="10">
        <v>2997.5940000000001</v>
      </c>
      <c r="EB55" s="10">
        <v>372.18299999999999</v>
      </c>
      <c r="EC55" s="10">
        <v>367.01799999999997</v>
      </c>
      <c r="ED55" s="10">
        <v>145.441</v>
      </c>
      <c r="EE55" s="201">
        <f>'Non Double Counted #''s'!AL55/1000</f>
        <v>3475.3510000000001</v>
      </c>
      <c r="EF55" s="10">
        <v>2998.5279999999998</v>
      </c>
      <c r="EG55" s="10">
        <v>374.959</v>
      </c>
      <c r="EH55" s="10">
        <v>377.46</v>
      </c>
      <c r="EI55" s="10">
        <v>150.625</v>
      </c>
      <c r="EJ55" s="201">
        <f>'Non Double Counted #''s'!AR55/1000</f>
        <v>3478.7139999999999</v>
      </c>
      <c r="EK55" s="10">
        <v>2994.8690000000001</v>
      </c>
      <c r="EL55" s="10">
        <v>378.07499999999999</v>
      </c>
      <c r="EM55" s="10">
        <v>387.70100000000002</v>
      </c>
      <c r="EN55" s="10">
        <v>155.94</v>
      </c>
      <c r="EO55" s="201">
        <f>'Non Double Counted #''s'!AX55/1000</f>
        <v>3487.8960000000002</v>
      </c>
      <c r="EP55" s="10">
        <v>2996.0940000000001</v>
      </c>
      <c r="EQ55" s="10">
        <v>382.47399999999999</v>
      </c>
      <c r="ER55" s="10">
        <v>401.28</v>
      </c>
      <c r="ES55" s="10">
        <v>161.05799999999999</v>
      </c>
      <c r="ET55" s="201">
        <f>'Non Double Counted #''s'!BD55/1000</f>
        <v>3489.8679999999999</v>
      </c>
      <c r="EU55" s="10">
        <v>2991.2640000000001</v>
      </c>
      <c r="EV55" s="10">
        <v>386.35300000000001</v>
      </c>
      <c r="EW55" s="10">
        <v>414.64400000000001</v>
      </c>
      <c r="EX55" s="10">
        <v>165.34100000000001</v>
      </c>
      <c r="EY55" s="201">
        <f>'Non Double Counted #''s'!BJ55/1000</f>
        <v>3501.252</v>
      </c>
      <c r="EZ55" s="10">
        <v>2994.192</v>
      </c>
      <c r="FA55" s="10">
        <v>391.63099999999997</v>
      </c>
      <c r="FB55" s="10">
        <v>429.11</v>
      </c>
      <c r="FC55" s="10">
        <v>170.05799999999999</v>
      </c>
      <c r="FD55" s="201">
        <f>'Non Double Counted #''s'!BP55/1000</f>
        <v>3518.288</v>
      </c>
      <c r="FE55" s="10">
        <v>3000.768</v>
      </c>
      <c r="FF55" s="10">
        <v>397.351</v>
      </c>
      <c r="FG55" s="10">
        <v>444.76499999999999</v>
      </c>
      <c r="FH55" s="10">
        <v>176.17500000000001</v>
      </c>
      <c r="FI55" s="201">
        <f>'Non Double Counted #''s'!BV55/1000</f>
        <v>3574.0970000000002</v>
      </c>
      <c r="FJ55" s="10">
        <v>2772.41</v>
      </c>
      <c r="FK55" s="10">
        <v>362.29599999999999</v>
      </c>
      <c r="FL55" s="10">
        <v>479.08699999999999</v>
      </c>
      <c r="FM55" s="10">
        <v>439.39100000000002</v>
      </c>
      <c r="FN55" s="201">
        <f>'Non Double Counted #''s'!CB55/1000</f>
        <v>3580.7089999999998</v>
      </c>
      <c r="FO55" s="10">
        <v>2587.7139999999999</v>
      </c>
      <c r="FP55" s="10">
        <v>372.70600000000002</v>
      </c>
      <c r="FQ55" s="10">
        <v>514.68100000000004</v>
      </c>
      <c r="FR55" s="271">
        <v>185.102</v>
      </c>
      <c r="FS55" s="274">
        <v>3590347</v>
      </c>
      <c r="FT55" s="23">
        <v>2942335</v>
      </c>
      <c r="FU55" s="23">
        <v>401496</v>
      </c>
      <c r="FV55" s="23">
        <v>510645</v>
      </c>
      <c r="FW55" s="113">
        <v>246516</v>
      </c>
      <c r="FX55" s="274">
        <v>3596080</v>
      </c>
      <c r="FY55" s="274">
        <v>2933928</v>
      </c>
      <c r="FZ55" s="274">
        <v>407853</v>
      </c>
      <c r="GA55" s="274">
        <v>527161</v>
      </c>
      <c r="GB55" s="6">
        <v>254299</v>
      </c>
    </row>
    <row r="56" spans="1:184" s="6" customFormat="1">
      <c r="A56" s="102" t="s">
        <v>52</v>
      </c>
      <c r="B56" s="10">
        <v>968</v>
      </c>
      <c r="C56" s="10">
        <v>963</v>
      </c>
      <c r="D56" s="10">
        <v>3</v>
      </c>
      <c r="E56" s="10">
        <v>2</v>
      </c>
      <c r="F56" s="118">
        <v>994</v>
      </c>
      <c r="G56" s="10">
        <v>987</v>
      </c>
      <c r="H56" s="10">
        <v>3</v>
      </c>
      <c r="I56" s="10">
        <v>4</v>
      </c>
      <c r="J56" s="118">
        <v>1125</v>
      </c>
      <c r="K56" s="10">
        <v>1110</v>
      </c>
      <c r="L56" s="10">
        <v>3</v>
      </c>
      <c r="M56" s="10">
        <v>5</v>
      </c>
      <c r="N56" s="10">
        <v>11.8</v>
      </c>
      <c r="O56" s="118">
        <v>1227.9280000000001</v>
      </c>
      <c r="P56" s="10">
        <v>1210.001</v>
      </c>
      <c r="Q56" s="10">
        <v>5.194</v>
      </c>
      <c r="R56" s="10">
        <v>6.8289999999999997</v>
      </c>
      <c r="S56" s="10">
        <v>12.733000000000001</v>
      </c>
      <c r="T56" s="118">
        <v>1274.923</v>
      </c>
      <c r="U56" s="10">
        <v>1236.422</v>
      </c>
      <c r="V56" s="10">
        <v>6.0469999999999997</v>
      </c>
      <c r="W56" s="10">
        <v>9.2260000000000009</v>
      </c>
      <c r="X56" s="10">
        <v>32.454000000000001</v>
      </c>
      <c r="Y56" s="118">
        <v>1133.02</v>
      </c>
      <c r="Z56" s="10">
        <v>1121.5219999999999</v>
      </c>
      <c r="AA56" s="10">
        <v>3.4119999999999999</v>
      </c>
      <c r="AB56" s="10">
        <v>5.2640000000000002</v>
      </c>
      <c r="AC56" s="10">
        <v>8.0860000000000003</v>
      </c>
      <c r="AD56" s="118">
        <v>1136.682</v>
      </c>
      <c r="AE56" s="10">
        <v>1124.5840000000001</v>
      </c>
      <c r="AF56" s="10">
        <v>3.6059999999999999</v>
      </c>
      <c r="AG56" s="10">
        <v>5.3689999999999998</v>
      </c>
      <c r="AH56" s="10">
        <v>8.4920000000000009</v>
      </c>
      <c r="AI56" s="118">
        <v>1144.7670000000001</v>
      </c>
      <c r="AJ56" s="10">
        <v>1132.0540000000001</v>
      </c>
      <c r="AK56" s="10">
        <v>3.82</v>
      </c>
      <c r="AL56" s="10">
        <v>5.5060000000000002</v>
      </c>
      <c r="AM56" s="10">
        <v>8.8930000000000007</v>
      </c>
      <c r="AN56" s="118">
        <v>1155.6289999999999</v>
      </c>
      <c r="AO56" s="10">
        <v>1142.271</v>
      </c>
      <c r="AP56" s="10">
        <v>3.9969999999999999</v>
      </c>
      <c r="AQ56" s="10">
        <v>5.6689999999999996</v>
      </c>
      <c r="AR56" s="10">
        <v>9.3610000000000007</v>
      </c>
      <c r="AS56" s="118">
        <v>1162.932</v>
      </c>
      <c r="AT56" s="10">
        <v>1148.835</v>
      </c>
      <c r="AU56" s="10">
        <v>4.2380000000000004</v>
      </c>
      <c r="AV56" s="10">
        <v>5.8250000000000002</v>
      </c>
      <c r="AW56" s="10">
        <v>9.859</v>
      </c>
      <c r="AX56" s="118">
        <v>1170.1210000000001</v>
      </c>
      <c r="AY56" s="10">
        <v>1155.3389999999999</v>
      </c>
      <c r="AZ56" s="10">
        <v>4.4210000000000003</v>
      </c>
      <c r="BA56" s="10">
        <v>5.976</v>
      </c>
      <c r="BB56" s="10">
        <v>10.361000000000001</v>
      </c>
      <c r="BC56" s="118">
        <v>1184.57</v>
      </c>
      <c r="BD56" s="10">
        <v>1169.0360000000001</v>
      </c>
      <c r="BE56" s="10">
        <v>4.6189999999999998</v>
      </c>
      <c r="BF56" s="10">
        <v>6.1870000000000003</v>
      </c>
      <c r="BG56" s="10">
        <v>10.914999999999999</v>
      </c>
      <c r="BH56" s="118">
        <v>1203.828</v>
      </c>
      <c r="BI56" s="10">
        <v>1187.3820000000001</v>
      </c>
      <c r="BJ56" s="10">
        <v>4.843</v>
      </c>
      <c r="BK56" s="10">
        <v>6.4409999999999998</v>
      </c>
      <c r="BL56" s="10">
        <v>11.603</v>
      </c>
      <c r="BM56" s="118">
        <v>1219.943</v>
      </c>
      <c r="BN56" s="10">
        <v>1202.607</v>
      </c>
      <c r="BO56" s="10">
        <v>5.0620000000000003</v>
      </c>
      <c r="BP56" s="10">
        <v>6.6749999999999998</v>
      </c>
      <c r="BQ56" s="10">
        <v>12.273999999999999</v>
      </c>
      <c r="BR56" s="118">
        <v>1234.751</v>
      </c>
      <c r="BS56" s="10">
        <v>1216.3689999999999</v>
      </c>
      <c r="BT56" s="10">
        <v>5.3579999999999997</v>
      </c>
      <c r="BU56" s="10">
        <v>6.9809999999999999</v>
      </c>
      <c r="BV56" s="10">
        <v>13.023999999999999</v>
      </c>
      <c r="BW56" s="118">
        <v>1234.491</v>
      </c>
      <c r="BX56" s="10">
        <v>1215.634</v>
      </c>
      <c r="BY56" s="10">
        <v>5.3630000000000004</v>
      </c>
      <c r="BZ56" s="10">
        <v>7.1139999999999999</v>
      </c>
      <c r="CA56" s="10">
        <v>13.494</v>
      </c>
      <c r="CB56" s="118">
        <v>1236.1780000000001</v>
      </c>
      <c r="CC56" s="10">
        <v>1217.3</v>
      </c>
      <c r="CD56" s="10">
        <v>5.2910000000000004</v>
      </c>
      <c r="CE56" s="10">
        <v>7.17</v>
      </c>
      <c r="CF56" s="10">
        <v>13.587</v>
      </c>
      <c r="CG56" s="118">
        <v>1234.904</v>
      </c>
      <c r="CH56" s="10">
        <v>1216.2</v>
      </c>
      <c r="CI56" s="10">
        <v>5.0609999999999999</v>
      </c>
      <c r="CJ56" s="10">
        <v>7.444</v>
      </c>
      <c r="CK56" s="10">
        <v>13.643000000000001</v>
      </c>
      <c r="CL56" s="118">
        <v>1233.193</v>
      </c>
      <c r="CM56" s="10">
        <v>1214.0450000000001</v>
      </c>
      <c r="CN56" s="10">
        <v>5.3220000000000001</v>
      </c>
      <c r="CO56" s="10">
        <v>7.7270000000000003</v>
      </c>
      <c r="CP56" s="10">
        <v>13.826000000000001</v>
      </c>
      <c r="CQ56" s="118">
        <v>1238.0029999999999</v>
      </c>
      <c r="CR56" s="10">
        <v>1218.461</v>
      </c>
      <c r="CS56" s="10">
        <v>5.6390000000000002</v>
      </c>
      <c r="CT56" s="10">
        <v>8.4510000000000005</v>
      </c>
      <c r="CU56" s="10">
        <v>13.903</v>
      </c>
      <c r="CV56" s="118">
        <v>1245.2149999999999</v>
      </c>
      <c r="CW56" s="10">
        <v>1224.95</v>
      </c>
      <c r="CX56" s="10">
        <v>6.0060000000000002</v>
      </c>
      <c r="CY56" s="10">
        <v>8.5129999999999999</v>
      </c>
      <c r="CZ56" s="10">
        <v>14.259</v>
      </c>
      <c r="DA56" s="118">
        <v>1247.5540000000001</v>
      </c>
      <c r="DB56" s="10">
        <v>1226.549</v>
      </c>
      <c r="DC56" s="10">
        <v>6.282</v>
      </c>
      <c r="DD56" s="10">
        <v>8.9960000000000004</v>
      </c>
      <c r="DE56" s="10">
        <v>14.723000000000001</v>
      </c>
      <c r="DF56" s="118">
        <v>1253.04</v>
      </c>
      <c r="DG56" s="10">
        <v>1231.546</v>
      </c>
      <c r="DH56" s="10">
        <v>6.258</v>
      </c>
      <c r="DI56" s="10">
        <v>9.1780000000000008</v>
      </c>
      <c r="DJ56" s="10">
        <v>15.236000000000001</v>
      </c>
      <c r="DK56" s="118">
        <v>1277.1790000000001</v>
      </c>
      <c r="DL56" s="10">
        <v>1252.566</v>
      </c>
      <c r="DM56" s="10">
        <v>9.8989999999999991</v>
      </c>
      <c r="DN56" s="10">
        <v>9.8469999999999995</v>
      </c>
      <c r="DO56" s="10">
        <v>25.777999999999999</v>
      </c>
      <c r="DP56" s="201">
        <f>'Non Double Counted #''s'!T56/1000</f>
        <v>1284.663</v>
      </c>
      <c r="DQ56" s="10">
        <v>1258.8399999999999</v>
      </c>
      <c r="DR56" s="10">
        <v>10.875</v>
      </c>
      <c r="DS56" s="10">
        <v>10.896000000000001</v>
      </c>
      <c r="DT56" s="10">
        <v>26.381</v>
      </c>
      <c r="DU56" s="201">
        <f>'Non Double Counted #''s'!Z56/1000</f>
        <v>1293.6669999999999</v>
      </c>
      <c r="DV56" s="10">
        <v>1266.4860000000001</v>
      </c>
      <c r="DW56" s="10">
        <v>11.923999999999999</v>
      </c>
      <c r="DX56" s="10">
        <v>11.839</v>
      </c>
      <c r="DY56" s="10">
        <v>27.206</v>
      </c>
      <c r="DZ56" s="201">
        <f>'Non Double Counted #''s'!AF56/1000</f>
        <v>1302.729</v>
      </c>
      <c r="EA56" s="10">
        <v>1273.8869999999999</v>
      </c>
      <c r="EB56" s="10">
        <v>13.269</v>
      </c>
      <c r="EC56" s="10">
        <v>13.019</v>
      </c>
      <c r="ED56" s="10">
        <v>27.997</v>
      </c>
      <c r="EE56" s="201">
        <f>'Non Double Counted #''s'!AL56/1000</f>
        <v>1307.904</v>
      </c>
      <c r="EF56" s="10">
        <v>1277.961</v>
      </c>
      <c r="EG56" s="10">
        <v>14.250999999999999</v>
      </c>
      <c r="EH56" s="10">
        <v>14.045</v>
      </c>
      <c r="EI56" s="10">
        <v>28.523</v>
      </c>
      <c r="EJ56" s="201">
        <f>'Non Double Counted #''s'!AR56/1000</f>
        <v>1311.0440000000001</v>
      </c>
      <c r="EK56" s="10">
        <v>1279.818</v>
      </c>
      <c r="EL56" s="10">
        <v>15.262</v>
      </c>
      <c r="EM56" s="10">
        <v>14.912000000000001</v>
      </c>
      <c r="EN56" s="10">
        <v>29.262</v>
      </c>
      <c r="EO56" s="201">
        <f>'Non Double Counted #''s'!AX56/1000</f>
        <v>1313.355</v>
      </c>
      <c r="EP56" s="10">
        <v>1281.0530000000001</v>
      </c>
      <c r="EQ56" s="10">
        <v>16.259</v>
      </c>
      <c r="ER56" s="10">
        <v>15.779</v>
      </c>
      <c r="ES56" s="10">
        <v>29.677</v>
      </c>
      <c r="ET56" s="201">
        <f>'Non Double Counted #''s'!BD56/1000</f>
        <v>1315.3979999999999</v>
      </c>
      <c r="EU56" s="10">
        <v>1282.252</v>
      </c>
      <c r="EV56" s="10">
        <v>17.03</v>
      </c>
      <c r="EW56" s="10">
        <v>16.635999999999999</v>
      </c>
      <c r="EX56" s="10">
        <v>30.120999999999999</v>
      </c>
      <c r="EY56" s="201">
        <f>'Non Double Counted #''s'!BJ56/1000</f>
        <v>1316.4559999999999</v>
      </c>
      <c r="EZ56" s="10">
        <v>1282.3330000000001</v>
      </c>
      <c r="FA56" s="10">
        <v>17.777000000000001</v>
      </c>
      <c r="FB56" s="10">
        <v>17.399000000000001</v>
      </c>
      <c r="FC56" s="10">
        <v>30.780999999999999</v>
      </c>
      <c r="FD56" s="201">
        <f>'Non Double Counted #''s'!BP56/1000</f>
        <v>1318.3009999999999</v>
      </c>
      <c r="FE56" s="10">
        <v>1281.1479999999999</v>
      </c>
      <c r="FF56" s="10">
        <v>19.634</v>
      </c>
      <c r="FG56" s="10">
        <v>18.902000000000001</v>
      </c>
      <c r="FH56" s="10">
        <v>32.518000000000001</v>
      </c>
      <c r="FI56" s="201">
        <f>'Non Double Counted #''s'!BV56/1000</f>
        <v>1328.3610000000001</v>
      </c>
      <c r="FJ56" s="10">
        <v>1264.971</v>
      </c>
      <c r="FK56" s="10">
        <v>15.707000000000001</v>
      </c>
      <c r="FL56" s="10">
        <v>16.934999999999999</v>
      </c>
      <c r="FM56" s="10">
        <v>47.682999999999993</v>
      </c>
      <c r="FN56" s="201">
        <f>'Non Double Counted #''s'!CB56/1000</f>
        <v>1328.1880000000001</v>
      </c>
      <c r="FO56" s="10">
        <v>1271.136</v>
      </c>
      <c r="FP56" s="10">
        <v>21.605</v>
      </c>
      <c r="FQ56" s="10">
        <v>19.344999999999999</v>
      </c>
      <c r="FR56" s="271">
        <v>37.423999999999999</v>
      </c>
      <c r="FS56" s="274">
        <v>1329192</v>
      </c>
      <c r="FT56" s="23">
        <v>1266849</v>
      </c>
      <c r="FU56" s="23">
        <v>17603</v>
      </c>
      <c r="FV56" s="23">
        <v>18599</v>
      </c>
      <c r="FW56" s="113">
        <v>44740</v>
      </c>
      <c r="FX56" s="274">
        <v>1328302</v>
      </c>
      <c r="FY56" s="274">
        <v>1264756</v>
      </c>
      <c r="FZ56" s="274">
        <v>18064</v>
      </c>
      <c r="GA56" s="274">
        <v>19258</v>
      </c>
      <c r="GB56" s="6">
        <v>45482</v>
      </c>
    </row>
    <row r="57" spans="1:184" s="6" customFormat="1">
      <c r="A57" s="102" t="s">
        <v>53</v>
      </c>
      <c r="B57" s="10">
        <v>5149</v>
      </c>
      <c r="C57" s="10">
        <v>5023</v>
      </c>
      <c r="D57" s="10">
        <v>112</v>
      </c>
      <c r="E57" s="10">
        <v>14</v>
      </c>
      <c r="F57" s="118">
        <v>5689</v>
      </c>
      <c r="G57" s="10">
        <v>5483</v>
      </c>
      <c r="H57" s="10">
        <v>176</v>
      </c>
      <c r="I57" s="10">
        <v>30</v>
      </c>
      <c r="J57" s="118">
        <v>5737</v>
      </c>
      <c r="K57" s="10">
        <v>5363</v>
      </c>
      <c r="L57" s="10">
        <v>221</v>
      </c>
      <c r="M57" s="10">
        <v>141</v>
      </c>
      <c r="N57" s="10">
        <v>153</v>
      </c>
      <c r="O57" s="118">
        <v>6016.4250000000002</v>
      </c>
      <c r="P57" s="10">
        <v>5529.9960000000001</v>
      </c>
      <c r="Q57" s="10">
        <v>327.44</v>
      </c>
      <c r="R57" s="10">
        <v>287.56099999999998</v>
      </c>
      <c r="S57" s="10">
        <v>158.989</v>
      </c>
      <c r="T57" s="118">
        <v>6349.0969999999998</v>
      </c>
      <c r="U57" s="10">
        <v>5365.1390000000001</v>
      </c>
      <c r="V57" s="10">
        <v>337.15699999999998</v>
      </c>
      <c r="W57" s="10">
        <v>427.34</v>
      </c>
      <c r="X57" s="10">
        <v>646.80100000000004</v>
      </c>
      <c r="Y57" s="118">
        <v>5768.6670000000004</v>
      </c>
      <c r="Z57" s="10">
        <v>5445.0249999999996</v>
      </c>
      <c r="AA57" s="10">
        <v>249.596</v>
      </c>
      <c r="AB57" s="10">
        <v>158.11099999999999</v>
      </c>
      <c r="AC57" s="10">
        <v>74.046000000000006</v>
      </c>
      <c r="AD57" s="118">
        <v>5771.2120000000004</v>
      </c>
      <c r="AE57" s="10">
        <v>5430.991</v>
      </c>
      <c r="AF57" s="10">
        <v>256.66699999999997</v>
      </c>
      <c r="AG57" s="10">
        <v>170.02699999999999</v>
      </c>
      <c r="AH57" s="10">
        <v>83.554000000000002</v>
      </c>
      <c r="AI57" s="118">
        <v>5799.4129999999996</v>
      </c>
      <c r="AJ57" s="10">
        <v>5439.9870000000001</v>
      </c>
      <c r="AK57" s="10">
        <v>266.65199999999999</v>
      </c>
      <c r="AL57" s="10">
        <v>183.31899999999999</v>
      </c>
      <c r="AM57" s="10">
        <v>92.774000000000001</v>
      </c>
      <c r="AN57" s="118">
        <v>5840.78</v>
      </c>
      <c r="AO57" s="10">
        <v>5463.049</v>
      </c>
      <c r="AP57" s="10">
        <v>275.37799999999999</v>
      </c>
      <c r="AQ57" s="10">
        <v>197.70500000000001</v>
      </c>
      <c r="AR57" s="10">
        <v>102.35299999999999</v>
      </c>
      <c r="AS57" s="118">
        <v>5880.7489999999998</v>
      </c>
      <c r="AT57" s="10">
        <v>5483.7020000000002</v>
      </c>
      <c r="AU57" s="10">
        <v>284.87400000000002</v>
      </c>
      <c r="AV57" s="10">
        <v>212.09</v>
      </c>
      <c r="AW57" s="10">
        <v>112.173</v>
      </c>
      <c r="AX57" s="118">
        <v>5902.6989999999996</v>
      </c>
      <c r="AY57" s="10">
        <v>5487.7030000000004</v>
      </c>
      <c r="AZ57" s="10">
        <v>293.31900000000002</v>
      </c>
      <c r="BA57" s="10">
        <v>226.43100000000001</v>
      </c>
      <c r="BB57" s="10">
        <v>121.67700000000001</v>
      </c>
      <c r="BC57" s="118">
        <v>5935.2209999999995</v>
      </c>
      <c r="BD57" s="10">
        <v>5502.0349999999999</v>
      </c>
      <c r="BE57" s="10">
        <v>302.07100000000003</v>
      </c>
      <c r="BF57" s="10">
        <v>241.886</v>
      </c>
      <c r="BG57" s="10">
        <v>131.11500000000001</v>
      </c>
      <c r="BH57" s="118">
        <v>5979.9889999999996</v>
      </c>
      <c r="BI57" s="10">
        <v>5526.826</v>
      </c>
      <c r="BJ57" s="10">
        <v>311.94499999999999</v>
      </c>
      <c r="BK57" s="10">
        <v>258.81900000000002</v>
      </c>
      <c r="BL57" s="10">
        <v>141.21799999999999</v>
      </c>
      <c r="BM57" s="118">
        <v>6015.4849999999997</v>
      </c>
      <c r="BN57" s="10">
        <v>5541.96</v>
      </c>
      <c r="BO57" s="10">
        <v>321.85899999999998</v>
      </c>
      <c r="BP57" s="10">
        <v>275.541</v>
      </c>
      <c r="BQ57" s="10">
        <v>151.666</v>
      </c>
      <c r="BR57" s="118">
        <v>5996.9610000000002</v>
      </c>
      <c r="BS57" s="10">
        <v>5491.0680000000002</v>
      </c>
      <c r="BT57" s="10">
        <v>336.47</v>
      </c>
      <c r="BU57" s="10">
        <v>297.52499999999998</v>
      </c>
      <c r="BV57" s="10">
        <v>169.423</v>
      </c>
      <c r="BW57" s="118">
        <v>5992.1850000000004</v>
      </c>
      <c r="BX57" s="10">
        <v>5469.1319999999996</v>
      </c>
      <c r="BY57" s="10">
        <v>344.91300000000001</v>
      </c>
      <c r="BZ57" s="10">
        <v>306.22500000000002</v>
      </c>
      <c r="CA57" s="10">
        <v>178.14</v>
      </c>
      <c r="CB57" s="118">
        <v>6008.0439999999999</v>
      </c>
      <c r="CC57" s="10">
        <v>5465.91</v>
      </c>
      <c r="CD57" s="10">
        <v>353.91300000000001</v>
      </c>
      <c r="CE57" s="10">
        <v>316.46600000000001</v>
      </c>
      <c r="CF57" s="10">
        <v>188.221</v>
      </c>
      <c r="CG57" s="118">
        <v>6027.19</v>
      </c>
      <c r="CH57" s="10">
        <v>5469.7470000000003</v>
      </c>
      <c r="CI57" s="10">
        <v>360.43599999999998</v>
      </c>
      <c r="CJ57" s="10">
        <v>325.95699999999999</v>
      </c>
      <c r="CK57" s="10">
        <v>197.00700000000001</v>
      </c>
      <c r="CL57" s="118">
        <v>6057.9229999999998</v>
      </c>
      <c r="CM57" s="10">
        <v>5485.3119999999999</v>
      </c>
      <c r="CN57" s="10">
        <v>366.31900000000002</v>
      </c>
      <c r="CO57" s="10">
        <v>337.96100000000001</v>
      </c>
      <c r="CP57" s="10">
        <v>206.292</v>
      </c>
      <c r="CQ57" s="118">
        <v>6082.91</v>
      </c>
      <c r="CR57" s="10">
        <v>5493.8</v>
      </c>
      <c r="CS57" s="10">
        <v>373.28500000000003</v>
      </c>
      <c r="CT57" s="10">
        <v>349.298</v>
      </c>
      <c r="CU57" s="10">
        <v>215.82499999999999</v>
      </c>
      <c r="CV57" s="118">
        <v>6115.4759999999997</v>
      </c>
      <c r="CW57" s="10">
        <v>5503.7879999999996</v>
      </c>
      <c r="CX57" s="10">
        <v>384.54</v>
      </c>
      <c r="CY57" s="10">
        <v>361.85899999999998</v>
      </c>
      <c r="CZ57" s="10">
        <v>227.148</v>
      </c>
      <c r="DA57" s="118">
        <v>6144.4070000000002</v>
      </c>
      <c r="DB57" s="10">
        <v>5512.1440000000002</v>
      </c>
      <c r="DC57" s="10">
        <v>394.637</v>
      </c>
      <c r="DD57" s="10">
        <v>376.24299999999999</v>
      </c>
      <c r="DE57" s="10">
        <v>237.626</v>
      </c>
      <c r="DF57" s="118">
        <v>6175.1689999999999</v>
      </c>
      <c r="DG57" s="10">
        <v>5521.5420000000004</v>
      </c>
      <c r="DH57" s="10">
        <v>405.15899999999999</v>
      </c>
      <c r="DI57" s="10">
        <v>390.947</v>
      </c>
      <c r="DJ57" s="10">
        <v>248.46799999999999</v>
      </c>
      <c r="DK57" s="118">
        <v>6362.5829999999996</v>
      </c>
      <c r="DL57" s="10">
        <v>5674.6019999999999</v>
      </c>
      <c r="DM57" s="10">
        <v>443.42599999999999</v>
      </c>
      <c r="DN57" s="10">
        <v>445.541</v>
      </c>
      <c r="DO57" s="10">
        <v>320.29500000000002</v>
      </c>
      <c r="DP57" s="201">
        <f>'Non Double Counted #''s'!T57/1000</f>
        <v>6407.2690000000002</v>
      </c>
      <c r="DQ57" s="10">
        <v>5696.6440000000002</v>
      </c>
      <c r="DR57" s="10">
        <v>454.14699999999999</v>
      </c>
      <c r="DS57" s="10">
        <v>465.02100000000002</v>
      </c>
      <c r="DT57" s="10">
        <v>335.71800000000002</v>
      </c>
      <c r="DU57" s="201">
        <f>'Non Double Counted #''s'!Z57/1000</f>
        <v>6433.0429999999997</v>
      </c>
      <c r="DV57" s="10">
        <v>5703.3969999999999</v>
      </c>
      <c r="DW57" s="10">
        <v>463.495</v>
      </c>
      <c r="DX57" s="10">
        <v>481.49299999999999</v>
      </c>
      <c r="DY57" s="10">
        <v>348.48500000000001</v>
      </c>
      <c r="DZ57" s="201">
        <f>'Non Double Counted #''s'!AF57/1000</f>
        <v>6441.44</v>
      </c>
      <c r="EA57" s="10">
        <v>5696.777</v>
      </c>
      <c r="EB57" s="10">
        <v>470.99</v>
      </c>
      <c r="EC57" s="10">
        <v>495.59100000000001</v>
      </c>
      <c r="ED57" s="10">
        <v>358.79</v>
      </c>
      <c r="EE57" s="201">
        <f>'Non Double Counted #''s'!AL57/1000</f>
        <v>6437.4139999999998</v>
      </c>
      <c r="EF57" s="10">
        <v>5679.8410000000003</v>
      </c>
      <c r="EG57" s="10">
        <v>476.68599999999998</v>
      </c>
      <c r="EH57" s="10">
        <v>507.96899999999999</v>
      </c>
      <c r="EI57" s="10">
        <v>368.65100000000001</v>
      </c>
      <c r="EJ57" s="201">
        <f>'Non Double Counted #''s'!AR57/1000</f>
        <v>6434.3429999999998</v>
      </c>
      <c r="EK57" s="10">
        <v>5663.8410000000003</v>
      </c>
      <c r="EL57" s="10">
        <v>482.76900000000001</v>
      </c>
      <c r="EM57" s="10">
        <v>520.85699999999997</v>
      </c>
      <c r="EN57" s="10">
        <v>378.26600000000002</v>
      </c>
      <c r="EO57" s="201">
        <f>'Non Double Counted #''s'!AX57/1000</f>
        <v>6443.424</v>
      </c>
      <c r="EP57" s="10">
        <v>5658.5140000000001</v>
      </c>
      <c r="EQ57" s="10">
        <v>490.73700000000002</v>
      </c>
      <c r="ER57" s="10">
        <v>536.79499999999996</v>
      </c>
      <c r="ES57" s="10">
        <v>387.767</v>
      </c>
      <c r="ET57" s="201">
        <f>'Non Double Counted #''s'!BD57/1000</f>
        <v>6467.915</v>
      </c>
      <c r="EU57" s="10">
        <v>5668.9709999999995</v>
      </c>
      <c r="EV57" s="10">
        <v>498.45699999999999</v>
      </c>
      <c r="EW57" s="10">
        <v>554.50800000000004</v>
      </c>
      <c r="EX57" s="10">
        <v>397.28500000000003</v>
      </c>
      <c r="EY57" s="201">
        <f>'Non Double Counted #''s'!BJ57/1000</f>
        <v>6497.9669999999996</v>
      </c>
      <c r="EZ57" s="10">
        <v>5683.8419999999996</v>
      </c>
      <c r="FA57" s="10">
        <v>505.88</v>
      </c>
      <c r="FB57" s="10">
        <v>574.21699999999998</v>
      </c>
      <c r="FC57" s="10">
        <v>408.12</v>
      </c>
      <c r="FD57" s="201">
        <f>'Non Double Counted #''s'!BP57/1000</f>
        <v>6593.5870000000004</v>
      </c>
      <c r="FE57" s="10">
        <v>5752.2219999999998</v>
      </c>
      <c r="FF57" s="10">
        <v>523.673</v>
      </c>
      <c r="FG57" s="10">
        <v>603.00900000000001</v>
      </c>
      <c r="FH57" s="10">
        <v>423.32600000000002</v>
      </c>
      <c r="FI57" s="201">
        <f>'Non Double Counted #''s'!BV57/1000</f>
        <v>6547.6289999999999</v>
      </c>
      <c r="FJ57" s="10">
        <v>5265.2359999999999</v>
      </c>
      <c r="FK57" s="10">
        <v>434.39800000000002</v>
      </c>
      <c r="FL57" s="10">
        <v>627.654</v>
      </c>
      <c r="FM57" s="10">
        <v>847.99499999999989</v>
      </c>
      <c r="FN57" s="201">
        <f>'Non Double Counted #''s'!CB57/1000</f>
        <v>6587.5360000000001</v>
      </c>
      <c r="FO57" s="10">
        <v>5123.2820000000002</v>
      </c>
      <c r="FP57" s="10">
        <v>471.577</v>
      </c>
      <c r="FQ57" s="10">
        <v>681.87400000000002</v>
      </c>
      <c r="FR57" s="271">
        <v>450.452</v>
      </c>
      <c r="FS57" s="274">
        <v>6646144</v>
      </c>
      <c r="FT57" s="23">
        <v>5560222</v>
      </c>
      <c r="FU57" s="23">
        <v>525799</v>
      </c>
      <c r="FV57" s="23">
        <v>674073</v>
      </c>
      <c r="FW57" s="113">
        <v>560123</v>
      </c>
      <c r="FX57" s="274">
        <v>6692824</v>
      </c>
      <c r="FY57" s="274">
        <v>5570903</v>
      </c>
      <c r="FZ57" s="274">
        <v>539446</v>
      </c>
      <c r="GA57" s="274">
        <v>703679</v>
      </c>
      <c r="GB57" s="6">
        <v>582475</v>
      </c>
    </row>
    <row r="58" spans="1:184" s="6" customFormat="1">
      <c r="A58" s="102" t="s">
        <v>60</v>
      </c>
      <c r="B58" s="10">
        <v>607</v>
      </c>
      <c r="C58" s="10">
        <v>604</v>
      </c>
      <c r="D58" s="10">
        <v>2</v>
      </c>
      <c r="E58" s="10">
        <v>1</v>
      </c>
      <c r="F58" s="118">
        <v>738</v>
      </c>
      <c r="G58" s="10">
        <v>733</v>
      </c>
      <c r="H58" s="10">
        <v>3</v>
      </c>
      <c r="I58" s="10">
        <v>2</v>
      </c>
      <c r="J58" s="118">
        <v>921</v>
      </c>
      <c r="K58" s="10">
        <v>910</v>
      </c>
      <c r="L58" s="10">
        <v>4</v>
      </c>
      <c r="M58" s="10">
        <v>6</v>
      </c>
      <c r="N58" s="10">
        <v>6.5</v>
      </c>
      <c r="O58" s="118">
        <v>1109.252</v>
      </c>
      <c r="P58" s="10">
        <v>1090.365</v>
      </c>
      <c r="Q58" s="10">
        <v>7.3579999999999997</v>
      </c>
      <c r="R58" s="10">
        <v>11.333</v>
      </c>
      <c r="S58" s="10">
        <v>11.529</v>
      </c>
      <c r="T58" s="118">
        <v>1235.7860000000001</v>
      </c>
      <c r="U58" s="10">
        <v>1186.4480000000001</v>
      </c>
      <c r="V58" s="10">
        <v>8.984</v>
      </c>
      <c r="W58" s="10">
        <v>19.91</v>
      </c>
      <c r="X58" s="10">
        <v>40.353999999999999</v>
      </c>
      <c r="Y58" s="118">
        <v>936.64200000000005</v>
      </c>
      <c r="Z58" s="10">
        <v>926.63699999999994</v>
      </c>
      <c r="AA58" s="10">
        <v>4.415</v>
      </c>
      <c r="AB58" s="10">
        <v>6.2130000000000001</v>
      </c>
      <c r="AC58" s="10">
        <v>5.59</v>
      </c>
      <c r="AD58" s="118">
        <v>947.71699999999998</v>
      </c>
      <c r="AE58" s="10">
        <v>936.85400000000004</v>
      </c>
      <c r="AF58" s="10">
        <v>4.6740000000000004</v>
      </c>
      <c r="AG58" s="10">
        <v>6.6210000000000004</v>
      </c>
      <c r="AH58" s="10">
        <v>6.1890000000000001</v>
      </c>
      <c r="AI58" s="118">
        <v>958.12300000000005</v>
      </c>
      <c r="AJ58" s="10">
        <v>946.39499999999998</v>
      </c>
      <c r="AK58" s="10">
        <v>4.97</v>
      </c>
      <c r="AL58" s="10">
        <v>7.0469999999999997</v>
      </c>
      <c r="AM58" s="10">
        <v>6.758</v>
      </c>
      <c r="AN58" s="118">
        <v>976.86300000000006</v>
      </c>
      <c r="AO58" s="10">
        <v>964.18299999999999</v>
      </c>
      <c r="AP58" s="10">
        <v>5.2889999999999997</v>
      </c>
      <c r="AQ58" s="10">
        <v>7.5789999999999997</v>
      </c>
      <c r="AR58" s="10">
        <v>7.391</v>
      </c>
      <c r="AS58" s="118">
        <v>996.75699999999995</v>
      </c>
      <c r="AT58" s="10">
        <v>983.02700000000004</v>
      </c>
      <c r="AU58" s="10">
        <v>5.6509999999999998</v>
      </c>
      <c r="AV58" s="10">
        <v>8.1210000000000004</v>
      </c>
      <c r="AW58" s="10">
        <v>8.0790000000000006</v>
      </c>
      <c r="AX58" s="118">
        <v>1025.056</v>
      </c>
      <c r="AY58" s="10">
        <v>1010.2190000000001</v>
      </c>
      <c r="AZ58" s="10">
        <v>6.0190000000000001</v>
      </c>
      <c r="BA58" s="10">
        <v>8.7639999999999993</v>
      </c>
      <c r="BB58" s="10">
        <v>8.8179999999999996</v>
      </c>
      <c r="BC58" s="118">
        <v>1054.2829999999999</v>
      </c>
      <c r="BD58" s="10">
        <v>1038.32</v>
      </c>
      <c r="BE58" s="10">
        <v>6.4029999999999996</v>
      </c>
      <c r="BF58" s="10">
        <v>9.4629999999999992</v>
      </c>
      <c r="BG58" s="10">
        <v>9.56</v>
      </c>
      <c r="BH58" s="118">
        <v>1082.576</v>
      </c>
      <c r="BI58" s="10">
        <v>1065.5039999999999</v>
      </c>
      <c r="BJ58" s="10">
        <v>6.7640000000000002</v>
      </c>
      <c r="BK58" s="10">
        <v>10.212999999999999</v>
      </c>
      <c r="BL58" s="10">
        <v>10.308</v>
      </c>
      <c r="BM58" s="118">
        <v>1104.5239999999999</v>
      </c>
      <c r="BN58" s="10">
        <v>1086.2950000000001</v>
      </c>
      <c r="BO58" s="10">
        <v>7.149</v>
      </c>
      <c r="BP58" s="10">
        <v>10.913</v>
      </c>
      <c r="BQ58" s="10">
        <v>11.08</v>
      </c>
      <c r="BR58" s="118">
        <v>1106.944</v>
      </c>
      <c r="BS58" s="10">
        <v>1088.471</v>
      </c>
      <c r="BT58" s="10">
        <v>6.6989999999999998</v>
      </c>
      <c r="BU58" s="10">
        <v>11.542999999999999</v>
      </c>
      <c r="BV58" s="10">
        <v>11.773999999999999</v>
      </c>
      <c r="BW58" s="118">
        <v>1113.5139999999999</v>
      </c>
      <c r="BX58" s="10">
        <v>1094.3820000000001</v>
      </c>
      <c r="BY58" s="10">
        <v>6.8380000000000001</v>
      </c>
      <c r="BZ58" s="10">
        <v>12.042999999999999</v>
      </c>
      <c r="CA58" s="10">
        <v>12.294</v>
      </c>
      <c r="CB58" s="118">
        <v>1122.1410000000001</v>
      </c>
      <c r="CC58" s="10">
        <v>1102.268</v>
      </c>
      <c r="CD58" s="10">
        <v>6.9989999999999997</v>
      </c>
      <c r="CE58" s="10">
        <v>13.317</v>
      </c>
      <c r="CF58" s="10">
        <v>12.874000000000001</v>
      </c>
      <c r="CG58" s="118">
        <v>1133.3800000000001</v>
      </c>
      <c r="CH58" s="10">
        <v>1112.943</v>
      </c>
      <c r="CI58" s="10">
        <v>7.4909999999999997</v>
      </c>
      <c r="CJ58" s="10">
        <v>14.308999999999999</v>
      </c>
      <c r="CK58" s="10">
        <v>12.946</v>
      </c>
      <c r="CL58" s="118">
        <v>1146.183</v>
      </c>
      <c r="CM58" s="10">
        <v>1124.5830000000001</v>
      </c>
      <c r="CN58" s="10">
        <v>7.6420000000000003</v>
      </c>
      <c r="CO58" s="10">
        <v>14.866</v>
      </c>
      <c r="CP58" s="10">
        <v>13.958</v>
      </c>
      <c r="CQ58" s="118">
        <v>1159.546</v>
      </c>
      <c r="CR58" s="10">
        <v>1136.4259999999999</v>
      </c>
      <c r="CS58" s="10">
        <v>8.1020000000000003</v>
      </c>
      <c r="CT58" s="10">
        <v>15.804</v>
      </c>
      <c r="CU58" s="10">
        <v>15.018000000000001</v>
      </c>
      <c r="CV58" s="118">
        <v>1173.239</v>
      </c>
      <c r="CW58" s="10">
        <v>1149.258</v>
      </c>
      <c r="CX58" s="10">
        <v>8.3650000000000002</v>
      </c>
      <c r="CY58" s="10">
        <v>16.893999999999998</v>
      </c>
      <c r="CZ58" s="10">
        <v>15.616</v>
      </c>
      <c r="DA58" s="118">
        <v>1185.8230000000001</v>
      </c>
      <c r="DB58" s="10">
        <v>1160.886</v>
      </c>
      <c r="DC58" s="10">
        <v>8.4700000000000006</v>
      </c>
      <c r="DD58" s="10">
        <v>17.928999999999998</v>
      </c>
      <c r="DE58" s="10">
        <v>16.466999999999999</v>
      </c>
      <c r="DF58" s="118">
        <v>1201.134</v>
      </c>
      <c r="DG58" s="10">
        <v>1174.519</v>
      </c>
      <c r="DH58" s="10">
        <v>9.0440000000000005</v>
      </c>
      <c r="DI58" s="10">
        <v>19.552</v>
      </c>
      <c r="DJ58" s="10">
        <v>17.571000000000002</v>
      </c>
      <c r="DK58" s="118">
        <v>1240.3610000000001</v>
      </c>
      <c r="DL58" s="10">
        <v>1209.9570000000001</v>
      </c>
      <c r="DM58" s="10">
        <v>12.99</v>
      </c>
      <c r="DN58" s="10">
        <v>21.306999999999999</v>
      </c>
      <c r="DO58" s="10">
        <v>28.100999999999999</v>
      </c>
      <c r="DP58" s="201">
        <f>'Non Double Counted #''s'!T58/1000</f>
        <v>1256.625</v>
      </c>
      <c r="DQ58" s="10">
        <v>1223.5239999999999</v>
      </c>
      <c r="DR58" s="10">
        <v>14.242000000000001</v>
      </c>
      <c r="DS58" s="10">
        <v>23.538</v>
      </c>
      <c r="DT58" s="10">
        <v>30.125</v>
      </c>
      <c r="DU58" s="201">
        <f>'Non Double Counted #''s'!Z58/1000</f>
        <v>1270.701</v>
      </c>
      <c r="DV58" s="10">
        <v>1235.278</v>
      </c>
      <c r="DW58" s="10">
        <v>15.276</v>
      </c>
      <c r="DX58" s="10">
        <v>25.663</v>
      </c>
      <c r="DY58" s="10">
        <v>32.018999999999998</v>
      </c>
      <c r="DZ58" s="201">
        <f>'Non Double Counted #''s'!AF58/1000</f>
        <v>1281.26</v>
      </c>
      <c r="EA58" s="10">
        <v>1243.778</v>
      </c>
      <c r="EB58" s="10">
        <v>16.302</v>
      </c>
      <c r="EC58" s="10">
        <v>27.408000000000001</v>
      </c>
      <c r="ED58" s="10">
        <v>33.576999999999998</v>
      </c>
      <c r="EE58" s="201">
        <f>'Non Double Counted #''s'!AL58/1000</f>
        <v>1292.0640000000001</v>
      </c>
      <c r="EF58" s="10">
        <v>1252.7070000000001</v>
      </c>
      <c r="EG58" s="10">
        <v>17.239999999999998</v>
      </c>
      <c r="EH58" s="10">
        <v>29.114999999999998</v>
      </c>
      <c r="EI58" s="10">
        <v>34.963999999999999</v>
      </c>
      <c r="EJ58" s="201">
        <f>'Non Double Counted #''s'!AR58/1000</f>
        <v>1300.53</v>
      </c>
      <c r="EK58" s="10">
        <v>1259.1990000000001</v>
      </c>
      <c r="EL58" s="10">
        <v>18.170999999999999</v>
      </c>
      <c r="EM58" s="10">
        <v>30.8</v>
      </c>
      <c r="EN58" s="10">
        <v>36.44</v>
      </c>
      <c r="EO58" s="201">
        <f>'Non Double Counted #''s'!AX58/1000</f>
        <v>1308.8240000000001</v>
      </c>
      <c r="EP58" s="10">
        <v>1265.67</v>
      </c>
      <c r="EQ58" s="10">
        <v>19.277999999999999</v>
      </c>
      <c r="ER58" s="10">
        <v>32.515999999999998</v>
      </c>
      <c r="ES58" s="10">
        <v>37.725999999999999</v>
      </c>
      <c r="ET58" s="201">
        <f>'Non Double Counted #''s'!BD58/1000</f>
        <v>1312.2560000000001</v>
      </c>
      <c r="EU58" s="10">
        <v>1267.6849999999999</v>
      </c>
      <c r="EV58" s="10">
        <v>20.016999999999999</v>
      </c>
      <c r="EW58" s="10">
        <v>34.110999999999997</v>
      </c>
      <c r="EX58" s="10">
        <v>38.793999999999997</v>
      </c>
      <c r="EY58" s="201">
        <f>'Non Double Counted #''s'!BJ58/1000</f>
        <v>1315.809</v>
      </c>
      <c r="EZ58" s="10">
        <v>1269.8499999999999</v>
      </c>
      <c r="FA58" s="10">
        <v>20.788</v>
      </c>
      <c r="FB58" s="10">
        <v>35.579000000000001</v>
      </c>
      <c r="FC58" s="10">
        <v>39.893000000000001</v>
      </c>
      <c r="FD58" s="201">
        <f>'Non Double Counted #''s'!BP58/1000</f>
        <v>1324.575</v>
      </c>
      <c r="FE58" s="10">
        <v>1275.5409999999999</v>
      </c>
      <c r="FF58" s="10">
        <v>23.137</v>
      </c>
      <c r="FG58" s="10">
        <v>37.86</v>
      </c>
      <c r="FH58" s="10">
        <v>41.253</v>
      </c>
      <c r="FI58" s="201">
        <f>'Non Double Counted #''s'!BV58/1000</f>
        <v>1316.47</v>
      </c>
      <c r="FJ58" s="10">
        <v>1236.05</v>
      </c>
      <c r="FK58" s="10">
        <v>15.035</v>
      </c>
      <c r="FL58" s="10">
        <v>36.704000000000001</v>
      </c>
      <c r="FM58" s="10">
        <v>65.385000000000005</v>
      </c>
      <c r="FN58" s="201">
        <f>'Non Double Counted #''s'!CB58/1000</f>
        <v>1318.194</v>
      </c>
      <c r="FO58" s="10">
        <v>1231.721</v>
      </c>
      <c r="FP58" s="10">
        <v>20.654</v>
      </c>
      <c r="FQ58" s="10">
        <v>40.674999999999997</v>
      </c>
      <c r="FR58" s="271">
        <v>45.843000000000004</v>
      </c>
      <c r="FS58" s="274">
        <v>1320718</v>
      </c>
      <c r="FT58" s="23">
        <v>1247076</v>
      </c>
      <c r="FU58" s="23">
        <v>18374</v>
      </c>
      <c r="FV58" s="23">
        <v>40042</v>
      </c>
      <c r="FW58" s="113">
        <v>55268</v>
      </c>
      <c r="FX58" s="274">
        <v>1323459</v>
      </c>
      <c r="FY58" s="274">
        <v>1247187</v>
      </c>
      <c r="FZ58" s="274">
        <v>19317</v>
      </c>
      <c r="GA58" s="274">
        <v>41992</v>
      </c>
      <c r="GB58" s="6">
        <v>56955</v>
      </c>
    </row>
    <row r="59" spans="1:184" s="6" customFormat="1">
      <c r="A59" s="102" t="s">
        <v>61</v>
      </c>
      <c r="B59" s="10">
        <v>6067</v>
      </c>
      <c r="C59" s="10">
        <v>5539</v>
      </c>
      <c r="D59" s="10">
        <v>515</v>
      </c>
      <c r="E59" s="10">
        <v>13</v>
      </c>
      <c r="F59" s="118">
        <v>7171</v>
      </c>
      <c r="G59" s="10">
        <v>6365</v>
      </c>
      <c r="H59" s="10">
        <v>771</v>
      </c>
      <c r="I59" s="10">
        <v>35</v>
      </c>
      <c r="J59" s="118">
        <v>7364</v>
      </c>
      <c r="K59" s="10">
        <v>6127</v>
      </c>
      <c r="L59" s="10">
        <v>925</v>
      </c>
      <c r="M59" s="10">
        <v>492</v>
      </c>
      <c r="N59" s="10">
        <v>312.3</v>
      </c>
      <c r="O59" s="118">
        <v>7747.75</v>
      </c>
      <c r="P59" s="10">
        <v>6377.7020000000002</v>
      </c>
      <c r="Q59" s="10">
        <v>1077.1189999999999</v>
      </c>
      <c r="R59" s="10">
        <v>747.73699999999997</v>
      </c>
      <c r="S59" s="10">
        <v>292.92899999999997</v>
      </c>
      <c r="T59" s="118">
        <v>8414.35</v>
      </c>
      <c r="U59" s="10">
        <v>6099.4390000000003</v>
      </c>
      <c r="V59" s="10">
        <v>1127.2660000000001</v>
      </c>
      <c r="W59" s="10">
        <v>1116.1489999999999</v>
      </c>
      <c r="X59" s="10">
        <v>1187.645</v>
      </c>
      <c r="Y59" s="118">
        <v>7407.4650000000001</v>
      </c>
      <c r="Z59" s="10">
        <v>6320.5190000000002</v>
      </c>
      <c r="AA59" s="10">
        <v>945.94200000000001</v>
      </c>
      <c r="AB59" s="10">
        <v>525.71600000000001</v>
      </c>
      <c r="AC59" s="10">
        <v>141.00399999999999</v>
      </c>
      <c r="AD59" s="118">
        <v>7430.9610000000002</v>
      </c>
      <c r="AE59" s="10">
        <v>6316.55</v>
      </c>
      <c r="AF59" s="10">
        <v>956.09100000000001</v>
      </c>
      <c r="AG59" s="10">
        <v>544.54300000000001</v>
      </c>
      <c r="AH59" s="10">
        <v>158.32</v>
      </c>
      <c r="AI59" s="118">
        <v>7467.8090000000002</v>
      </c>
      <c r="AJ59" s="10">
        <v>6324.9030000000002</v>
      </c>
      <c r="AK59" s="10">
        <v>968.49</v>
      </c>
      <c r="AL59" s="10">
        <v>565.87699999999995</v>
      </c>
      <c r="AM59" s="10">
        <v>174.416</v>
      </c>
      <c r="AN59" s="118">
        <v>7515.4970000000003</v>
      </c>
      <c r="AO59" s="10">
        <v>6341.7020000000002</v>
      </c>
      <c r="AP59" s="10">
        <v>982.34100000000001</v>
      </c>
      <c r="AQ59" s="10">
        <v>590.726</v>
      </c>
      <c r="AR59" s="10">
        <v>191.45400000000001</v>
      </c>
      <c r="AS59" s="118">
        <v>7565.5309999999999</v>
      </c>
      <c r="AT59" s="10">
        <v>6359.8379999999997</v>
      </c>
      <c r="AU59" s="10">
        <v>997.07</v>
      </c>
      <c r="AV59" s="10">
        <v>614.99400000000003</v>
      </c>
      <c r="AW59" s="10">
        <v>208.62299999999999</v>
      </c>
      <c r="AX59" s="118">
        <v>7622.16</v>
      </c>
      <c r="AY59" s="10">
        <v>6384.0889999999999</v>
      </c>
      <c r="AZ59" s="10">
        <v>1011.797</v>
      </c>
      <c r="BA59" s="10">
        <v>641.23599999999999</v>
      </c>
      <c r="BB59" s="10">
        <v>226.274</v>
      </c>
      <c r="BC59" s="118">
        <v>7670.75</v>
      </c>
      <c r="BD59" s="10">
        <v>6399.6440000000002</v>
      </c>
      <c r="BE59" s="10">
        <v>1027.6479999999999</v>
      </c>
      <c r="BF59" s="10">
        <v>668.255</v>
      </c>
      <c r="BG59" s="10">
        <v>243.458</v>
      </c>
      <c r="BH59" s="118">
        <v>7712.3379999999997</v>
      </c>
      <c r="BI59" s="10">
        <v>6407.1210000000001</v>
      </c>
      <c r="BJ59" s="10">
        <v>1044.0540000000001</v>
      </c>
      <c r="BK59" s="10">
        <v>696.60400000000004</v>
      </c>
      <c r="BL59" s="10">
        <v>261.16300000000001</v>
      </c>
      <c r="BM59" s="118">
        <v>7726.09</v>
      </c>
      <c r="BN59" s="10">
        <v>6389.7219999999998</v>
      </c>
      <c r="BO59" s="10">
        <v>1057.57</v>
      </c>
      <c r="BP59" s="10">
        <v>721.072</v>
      </c>
      <c r="BQ59" s="10">
        <v>278.798</v>
      </c>
      <c r="BR59" s="118">
        <v>7783.8639999999996</v>
      </c>
      <c r="BS59" s="10">
        <v>6376.0950000000003</v>
      </c>
      <c r="BT59" s="10">
        <v>1094.3040000000001</v>
      </c>
      <c r="BU59" s="10">
        <v>779.48400000000004</v>
      </c>
      <c r="BV59" s="10">
        <v>313.46499999999997</v>
      </c>
      <c r="BW59" s="118">
        <v>7826.2539999999999</v>
      </c>
      <c r="BX59" s="10">
        <v>6380.7759999999998</v>
      </c>
      <c r="BY59" s="10">
        <v>1111.201</v>
      </c>
      <c r="BZ59" s="10">
        <v>808.31200000000001</v>
      </c>
      <c r="CA59" s="10">
        <v>334.27699999999999</v>
      </c>
      <c r="CB59" s="118">
        <v>7873.4679999999998</v>
      </c>
      <c r="CC59" s="10">
        <v>6391.4059999999999</v>
      </c>
      <c r="CD59" s="10">
        <v>1125.308</v>
      </c>
      <c r="CE59" s="10">
        <v>840.40700000000004</v>
      </c>
      <c r="CF59" s="10">
        <v>356.75400000000002</v>
      </c>
      <c r="CG59" s="118">
        <v>7916.143</v>
      </c>
      <c r="CH59" s="10">
        <v>6400.2470000000003</v>
      </c>
      <c r="CI59" s="10">
        <v>1138.8820000000001</v>
      </c>
      <c r="CJ59" s="10">
        <v>869.59500000000003</v>
      </c>
      <c r="CK59" s="10">
        <v>377.01400000000001</v>
      </c>
      <c r="CL59" s="118">
        <v>7962.2550000000001</v>
      </c>
      <c r="CM59" s="10">
        <v>6413.6750000000002</v>
      </c>
      <c r="CN59" s="10">
        <v>1150.3240000000001</v>
      </c>
      <c r="CO59" s="10">
        <v>900.28200000000004</v>
      </c>
      <c r="CP59" s="10">
        <v>398.25599999999997</v>
      </c>
      <c r="CQ59" s="118">
        <v>8007.9049999999997</v>
      </c>
      <c r="CR59" s="10">
        <v>6425.2039999999997</v>
      </c>
      <c r="CS59" s="10">
        <v>1161.6079999999999</v>
      </c>
      <c r="CT59" s="10">
        <v>932.31299999999999</v>
      </c>
      <c r="CU59" s="10">
        <v>421.09300000000002</v>
      </c>
      <c r="CV59" s="118">
        <v>8054.1779999999999</v>
      </c>
      <c r="CW59" s="10">
        <v>6434.2340000000004</v>
      </c>
      <c r="CX59" s="10">
        <v>1174.1400000000001</v>
      </c>
      <c r="CY59" s="10">
        <v>966.48199999999997</v>
      </c>
      <c r="CZ59" s="10">
        <v>445.80399999999997</v>
      </c>
      <c r="DA59" s="118">
        <v>8095.5420000000004</v>
      </c>
      <c r="DB59" s="10">
        <v>6440.7790000000005</v>
      </c>
      <c r="DC59" s="10">
        <v>1186.4849999999999</v>
      </c>
      <c r="DD59" s="10">
        <v>997.05499999999995</v>
      </c>
      <c r="DE59" s="10">
        <v>468.27800000000002</v>
      </c>
      <c r="DF59" s="118">
        <v>8143.4120000000003</v>
      </c>
      <c r="DG59" s="10">
        <v>6453.9219999999996</v>
      </c>
      <c r="DH59" s="10">
        <v>1197.43</v>
      </c>
      <c r="DI59" s="10">
        <v>1027.277</v>
      </c>
      <c r="DJ59" s="10">
        <v>492.06</v>
      </c>
      <c r="DK59" s="118">
        <v>8430.9130000000005</v>
      </c>
      <c r="DL59" s="10">
        <v>6668.808</v>
      </c>
      <c r="DM59" s="10">
        <v>1263.145</v>
      </c>
      <c r="DN59" s="10">
        <v>1147.0809999999999</v>
      </c>
      <c r="DO59" s="10">
        <v>597.77200000000005</v>
      </c>
      <c r="DP59" s="201">
        <f>'Non Double Counted #''s'!T59/1000</f>
        <v>8490.9419999999991</v>
      </c>
      <c r="DQ59" s="10">
        <v>6691.9390000000003</v>
      </c>
      <c r="DR59" s="10">
        <v>1275.2929999999999</v>
      </c>
      <c r="DS59" s="10">
        <v>1188.8910000000001</v>
      </c>
      <c r="DT59" s="10">
        <v>627.09100000000001</v>
      </c>
      <c r="DU59" s="201">
        <f>'Non Double Counted #''s'!Z59/1000</f>
        <v>8547.41</v>
      </c>
      <c r="DV59" s="10">
        <v>6713.8339999999998</v>
      </c>
      <c r="DW59" s="10">
        <v>1286.098</v>
      </c>
      <c r="DX59" s="10">
        <v>1230.0820000000001</v>
      </c>
      <c r="DY59" s="10">
        <v>655.41499999999996</v>
      </c>
      <c r="DZ59" s="201">
        <f>'Non Double Counted #''s'!AF59/1000</f>
        <v>8589.5619999999999</v>
      </c>
      <c r="EA59" s="10">
        <v>6725.9229999999998</v>
      </c>
      <c r="EB59" s="10">
        <v>1295.5070000000001</v>
      </c>
      <c r="EC59" s="10">
        <v>1269.703</v>
      </c>
      <c r="ED59" s="10">
        <v>680.39099999999996</v>
      </c>
      <c r="EE59" s="201">
        <f>'Non Double Counted #''s'!AL59/1000</f>
        <v>8620.77</v>
      </c>
      <c r="EF59" s="10">
        <v>6730.5039999999999</v>
      </c>
      <c r="EG59" s="10">
        <v>1302.9259999999999</v>
      </c>
      <c r="EH59" s="10">
        <v>1306.2339999999999</v>
      </c>
      <c r="EI59" s="10">
        <v>703.81799999999998</v>
      </c>
      <c r="EJ59" s="201">
        <f>'Non Double Counted #''s'!AR59/1000</f>
        <v>8634.6569999999992</v>
      </c>
      <c r="EK59" s="10">
        <v>6721.6779999999999</v>
      </c>
      <c r="EL59" s="10">
        <v>1307.1130000000001</v>
      </c>
      <c r="EM59" s="10">
        <v>1339.5250000000001</v>
      </c>
      <c r="EN59" s="10">
        <v>726.44100000000003</v>
      </c>
      <c r="EO59" s="201">
        <f>'Non Double Counted #''s'!AX59/1000</f>
        <v>8640.2180000000008</v>
      </c>
      <c r="EP59" s="10">
        <v>6707.5640000000003</v>
      </c>
      <c r="EQ59" s="10">
        <v>1310.7449999999999</v>
      </c>
      <c r="ER59" s="10">
        <v>1371.4690000000001</v>
      </c>
      <c r="ES59" s="10">
        <v>746.44200000000001</v>
      </c>
      <c r="ET59" s="201">
        <f>'Non Double Counted #''s'!BD59/1000</f>
        <v>8653.1260000000002</v>
      </c>
      <c r="EU59" s="10">
        <v>6698.6409999999996</v>
      </c>
      <c r="EV59" s="10">
        <v>1315.624</v>
      </c>
      <c r="EW59" s="10">
        <v>1405.7719999999999</v>
      </c>
      <c r="EX59" s="10">
        <v>767.48599999999999</v>
      </c>
      <c r="EY59" s="201">
        <f>'Non Double Counted #''s'!BJ59/1000</f>
        <v>8682.6610000000001</v>
      </c>
      <c r="EZ59" s="10">
        <v>6702.6310000000003</v>
      </c>
      <c r="FA59" s="10">
        <v>1323.684</v>
      </c>
      <c r="FB59" s="10">
        <v>1446.6569999999999</v>
      </c>
      <c r="FC59" s="10">
        <v>789.404</v>
      </c>
      <c r="FD59" s="201">
        <f>'Non Double Counted #''s'!BP59/1000</f>
        <v>8707.7389999999996</v>
      </c>
      <c r="FE59" s="10">
        <v>6703.6570000000002</v>
      </c>
      <c r="FF59" s="10">
        <v>1330.922</v>
      </c>
      <c r="FG59" s="10">
        <v>1482.683</v>
      </c>
      <c r="FH59" s="10">
        <v>809.05799999999999</v>
      </c>
      <c r="FI59" s="201">
        <f>'Non Double Counted #''s'!BV59/1000</f>
        <v>8791.8940000000002</v>
      </c>
      <c r="FJ59" s="10">
        <v>6029.2479999999996</v>
      </c>
      <c r="FK59" s="10">
        <v>1204.826</v>
      </c>
      <c r="FL59" s="10">
        <v>1555.144</v>
      </c>
      <c r="FM59" s="10">
        <v>1557.8199999999997</v>
      </c>
      <c r="FN59" s="201">
        <f>'Non Double Counted #''s'!CB59/1000</f>
        <v>8821.1550000000007</v>
      </c>
      <c r="FO59" s="10">
        <v>5292.5910000000003</v>
      </c>
      <c r="FP59" s="10">
        <v>1199.617</v>
      </c>
      <c r="FQ59" s="10">
        <v>1654.347</v>
      </c>
      <c r="FR59" s="271">
        <v>856.63099999999997</v>
      </c>
      <c r="FS59" s="275">
        <v>8864590</v>
      </c>
      <c r="FT59" s="23">
        <v>6538430</v>
      </c>
      <c r="FU59" s="23">
        <v>1298879</v>
      </c>
      <c r="FV59" s="23">
        <v>1641398</v>
      </c>
      <c r="FW59" s="113">
        <v>1027281</v>
      </c>
      <c r="FX59" s="274">
        <v>8899339</v>
      </c>
      <c r="FY59" s="275">
        <v>6534546</v>
      </c>
      <c r="FZ59" s="274">
        <v>1307785</v>
      </c>
      <c r="GA59" s="274">
        <v>1684010</v>
      </c>
      <c r="GB59" s="6">
        <v>1057008</v>
      </c>
    </row>
    <row r="60" spans="1:184" s="59" customFormat="1" ht="12.75" customHeight="1">
      <c r="A60" s="102" t="s">
        <v>63</v>
      </c>
      <c r="B60" s="10">
        <v>16783</v>
      </c>
      <c r="C60" s="23">
        <v>15287</v>
      </c>
      <c r="D60" s="23">
        <v>1418</v>
      </c>
      <c r="E60" s="23">
        <v>78</v>
      </c>
      <c r="F60" s="118">
        <v>18242</v>
      </c>
      <c r="G60" s="23">
        <v>15891</v>
      </c>
      <c r="H60" s="23">
        <v>2170</v>
      </c>
      <c r="I60" s="23">
        <v>181</v>
      </c>
      <c r="J60" s="118">
        <v>17557</v>
      </c>
      <c r="K60" s="23">
        <v>13961</v>
      </c>
      <c r="L60" s="23">
        <v>2402</v>
      </c>
      <c r="M60" s="23">
        <v>1659</v>
      </c>
      <c r="N60" s="23">
        <v>1194.3</v>
      </c>
      <c r="O60" s="118">
        <v>17990.777999999998</v>
      </c>
      <c r="P60" s="23">
        <v>14150.156000000001</v>
      </c>
      <c r="Q60" s="23">
        <v>3065.1579999999999</v>
      </c>
      <c r="R60" s="23">
        <v>2213.9430000000002</v>
      </c>
      <c r="S60" s="23">
        <v>775.46400000000006</v>
      </c>
      <c r="T60" s="118">
        <v>18976.456999999999</v>
      </c>
      <c r="U60" s="23">
        <v>12891.118</v>
      </c>
      <c r="V60" s="23">
        <v>2986.2420000000002</v>
      </c>
      <c r="W60" s="23">
        <v>2865.0160000000001</v>
      </c>
      <c r="X60" s="23">
        <v>3099.0970000000002</v>
      </c>
      <c r="Y60" s="118">
        <v>17567.715</v>
      </c>
      <c r="Z60" s="23">
        <v>14611.112999999999</v>
      </c>
      <c r="AA60" s="23">
        <v>2536.029</v>
      </c>
      <c r="AB60" s="23">
        <v>1717.3320000000001</v>
      </c>
      <c r="AC60" s="23">
        <v>420.57299999999998</v>
      </c>
      <c r="AD60" s="118">
        <v>17589.746999999999</v>
      </c>
      <c r="AE60" s="23">
        <v>14540.812</v>
      </c>
      <c r="AF60" s="23">
        <v>2588.049</v>
      </c>
      <c r="AG60" s="23">
        <v>1754.135</v>
      </c>
      <c r="AH60" s="23">
        <v>460.88600000000002</v>
      </c>
      <c r="AI60" s="118">
        <v>17686.932000000001</v>
      </c>
      <c r="AJ60" s="23">
        <v>14531.276</v>
      </c>
      <c r="AK60" s="23">
        <v>2656.0050000000001</v>
      </c>
      <c r="AL60" s="23">
        <v>1804.6120000000001</v>
      </c>
      <c r="AM60" s="23">
        <v>499.65100000000001</v>
      </c>
      <c r="AN60" s="118">
        <v>17745.734</v>
      </c>
      <c r="AO60" s="23">
        <v>14488.558999999999</v>
      </c>
      <c r="AP60" s="23">
        <v>2716.806</v>
      </c>
      <c r="AQ60" s="23">
        <v>1858.527</v>
      </c>
      <c r="AR60" s="23">
        <v>540.36900000000003</v>
      </c>
      <c r="AS60" s="118">
        <v>17791.7</v>
      </c>
      <c r="AT60" s="23">
        <v>14436.611000000001</v>
      </c>
      <c r="AU60" s="23">
        <v>2774.9520000000002</v>
      </c>
      <c r="AV60" s="23">
        <v>1910.1759999999999</v>
      </c>
      <c r="AW60" s="23">
        <v>580.13699999999994</v>
      </c>
      <c r="AX60" s="118">
        <v>17833.441999999999</v>
      </c>
      <c r="AY60" s="23">
        <v>14376.97</v>
      </c>
      <c r="AZ60" s="23">
        <v>2835.6219999999998</v>
      </c>
      <c r="BA60" s="23">
        <v>1965.4110000000001</v>
      </c>
      <c r="BB60" s="23">
        <v>620.85</v>
      </c>
      <c r="BC60" s="118">
        <v>17868.856</v>
      </c>
      <c r="BD60" s="23">
        <v>14311.609</v>
      </c>
      <c r="BE60" s="23">
        <v>2897.2469999999998</v>
      </c>
      <c r="BF60" s="23">
        <v>2025.2159999999999</v>
      </c>
      <c r="BG60" s="23">
        <v>660</v>
      </c>
      <c r="BH60" s="118">
        <v>17941.338</v>
      </c>
      <c r="BI60" s="23">
        <v>14276.119000000001</v>
      </c>
      <c r="BJ60" s="23">
        <v>2964.1320000000001</v>
      </c>
      <c r="BK60" s="23">
        <v>2096.3960000000002</v>
      </c>
      <c r="BL60" s="23">
        <v>701.08699999999999</v>
      </c>
      <c r="BM60" s="118">
        <v>17983.099999999999</v>
      </c>
      <c r="BN60" s="23">
        <v>14216.531000000001</v>
      </c>
      <c r="BO60" s="23">
        <v>3023.5010000000002</v>
      </c>
      <c r="BP60" s="23">
        <v>2162.3330000000001</v>
      </c>
      <c r="BQ60" s="23">
        <v>743.06799999999998</v>
      </c>
      <c r="BR60" s="118">
        <v>18028.271000000001</v>
      </c>
      <c r="BS60" s="23">
        <v>14113.853999999999</v>
      </c>
      <c r="BT60" s="23">
        <v>3090.7869999999998</v>
      </c>
      <c r="BU60" s="23">
        <v>2270.61</v>
      </c>
      <c r="BV60" s="23">
        <v>823.63</v>
      </c>
      <c r="BW60" s="118">
        <v>18078.978999999999</v>
      </c>
      <c r="BX60" s="23">
        <v>14101.835999999999</v>
      </c>
      <c r="BY60" s="23">
        <v>3112.7829999999999</v>
      </c>
      <c r="BZ60" s="23">
        <v>2318.2779999999998</v>
      </c>
      <c r="CA60" s="23">
        <v>864.36</v>
      </c>
      <c r="CB60" s="118">
        <v>18139.050999999999</v>
      </c>
      <c r="CC60" s="23">
        <v>14098.825000000001</v>
      </c>
      <c r="CD60" s="23">
        <v>3139.489</v>
      </c>
      <c r="CE60" s="23">
        <v>2377.6889999999999</v>
      </c>
      <c r="CF60" s="23">
        <v>900.73699999999997</v>
      </c>
      <c r="CG60" s="118">
        <v>18151.629000000001</v>
      </c>
      <c r="CH60" s="23">
        <v>14059.591</v>
      </c>
      <c r="CI60" s="23">
        <v>3160.43</v>
      </c>
      <c r="CJ60" s="23">
        <v>2430.627</v>
      </c>
      <c r="CK60" s="23">
        <v>931.60799999999995</v>
      </c>
      <c r="CL60" s="118">
        <v>18144.95</v>
      </c>
      <c r="CM60" s="23">
        <v>14006.841</v>
      </c>
      <c r="CN60" s="23">
        <v>3175.2640000000001</v>
      </c>
      <c r="CO60" s="23">
        <v>2482.33</v>
      </c>
      <c r="CP60" s="23">
        <v>962.84500000000003</v>
      </c>
      <c r="CQ60" s="118">
        <v>18142.162</v>
      </c>
      <c r="CR60" s="23">
        <v>13957.271000000001</v>
      </c>
      <c r="CS60" s="23">
        <v>3185.3580000000002</v>
      </c>
      <c r="CT60" s="23">
        <v>2526.2930000000001</v>
      </c>
      <c r="CU60" s="23">
        <v>999.53300000000002</v>
      </c>
      <c r="CV60" s="118">
        <v>18143.184000000001</v>
      </c>
      <c r="CW60" s="23">
        <v>13908.852000000001</v>
      </c>
      <c r="CX60" s="23">
        <v>3199.1610000000001</v>
      </c>
      <c r="CY60" s="23">
        <v>2577.9290000000001</v>
      </c>
      <c r="CZ60" s="23">
        <v>1035.171</v>
      </c>
      <c r="DA60" s="118">
        <v>18159.174999999999</v>
      </c>
      <c r="DB60" s="23">
        <v>13880.206</v>
      </c>
      <c r="DC60" s="23">
        <v>3211.049</v>
      </c>
      <c r="DD60" s="23">
        <v>2617.6</v>
      </c>
      <c r="DE60" s="23">
        <v>1067.92</v>
      </c>
      <c r="DF60" s="118">
        <v>18196.600999999999</v>
      </c>
      <c r="DG60" s="23">
        <v>13872.76</v>
      </c>
      <c r="DH60" s="23">
        <v>3222.4609999999998</v>
      </c>
      <c r="DI60" s="23">
        <v>2660.6849999999999</v>
      </c>
      <c r="DJ60" s="23">
        <v>1101.3800000000001</v>
      </c>
      <c r="DK60" s="118">
        <v>18998.429</v>
      </c>
      <c r="DL60" s="23">
        <v>14353.949000000001</v>
      </c>
      <c r="DM60" s="23">
        <v>3492.518</v>
      </c>
      <c r="DN60" s="23">
        <v>2960.3829999999998</v>
      </c>
      <c r="DO60" s="23">
        <v>1422.9269999999999</v>
      </c>
      <c r="DP60" s="201">
        <f>'Non Double Counted #''s'!T60/1000</f>
        <v>19088.22</v>
      </c>
      <c r="DQ60" s="23">
        <v>14397.936</v>
      </c>
      <c r="DR60" s="23">
        <v>3504.5549999999998</v>
      </c>
      <c r="DS60" s="23">
        <v>3013.2429999999999</v>
      </c>
      <c r="DT60" s="23">
        <v>1465.8309999999999</v>
      </c>
      <c r="DU60" s="201">
        <f>'Non Double Counted #''s'!Z60/1000</f>
        <v>19161.573</v>
      </c>
      <c r="DV60" s="23">
        <v>14430.646000000001</v>
      </c>
      <c r="DW60" s="23">
        <v>3513.424</v>
      </c>
      <c r="DX60" s="23">
        <v>3063.3890000000001</v>
      </c>
      <c r="DY60" s="23">
        <v>1506.444</v>
      </c>
      <c r="DZ60" s="201">
        <f>'Non Double Counted #''s'!AF60/1000</f>
        <v>19230.877</v>
      </c>
      <c r="EA60" s="23">
        <v>14465.992</v>
      </c>
      <c r="EB60" s="23">
        <v>3518.2489999999998</v>
      </c>
      <c r="EC60" s="23">
        <v>3107.9079999999999</v>
      </c>
      <c r="ED60" s="23">
        <v>1544.598</v>
      </c>
      <c r="EE60" s="201">
        <f>'Non Double Counted #''s'!AL60/1000</f>
        <v>19301.113000000001</v>
      </c>
      <c r="EF60" s="23">
        <v>14504.925999999999</v>
      </c>
      <c r="EG60" s="23">
        <v>3521.8829999999998</v>
      </c>
      <c r="EH60" s="23">
        <v>3148.761</v>
      </c>
      <c r="EI60" s="23">
        <v>1580.96</v>
      </c>
      <c r="EJ60" s="201">
        <f>'Non Double Counted #''s'!AR60/1000</f>
        <v>19336.376</v>
      </c>
      <c r="EK60" s="23">
        <v>14509.732</v>
      </c>
      <c r="EL60" s="23">
        <v>3523.7220000000002</v>
      </c>
      <c r="EM60" s="23">
        <v>3185.4070000000002</v>
      </c>
      <c r="EN60" s="23">
        <v>1618.367</v>
      </c>
      <c r="EO60" s="201">
        <f>'Non Double Counted #''s'!AX60/1000</f>
        <v>19367.027999999998</v>
      </c>
      <c r="EP60" s="23">
        <v>14510.028</v>
      </c>
      <c r="EQ60" s="23">
        <v>3527.471</v>
      </c>
      <c r="ER60" s="23">
        <v>3222.1729999999998</v>
      </c>
      <c r="ES60" s="23">
        <v>1653.501</v>
      </c>
      <c r="ET60" s="201">
        <f>'Non Double Counted #''s'!BD60/1000</f>
        <v>19429.315999999999</v>
      </c>
      <c r="EU60" s="23">
        <v>14537.549000000001</v>
      </c>
      <c r="EV60" s="23">
        <v>3533.3389999999999</v>
      </c>
      <c r="EW60" s="23">
        <v>3274.0770000000002</v>
      </c>
      <c r="EX60" s="23">
        <v>1692.037</v>
      </c>
      <c r="EY60" s="201">
        <f>'Non Double Counted #''s'!BJ60/1000</f>
        <v>19490.296999999999</v>
      </c>
      <c r="EZ60" s="23">
        <v>14555.444</v>
      </c>
      <c r="FA60" s="23">
        <v>3548.8910000000001</v>
      </c>
      <c r="FB60" s="23">
        <v>3334.2080000000001</v>
      </c>
      <c r="FC60" s="23">
        <v>1729.8340000000001</v>
      </c>
      <c r="FD60" s="201">
        <f>'Non Double Counted #''s'!BP60/1000</f>
        <v>19541.453000000001</v>
      </c>
      <c r="FE60" s="23">
        <v>14602.468000000001</v>
      </c>
      <c r="FF60" s="23">
        <v>3546.4450000000002</v>
      </c>
      <c r="FG60" s="23">
        <v>3358.5430000000001</v>
      </c>
      <c r="FH60" s="23">
        <v>1737.5319999999999</v>
      </c>
      <c r="FI60" s="201">
        <f>'Non Double Counted #''s'!BV60/1000</f>
        <v>19378.101999999999</v>
      </c>
      <c r="FJ60" s="23">
        <v>12740.974</v>
      </c>
      <c r="FK60" s="23">
        <v>3073.8</v>
      </c>
      <c r="FL60" s="23">
        <v>3416.922</v>
      </c>
      <c r="FM60" s="23">
        <v>3563.3280000000004</v>
      </c>
      <c r="FN60" s="201">
        <f>'Non Double Counted #''s'!CB60/1000</f>
        <v>19465.197</v>
      </c>
      <c r="FO60" s="23">
        <v>11525.709000000001</v>
      </c>
      <c r="FP60" s="23">
        <v>2996.518</v>
      </c>
      <c r="FQ60" s="23">
        <v>3648.41</v>
      </c>
      <c r="FR60" s="113">
        <v>1761.2809999999999</v>
      </c>
      <c r="FS60" s="275">
        <v>19570261</v>
      </c>
      <c r="FT60" s="23">
        <v>13930819</v>
      </c>
      <c r="FU60" s="23">
        <v>3422914</v>
      </c>
      <c r="FV60" s="23">
        <v>3552781</v>
      </c>
      <c r="FW60" s="113">
        <v>2216528</v>
      </c>
      <c r="FX60" s="275">
        <v>19651127</v>
      </c>
      <c r="FY60" s="275">
        <v>13931689</v>
      </c>
      <c r="FZ60" s="275">
        <v>3443906</v>
      </c>
      <c r="GA60" s="274">
        <v>3606786</v>
      </c>
      <c r="GB60" s="23">
        <v>2275532</v>
      </c>
    </row>
    <row r="61" spans="1:184" s="59" customFormat="1" ht="12.75" customHeight="1">
      <c r="A61" s="102" t="s">
        <v>67</v>
      </c>
      <c r="B61" s="10">
        <v>11320</v>
      </c>
      <c r="C61" s="23">
        <v>10454</v>
      </c>
      <c r="D61" s="23">
        <v>853</v>
      </c>
      <c r="E61" s="23">
        <v>13</v>
      </c>
      <c r="F61" s="118">
        <v>11801</v>
      </c>
      <c r="G61" s="23">
        <v>10753</v>
      </c>
      <c r="H61" s="23">
        <v>1017</v>
      </c>
      <c r="I61" s="23">
        <v>31</v>
      </c>
      <c r="J61" s="118">
        <v>11867</v>
      </c>
      <c r="K61" s="23">
        <v>10654</v>
      </c>
      <c r="L61" s="23">
        <v>1048</v>
      </c>
      <c r="M61" s="23">
        <v>154</v>
      </c>
      <c r="N61" s="23">
        <v>164.9</v>
      </c>
      <c r="O61" s="118">
        <v>11882.842000000001</v>
      </c>
      <c r="P61" s="23">
        <v>10622.482</v>
      </c>
      <c r="Q61" s="23">
        <v>1105.0250000000001</v>
      </c>
      <c r="R61" s="23">
        <v>232.286</v>
      </c>
      <c r="S61" s="23">
        <v>155.33500000000001</v>
      </c>
      <c r="T61" s="118">
        <v>12281.054</v>
      </c>
      <c r="U61" s="23">
        <v>10486.177</v>
      </c>
      <c r="V61" s="23">
        <v>1211.6690000000001</v>
      </c>
      <c r="W61" s="23">
        <v>392.12099999999998</v>
      </c>
      <c r="X61" s="23">
        <v>583.20799999999997</v>
      </c>
      <c r="Y61" s="118">
        <v>11858.536</v>
      </c>
      <c r="Z61" s="23">
        <v>10710.776</v>
      </c>
      <c r="AA61" s="23">
        <v>1056.7439999999999</v>
      </c>
      <c r="AB61" s="23">
        <v>163.63300000000001</v>
      </c>
      <c r="AC61" s="23">
        <v>91.016000000000005</v>
      </c>
      <c r="AD61" s="118">
        <v>11845.121999999999</v>
      </c>
      <c r="AE61" s="23">
        <v>10687.757</v>
      </c>
      <c r="AF61" s="23">
        <v>1059.2460000000001</v>
      </c>
      <c r="AG61" s="23">
        <v>170.12</v>
      </c>
      <c r="AH61" s="23">
        <v>98.119</v>
      </c>
      <c r="AI61" s="118">
        <v>11837.753000000001</v>
      </c>
      <c r="AJ61" s="23">
        <v>10670.695</v>
      </c>
      <c r="AK61" s="23">
        <v>1062.6590000000001</v>
      </c>
      <c r="AL61" s="23">
        <v>177.01</v>
      </c>
      <c r="AM61" s="23">
        <v>104.399</v>
      </c>
      <c r="AN61" s="118">
        <v>11815.184999999999</v>
      </c>
      <c r="AO61" s="23">
        <v>10639.3</v>
      </c>
      <c r="AP61" s="23">
        <v>1064.75</v>
      </c>
      <c r="AQ61" s="23">
        <v>184.21700000000001</v>
      </c>
      <c r="AR61" s="23">
        <v>111.13500000000001</v>
      </c>
      <c r="AS61" s="118">
        <v>11770.884</v>
      </c>
      <c r="AT61" s="23">
        <v>10585.617</v>
      </c>
      <c r="AU61" s="23">
        <v>1067.3599999999999</v>
      </c>
      <c r="AV61" s="23">
        <v>190.68899999999999</v>
      </c>
      <c r="AW61" s="23">
        <v>117.907</v>
      </c>
      <c r="AX61" s="118">
        <v>11782.78</v>
      </c>
      <c r="AY61" s="23">
        <v>10581.317999999999</v>
      </c>
      <c r="AZ61" s="23">
        <v>1075.8879999999999</v>
      </c>
      <c r="BA61" s="23">
        <v>198.50800000000001</v>
      </c>
      <c r="BB61" s="23">
        <v>125.574</v>
      </c>
      <c r="BC61" s="118">
        <v>11810.887000000001</v>
      </c>
      <c r="BD61" s="23">
        <v>10590.239</v>
      </c>
      <c r="BE61" s="23">
        <v>1087.3499999999999</v>
      </c>
      <c r="BF61" s="23">
        <v>207.03899999999999</v>
      </c>
      <c r="BG61" s="23">
        <v>133.298</v>
      </c>
      <c r="BH61" s="118">
        <v>11845.787</v>
      </c>
      <c r="BI61" s="23">
        <v>10608.362999999999</v>
      </c>
      <c r="BJ61" s="23">
        <v>1096.242</v>
      </c>
      <c r="BK61" s="23">
        <v>216.363</v>
      </c>
      <c r="BL61" s="23">
        <v>141.18199999999999</v>
      </c>
      <c r="BM61" s="118">
        <v>11866.023999999999</v>
      </c>
      <c r="BN61" s="23">
        <v>10614.744000000001</v>
      </c>
      <c r="BO61" s="23">
        <v>1101.9829999999999</v>
      </c>
      <c r="BP61" s="23">
        <v>225.19900000000001</v>
      </c>
      <c r="BQ61" s="23">
        <v>149.297</v>
      </c>
      <c r="BR61" s="118">
        <v>11942.835999999999</v>
      </c>
      <c r="BS61" s="23">
        <v>10660.058999999999</v>
      </c>
      <c r="BT61" s="23">
        <v>1118.146</v>
      </c>
      <c r="BU61" s="23">
        <v>242.52199999999999</v>
      </c>
      <c r="BV61" s="23">
        <v>164.631</v>
      </c>
      <c r="BW61" s="118">
        <v>11981.377</v>
      </c>
      <c r="BX61" s="23">
        <v>10677.134</v>
      </c>
      <c r="BY61" s="23">
        <v>1131.4690000000001</v>
      </c>
      <c r="BZ61" s="23">
        <v>252.39</v>
      </c>
      <c r="CA61" s="23">
        <v>172.774</v>
      </c>
      <c r="CB61" s="118">
        <v>12022.46</v>
      </c>
      <c r="CC61" s="23">
        <v>10699.522000000001</v>
      </c>
      <c r="CD61" s="23">
        <v>1143.2090000000001</v>
      </c>
      <c r="CE61" s="23">
        <v>260.95</v>
      </c>
      <c r="CF61" s="23">
        <v>179.72900000000001</v>
      </c>
      <c r="CG61" s="118">
        <v>12039.789000000001</v>
      </c>
      <c r="CH61" s="23">
        <v>10700.647999999999</v>
      </c>
      <c r="CI61" s="23">
        <v>1151.893</v>
      </c>
      <c r="CJ61" s="23">
        <v>271.04700000000003</v>
      </c>
      <c r="CK61" s="23">
        <v>187.24799999999999</v>
      </c>
      <c r="CL61" s="118">
        <v>12039.775</v>
      </c>
      <c r="CM61" s="23">
        <v>10689.184999999999</v>
      </c>
      <c r="CN61" s="23">
        <v>1156.454</v>
      </c>
      <c r="CO61" s="23">
        <v>280.76</v>
      </c>
      <c r="CP61" s="23">
        <v>194.136</v>
      </c>
      <c r="CQ61" s="118">
        <v>12033.856</v>
      </c>
      <c r="CR61" s="23">
        <v>10671.591</v>
      </c>
      <c r="CS61" s="23">
        <v>1159.828</v>
      </c>
      <c r="CT61" s="23">
        <v>292.14</v>
      </c>
      <c r="CU61" s="23">
        <v>202.43700000000001</v>
      </c>
      <c r="CV61" s="118">
        <v>12015.888000000001</v>
      </c>
      <c r="CW61" s="23">
        <v>10644.566000000001</v>
      </c>
      <c r="CX61" s="23">
        <v>1162.68</v>
      </c>
      <c r="CY61" s="23">
        <v>304.34300000000002</v>
      </c>
      <c r="CZ61" s="23">
        <v>208.642</v>
      </c>
      <c r="DA61" s="118">
        <v>12002.329</v>
      </c>
      <c r="DB61" s="23">
        <v>10621.031999999999</v>
      </c>
      <c r="DC61" s="23">
        <v>1166.1369999999999</v>
      </c>
      <c r="DD61" s="23">
        <v>315.13900000000001</v>
      </c>
      <c r="DE61" s="23">
        <v>215.16</v>
      </c>
      <c r="DF61" s="118">
        <v>11994.016</v>
      </c>
      <c r="DG61" s="23">
        <v>10602.897999999999</v>
      </c>
      <c r="DH61" s="23">
        <v>1170.095</v>
      </c>
      <c r="DI61" s="23">
        <v>326.21800000000002</v>
      </c>
      <c r="DJ61" s="23">
        <v>221.023</v>
      </c>
      <c r="DK61" s="118">
        <v>12285.040999999999</v>
      </c>
      <c r="DL61" s="23">
        <v>10758.334999999999</v>
      </c>
      <c r="DM61" s="23">
        <v>1316.9960000000001</v>
      </c>
      <c r="DN61" s="23">
        <v>407.70299999999997</v>
      </c>
      <c r="DO61" s="23">
        <v>315.589</v>
      </c>
      <c r="DP61" s="201">
        <f>'Non Double Counted #''s'!T61/1000</f>
        <v>12284.522000000001</v>
      </c>
      <c r="DQ61" s="23">
        <v>10740.857</v>
      </c>
      <c r="DR61" s="23">
        <v>1326.5509999999999</v>
      </c>
      <c r="DS61" s="23">
        <v>425.68299999999999</v>
      </c>
      <c r="DT61" s="23">
        <v>327.428</v>
      </c>
      <c r="DU61" s="201">
        <f>'Non Double Counted #''s'!Z61/1000</f>
        <v>12298.775</v>
      </c>
      <c r="DV61" s="23">
        <v>10734.763999999999</v>
      </c>
      <c r="DW61" s="23">
        <v>1338.538</v>
      </c>
      <c r="DX61" s="23">
        <v>445.93200000000002</v>
      </c>
      <c r="DY61" s="23">
        <v>340.46199999999999</v>
      </c>
      <c r="DZ61" s="201">
        <f>'Non Double Counted #''s'!AF61/1000</f>
        <v>12317.647000000001</v>
      </c>
      <c r="EA61" s="23">
        <v>10733.004000000001</v>
      </c>
      <c r="EB61" s="23">
        <v>1350.598</v>
      </c>
      <c r="EC61" s="23">
        <v>468.97699999999998</v>
      </c>
      <c r="ED61" s="23">
        <v>353.613</v>
      </c>
      <c r="EE61" s="201">
        <f>'Non Double Counted #''s'!AL61/1000</f>
        <v>12335.652</v>
      </c>
      <c r="EF61" s="23">
        <v>10727.438</v>
      </c>
      <c r="EG61" s="23">
        <v>1366.2470000000001</v>
      </c>
      <c r="EH61" s="23">
        <v>495.00299999999999</v>
      </c>
      <c r="EI61" s="23">
        <v>366.63099999999997</v>
      </c>
      <c r="EJ61" s="201">
        <f>'Non Double Counted #''s'!AR61/1000</f>
        <v>12351.880999999999</v>
      </c>
      <c r="EK61" s="23">
        <v>10721.24</v>
      </c>
      <c r="EL61" s="23">
        <v>1380.354</v>
      </c>
      <c r="EM61" s="23">
        <v>522.11500000000001</v>
      </c>
      <c r="EN61" s="23">
        <v>380.178</v>
      </c>
      <c r="EO61" s="201">
        <f>'Non Double Counted #''s'!AX61/1000</f>
        <v>12388.055</v>
      </c>
      <c r="EP61" s="23">
        <v>10730.914000000001</v>
      </c>
      <c r="EQ61" s="23">
        <v>1397.951</v>
      </c>
      <c r="ER61" s="23">
        <v>552.976</v>
      </c>
      <c r="ES61" s="23">
        <v>394.18099999999998</v>
      </c>
      <c r="ET61" s="201">
        <f>'Non Double Counted #''s'!BD61/1000</f>
        <v>12419.93</v>
      </c>
      <c r="EU61" s="23">
        <v>10740.848</v>
      </c>
      <c r="EV61" s="23">
        <v>1412.7539999999999</v>
      </c>
      <c r="EW61" s="23">
        <v>583.45399999999995</v>
      </c>
      <c r="EX61" s="23">
        <v>406.49400000000003</v>
      </c>
      <c r="EY61" s="201">
        <f>'Non Double Counted #''s'!BJ61/1000</f>
        <v>12448.279</v>
      </c>
      <c r="EZ61" s="23">
        <v>10751.200999999999</v>
      </c>
      <c r="FA61" s="23">
        <v>1424.2449999999999</v>
      </c>
      <c r="FB61" s="23">
        <v>610.28099999999995</v>
      </c>
      <c r="FC61" s="23">
        <v>417.08499999999998</v>
      </c>
      <c r="FD61" s="201">
        <f>'Non Double Counted #''s'!BP61/1000</f>
        <v>12604.767</v>
      </c>
      <c r="FE61" s="23">
        <v>10864.244000000001</v>
      </c>
      <c r="FF61" s="23">
        <v>1457.86</v>
      </c>
      <c r="FG61" s="23">
        <v>664.178</v>
      </c>
      <c r="FH61" s="23">
        <v>433.07899999999995</v>
      </c>
      <c r="FI61" s="201">
        <f>'Non Double Counted #''s'!BV61/1000</f>
        <v>12702.379000000001</v>
      </c>
      <c r="FJ61" s="23">
        <v>10406.288</v>
      </c>
      <c r="FK61" s="23">
        <v>1377.6890000000001</v>
      </c>
      <c r="FL61" s="23">
        <v>719.66</v>
      </c>
      <c r="FM61" s="23">
        <v>918.40200000000004</v>
      </c>
      <c r="FN61" s="201">
        <f>'Non Double Counted #''s'!CB61/1000</f>
        <v>12742.886</v>
      </c>
      <c r="FO61" s="23">
        <v>10249.116</v>
      </c>
      <c r="FP61" s="23">
        <v>1450.635</v>
      </c>
      <c r="FQ61" s="23">
        <v>790.83600000000001</v>
      </c>
      <c r="FR61" s="113">
        <v>480.8</v>
      </c>
      <c r="FS61" s="275">
        <v>12763536</v>
      </c>
      <c r="FT61" s="23">
        <v>10655948</v>
      </c>
      <c r="FU61" s="23">
        <v>1456977</v>
      </c>
      <c r="FV61" s="23">
        <v>781202</v>
      </c>
      <c r="FW61" s="113">
        <v>650611</v>
      </c>
      <c r="FX61" s="275">
        <v>12773801</v>
      </c>
      <c r="FY61" s="275">
        <v>10629648</v>
      </c>
      <c r="FZ61" s="275">
        <v>1470462</v>
      </c>
      <c r="GA61" s="275">
        <v>808318</v>
      </c>
      <c r="GB61" s="23">
        <v>673691</v>
      </c>
    </row>
    <row r="62" spans="1:184" s="59" customFormat="1">
      <c r="A62" s="102" t="s">
        <v>68</v>
      </c>
      <c r="B62" s="10">
        <v>859</v>
      </c>
      <c r="C62" s="23">
        <v>839</v>
      </c>
      <c r="D62" s="23">
        <v>18</v>
      </c>
      <c r="E62" s="23">
        <v>2</v>
      </c>
      <c r="F62" s="118">
        <v>950</v>
      </c>
      <c r="G62" s="23">
        <v>919</v>
      </c>
      <c r="H62" s="23">
        <v>25</v>
      </c>
      <c r="I62" s="23">
        <v>6</v>
      </c>
      <c r="J62" s="118">
        <v>948</v>
      </c>
      <c r="K62" s="23">
        <v>897</v>
      </c>
      <c r="L62" s="23">
        <v>28</v>
      </c>
      <c r="M62" s="23">
        <v>20</v>
      </c>
      <c r="N62" s="113">
        <v>22.9</v>
      </c>
      <c r="O62" s="118">
        <v>1003.4640000000001</v>
      </c>
      <c r="P62" s="23">
        <v>937.01800000000003</v>
      </c>
      <c r="Q62" s="23">
        <v>43.317</v>
      </c>
      <c r="R62" s="23">
        <v>45.755000000000003</v>
      </c>
      <c r="S62" s="113">
        <v>23.129000000000001</v>
      </c>
      <c r="T62" s="118">
        <v>1048.319</v>
      </c>
      <c r="U62" s="23">
        <v>890.76599999999996</v>
      </c>
      <c r="V62" s="23">
        <v>45.235999999999997</v>
      </c>
      <c r="W62" s="23">
        <v>90.451999999999998</v>
      </c>
      <c r="X62" s="113">
        <v>112.31699999999999</v>
      </c>
      <c r="Y62" s="118">
        <v>953.00400000000002</v>
      </c>
      <c r="Z62" s="23">
        <v>909.05700000000002</v>
      </c>
      <c r="AA62" s="23">
        <v>32.478000000000002</v>
      </c>
      <c r="AB62" s="23">
        <v>22.689</v>
      </c>
      <c r="AC62" s="113">
        <v>11.468999999999999</v>
      </c>
      <c r="AD62" s="118">
        <v>954.17499999999995</v>
      </c>
      <c r="AE62" s="23">
        <v>908.07100000000003</v>
      </c>
      <c r="AF62" s="23">
        <v>33.406999999999996</v>
      </c>
      <c r="AG62" s="23">
        <v>24.795000000000002</v>
      </c>
      <c r="AH62" s="113">
        <v>12.696999999999999</v>
      </c>
      <c r="AI62" s="118">
        <v>956.37400000000002</v>
      </c>
      <c r="AJ62" s="23">
        <v>908.21400000000006</v>
      </c>
      <c r="AK62" s="23">
        <v>34.384999999999998</v>
      </c>
      <c r="AL62" s="23">
        <v>26.998999999999999</v>
      </c>
      <c r="AM62" s="113">
        <v>13.775</v>
      </c>
      <c r="AN62" s="118">
        <v>961.9</v>
      </c>
      <c r="AO62" s="23">
        <v>911.47799999999995</v>
      </c>
      <c r="AP62" s="23">
        <v>35.415999999999997</v>
      </c>
      <c r="AQ62" s="23">
        <v>29.428000000000001</v>
      </c>
      <c r="AR62" s="113">
        <v>15.006</v>
      </c>
      <c r="AS62" s="118">
        <v>968.94899999999996</v>
      </c>
      <c r="AT62" s="23">
        <v>916.07799999999997</v>
      </c>
      <c r="AU62" s="23">
        <v>36.564</v>
      </c>
      <c r="AV62" s="23">
        <v>31.917999999999999</v>
      </c>
      <c r="AW62" s="113">
        <v>16.306999999999999</v>
      </c>
      <c r="AX62" s="118">
        <v>977.34100000000001</v>
      </c>
      <c r="AY62" s="23">
        <v>921.90899999999999</v>
      </c>
      <c r="AZ62" s="23">
        <v>37.753999999999998</v>
      </c>
      <c r="BA62" s="23">
        <v>34.579000000000001</v>
      </c>
      <c r="BB62" s="113">
        <v>17.678000000000001</v>
      </c>
      <c r="BC62" s="118">
        <v>989.6</v>
      </c>
      <c r="BD62" s="23">
        <v>931.18799999999999</v>
      </c>
      <c r="BE62" s="23">
        <v>39.292999999999999</v>
      </c>
      <c r="BF62" s="23">
        <v>37.579000000000001</v>
      </c>
      <c r="BG62" s="113">
        <v>19.119</v>
      </c>
      <c r="BH62" s="118">
        <v>996.41200000000003</v>
      </c>
      <c r="BI62" s="23">
        <v>935.20799999999997</v>
      </c>
      <c r="BJ62" s="23">
        <v>40.682000000000002</v>
      </c>
      <c r="BK62" s="23">
        <v>40.545000000000002</v>
      </c>
      <c r="BL62" s="113">
        <v>20.521999999999998</v>
      </c>
      <c r="BM62" s="118">
        <v>1000.664</v>
      </c>
      <c r="BN62" s="23">
        <v>936.42</v>
      </c>
      <c r="BO62" s="23">
        <v>42.225999999999999</v>
      </c>
      <c r="BP62" s="23">
        <v>43.454000000000001</v>
      </c>
      <c r="BQ62" s="113">
        <v>22.018000000000001</v>
      </c>
      <c r="BR62" s="118">
        <v>1003.785</v>
      </c>
      <c r="BS62" s="23">
        <v>935.62199999999996</v>
      </c>
      <c r="BT62" s="23">
        <v>44.16</v>
      </c>
      <c r="BU62" s="23">
        <v>48.198</v>
      </c>
      <c r="BV62" s="113">
        <v>24.003</v>
      </c>
      <c r="BW62" s="118">
        <v>1000.41</v>
      </c>
      <c r="BX62" s="23">
        <v>931.29499999999996</v>
      </c>
      <c r="BY62" s="23">
        <v>44.67</v>
      </c>
      <c r="BZ62" s="23">
        <v>50.502000000000002</v>
      </c>
      <c r="CA62" s="113">
        <v>24.445</v>
      </c>
      <c r="CB62" s="118">
        <v>997.81700000000001</v>
      </c>
      <c r="CC62" s="23">
        <v>927.46199999999999</v>
      </c>
      <c r="CD62" s="23">
        <v>45.35</v>
      </c>
      <c r="CE62" s="23">
        <v>53.070999999999998</v>
      </c>
      <c r="CF62" s="113">
        <v>25.004999999999999</v>
      </c>
      <c r="CG62" s="118">
        <v>993.48699999999997</v>
      </c>
      <c r="CH62" s="23">
        <v>921.98400000000004</v>
      </c>
      <c r="CI62" s="23">
        <v>45.929000000000002</v>
      </c>
      <c r="CJ62" s="23">
        <v>55.098999999999997</v>
      </c>
      <c r="CK62" s="113">
        <v>25.574000000000002</v>
      </c>
      <c r="CL62" s="118">
        <v>989.29499999999996</v>
      </c>
      <c r="CM62" s="23">
        <v>916.63400000000001</v>
      </c>
      <c r="CN62" s="23">
        <v>46.597000000000001</v>
      </c>
      <c r="CO62" s="23">
        <v>57.45</v>
      </c>
      <c r="CP62" s="113">
        <v>26.064</v>
      </c>
      <c r="CQ62" s="118">
        <v>988.13</v>
      </c>
      <c r="CR62" s="23">
        <v>914.30700000000002</v>
      </c>
      <c r="CS62" s="23">
        <v>47.268000000000001</v>
      </c>
      <c r="CT62" s="23">
        <v>59.613999999999997</v>
      </c>
      <c r="CU62" s="113">
        <v>26.555</v>
      </c>
      <c r="CV62" s="118">
        <v>986.96600000000001</v>
      </c>
      <c r="CW62" s="23">
        <v>911.60799999999995</v>
      </c>
      <c r="CX62" s="23">
        <v>48.116999999999997</v>
      </c>
      <c r="CY62" s="23">
        <v>62.387</v>
      </c>
      <c r="CZ62" s="113">
        <v>27.241</v>
      </c>
      <c r="DA62" s="118">
        <v>987.70399999999995</v>
      </c>
      <c r="DB62" s="23">
        <v>910.60500000000002</v>
      </c>
      <c r="DC62" s="23">
        <v>49.091999999999999</v>
      </c>
      <c r="DD62" s="23">
        <v>65.004000000000005</v>
      </c>
      <c r="DE62" s="113">
        <v>28.007000000000001</v>
      </c>
      <c r="DF62" s="118">
        <f>((DK62-DA62)/2)+DA62</f>
        <v>1019.2144999999999</v>
      </c>
      <c r="DG62" s="23">
        <v>990.81899999999996</v>
      </c>
      <c r="DH62" s="23">
        <v>856.94600000000003</v>
      </c>
      <c r="DI62" s="23">
        <v>23.14</v>
      </c>
      <c r="DJ62" s="113">
        <v>55.578000000000003</v>
      </c>
      <c r="DK62" s="118">
        <v>1050.7249999999999</v>
      </c>
      <c r="DL62" s="23">
        <v>955.47799999999995</v>
      </c>
      <c r="DM62" s="23">
        <v>67.804000000000002</v>
      </c>
      <c r="DN62" s="23">
        <v>93.995000000000005</v>
      </c>
      <c r="DO62" s="113">
        <v>42.081000000000003</v>
      </c>
      <c r="DP62" s="201">
        <f>'Non Double Counted #''s'!T62/1000</f>
        <v>1058.0650000000001</v>
      </c>
      <c r="DQ62" s="23">
        <v>960.404</v>
      </c>
      <c r="DR62" s="23">
        <v>69.679000000000002</v>
      </c>
      <c r="DS62" s="23">
        <v>99.16</v>
      </c>
      <c r="DT62" s="113">
        <v>43.219000000000001</v>
      </c>
      <c r="DU62" s="201">
        <f>'Non Double Counted #''s'!Z62/1000</f>
        <v>1065.9369999999999</v>
      </c>
      <c r="DV62" s="23">
        <v>965.62300000000005</v>
      </c>
      <c r="DW62" s="23">
        <v>71.570999999999998</v>
      </c>
      <c r="DX62" s="23">
        <v>104.282</v>
      </c>
      <c r="DY62" s="113">
        <v>44.613</v>
      </c>
      <c r="DZ62" s="201">
        <f>'Non Double Counted #''s'!AF62/1000</f>
        <v>1071.3019999999999</v>
      </c>
      <c r="EA62" s="23">
        <v>968.69799999999998</v>
      </c>
      <c r="EB62" s="23">
        <v>73.173000000000002</v>
      </c>
      <c r="EC62" s="23">
        <v>109.18600000000001</v>
      </c>
      <c r="ED62" s="113">
        <v>45.811999999999998</v>
      </c>
      <c r="EE62" s="201">
        <f>'Non Double Counted #''s'!AL62/1000</f>
        <v>1071.095</v>
      </c>
      <c r="EF62" s="23">
        <v>967.01099999999997</v>
      </c>
      <c r="EG62" s="23">
        <v>74.417000000000002</v>
      </c>
      <c r="EH62" s="23">
        <v>112.75</v>
      </c>
      <c r="EI62" s="113">
        <v>46.552</v>
      </c>
      <c r="EJ62" s="201">
        <f>'Non Double Counted #''s'!AR62/1000</f>
        <v>1064.4390000000001</v>
      </c>
      <c r="EK62" s="23">
        <v>959.72799999999995</v>
      </c>
      <c r="EL62" s="23">
        <v>74.91</v>
      </c>
      <c r="EM62" s="23">
        <v>115.709</v>
      </c>
      <c r="EN62" s="113">
        <v>46.972000000000001</v>
      </c>
      <c r="EO62" s="201">
        <f>'Non Double Counted #''s'!AX62/1000</f>
        <v>1058.991</v>
      </c>
      <c r="EP62" s="23">
        <v>953.74199999999996</v>
      </c>
      <c r="EQ62" s="23">
        <v>75.626000000000005</v>
      </c>
      <c r="ER62" s="23">
        <v>118.889</v>
      </c>
      <c r="ES62" s="113">
        <v>47.216999999999999</v>
      </c>
      <c r="ET62" s="201">
        <f>'Non Double Counted #''s'!BD62/1000</f>
        <v>1053.136</v>
      </c>
      <c r="EU62" s="23">
        <v>947.63</v>
      </c>
      <c r="EV62" s="23">
        <v>76.078000000000003</v>
      </c>
      <c r="EW62" s="23">
        <v>121.629</v>
      </c>
      <c r="EX62" s="113">
        <v>47.283999999999999</v>
      </c>
      <c r="EY62" s="201">
        <f>'Non Double Counted #''s'!BJ62/1000</f>
        <v>1050.788</v>
      </c>
      <c r="EZ62" s="23">
        <v>944.26</v>
      </c>
      <c r="FA62" s="23">
        <v>76.844999999999999</v>
      </c>
      <c r="FB62" s="23">
        <v>125.38</v>
      </c>
      <c r="FC62" s="113">
        <v>47.89</v>
      </c>
      <c r="FD62" s="201">
        <f>'Non Double Counted #''s'!BP62/1000</f>
        <v>1053.2090000000001</v>
      </c>
      <c r="FE62" s="23">
        <v>945.19200000000001</v>
      </c>
      <c r="FF62" s="23">
        <v>78.094999999999999</v>
      </c>
      <c r="FG62" s="23">
        <v>131.42500000000001</v>
      </c>
      <c r="FH62" s="23">
        <v>48.852999999999994</v>
      </c>
      <c r="FI62" s="201">
        <f>'Non Double Counted #''s'!BV62/1000</f>
        <v>1052.567</v>
      </c>
      <c r="FJ62" s="23">
        <v>856.86900000000003</v>
      </c>
      <c r="FK62" s="23">
        <v>60.189</v>
      </c>
      <c r="FL62" s="23">
        <v>130.655</v>
      </c>
      <c r="FM62" s="23">
        <v>135.50900000000001</v>
      </c>
      <c r="FN62" s="201">
        <f>'Non Double Counted #''s'!CB62/1000</f>
        <v>1051.3019999999999</v>
      </c>
      <c r="FO62" s="23">
        <v>820.52200000000005</v>
      </c>
      <c r="FP62" s="23">
        <v>68.144000000000005</v>
      </c>
      <c r="FQ62" s="23">
        <v>141.38200000000001</v>
      </c>
      <c r="FR62" s="113">
        <v>49.042999999999999</v>
      </c>
      <c r="FS62" s="275">
        <v>1050292</v>
      </c>
      <c r="FT62" s="23">
        <v>902439</v>
      </c>
      <c r="FU62" s="23">
        <v>77123</v>
      </c>
      <c r="FV62" s="23">
        <v>138549</v>
      </c>
      <c r="FW62" s="113">
        <v>70730</v>
      </c>
      <c r="FX62" s="275">
        <v>1051511</v>
      </c>
      <c r="FY62" s="275">
        <v>900339</v>
      </c>
      <c r="FZ62" s="275">
        <v>78434</v>
      </c>
      <c r="GA62" s="275">
        <v>142853</v>
      </c>
      <c r="GB62" s="23">
        <v>72738</v>
      </c>
    </row>
    <row r="63" spans="1:184" s="59" customFormat="1">
      <c r="A63" s="104" t="s">
        <v>71</v>
      </c>
      <c r="B63" s="110">
        <v>390</v>
      </c>
      <c r="C63" s="24">
        <v>389</v>
      </c>
      <c r="D63" s="24">
        <v>1</v>
      </c>
      <c r="E63" s="24"/>
      <c r="F63" s="117">
        <v>445</v>
      </c>
      <c r="G63" s="24">
        <v>443</v>
      </c>
      <c r="H63" s="24">
        <v>1</v>
      </c>
      <c r="I63" s="24">
        <v>1</v>
      </c>
      <c r="J63" s="117">
        <v>512</v>
      </c>
      <c r="K63" s="24">
        <v>507</v>
      </c>
      <c r="L63" s="24">
        <v>1</v>
      </c>
      <c r="M63" s="24">
        <v>3</v>
      </c>
      <c r="N63" s="112">
        <v>3.6</v>
      </c>
      <c r="O63" s="117">
        <v>562.75800000000004</v>
      </c>
      <c r="P63" s="24">
        <v>555.851</v>
      </c>
      <c r="Q63" s="24">
        <v>1.9730000000000001</v>
      </c>
      <c r="R63" s="24">
        <v>3.661</v>
      </c>
      <c r="S63" s="112">
        <v>4.9340000000000002</v>
      </c>
      <c r="T63" s="117">
        <v>608.827</v>
      </c>
      <c r="U63" s="24">
        <v>588.83600000000001</v>
      </c>
      <c r="V63" s="24">
        <v>2.9809999999999999</v>
      </c>
      <c r="W63" s="24">
        <v>5.3159999999999998</v>
      </c>
      <c r="X63" s="112">
        <v>17.010000000000002</v>
      </c>
      <c r="Y63" s="117">
        <v>515.60299999999995</v>
      </c>
      <c r="Z63" s="24">
        <v>511.50599999999997</v>
      </c>
      <c r="AA63" s="24">
        <v>1.254</v>
      </c>
      <c r="AB63" s="24">
        <v>3.37</v>
      </c>
      <c r="AC63" s="112">
        <v>2.843</v>
      </c>
      <c r="AD63" s="117">
        <v>519.10599999999999</v>
      </c>
      <c r="AE63" s="24">
        <v>514.72799999999995</v>
      </c>
      <c r="AF63" s="24">
        <v>1.3280000000000001</v>
      </c>
      <c r="AG63" s="24">
        <v>3.3769999999999998</v>
      </c>
      <c r="AH63" s="112">
        <v>3.05</v>
      </c>
      <c r="AI63" s="117">
        <v>523.30799999999999</v>
      </c>
      <c r="AJ63" s="24">
        <v>518.60799999999995</v>
      </c>
      <c r="AK63" s="24">
        <v>1.421</v>
      </c>
      <c r="AL63" s="24">
        <v>3.3919999999999999</v>
      </c>
      <c r="AM63" s="112">
        <v>3.2789999999999999</v>
      </c>
      <c r="AN63" s="117">
        <v>526.65800000000002</v>
      </c>
      <c r="AO63" s="24">
        <v>521.70500000000004</v>
      </c>
      <c r="AP63" s="24">
        <v>1.478</v>
      </c>
      <c r="AQ63" s="24">
        <v>3.4020000000000001</v>
      </c>
      <c r="AR63" s="112">
        <v>3.4750000000000001</v>
      </c>
      <c r="AS63" s="117">
        <v>530.029</v>
      </c>
      <c r="AT63" s="24">
        <v>524.73699999999997</v>
      </c>
      <c r="AU63" s="24">
        <v>1.597</v>
      </c>
      <c r="AV63" s="24">
        <v>3.4089999999999998</v>
      </c>
      <c r="AW63" s="112">
        <v>3.6949999999999998</v>
      </c>
      <c r="AX63" s="117">
        <v>534.05600000000004</v>
      </c>
      <c r="AY63" s="24">
        <v>528.46299999999997</v>
      </c>
      <c r="AZ63" s="24">
        <v>1.6639999999999999</v>
      </c>
      <c r="BA63" s="24">
        <v>3.43</v>
      </c>
      <c r="BB63" s="112">
        <v>3.9289999999999998</v>
      </c>
      <c r="BC63" s="117">
        <v>540.27300000000002</v>
      </c>
      <c r="BD63" s="24">
        <v>534.37099999999998</v>
      </c>
      <c r="BE63" s="24">
        <v>1.734</v>
      </c>
      <c r="BF63" s="24">
        <v>3.4809999999999999</v>
      </c>
      <c r="BG63" s="112">
        <v>4.1680000000000001</v>
      </c>
      <c r="BH63" s="117">
        <v>549.76800000000003</v>
      </c>
      <c r="BI63" s="24">
        <v>543.48299999999995</v>
      </c>
      <c r="BJ63" s="24">
        <v>1.831</v>
      </c>
      <c r="BK63" s="24">
        <v>3.5569999999999999</v>
      </c>
      <c r="BL63" s="112">
        <v>4.4539999999999997</v>
      </c>
      <c r="BM63" s="117">
        <v>557.69899999999996</v>
      </c>
      <c r="BN63" s="24">
        <v>551.02800000000002</v>
      </c>
      <c r="BO63" s="24">
        <v>1.9219999999999999</v>
      </c>
      <c r="BP63" s="24">
        <v>3.6150000000000002</v>
      </c>
      <c r="BQ63" s="112">
        <v>4.7489999999999997</v>
      </c>
      <c r="BR63" s="117">
        <v>566.90599999999995</v>
      </c>
      <c r="BS63" s="24">
        <v>559.86599999999999</v>
      </c>
      <c r="BT63" s="24">
        <v>2.028</v>
      </c>
      <c r="BU63" s="24">
        <v>3.8180000000000001</v>
      </c>
      <c r="BV63" s="112">
        <v>5.0119999999999996</v>
      </c>
      <c r="BW63" s="117">
        <v>569.89800000000002</v>
      </c>
      <c r="BX63" s="24">
        <v>562.40300000000002</v>
      </c>
      <c r="BY63" s="24">
        <v>2.2599999999999998</v>
      </c>
      <c r="BZ63" s="24">
        <v>3.8740000000000001</v>
      </c>
      <c r="CA63" s="112">
        <v>5.2350000000000003</v>
      </c>
      <c r="CB63" s="117">
        <v>573.83699999999999</v>
      </c>
      <c r="CC63" s="24">
        <v>565.56700000000001</v>
      </c>
      <c r="CD63" s="24">
        <v>2.778</v>
      </c>
      <c r="CE63" s="24">
        <v>4.2569999999999997</v>
      </c>
      <c r="CF63" s="112">
        <v>5.492</v>
      </c>
      <c r="CG63" s="117">
        <v>578.70299999999997</v>
      </c>
      <c r="CH63" s="24">
        <v>570.26800000000003</v>
      </c>
      <c r="CI63" s="24">
        <v>2.6739999999999999</v>
      </c>
      <c r="CJ63" s="24">
        <v>4.3780000000000001</v>
      </c>
      <c r="CK63" s="112">
        <v>5.7610000000000001</v>
      </c>
      <c r="CL63" s="117">
        <v>582.44200000000001</v>
      </c>
      <c r="CM63" s="24">
        <v>573.60400000000004</v>
      </c>
      <c r="CN63" s="24">
        <v>2.8380000000000001</v>
      </c>
      <c r="CO63" s="24">
        <v>4.4400000000000004</v>
      </c>
      <c r="CP63" s="112">
        <v>6</v>
      </c>
      <c r="CQ63" s="117">
        <v>586.33299999999997</v>
      </c>
      <c r="CR63" s="24">
        <v>577.08100000000002</v>
      </c>
      <c r="CS63" s="24">
        <v>3.1110000000000002</v>
      </c>
      <c r="CT63" s="24">
        <v>4.7290000000000001</v>
      </c>
      <c r="CU63" s="112">
        <v>6.141</v>
      </c>
      <c r="CV63" s="117">
        <v>588.66499999999996</v>
      </c>
      <c r="CW63" s="24">
        <v>579.23500000000001</v>
      </c>
      <c r="CX63" s="24">
        <v>3.0449999999999999</v>
      </c>
      <c r="CY63" s="24">
        <v>5.141</v>
      </c>
      <c r="CZ63" s="112">
        <v>6.3849999999999998</v>
      </c>
      <c r="DA63" s="117">
        <v>590.57899999999995</v>
      </c>
      <c r="DB63" s="24">
        <v>581.024</v>
      </c>
      <c r="DC63" s="24">
        <v>3.1190000000000002</v>
      </c>
      <c r="DD63" s="24">
        <v>5.093</v>
      </c>
      <c r="DE63" s="112">
        <v>6.4359999999999999</v>
      </c>
      <c r="DF63" s="117">
        <v>593.74</v>
      </c>
      <c r="DG63" s="24">
        <v>584.17600000000004</v>
      </c>
      <c r="DH63" s="24">
        <v>3.1840000000000002</v>
      </c>
      <c r="DI63" s="24">
        <v>5.1280000000000001</v>
      </c>
      <c r="DJ63" s="112">
        <v>6.38</v>
      </c>
      <c r="DK63" s="117">
        <v>609.87599999999998</v>
      </c>
      <c r="DL63" s="24">
        <v>598.43799999999999</v>
      </c>
      <c r="DM63" s="24">
        <v>4.63</v>
      </c>
      <c r="DN63" s="24">
        <v>5.8520000000000003</v>
      </c>
      <c r="DO63" s="112">
        <v>13.308999999999999</v>
      </c>
      <c r="DP63" s="200">
        <f>'Non Double Counted #''s'!T63/1000</f>
        <v>612.13400000000001</v>
      </c>
      <c r="DQ63" s="24">
        <v>600.13900000000001</v>
      </c>
      <c r="DR63" s="24">
        <v>4.9720000000000004</v>
      </c>
      <c r="DS63" s="24">
        <v>6.383</v>
      </c>
      <c r="DT63" s="112">
        <v>13.579000000000001</v>
      </c>
      <c r="DU63" s="200">
        <f>'Non Double Counted #''s'!Z63/1000</f>
        <v>614.99400000000003</v>
      </c>
      <c r="DV63" s="24">
        <v>602.52099999999996</v>
      </c>
      <c r="DW63" s="24">
        <v>5.2679999999999998</v>
      </c>
      <c r="DX63" s="24">
        <v>6.8090000000000002</v>
      </c>
      <c r="DY63" s="112">
        <v>13.91</v>
      </c>
      <c r="DZ63" s="200">
        <f>'Non Double Counted #''s'!AF63/1000</f>
        <v>616.702</v>
      </c>
      <c r="EA63" s="24">
        <v>603.76300000000003</v>
      </c>
      <c r="EB63" s="24">
        <v>5.6050000000000004</v>
      </c>
      <c r="EC63" s="24">
        <v>7.1059999999999999</v>
      </c>
      <c r="ED63" s="112">
        <v>14.193</v>
      </c>
      <c r="EE63" s="200">
        <f>'Non Double Counted #''s'!AL63/1000</f>
        <v>618.43200000000002</v>
      </c>
      <c r="EF63" s="24">
        <v>604.96900000000005</v>
      </c>
      <c r="EG63" s="24">
        <v>5.96</v>
      </c>
      <c r="EH63" s="24">
        <v>7.4859999999999998</v>
      </c>
      <c r="EI63" s="112">
        <v>14.532</v>
      </c>
      <c r="EJ63" s="200">
        <f>'Non Double Counted #''s'!AR63/1000</f>
        <v>619.28200000000004</v>
      </c>
      <c r="EK63" s="24">
        <v>605.36300000000006</v>
      </c>
      <c r="EL63" s="24">
        <v>6.2850000000000001</v>
      </c>
      <c r="EM63" s="24">
        <v>7.8410000000000002</v>
      </c>
      <c r="EN63" s="112">
        <v>14.773999999999999</v>
      </c>
      <c r="EO63" s="200">
        <f>'Non Double Counted #''s'!AX63/1000</f>
        <v>620.19600000000003</v>
      </c>
      <c r="EP63" s="24">
        <v>605.75300000000004</v>
      </c>
      <c r="EQ63" s="24">
        <v>6.6760000000000002</v>
      </c>
      <c r="ER63" s="24">
        <v>8.1980000000000004</v>
      </c>
      <c r="ES63" s="112">
        <v>15.045999999999999</v>
      </c>
      <c r="ET63" s="200">
        <f>'Non Double Counted #''s'!BD63/1000</f>
        <v>620.74800000000005</v>
      </c>
      <c r="EU63" s="24">
        <v>605.84400000000005</v>
      </c>
      <c r="EV63" s="24">
        <v>7.0069999999999997</v>
      </c>
      <c r="EW63" s="24">
        <v>8.5519999999999996</v>
      </c>
      <c r="EX63" s="112">
        <v>15.335000000000001</v>
      </c>
      <c r="EY63" s="200">
        <f>'Non Double Counted #''s'!BJ63/1000</f>
        <v>621.27</v>
      </c>
      <c r="EZ63" s="24">
        <v>606.00300000000004</v>
      </c>
      <c r="FA63" s="24">
        <v>7.3150000000000004</v>
      </c>
      <c r="FB63" s="24">
        <v>8.9090000000000007</v>
      </c>
      <c r="FC63" s="112">
        <v>15.522</v>
      </c>
      <c r="FD63" s="200">
        <f>'Non Double Counted #''s'!BP63/1000</f>
        <v>621.76</v>
      </c>
      <c r="FE63" s="24">
        <v>605.63900000000001</v>
      </c>
      <c r="FF63" s="24">
        <v>7.9409999999999998</v>
      </c>
      <c r="FG63" s="24">
        <v>9.5449999999999999</v>
      </c>
      <c r="FH63" s="24">
        <v>16.067</v>
      </c>
      <c r="FI63" s="200">
        <f>'Non Double Counted #''s'!BV63/1000</f>
        <v>625.74099999999999</v>
      </c>
      <c r="FJ63" s="24">
        <v>596.29200000000003</v>
      </c>
      <c r="FK63" s="24">
        <v>6.2770000000000001</v>
      </c>
      <c r="FL63" s="24">
        <v>9.2080000000000002</v>
      </c>
      <c r="FM63" s="24">
        <v>23.172000000000001</v>
      </c>
      <c r="FN63" s="200">
        <f>'Non Double Counted #''s'!CB63/1000</f>
        <v>626.43100000000004</v>
      </c>
      <c r="FO63" s="24">
        <v>599.51199999999994</v>
      </c>
      <c r="FP63" s="24">
        <v>9.2520000000000007</v>
      </c>
      <c r="FQ63" s="24">
        <v>10.603</v>
      </c>
      <c r="FR63" s="112">
        <v>18.148</v>
      </c>
      <c r="FS63" s="179">
        <v>626011</v>
      </c>
      <c r="FT63" s="23">
        <v>597050</v>
      </c>
      <c r="FU63" s="23">
        <v>6879</v>
      </c>
      <c r="FV63" s="23">
        <v>10057</v>
      </c>
      <c r="FW63" s="113">
        <v>22082</v>
      </c>
      <c r="FX63" s="275">
        <v>626630</v>
      </c>
      <c r="FY63" s="275">
        <v>596755</v>
      </c>
      <c r="FZ63" s="275">
        <v>7364</v>
      </c>
      <c r="GA63" s="275">
        <v>10587</v>
      </c>
      <c r="GB63" s="23">
        <v>22511</v>
      </c>
    </row>
    <row r="64" spans="1:184" s="59" customFormat="1">
      <c r="A64" s="109" t="s">
        <v>175</v>
      </c>
      <c r="B64" s="114">
        <v>764</v>
      </c>
      <c r="C64" s="115">
        <v>345</v>
      </c>
      <c r="D64" s="115">
        <v>412</v>
      </c>
      <c r="E64" s="115">
        <v>7</v>
      </c>
      <c r="F64" s="119">
        <v>756</v>
      </c>
      <c r="G64" s="115">
        <v>211</v>
      </c>
      <c r="H64" s="115">
        <v>538</v>
      </c>
      <c r="I64" s="115">
        <v>7</v>
      </c>
      <c r="J64" s="119">
        <v>638</v>
      </c>
      <c r="K64" s="115">
        <v>172</v>
      </c>
      <c r="L64" s="115">
        <v>448</v>
      </c>
      <c r="M64" s="115">
        <v>18</v>
      </c>
      <c r="N64" s="116">
        <v>17.7</v>
      </c>
      <c r="O64" s="119">
        <v>606.9</v>
      </c>
      <c r="P64" s="115">
        <v>191.321</v>
      </c>
      <c r="Q64" s="115">
        <v>402.47199999999998</v>
      </c>
      <c r="R64" s="115">
        <v>32.713000000000001</v>
      </c>
      <c r="S64" s="116">
        <v>13.106999999999999</v>
      </c>
      <c r="T64" s="119">
        <v>572.05899999999997</v>
      </c>
      <c r="U64" s="115">
        <v>175.30600000000001</v>
      </c>
      <c r="V64" s="115">
        <v>343.21300000000002</v>
      </c>
      <c r="W64" s="115">
        <v>45.015000000000001</v>
      </c>
      <c r="X64" s="116">
        <v>53.54</v>
      </c>
      <c r="Y64" s="119">
        <v>636.89099999999996</v>
      </c>
      <c r="Z64" s="115">
        <v>182.43799999999999</v>
      </c>
      <c r="AA64" s="115">
        <v>445.55799999999999</v>
      </c>
      <c r="AB64" s="115">
        <v>19.117000000000001</v>
      </c>
      <c r="AC64" s="116">
        <v>8.8949999999999996</v>
      </c>
      <c r="AD64" s="119">
        <v>634.17200000000003</v>
      </c>
      <c r="AE64" s="115">
        <v>184.70500000000001</v>
      </c>
      <c r="AF64" s="115">
        <v>440.06700000000001</v>
      </c>
      <c r="AG64" s="115">
        <v>20.584</v>
      </c>
      <c r="AH64" s="116">
        <v>9.4</v>
      </c>
      <c r="AI64" s="119">
        <v>632.44100000000003</v>
      </c>
      <c r="AJ64" s="115">
        <v>187.08099999999999</v>
      </c>
      <c r="AK64" s="115">
        <v>435.52199999999999</v>
      </c>
      <c r="AL64" s="115">
        <v>22.116</v>
      </c>
      <c r="AM64" s="116">
        <v>9.8379999999999992</v>
      </c>
      <c r="AN64" s="119">
        <v>633.38400000000001</v>
      </c>
      <c r="AO64" s="115">
        <v>189.97900000000001</v>
      </c>
      <c r="AP64" s="115">
        <v>433.03699999999998</v>
      </c>
      <c r="AQ64" s="115">
        <v>23.832000000000001</v>
      </c>
      <c r="AR64" s="116">
        <v>10.368</v>
      </c>
      <c r="AS64" s="119">
        <v>634.54600000000005</v>
      </c>
      <c r="AT64" s="115">
        <v>192.55699999999999</v>
      </c>
      <c r="AU64" s="115">
        <v>431.07600000000002</v>
      </c>
      <c r="AV64" s="115">
        <v>25.565000000000001</v>
      </c>
      <c r="AW64" s="116">
        <v>10.913</v>
      </c>
      <c r="AX64" s="119">
        <v>638.279</v>
      </c>
      <c r="AY64" s="115">
        <v>195.78700000000001</v>
      </c>
      <c r="AZ64" s="115">
        <v>430.95400000000001</v>
      </c>
      <c r="BA64" s="115">
        <v>27.518999999999998</v>
      </c>
      <c r="BB64" s="116">
        <v>11.538</v>
      </c>
      <c r="BC64" s="119">
        <v>636.93799999999999</v>
      </c>
      <c r="BD64" s="115">
        <v>196.99299999999999</v>
      </c>
      <c r="BE64" s="115">
        <v>427.88299999999998</v>
      </c>
      <c r="BF64" s="115">
        <v>29.254999999999999</v>
      </c>
      <c r="BG64" s="116">
        <v>12.061999999999999</v>
      </c>
      <c r="BH64" s="119">
        <v>630.42999999999995</v>
      </c>
      <c r="BI64" s="115">
        <v>196.214</v>
      </c>
      <c r="BJ64" s="115">
        <v>421.72</v>
      </c>
      <c r="BK64" s="115">
        <v>30.798999999999999</v>
      </c>
      <c r="BL64" s="116">
        <v>12.496</v>
      </c>
      <c r="BM64" s="119">
        <v>624.16999999999996</v>
      </c>
      <c r="BN64" s="115">
        <v>195.47</v>
      </c>
      <c r="BO64" s="115">
        <v>415.71899999999999</v>
      </c>
      <c r="BP64" s="115">
        <v>32.268999999999998</v>
      </c>
      <c r="BQ64" s="116">
        <v>12.981</v>
      </c>
      <c r="BR64" s="119">
        <v>593.82000000000005</v>
      </c>
      <c r="BS64" s="115">
        <v>185.74</v>
      </c>
      <c r="BT64" s="115">
        <v>393.13099999999997</v>
      </c>
      <c r="BU64" s="115">
        <v>33.279000000000003</v>
      </c>
      <c r="BV64" s="116">
        <v>14.949</v>
      </c>
      <c r="BW64" s="119">
        <v>584.89700000000005</v>
      </c>
      <c r="BX64" s="115">
        <v>182.51900000000001</v>
      </c>
      <c r="BY64" s="115">
        <v>385.89100000000002</v>
      </c>
      <c r="BZ64" s="115">
        <v>33.945999999999998</v>
      </c>
      <c r="CA64" s="116">
        <v>16.486999999999998</v>
      </c>
      <c r="CB64" s="119">
        <v>577.17999999999995</v>
      </c>
      <c r="CC64" s="115">
        <v>181.965</v>
      </c>
      <c r="CD64" s="115">
        <v>377.99900000000002</v>
      </c>
      <c r="CE64" s="115">
        <v>35.335999999999999</v>
      </c>
      <c r="CF64" s="116">
        <v>17.216000000000001</v>
      </c>
      <c r="CG64" s="119">
        <v>565.79600000000005</v>
      </c>
      <c r="CH64" s="115">
        <v>181.05500000000001</v>
      </c>
      <c r="CI64" s="115">
        <v>367.14499999999998</v>
      </c>
      <c r="CJ64" s="115">
        <v>36.429000000000002</v>
      </c>
      <c r="CK64" s="116">
        <v>17.596</v>
      </c>
      <c r="CL64" s="119">
        <v>552.46600000000001</v>
      </c>
      <c r="CM64" s="115">
        <v>179.42699999999999</v>
      </c>
      <c r="CN64" s="115">
        <v>355.66800000000001</v>
      </c>
      <c r="CO64" s="115">
        <v>36.857999999999997</v>
      </c>
      <c r="CP64" s="116">
        <v>17.370999999999999</v>
      </c>
      <c r="CQ64" s="119">
        <v>539.64599999999996</v>
      </c>
      <c r="CR64" s="115">
        <v>178.43700000000001</v>
      </c>
      <c r="CS64" s="115">
        <v>343.82400000000001</v>
      </c>
      <c r="CT64" s="115">
        <v>37.331000000000003</v>
      </c>
      <c r="CU64" s="116">
        <v>17.385000000000002</v>
      </c>
      <c r="CV64" s="119">
        <v>528.75199999999995</v>
      </c>
      <c r="CW64" s="115">
        <v>178.31100000000001</v>
      </c>
      <c r="CX64" s="115">
        <v>333.27699999999999</v>
      </c>
      <c r="CY64" s="115">
        <v>37.502000000000002</v>
      </c>
      <c r="CZ64" s="116">
        <v>17.164000000000001</v>
      </c>
      <c r="DA64" s="119">
        <v>521.42600000000004</v>
      </c>
      <c r="DB64" s="115">
        <v>179.13900000000001</v>
      </c>
      <c r="DC64" s="115">
        <v>324.82799999999997</v>
      </c>
      <c r="DD64" s="115">
        <v>37.869</v>
      </c>
      <c r="DE64" s="116">
        <v>17.459</v>
      </c>
      <c r="DF64" s="119">
        <v>519</v>
      </c>
      <c r="DG64" s="115">
        <v>182.43799999999999</v>
      </c>
      <c r="DH64" s="115">
        <v>318.65699999999998</v>
      </c>
      <c r="DI64" s="115">
        <v>38.453000000000003</v>
      </c>
      <c r="DJ64" s="116">
        <v>17.905000000000001</v>
      </c>
      <c r="DK64" s="119">
        <v>571.72299999999996</v>
      </c>
      <c r="DL64" s="115">
        <v>201.80600000000001</v>
      </c>
      <c r="DM64" s="115">
        <v>354.04300000000001</v>
      </c>
      <c r="DN64" s="115">
        <v>46.326999999999998</v>
      </c>
      <c r="DO64" s="116">
        <v>24.154</v>
      </c>
      <c r="DP64" s="200">
        <f>'Non Double Counted #''s'!T64/1000</f>
        <v>577.678</v>
      </c>
      <c r="DQ64" s="115">
        <v>209.28299999999999</v>
      </c>
      <c r="DR64" s="115">
        <v>352.07100000000003</v>
      </c>
      <c r="DS64" s="115">
        <v>48.033999999999999</v>
      </c>
      <c r="DT64" s="116">
        <v>24.888999999999999</v>
      </c>
      <c r="DU64" s="200">
        <f>'Non Double Counted #''s'!Z64/1000</f>
        <v>579.11199999999997</v>
      </c>
      <c r="DV64" s="115">
        <v>212.607</v>
      </c>
      <c r="DW64" s="115">
        <v>349.75900000000001</v>
      </c>
      <c r="DX64" s="115">
        <v>48.362000000000002</v>
      </c>
      <c r="DY64" s="116">
        <v>25.582999999999998</v>
      </c>
      <c r="DZ64" s="200">
        <f>'Non Double Counted #''s'!AF64/1000</f>
        <v>577.37099999999998</v>
      </c>
      <c r="EA64" s="115">
        <v>214.667</v>
      </c>
      <c r="EB64" s="115">
        <v>345.85700000000003</v>
      </c>
      <c r="EC64" s="115">
        <v>49.040999999999997</v>
      </c>
      <c r="ED64" s="116">
        <v>25.927</v>
      </c>
      <c r="EE64" s="200">
        <f>'Non Double Counted #''s'!AL64/1000</f>
        <v>579.52099999999996</v>
      </c>
      <c r="EF64" s="115">
        <v>219.62</v>
      </c>
      <c r="EG64" s="115">
        <v>342.75700000000001</v>
      </c>
      <c r="EH64" s="115">
        <v>49.81</v>
      </c>
      <c r="EI64" s="116">
        <v>26.571000000000002</v>
      </c>
      <c r="EJ64" s="200">
        <f>'Non Double Counted #''s'!AR64/1000</f>
        <v>582.04899999999998</v>
      </c>
      <c r="EK64" s="115">
        <v>225.398</v>
      </c>
      <c r="EL64" s="115">
        <v>339.084</v>
      </c>
      <c r="EM64" s="115">
        <v>50.253999999999998</v>
      </c>
      <c r="EN64" s="116">
        <v>27.289000000000001</v>
      </c>
      <c r="EO64" s="200">
        <f>'Non Double Counted #''s'!AX64/1000</f>
        <v>585.41899999999998</v>
      </c>
      <c r="EP64" s="115">
        <v>231.16800000000001</v>
      </c>
      <c r="EQ64" s="115">
        <v>336.108</v>
      </c>
      <c r="ER64" s="115">
        <v>50.351999999999997</v>
      </c>
      <c r="ES64" s="116">
        <v>28.164000000000001</v>
      </c>
      <c r="ET64" s="200">
        <f>'Non Double Counted #''s'!BD64/1000</f>
        <v>587.86800000000005</v>
      </c>
      <c r="EU64" s="115">
        <v>237.238</v>
      </c>
      <c r="EV64" s="115">
        <v>331.87</v>
      </c>
      <c r="EW64" s="115">
        <v>50.871000000000002</v>
      </c>
      <c r="EX64" s="116">
        <v>29.071000000000002</v>
      </c>
      <c r="EY64" s="200">
        <f>'Non Double Counted #''s'!BJ64/1000</f>
        <v>591.83299999999997</v>
      </c>
      <c r="EZ64" s="115">
        <v>243.839</v>
      </c>
      <c r="FA64" s="115">
        <v>328.52699999999999</v>
      </c>
      <c r="FB64" s="115">
        <v>52.475000000000001</v>
      </c>
      <c r="FC64" s="116">
        <v>30.242000000000001</v>
      </c>
      <c r="FD64" s="200">
        <f>'Non Double Counted #''s'!BP64/1000</f>
        <v>599.65700000000004</v>
      </c>
      <c r="FE64" s="115">
        <v>250.67500000000001</v>
      </c>
      <c r="FF64" s="115">
        <v>330.70299999999997</v>
      </c>
      <c r="FG64" s="115">
        <v>54.540999999999997</v>
      </c>
      <c r="FH64" s="115">
        <v>29.265000000000001</v>
      </c>
      <c r="FI64" s="200">
        <f>'Non Double Counted #''s'!BV64/1000</f>
        <v>601.72299999999996</v>
      </c>
      <c r="FJ64" s="115">
        <v>231.471</v>
      </c>
      <c r="FK64" s="115">
        <v>305.125</v>
      </c>
      <c r="FL64" s="115">
        <v>54.749000000000002</v>
      </c>
      <c r="FM64" s="115">
        <v>65.126999999999995</v>
      </c>
      <c r="FN64" s="205">
        <f>'Non Double Counted #''s'!CB64/1000</f>
        <v>617.99599999999998</v>
      </c>
      <c r="FO64" s="115">
        <v>227.74799999999999</v>
      </c>
      <c r="FP64" s="115">
        <v>311.887</v>
      </c>
      <c r="FQ64" s="115">
        <v>62.012</v>
      </c>
      <c r="FR64" s="116">
        <v>33.965000000000003</v>
      </c>
      <c r="FS64" s="179">
        <v>632323</v>
      </c>
      <c r="FT64" s="272">
        <v>271323</v>
      </c>
      <c r="FU64" s="272">
        <v>316482</v>
      </c>
      <c r="FV64" s="272">
        <v>62726</v>
      </c>
      <c r="FW64" s="273">
        <v>44518</v>
      </c>
      <c r="FX64" s="275">
        <v>646449</v>
      </c>
      <c r="FY64" s="275">
        <v>280509</v>
      </c>
      <c r="FZ64" s="275">
        <v>319676</v>
      </c>
      <c r="GA64" s="275">
        <v>65560</v>
      </c>
      <c r="GB64" s="23">
        <v>46264</v>
      </c>
    </row>
    <row r="65" spans="2:180" s="59" customFormat="1">
      <c r="FT65" s="261"/>
      <c r="FU65" s="261"/>
      <c r="FV65" s="261"/>
      <c r="FW65" s="261"/>
    </row>
    <row r="66" spans="2:180" s="59" customFormat="1">
      <c r="B66" s="11" t="s">
        <v>141</v>
      </c>
      <c r="C66" s="50"/>
      <c r="D66" s="50"/>
      <c r="E66" s="50"/>
      <c r="F66" s="49"/>
      <c r="G66" s="50"/>
      <c r="H66" s="50"/>
      <c r="I66" s="50"/>
      <c r="J66" s="11"/>
      <c r="K66" s="49"/>
      <c r="L66" s="49"/>
      <c r="M66" s="49"/>
      <c r="N66" s="49"/>
      <c r="O66" s="11"/>
      <c r="P66" s="49"/>
      <c r="Q66" s="49"/>
      <c r="R66" s="49"/>
      <c r="S66" s="49"/>
      <c r="T66" s="11"/>
      <c r="U66" s="21"/>
      <c r="V66" s="21"/>
      <c r="W66" s="21"/>
      <c r="X66" s="21"/>
      <c r="Y66" s="56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"/>
      <c r="BS66" s="21"/>
      <c r="BT66" s="21"/>
      <c r="BU66" s="21"/>
      <c r="BV66" s="21"/>
      <c r="BW66" s="5"/>
      <c r="BX66" s="21"/>
      <c r="BY66" s="21"/>
      <c r="BZ66" s="21"/>
      <c r="CA66" s="21"/>
      <c r="CB66" s="5"/>
      <c r="CC66" s="21"/>
      <c r="CD66" s="21"/>
      <c r="CE66" s="21"/>
      <c r="CF66" s="21"/>
      <c r="CG66" s="5"/>
      <c r="CH66" s="21"/>
      <c r="CI66" s="21"/>
      <c r="CJ66" s="21"/>
      <c r="CK66" s="21"/>
      <c r="CL66" s="11"/>
      <c r="CM66" s="21"/>
      <c r="CN66" s="21"/>
      <c r="CO66" s="21"/>
      <c r="CP66" s="21"/>
      <c r="CQ66" s="5"/>
      <c r="CR66" s="21"/>
      <c r="CS66" s="21"/>
      <c r="CT66" s="21"/>
      <c r="CU66" s="21"/>
      <c r="CV66" s="11"/>
      <c r="CW66" s="56"/>
      <c r="CX66" s="56"/>
      <c r="CY66" s="56"/>
      <c r="CZ66" s="56"/>
      <c r="DA66" s="11"/>
      <c r="DB66" s="56"/>
      <c r="DC66" s="56"/>
      <c r="DD66" s="56"/>
      <c r="DE66" s="56"/>
      <c r="DF66" s="11"/>
      <c r="DG66" s="54"/>
      <c r="DH66" s="54"/>
      <c r="DI66" s="54"/>
      <c r="DJ66" s="54"/>
      <c r="DK66" s="11" t="s">
        <v>182</v>
      </c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</row>
    <row r="67" spans="2:180" s="59" customFormat="1">
      <c r="B67" s="11" t="s">
        <v>6</v>
      </c>
      <c r="C67" s="50"/>
      <c r="D67" s="50"/>
      <c r="E67" s="50"/>
      <c r="F67" s="49"/>
      <c r="G67" s="50"/>
      <c r="H67" s="50"/>
      <c r="I67" s="50"/>
      <c r="J67" s="11" t="s">
        <v>6</v>
      </c>
      <c r="K67" s="49"/>
      <c r="L67" s="49"/>
      <c r="M67" s="49"/>
      <c r="N67" s="49"/>
      <c r="O67" s="11" t="s">
        <v>6</v>
      </c>
      <c r="P67" s="49"/>
      <c r="Q67" s="49"/>
      <c r="R67" s="49"/>
      <c r="S67" s="49"/>
      <c r="T67" s="11" t="s">
        <v>118</v>
      </c>
      <c r="U67" s="21"/>
      <c r="V67" s="21"/>
      <c r="W67" s="21"/>
      <c r="X67" s="21"/>
      <c r="Y67" s="56" t="s">
        <v>109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" t="s">
        <v>6</v>
      </c>
      <c r="BS67" s="21"/>
      <c r="BT67" s="21"/>
      <c r="BU67" s="21"/>
      <c r="BV67" s="21"/>
      <c r="BW67" s="5" t="s">
        <v>6</v>
      </c>
      <c r="BX67" s="21"/>
      <c r="BY67" s="21"/>
      <c r="BZ67" s="21"/>
      <c r="CA67" s="21"/>
      <c r="CB67" s="5" t="s">
        <v>6</v>
      </c>
      <c r="CC67" s="21"/>
      <c r="CD67" s="21"/>
      <c r="CE67" s="21"/>
      <c r="CF67" s="21"/>
      <c r="CG67" s="5" t="s">
        <v>6</v>
      </c>
      <c r="CH67" s="21"/>
      <c r="CI67" s="21"/>
      <c r="CJ67" s="21"/>
      <c r="CK67" s="21"/>
      <c r="CL67" s="11" t="s">
        <v>6</v>
      </c>
      <c r="CM67" s="21"/>
      <c r="CN67" s="21"/>
      <c r="CO67" s="21"/>
      <c r="CP67" s="21"/>
      <c r="CQ67" s="5" t="s">
        <v>6</v>
      </c>
      <c r="CR67" s="21"/>
      <c r="CS67" s="21"/>
      <c r="CT67" s="21"/>
      <c r="CU67" s="21"/>
      <c r="CV67" s="11" t="s">
        <v>6</v>
      </c>
      <c r="CW67" s="56"/>
      <c r="CX67" s="56"/>
      <c r="CY67" s="56"/>
      <c r="CZ67" s="56"/>
      <c r="DA67" s="11" t="s">
        <v>6</v>
      </c>
      <c r="DB67" s="56"/>
      <c r="DC67" s="56"/>
      <c r="DD67" s="56"/>
      <c r="DE67" s="56"/>
      <c r="DF67" s="11" t="s">
        <v>6</v>
      </c>
      <c r="DG67" s="54"/>
      <c r="DH67" s="54"/>
      <c r="DI67" s="54"/>
      <c r="DJ67" s="54"/>
      <c r="DK67" s="41" t="s">
        <v>154</v>
      </c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6</v>
      </c>
      <c r="FE67" s="6"/>
      <c r="FF67" s="6"/>
      <c r="FG67" s="6"/>
      <c r="FH67" s="6"/>
      <c r="FI67" s="6" t="s">
        <v>6</v>
      </c>
      <c r="FJ67" s="6"/>
      <c r="FK67" s="6"/>
      <c r="FL67" s="6"/>
      <c r="FM67" s="6"/>
      <c r="FN67" s="6" t="s">
        <v>6</v>
      </c>
      <c r="FO67" s="6"/>
      <c r="FP67" s="6"/>
      <c r="FQ67" s="6"/>
      <c r="FR67" s="6"/>
      <c r="FS67" s="6" t="s">
        <v>6</v>
      </c>
      <c r="FX67" s="6" t="s">
        <v>6</v>
      </c>
    </row>
    <row r="68" spans="2:180" s="59" customFormat="1">
      <c r="B68" s="11" t="s">
        <v>77</v>
      </c>
      <c r="C68" s="56"/>
      <c r="D68" s="56"/>
      <c r="E68" s="56"/>
      <c r="F68" s="11"/>
      <c r="G68" s="56"/>
      <c r="H68" s="56"/>
      <c r="I68" s="56"/>
      <c r="J68" s="11" t="s">
        <v>77</v>
      </c>
      <c r="K68" s="11"/>
      <c r="L68" s="11"/>
      <c r="M68" s="11"/>
      <c r="N68" s="11"/>
      <c r="O68" s="11" t="s">
        <v>7</v>
      </c>
      <c r="P68" s="11"/>
      <c r="Q68" s="11"/>
      <c r="R68" s="11"/>
      <c r="S68" s="11"/>
      <c r="T68" s="11" t="s">
        <v>76</v>
      </c>
      <c r="U68" s="57"/>
      <c r="V68" s="57"/>
      <c r="W68" s="57"/>
      <c r="X68" s="57"/>
      <c r="Y68" s="56" t="s">
        <v>110</v>
      </c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" t="s">
        <v>7</v>
      </c>
      <c r="BS68" s="57"/>
      <c r="BT68" s="57"/>
      <c r="BU68" s="57"/>
      <c r="BV68" s="57"/>
      <c r="BW68" s="5" t="s">
        <v>7</v>
      </c>
      <c r="BX68" s="57"/>
      <c r="BY68" s="57"/>
      <c r="BZ68" s="57"/>
      <c r="CA68" s="57"/>
      <c r="CB68" s="5" t="s">
        <v>7</v>
      </c>
      <c r="CC68" s="57"/>
      <c r="CD68" s="57"/>
      <c r="CE68" s="57"/>
      <c r="CF68" s="57"/>
      <c r="CG68" s="5" t="s">
        <v>7</v>
      </c>
      <c r="CH68" s="57"/>
      <c r="CI68" s="57"/>
      <c r="CJ68" s="57"/>
      <c r="CK68" s="57"/>
      <c r="CL68" s="11" t="s">
        <v>7</v>
      </c>
      <c r="CM68" s="57"/>
      <c r="CN68" s="57"/>
      <c r="CO68" s="57"/>
      <c r="CP68" s="57"/>
      <c r="CQ68" s="5" t="s">
        <v>7</v>
      </c>
      <c r="CR68" s="57"/>
      <c r="CS68" s="57"/>
      <c r="CT68" s="57"/>
      <c r="CU68" s="57"/>
      <c r="CV68" s="11" t="s">
        <v>7</v>
      </c>
      <c r="CW68" s="56"/>
      <c r="CX68" s="56"/>
      <c r="CY68" s="56"/>
      <c r="CZ68" s="56"/>
      <c r="DA68" s="11" t="s">
        <v>7</v>
      </c>
      <c r="DB68" s="56"/>
      <c r="DC68" s="56"/>
      <c r="DD68" s="56"/>
      <c r="DE68" s="56"/>
      <c r="DF68" s="11" t="s">
        <v>7</v>
      </c>
      <c r="DG68" s="58"/>
      <c r="DH68" s="58"/>
      <c r="DI68" s="58"/>
      <c r="DJ68" s="58"/>
      <c r="DK68" s="41" t="s">
        <v>143</v>
      </c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 t="s">
        <v>7</v>
      </c>
      <c r="FE68" s="58"/>
      <c r="FF68" s="58"/>
      <c r="FG68" s="58"/>
      <c r="FH68" s="58"/>
      <c r="FI68" s="58" t="s">
        <v>7</v>
      </c>
      <c r="FJ68" s="58"/>
      <c r="FK68" s="58"/>
      <c r="FL68" s="58"/>
      <c r="FM68" s="58"/>
      <c r="FN68" s="58" t="s">
        <v>7</v>
      </c>
      <c r="FO68" s="58"/>
      <c r="FP68" s="58"/>
      <c r="FQ68" s="58"/>
      <c r="FR68" s="58"/>
      <c r="FS68" s="58" t="s">
        <v>7</v>
      </c>
      <c r="FX68" s="58" t="s">
        <v>7</v>
      </c>
    </row>
    <row r="69" spans="2:180" s="59" customFormat="1">
      <c r="B69" s="71" t="s">
        <v>115</v>
      </c>
      <c r="C69" s="56"/>
      <c r="D69" s="56"/>
      <c r="E69" s="56"/>
      <c r="F69" s="11"/>
      <c r="G69" s="56"/>
      <c r="H69" s="56"/>
      <c r="I69" s="56"/>
      <c r="J69" s="71" t="s">
        <v>114</v>
      </c>
      <c r="K69" s="11"/>
      <c r="L69" s="11"/>
      <c r="M69" s="11"/>
      <c r="N69" s="11"/>
      <c r="O69" s="11" t="s">
        <v>8</v>
      </c>
      <c r="P69" s="11"/>
      <c r="Q69" s="11"/>
      <c r="R69" s="11"/>
      <c r="S69" s="11"/>
      <c r="T69" s="57"/>
      <c r="U69" s="57"/>
      <c r="V69" s="57"/>
      <c r="W69" s="57"/>
      <c r="X69" s="57"/>
      <c r="Y69" s="11" t="s">
        <v>81</v>
      </c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" t="s">
        <v>8</v>
      </c>
      <c r="BS69" s="57"/>
      <c r="BT69" s="57"/>
      <c r="BU69" s="57"/>
      <c r="BV69" s="57"/>
      <c r="BW69" s="5" t="s">
        <v>8</v>
      </c>
      <c r="BX69" s="57"/>
      <c r="BY69" s="57"/>
      <c r="BZ69" s="57"/>
      <c r="CA69" s="57"/>
      <c r="CB69" s="5" t="s">
        <v>8</v>
      </c>
      <c r="CC69" s="57"/>
      <c r="CD69" s="57"/>
      <c r="CE69" s="57"/>
      <c r="CF69" s="57"/>
      <c r="CG69" s="5" t="s">
        <v>8</v>
      </c>
      <c r="CH69" s="57"/>
      <c r="CI69" s="57"/>
      <c r="CJ69" s="57"/>
      <c r="CK69" s="57"/>
      <c r="CL69" s="11" t="s">
        <v>8</v>
      </c>
      <c r="CM69" s="57"/>
      <c r="CN69" s="57"/>
      <c r="CO69" s="57"/>
      <c r="CP69" s="57"/>
      <c r="CQ69" s="5" t="s">
        <v>8</v>
      </c>
      <c r="CR69" s="57"/>
      <c r="CS69" s="57"/>
      <c r="CT69" s="57"/>
      <c r="CU69" s="57"/>
      <c r="CV69" s="11" t="s">
        <v>8</v>
      </c>
      <c r="CW69" s="56"/>
      <c r="CX69" s="56"/>
      <c r="CY69" s="56"/>
      <c r="CZ69" s="56"/>
      <c r="DA69" s="11" t="s">
        <v>8</v>
      </c>
      <c r="DB69" s="56"/>
      <c r="DC69" s="56"/>
      <c r="DD69" s="56"/>
      <c r="DE69" s="56"/>
      <c r="DF69" s="11" t="s">
        <v>8</v>
      </c>
      <c r="DG69" s="58"/>
      <c r="DH69" s="58"/>
      <c r="DI69" s="58"/>
      <c r="DJ69" s="58"/>
      <c r="DK69" s="41" t="s">
        <v>144</v>
      </c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 t="s">
        <v>8</v>
      </c>
      <c r="FE69" s="58"/>
      <c r="FF69" s="58"/>
      <c r="FG69" s="58"/>
      <c r="FH69" s="58"/>
      <c r="FI69" s="58" t="s">
        <v>8</v>
      </c>
      <c r="FJ69" s="58"/>
      <c r="FK69" s="58"/>
      <c r="FL69" s="58"/>
      <c r="FM69" s="58"/>
      <c r="FN69" s="58" t="s">
        <v>8</v>
      </c>
      <c r="FO69" s="58"/>
      <c r="FP69" s="58"/>
      <c r="FQ69" s="58"/>
      <c r="FR69" s="58"/>
      <c r="FS69" s="58" t="s">
        <v>8</v>
      </c>
      <c r="FX69" s="58" t="s">
        <v>8</v>
      </c>
    </row>
    <row r="70" spans="2:180" s="59" customFormat="1">
      <c r="B70" s="12" t="s">
        <v>116</v>
      </c>
      <c r="C70" s="56"/>
      <c r="D70" s="56"/>
      <c r="E70" s="56"/>
      <c r="F70" s="11"/>
      <c r="G70" s="56"/>
      <c r="H70" s="56"/>
      <c r="I70" s="56"/>
      <c r="J70" s="12" t="s">
        <v>112</v>
      </c>
      <c r="K70" s="11"/>
      <c r="L70" s="11"/>
      <c r="M70" s="11"/>
      <c r="N70" s="11"/>
      <c r="O70" s="11" t="s">
        <v>9</v>
      </c>
      <c r="P70" s="11"/>
      <c r="Q70" s="11"/>
      <c r="R70" s="11"/>
      <c r="S70" s="11"/>
      <c r="T70" s="57"/>
      <c r="U70" s="57"/>
      <c r="V70" s="57"/>
      <c r="W70" s="57"/>
      <c r="X70" s="57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" t="s">
        <v>9</v>
      </c>
      <c r="BS70" s="57"/>
      <c r="BT70" s="57"/>
      <c r="BU70" s="57"/>
      <c r="BV70" s="57"/>
      <c r="BW70" s="5" t="s">
        <v>9</v>
      </c>
      <c r="BX70" s="57"/>
      <c r="BY70" s="57"/>
      <c r="BZ70" s="57"/>
      <c r="CA70" s="57"/>
      <c r="CB70" s="5" t="s">
        <v>9</v>
      </c>
      <c r="CC70" s="57"/>
      <c r="CD70" s="57"/>
      <c r="CE70" s="57"/>
      <c r="CF70" s="57"/>
      <c r="CG70" s="5" t="s">
        <v>9</v>
      </c>
      <c r="CH70" s="57"/>
      <c r="CI70" s="57"/>
      <c r="CJ70" s="57"/>
      <c r="CK70" s="57"/>
      <c r="CL70" s="11" t="s">
        <v>9</v>
      </c>
      <c r="CM70" s="57"/>
      <c r="CN70" s="57"/>
      <c r="CO70" s="57"/>
      <c r="CP70" s="57"/>
      <c r="CQ70" s="5" t="s">
        <v>9</v>
      </c>
      <c r="CR70" s="57"/>
      <c r="CS70" s="57"/>
      <c r="CT70" s="57"/>
      <c r="CU70" s="57"/>
      <c r="CV70" s="11" t="s">
        <v>9</v>
      </c>
      <c r="CW70" s="56"/>
      <c r="CX70" s="56"/>
      <c r="CY70" s="56"/>
      <c r="CZ70" s="56"/>
      <c r="DA70" s="11" t="s">
        <v>9</v>
      </c>
      <c r="DB70" s="56"/>
      <c r="DC70" s="56"/>
      <c r="DD70" s="56"/>
      <c r="DE70" s="56"/>
      <c r="DF70" s="11" t="s">
        <v>9</v>
      </c>
      <c r="DG70" s="58"/>
      <c r="DH70" s="58"/>
      <c r="DI70" s="58"/>
      <c r="DJ70" s="58"/>
      <c r="DK70" s="72" t="s">
        <v>145</v>
      </c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 t="s">
        <v>9</v>
      </c>
      <c r="FE70" s="58"/>
      <c r="FF70" s="58"/>
      <c r="FG70" s="58"/>
      <c r="FH70" s="58"/>
      <c r="FI70" s="58" t="s">
        <v>9</v>
      </c>
      <c r="FJ70" s="58"/>
      <c r="FK70" s="58"/>
      <c r="FL70" s="58"/>
      <c r="FM70" s="58"/>
      <c r="FN70" s="58" t="s">
        <v>9</v>
      </c>
      <c r="FO70" s="58"/>
      <c r="FP70" s="58"/>
      <c r="FQ70" s="58"/>
      <c r="FR70" s="58"/>
      <c r="FS70" s="58" t="s">
        <v>9</v>
      </c>
      <c r="FX70" s="58" t="s">
        <v>9</v>
      </c>
    </row>
    <row r="71" spans="2:180" s="59" customFormat="1">
      <c r="B71" s="11" t="s">
        <v>117</v>
      </c>
      <c r="C71" s="56"/>
      <c r="D71" s="56"/>
      <c r="E71" s="56"/>
      <c r="F71" s="11"/>
      <c r="G71" s="56"/>
      <c r="H71" s="56"/>
      <c r="I71" s="56"/>
      <c r="J71" s="56" t="s">
        <v>113</v>
      </c>
      <c r="K71" s="11"/>
      <c r="L71" s="11"/>
      <c r="M71" s="11"/>
      <c r="N71" s="11"/>
      <c r="O71" s="11" t="s">
        <v>86</v>
      </c>
      <c r="P71" s="11"/>
      <c r="Q71" s="11"/>
      <c r="R71" s="11"/>
      <c r="S71" s="11"/>
      <c r="T71" s="57"/>
      <c r="U71" s="57"/>
      <c r="V71" s="57"/>
      <c r="W71" s="57"/>
      <c r="X71" s="57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" t="s">
        <v>29</v>
      </c>
      <c r="BS71" s="57"/>
      <c r="BT71" s="57"/>
      <c r="BU71" s="57"/>
      <c r="BV71" s="57"/>
      <c r="BW71" s="5" t="s">
        <v>30</v>
      </c>
      <c r="BX71" s="57"/>
      <c r="BY71" s="57"/>
      <c r="BZ71" s="57"/>
      <c r="CA71" s="57"/>
      <c r="CB71" s="5" t="s">
        <v>31</v>
      </c>
      <c r="CC71" s="57"/>
      <c r="CD71" s="57"/>
      <c r="CE71" s="57"/>
      <c r="CF71" s="57"/>
      <c r="CG71" s="5" t="s">
        <v>32</v>
      </c>
      <c r="CH71" s="57"/>
      <c r="CI71" s="57"/>
      <c r="CJ71" s="57"/>
      <c r="CK71" s="57"/>
      <c r="CL71" s="11" t="s">
        <v>136</v>
      </c>
      <c r="CM71" s="57"/>
      <c r="CN71" s="57"/>
      <c r="CO71" s="57"/>
      <c r="CP71" s="57"/>
      <c r="CQ71" s="5" t="s">
        <v>33</v>
      </c>
      <c r="CR71" s="57"/>
      <c r="CS71" s="57"/>
      <c r="CT71" s="57"/>
      <c r="CU71" s="57"/>
      <c r="CV71" s="11" t="s">
        <v>82</v>
      </c>
      <c r="CW71" s="56"/>
      <c r="CX71" s="56"/>
      <c r="CY71" s="56"/>
      <c r="CZ71" s="56"/>
      <c r="DA71" s="11" t="s">
        <v>160</v>
      </c>
      <c r="DB71" s="56"/>
      <c r="DC71" s="56"/>
      <c r="DD71" s="56"/>
      <c r="DE71" s="56"/>
      <c r="DF71" s="11" t="s">
        <v>163</v>
      </c>
      <c r="DG71" s="58"/>
      <c r="DH71" s="58"/>
      <c r="DI71" s="58"/>
      <c r="DJ71" s="58"/>
      <c r="DK71" s="56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 t="s">
        <v>167</v>
      </c>
      <c r="FE71" s="58"/>
      <c r="FF71" s="58"/>
      <c r="FG71" s="58"/>
      <c r="FH71" s="58"/>
      <c r="FI71" s="58" t="s">
        <v>207</v>
      </c>
      <c r="FJ71" s="58"/>
      <c r="FK71" s="58"/>
      <c r="FL71" s="58"/>
      <c r="FM71" s="58"/>
      <c r="FN71" s="58" t="s">
        <v>195</v>
      </c>
      <c r="FO71" s="58"/>
      <c r="FP71" s="58"/>
      <c r="FQ71" s="58"/>
      <c r="FR71" s="58"/>
      <c r="FS71" s="58" t="s">
        <v>214</v>
      </c>
      <c r="FX71" s="58" t="s">
        <v>223</v>
      </c>
    </row>
    <row r="72" spans="2:180" s="59" customFormat="1">
      <c r="B72" s="11" t="s">
        <v>128</v>
      </c>
      <c r="C72" s="56"/>
      <c r="D72" s="56"/>
      <c r="E72" s="56"/>
      <c r="F72" s="56"/>
      <c r="G72" s="56"/>
      <c r="H72" s="56"/>
      <c r="I72" s="56"/>
      <c r="J72" s="11" t="s">
        <v>111</v>
      </c>
      <c r="K72" s="56"/>
      <c r="L72" s="56"/>
      <c r="M72" s="56"/>
      <c r="N72" s="56"/>
      <c r="O72" s="11" t="s">
        <v>87</v>
      </c>
      <c r="P72" s="56"/>
      <c r="Q72" s="56"/>
      <c r="R72" s="56"/>
      <c r="S72" s="56"/>
      <c r="T72" s="11"/>
      <c r="U72" s="56"/>
      <c r="V72" s="56"/>
      <c r="W72" s="56"/>
      <c r="X72" s="56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5" t="s">
        <v>78</v>
      </c>
      <c r="BS72" s="56"/>
      <c r="BT72" s="56"/>
      <c r="BU72" s="56"/>
      <c r="BV72" s="56"/>
      <c r="BW72" s="5" t="s">
        <v>78</v>
      </c>
      <c r="BX72" s="56"/>
      <c r="BY72" s="56"/>
      <c r="BZ72" s="56"/>
      <c r="CA72" s="56"/>
      <c r="CB72" s="5" t="s">
        <v>78</v>
      </c>
      <c r="CC72" s="56"/>
      <c r="CD72" s="56"/>
      <c r="CE72" s="56"/>
      <c r="CF72" s="56"/>
      <c r="CG72" s="5" t="s">
        <v>78</v>
      </c>
      <c r="CH72" s="56"/>
      <c r="CI72" s="56"/>
      <c r="CJ72" s="56"/>
      <c r="CK72" s="56"/>
      <c r="CL72" s="11" t="s">
        <v>28</v>
      </c>
      <c r="CM72" s="56"/>
      <c r="CN72" s="56"/>
      <c r="CO72" s="56"/>
      <c r="CP72" s="56"/>
      <c r="CQ72" s="5" t="s">
        <v>78</v>
      </c>
      <c r="CR72" s="56"/>
      <c r="CS72" s="56"/>
      <c r="CT72" s="56"/>
      <c r="CU72" s="56"/>
      <c r="CV72" s="11" t="s">
        <v>78</v>
      </c>
      <c r="CW72" s="56"/>
      <c r="CX72" s="56"/>
      <c r="CY72" s="56"/>
      <c r="CZ72" s="56"/>
      <c r="DA72" s="11" t="s">
        <v>78</v>
      </c>
      <c r="DB72" s="56"/>
      <c r="DC72" s="56"/>
      <c r="DD72" s="56"/>
      <c r="DE72" s="56"/>
      <c r="DF72" s="11" t="s">
        <v>78</v>
      </c>
      <c r="DG72" s="56"/>
      <c r="DH72" s="56"/>
      <c r="DI72" s="56"/>
      <c r="DJ72" s="56"/>
      <c r="DK72" s="41" t="s">
        <v>155</v>
      </c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 t="s">
        <v>168</v>
      </c>
      <c r="FE72" s="56"/>
      <c r="FF72" s="56"/>
      <c r="FG72" s="56"/>
      <c r="FH72" s="56"/>
      <c r="FI72" s="56" t="s">
        <v>168</v>
      </c>
      <c r="FJ72" s="56"/>
      <c r="FK72" s="56"/>
      <c r="FL72" s="56"/>
      <c r="FM72" s="56"/>
      <c r="FN72" s="56" t="s">
        <v>196</v>
      </c>
      <c r="FO72" s="56"/>
      <c r="FP72" s="56"/>
      <c r="FQ72" s="56"/>
      <c r="FR72" s="56"/>
      <c r="FS72" s="56" t="s">
        <v>220</v>
      </c>
      <c r="FX72" s="56" t="s">
        <v>220</v>
      </c>
    </row>
    <row r="73" spans="2:180" s="59" customFormat="1">
      <c r="B73" s="56" t="s">
        <v>125</v>
      </c>
      <c r="C73" s="56"/>
      <c r="D73" s="56"/>
      <c r="E73" s="56"/>
      <c r="F73" s="56"/>
      <c r="G73" s="56"/>
      <c r="H73" s="56"/>
      <c r="I73" s="56"/>
      <c r="J73" s="11" t="s">
        <v>128</v>
      </c>
      <c r="K73" s="56"/>
      <c r="L73" s="56"/>
      <c r="M73" s="56"/>
      <c r="N73" s="56"/>
      <c r="O73" s="56" t="s">
        <v>88</v>
      </c>
      <c r="P73" s="56"/>
      <c r="Q73" s="56"/>
      <c r="R73" s="56"/>
      <c r="S73" s="56"/>
      <c r="U73" s="56"/>
      <c r="V73" s="56"/>
      <c r="W73" s="56"/>
      <c r="X73" s="56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67" t="s">
        <v>80</v>
      </c>
      <c r="BS73" s="56"/>
      <c r="BT73" s="56"/>
      <c r="BU73" s="56"/>
      <c r="BV73" s="56"/>
      <c r="BW73" s="67" t="s">
        <v>80</v>
      </c>
      <c r="BX73" s="56"/>
      <c r="BY73" s="56"/>
      <c r="BZ73" s="56"/>
      <c r="CA73" s="56"/>
      <c r="CB73" s="67" t="s">
        <v>80</v>
      </c>
      <c r="CC73" s="56"/>
      <c r="CD73" s="56"/>
      <c r="CE73" s="56"/>
      <c r="CF73" s="56"/>
      <c r="CG73" s="67" t="s">
        <v>80</v>
      </c>
      <c r="CH73" s="56"/>
      <c r="CI73" s="56"/>
      <c r="CJ73" s="56"/>
      <c r="CK73" s="56"/>
      <c r="CL73" s="56" t="s">
        <v>81</v>
      </c>
      <c r="CM73" s="56"/>
      <c r="CN73" s="56"/>
      <c r="CO73" s="56"/>
      <c r="CP73" s="56"/>
      <c r="CQ73" s="67" t="s">
        <v>80</v>
      </c>
      <c r="CR73" s="56"/>
      <c r="CS73" s="56"/>
      <c r="CT73" s="56"/>
      <c r="CU73" s="56"/>
      <c r="CV73" s="56" t="s">
        <v>80</v>
      </c>
      <c r="CW73" s="56"/>
      <c r="CX73" s="56"/>
      <c r="CY73" s="56"/>
      <c r="CZ73" s="56"/>
      <c r="DA73" s="56" t="s">
        <v>80</v>
      </c>
      <c r="DB73" s="56"/>
      <c r="DC73" s="56"/>
      <c r="DD73" s="56"/>
      <c r="DE73" s="56"/>
      <c r="DF73" s="56" t="s">
        <v>80</v>
      </c>
      <c r="DG73" s="56"/>
      <c r="DH73" s="56"/>
      <c r="DI73" s="56"/>
      <c r="DJ73" s="56"/>
      <c r="DK73" s="72" t="s">
        <v>156</v>
      </c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 t="s">
        <v>81</v>
      </c>
      <c r="FE73" s="56"/>
      <c r="FF73" s="56"/>
      <c r="FG73" s="56"/>
      <c r="FH73" s="56"/>
      <c r="FI73" s="56" t="s">
        <v>81</v>
      </c>
      <c r="FJ73" s="56"/>
      <c r="FK73" s="56"/>
      <c r="FL73" s="56"/>
      <c r="FM73" s="56"/>
      <c r="FN73" s="56" t="s">
        <v>81</v>
      </c>
      <c r="FO73" s="56"/>
      <c r="FP73" s="56"/>
      <c r="FQ73" s="56"/>
      <c r="FR73" s="56"/>
      <c r="FS73" s="56" t="s">
        <v>81</v>
      </c>
      <c r="FX73" s="56" t="s">
        <v>81</v>
      </c>
    </row>
    <row r="74" spans="2:180" s="59" customFormat="1">
      <c r="B74" s="56" t="s">
        <v>127</v>
      </c>
      <c r="C74" s="56"/>
      <c r="D74" s="56"/>
      <c r="E74" s="56"/>
      <c r="F74" s="56"/>
      <c r="G74" s="56"/>
      <c r="H74" s="56"/>
      <c r="I74" s="56"/>
      <c r="J74" s="56" t="s">
        <v>125</v>
      </c>
      <c r="K74" s="56"/>
      <c r="L74" s="56"/>
      <c r="M74" s="56"/>
      <c r="N74" s="56"/>
      <c r="O74" s="56" t="s">
        <v>89</v>
      </c>
      <c r="P74" s="56"/>
      <c r="Q74" s="56"/>
      <c r="R74" s="56"/>
      <c r="S74" s="56"/>
      <c r="U74" s="56"/>
      <c r="V74" s="56"/>
      <c r="W74" s="56"/>
      <c r="X74" s="56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67" t="s">
        <v>90</v>
      </c>
      <c r="BS74" s="56"/>
      <c r="BT74" s="56"/>
      <c r="BU74" s="56"/>
      <c r="BV74" s="56"/>
      <c r="BW74" s="67" t="s">
        <v>90</v>
      </c>
      <c r="BX74" s="56"/>
      <c r="BY74" s="56"/>
      <c r="BZ74" s="56"/>
      <c r="CA74" s="56"/>
      <c r="CB74" s="67" t="s">
        <v>90</v>
      </c>
      <c r="CC74" s="56"/>
      <c r="CD74" s="56"/>
      <c r="CE74" s="56"/>
      <c r="CF74" s="56"/>
      <c r="CG74" s="67" t="s">
        <v>90</v>
      </c>
      <c r="CH74" s="56"/>
      <c r="CI74" s="56"/>
      <c r="CJ74" s="56"/>
      <c r="CK74" s="56"/>
      <c r="CM74" s="56"/>
      <c r="CN74" s="56"/>
      <c r="CO74" s="56"/>
      <c r="CP74" s="56"/>
      <c r="CQ74" s="67" t="s">
        <v>90</v>
      </c>
      <c r="CR74" s="56"/>
      <c r="CS74" s="56"/>
      <c r="CT74" s="56"/>
      <c r="CU74" s="56"/>
      <c r="CV74" s="56" t="s">
        <v>90</v>
      </c>
      <c r="CW74" s="56"/>
      <c r="CX74" s="56"/>
      <c r="CY74" s="56"/>
      <c r="CZ74" s="56"/>
      <c r="DA74" s="56" t="s">
        <v>90</v>
      </c>
      <c r="DB74" s="56"/>
      <c r="DC74" s="56"/>
      <c r="DD74" s="56"/>
      <c r="DE74" s="56"/>
      <c r="DF74" s="56" t="s">
        <v>90</v>
      </c>
      <c r="DG74" s="56"/>
      <c r="DH74" s="56"/>
      <c r="DI74" s="56"/>
      <c r="DJ74" s="56"/>
      <c r="DK74" s="41" t="s">
        <v>157</v>
      </c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 t="s">
        <v>166</v>
      </c>
      <c r="FE74" s="56"/>
      <c r="FF74" s="56"/>
      <c r="FG74" s="56"/>
      <c r="FH74" s="56"/>
      <c r="FI74" s="56" t="s">
        <v>208</v>
      </c>
      <c r="FJ74" s="56"/>
      <c r="FK74" s="56"/>
      <c r="FL74" s="56"/>
      <c r="FM74" s="56"/>
      <c r="FN74" s="56" t="s">
        <v>197</v>
      </c>
      <c r="FO74" s="56"/>
      <c r="FP74" s="56"/>
      <c r="FQ74" s="56"/>
      <c r="FR74" s="56"/>
      <c r="FS74" s="56" t="s">
        <v>213</v>
      </c>
      <c r="FX74" s="56" t="s">
        <v>224</v>
      </c>
    </row>
    <row r="75" spans="2:180" s="59" customFormat="1">
      <c r="B75" s="11" t="s">
        <v>126</v>
      </c>
      <c r="C75" s="56"/>
      <c r="D75" s="56"/>
      <c r="E75" s="56"/>
      <c r="F75" s="56"/>
      <c r="G75" s="56"/>
      <c r="H75" s="56"/>
      <c r="I75" s="56"/>
      <c r="J75" s="56" t="s">
        <v>127</v>
      </c>
      <c r="K75" s="56"/>
      <c r="L75" s="56"/>
      <c r="M75" s="56"/>
      <c r="N75" s="56"/>
      <c r="O75" s="56" t="s">
        <v>79</v>
      </c>
      <c r="P75" s="56"/>
      <c r="Q75" s="56"/>
      <c r="R75" s="56"/>
      <c r="S75" s="56"/>
      <c r="T75" s="11"/>
      <c r="U75" s="56"/>
      <c r="V75" s="56"/>
      <c r="W75" s="56"/>
      <c r="X75" s="56"/>
      <c r="Y75" s="56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67" t="s">
        <v>91</v>
      </c>
      <c r="BS75" s="56"/>
      <c r="BT75" s="56"/>
      <c r="BU75" s="56"/>
      <c r="BV75" s="56"/>
      <c r="BW75" s="67" t="s">
        <v>92</v>
      </c>
      <c r="BX75" s="56"/>
      <c r="BY75" s="56"/>
      <c r="BZ75" s="56"/>
      <c r="CA75" s="56"/>
      <c r="CB75" s="67" t="s">
        <v>96</v>
      </c>
      <c r="CC75" s="56"/>
      <c r="CD75" s="56"/>
      <c r="CE75" s="56"/>
      <c r="CF75" s="56"/>
      <c r="CG75" s="67" t="s">
        <v>95</v>
      </c>
      <c r="CH75" s="56"/>
      <c r="CI75" s="56"/>
      <c r="CJ75" s="56"/>
      <c r="CK75" s="56"/>
      <c r="CM75" s="56"/>
      <c r="CN75" s="56"/>
      <c r="CO75" s="56"/>
      <c r="CP75" s="56"/>
      <c r="CQ75" s="67" t="s">
        <v>94</v>
      </c>
      <c r="CR75" s="56"/>
      <c r="CS75" s="56"/>
      <c r="CT75" s="56"/>
      <c r="CU75" s="56"/>
      <c r="CV75" s="56" t="s">
        <v>93</v>
      </c>
      <c r="CW75" s="56"/>
      <c r="CX75" s="56"/>
      <c r="CY75" s="56"/>
      <c r="CZ75" s="56"/>
      <c r="DA75" s="56" t="s">
        <v>161</v>
      </c>
      <c r="DB75" s="56"/>
      <c r="DC75" s="56"/>
      <c r="DD75" s="56"/>
      <c r="DE75" s="56"/>
      <c r="DF75" s="56" t="s">
        <v>162</v>
      </c>
      <c r="DG75" s="56"/>
      <c r="DH75" s="56"/>
      <c r="DI75" s="56"/>
      <c r="DJ75" s="56"/>
      <c r="DK75" s="72" t="s">
        <v>145</v>
      </c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</row>
    <row r="76" spans="2:180" s="6" customFormat="1">
      <c r="B76" s="11"/>
      <c r="C76" s="56"/>
      <c r="D76" s="56"/>
      <c r="E76" s="56"/>
      <c r="F76" s="56"/>
      <c r="G76" s="56"/>
      <c r="H76" s="56"/>
      <c r="I76" s="56"/>
      <c r="J76" s="11" t="s">
        <v>126</v>
      </c>
      <c r="K76" s="56"/>
      <c r="L76" s="56"/>
      <c r="M76" s="56"/>
      <c r="N76" s="56"/>
      <c r="O76" s="11" t="s">
        <v>10</v>
      </c>
      <c r="P76" s="56"/>
      <c r="Q76" s="56"/>
      <c r="R76" s="56"/>
      <c r="S76" s="56"/>
      <c r="T76" s="11"/>
      <c r="U76" s="56"/>
      <c r="V76" s="56"/>
      <c r="W76" s="56"/>
      <c r="X76" s="56"/>
      <c r="Y76" s="56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67" t="s">
        <v>79</v>
      </c>
      <c r="BS76" s="56"/>
      <c r="BT76" s="56"/>
      <c r="BU76" s="56"/>
      <c r="BV76" s="56"/>
      <c r="BW76" s="67" t="s">
        <v>79</v>
      </c>
      <c r="BX76" s="56"/>
      <c r="BY76" s="56"/>
      <c r="BZ76" s="56"/>
      <c r="CA76" s="56"/>
      <c r="CB76" s="67" t="s">
        <v>79</v>
      </c>
      <c r="CC76" s="56"/>
      <c r="CD76" s="56"/>
      <c r="CE76" s="56"/>
      <c r="CF76" s="56"/>
      <c r="CG76" s="67" t="s">
        <v>79</v>
      </c>
      <c r="CH76" s="56"/>
      <c r="CI76" s="56"/>
      <c r="CJ76" s="56"/>
      <c r="CK76" s="56"/>
      <c r="CL76" s="59"/>
      <c r="CM76" s="56"/>
      <c r="CN76" s="56"/>
      <c r="CO76" s="56"/>
      <c r="CP76" s="56"/>
      <c r="CQ76" s="67" t="s">
        <v>79</v>
      </c>
      <c r="CR76" s="56"/>
      <c r="CS76" s="56"/>
      <c r="CT76" s="56"/>
      <c r="CU76" s="56"/>
      <c r="CV76" s="56" t="s">
        <v>79</v>
      </c>
      <c r="CW76" s="56"/>
      <c r="CX76" s="56"/>
      <c r="CY76" s="56"/>
      <c r="CZ76" s="56"/>
      <c r="DA76" s="56" t="s">
        <v>79</v>
      </c>
      <c r="DB76" s="56"/>
      <c r="DC76" s="56"/>
      <c r="DD76" s="56"/>
      <c r="DE76" s="56"/>
      <c r="DF76" s="56" t="s">
        <v>79</v>
      </c>
      <c r="DG76" s="56"/>
      <c r="DH76" s="56"/>
      <c r="DI76" s="56"/>
      <c r="DJ76" s="56"/>
      <c r="DK76" s="59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</row>
    <row r="77" spans="2:180" s="6" customFormat="1">
      <c r="B77" s="59"/>
      <c r="C77" s="56"/>
      <c r="D77" s="56"/>
      <c r="E77" s="56"/>
      <c r="F77" s="56"/>
      <c r="G77" s="56"/>
      <c r="H77" s="56"/>
      <c r="I77" s="56"/>
      <c r="J77" s="59"/>
      <c r="K77" s="56"/>
      <c r="L77" s="56"/>
      <c r="M77" s="56"/>
      <c r="N77" s="56"/>
      <c r="O77" s="11" t="s">
        <v>83</v>
      </c>
      <c r="P77" s="56"/>
      <c r="Q77" s="56"/>
      <c r="R77" s="56"/>
      <c r="S77" s="56"/>
      <c r="T77" s="56"/>
      <c r="U77" s="56"/>
      <c r="V77" s="56"/>
      <c r="W77" s="56"/>
      <c r="X77" s="56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5" t="s">
        <v>10</v>
      </c>
      <c r="BS77" s="56"/>
      <c r="BT77" s="56"/>
      <c r="BU77" s="56"/>
      <c r="BV77" s="56"/>
      <c r="BW77" s="5" t="s">
        <v>10</v>
      </c>
      <c r="BX77" s="56"/>
      <c r="BY77" s="56"/>
      <c r="BZ77" s="56"/>
      <c r="CA77" s="56"/>
      <c r="CB77" s="5" t="s">
        <v>10</v>
      </c>
      <c r="CC77" s="56"/>
      <c r="CD77" s="56"/>
      <c r="CE77" s="56"/>
      <c r="CF77" s="56"/>
      <c r="CG77" s="5" t="s">
        <v>10</v>
      </c>
      <c r="CH77" s="56"/>
      <c r="CI77" s="56"/>
      <c r="CJ77" s="56"/>
      <c r="CK77" s="56"/>
      <c r="CL77" s="59"/>
      <c r="CM77" s="56"/>
      <c r="CN77" s="56"/>
      <c r="CO77" s="56"/>
      <c r="CP77" s="56"/>
      <c r="CQ77" s="5" t="s">
        <v>10</v>
      </c>
      <c r="CR77" s="56"/>
      <c r="CS77" s="56"/>
      <c r="CT77" s="56"/>
      <c r="CU77" s="56"/>
      <c r="CV77" s="11" t="s">
        <v>10</v>
      </c>
      <c r="CW77" s="56"/>
      <c r="CX77" s="56"/>
      <c r="CY77" s="56"/>
      <c r="CZ77" s="56"/>
      <c r="DA77" s="11" t="s">
        <v>10</v>
      </c>
      <c r="DB77" s="56"/>
      <c r="DC77" s="56"/>
      <c r="DD77" s="56"/>
      <c r="DE77" s="56"/>
      <c r="DF77" s="11" t="s">
        <v>10</v>
      </c>
      <c r="DG77" s="56"/>
      <c r="DH77" s="56"/>
      <c r="DI77" s="56"/>
      <c r="DJ77" s="56"/>
      <c r="DK77" s="59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</row>
    <row r="78" spans="2:180" s="6" customFormat="1">
      <c r="B78" s="59"/>
      <c r="C78" s="56"/>
      <c r="D78" s="56"/>
      <c r="E78" s="56"/>
      <c r="F78" s="56"/>
      <c r="G78" s="56"/>
      <c r="H78" s="56"/>
      <c r="I78" s="56"/>
      <c r="J78" s="59"/>
      <c r="K78" s="56"/>
      <c r="L78" s="56"/>
      <c r="M78" s="56"/>
      <c r="N78" s="56"/>
      <c r="O78" s="56" t="s">
        <v>81</v>
      </c>
      <c r="P78" s="56"/>
      <c r="Q78" s="56"/>
      <c r="R78" s="56"/>
      <c r="S78" s="56"/>
      <c r="T78" s="11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" t="s">
        <v>28</v>
      </c>
      <c r="BS78" s="56"/>
      <c r="BT78" s="56"/>
      <c r="BU78" s="56"/>
      <c r="BV78" s="56"/>
      <c r="BW78" s="5" t="s">
        <v>28</v>
      </c>
      <c r="BX78" s="56"/>
      <c r="BY78" s="56"/>
      <c r="BZ78" s="56"/>
      <c r="CA78" s="56"/>
      <c r="CB78" s="5" t="s">
        <v>28</v>
      </c>
      <c r="CC78" s="56"/>
      <c r="CD78" s="56"/>
      <c r="CE78" s="56"/>
      <c r="CF78" s="56"/>
      <c r="CG78" s="5" t="s">
        <v>28</v>
      </c>
      <c r="CH78" s="56"/>
      <c r="CI78" s="56"/>
      <c r="CJ78" s="56"/>
      <c r="CK78" s="56"/>
      <c r="CL78" s="59"/>
      <c r="CM78" s="56"/>
      <c r="CN78" s="56"/>
      <c r="CO78" s="56"/>
      <c r="CP78" s="56"/>
      <c r="CQ78" s="5" t="s">
        <v>28</v>
      </c>
      <c r="CR78" s="56"/>
      <c r="CS78" s="56"/>
      <c r="CT78" s="56"/>
      <c r="CU78" s="56"/>
      <c r="CV78" s="11" t="s">
        <v>83</v>
      </c>
      <c r="CW78" s="56"/>
      <c r="CX78" s="56"/>
      <c r="CY78" s="56"/>
      <c r="CZ78" s="56"/>
      <c r="DA78" s="11" t="s">
        <v>83</v>
      </c>
      <c r="DB78" s="56"/>
      <c r="DC78" s="56"/>
      <c r="DD78" s="56"/>
      <c r="DE78" s="56"/>
      <c r="DF78" s="11" t="s">
        <v>83</v>
      </c>
      <c r="DG78" s="56"/>
      <c r="DH78" s="56"/>
      <c r="DI78" s="56"/>
      <c r="DJ78" s="56"/>
      <c r="DK78" s="59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</row>
    <row r="79" spans="2:180" s="6" customFormat="1">
      <c r="B79" s="59"/>
      <c r="C79" s="56"/>
      <c r="D79" s="56"/>
      <c r="E79" s="56"/>
      <c r="F79" s="56"/>
      <c r="G79" s="56"/>
      <c r="H79" s="56"/>
      <c r="I79" s="56"/>
      <c r="J79" s="59"/>
      <c r="K79" s="56"/>
      <c r="L79" s="56"/>
      <c r="M79" s="56"/>
      <c r="N79" s="56"/>
      <c r="O79" s="59"/>
      <c r="P79" s="56"/>
      <c r="Q79" s="56"/>
      <c r="R79" s="56"/>
      <c r="S79" s="56"/>
      <c r="T79" s="11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67" t="s">
        <v>81</v>
      </c>
      <c r="BS79" s="56"/>
      <c r="BT79" s="56"/>
      <c r="BU79" s="56"/>
      <c r="BV79" s="56"/>
      <c r="BW79" s="67" t="s">
        <v>81</v>
      </c>
      <c r="BX79" s="56"/>
      <c r="BY79" s="56"/>
      <c r="BZ79" s="56"/>
      <c r="CA79" s="56"/>
      <c r="CB79" s="67" t="s">
        <v>81</v>
      </c>
      <c r="CC79" s="56"/>
      <c r="CD79" s="56"/>
      <c r="CE79" s="56"/>
      <c r="CF79" s="56"/>
      <c r="CG79" s="67" t="s">
        <v>81</v>
      </c>
      <c r="CH79" s="56"/>
      <c r="CI79" s="56"/>
      <c r="CJ79" s="56"/>
      <c r="CK79" s="56"/>
      <c r="CL79" s="59"/>
      <c r="CM79" s="56"/>
      <c r="CN79" s="56"/>
      <c r="CO79" s="56"/>
      <c r="CP79" s="56"/>
      <c r="CQ79" s="67" t="s">
        <v>81</v>
      </c>
      <c r="CR79" s="56"/>
      <c r="CS79" s="56"/>
      <c r="CT79" s="56"/>
      <c r="CU79" s="56"/>
      <c r="CV79" s="56" t="s">
        <v>81</v>
      </c>
      <c r="CW79" s="50"/>
      <c r="CX79" s="50"/>
      <c r="CY79" s="50"/>
      <c r="CZ79" s="50"/>
      <c r="DA79" s="56" t="s">
        <v>81</v>
      </c>
      <c r="DB79" s="50"/>
      <c r="DC79" s="50"/>
      <c r="DD79" s="50"/>
      <c r="DE79" s="50"/>
      <c r="DF79" s="56" t="s">
        <v>81</v>
      </c>
      <c r="DG79" s="56"/>
      <c r="DH79" s="56"/>
      <c r="DI79" s="56"/>
      <c r="DJ79" s="56"/>
      <c r="DK79" s="59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</row>
    <row r="80" spans="2:180" s="6" customFormat="1">
      <c r="B80" s="59"/>
      <c r="C80" s="56"/>
      <c r="D80" s="56"/>
      <c r="E80" s="56"/>
      <c r="F80" s="56"/>
      <c r="G80" s="56"/>
      <c r="H80" s="56"/>
      <c r="I80" s="56"/>
      <c r="J80" s="59"/>
      <c r="K80" s="56"/>
      <c r="L80" s="56"/>
      <c r="M80" s="56"/>
      <c r="N80" s="56"/>
      <c r="O80" s="59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9"/>
      <c r="BS80" s="56"/>
      <c r="BT80" s="56"/>
      <c r="BU80" s="56"/>
      <c r="BV80" s="56"/>
      <c r="BW80" s="59"/>
      <c r="BX80" s="56"/>
      <c r="BY80" s="56"/>
      <c r="BZ80" s="56"/>
      <c r="CA80" s="56"/>
      <c r="CB80" s="59"/>
      <c r="CC80" s="56"/>
      <c r="CD80" s="56"/>
      <c r="CE80" s="56"/>
      <c r="CF80" s="56"/>
      <c r="CG80" s="59"/>
      <c r="CH80" s="56"/>
      <c r="CI80" s="56"/>
      <c r="CJ80" s="56"/>
      <c r="CK80" s="56"/>
      <c r="CL80" s="56"/>
      <c r="CM80" s="56"/>
      <c r="CN80" s="56"/>
      <c r="CO80" s="56"/>
      <c r="CP80" s="56"/>
      <c r="CQ80" s="59"/>
      <c r="CR80" s="56"/>
      <c r="CS80" s="56"/>
      <c r="CT80" s="56"/>
      <c r="CU80" s="56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6"/>
      <c r="DH80" s="56"/>
      <c r="DI80" s="56"/>
      <c r="DJ80" s="56"/>
      <c r="DK80" s="59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</row>
    <row r="81" spans="2:174" s="6" customFormat="1">
      <c r="B81" s="59"/>
      <c r="C81" s="56"/>
      <c r="D81" s="56"/>
      <c r="E81" s="56"/>
      <c r="F81" s="56"/>
      <c r="G81" s="56"/>
      <c r="H81" s="56"/>
      <c r="I81" s="56"/>
      <c r="J81" s="59"/>
      <c r="K81" s="56"/>
      <c r="L81" s="56"/>
      <c r="M81" s="56"/>
      <c r="N81" s="56"/>
      <c r="O81" s="59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9"/>
      <c r="BS81" s="56"/>
      <c r="BT81" s="56"/>
      <c r="BU81" s="56"/>
      <c r="BV81" s="56"/>
      <c r="BW81" s="59"/>
      <c r="BX81" s="56"/>
      <c r="BY81" s="56"/>
      <c r="BZ81" s="56"/>
      <c r="CA81" s="56"/>
      <c r="CB81" s="59"/>
      <c r="CC81" s="56"/>
      <c r="CD81" s="56"/>
      <c r="CE81" s="56"/>
      <c r="CF81" s="56"/>
      <c r="CG81" s="59"/>
      <c r="CH81" s="56"/>
      <c r="CI81" s="56"/>
      <c r="CJ81" s="56"/>
      <c r="CK81" s="56"/>
      <c r="CL81" s="56"/>
      <c r="CM81" s="56"/>
      <c r="CN81" s="56"/>
      <c r="CO81" s="56"/>
      <c r="CP81" s="56"/>
      <c r="CQ81" s="59"/>
      <c r="CR81" s="56"/>
      <c r="CS81" s="56"/>
      <c r="CT81" s="56"/>
      <c r="CU81" s="56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</row>
    <row r="82" spans="2:174" s="6" customFormat="1">
      <c r="B82" s="59"/>
      <c r="C82" s="56"/>
      <c r="D82" s="56"/>
      <c r="E82" s="56"/>
      <c r="F82" s="56"/>
      <c r="G82" s="56"/>
      <c r="H82" s="56"/>
      <c r="I82" s="56"/>
      <c r="J82" s="11"/>
      <c r="K82" s="56"/>
      <c r="L82" s="56"/>
      <c r="M82" s="56"/>
      <c r="N82" s="56"/>
      <c r="O82" s="59"/>
      <c r="P82" s="56"/>
      <c r="Q82" s="56"/>
      <c r="R82" s="56"/>
      <c r="S82" s="56"/>
      <c r="T82" s="11"/>
      <c r="U82" s="56"/>
      <c r="V82" s="56"/>
      <c r="W82" s="56"/>
      <c r="X82" s="56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59"/>
      <c r="BS82" s="56"/>
      <c r="BT82" s="56"/>
      <c r="BU82" s="56"/>
      <c r="BV82" s="56"/>
      <c r="BW82" s="59"/>
      <c r="BX82" s="56"/>
      <c r="BY82" s="56"/>
      <c r="BZ82" s="56"/>
      <c r="CA82" s="56"/>
      <c r="CB82" s="59"/>
      <c r="CC82" s="56"/>
      <c r="CD82" s="56"/>
      <c r="CE82" s="56"/>
      <c r="CF82" s="56"/>
      <c r="CG82" s="59"/>
      <c r="CH82" s="56"/>
      <c r="CI82" s="56"/>
      <c r="CJ82" s="56"/>
      <c r="CK82" s="56"/>
      <c r="CL82" s="11"/>
      <c r="CM82" s="56"/>
      <c r="CN82" s="56"/>
      <c r="CO82" s="56"/>
      <c r="CP82" s="56"/>
      <c r="CQ82" s="59"/>
      <c r="CR82" s="56"/>
      <c r="CS82" s="56"/>
      <c r="CT82" s="56"/>
      <c r="CU82" s="56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</row>
    <row r="83" spans="2:174">
      <c r="B83" s="56"/>
      <c r="C83" s="56"/>
      <c r="D83" s="56"/>
      <c r="E83" s="56"/>
      <c r="F83" s="56"/>
      <c r="G83" s="56"/>
      <c r="H83" s="56"/>
      <c r="I83" s="56"/>
      <c r="J83" s="11"/>
      <c r="K83" s="56"/>
      <c r="L83" s="56"/>
      <c r="M83" s="56"/>
      <c r="N83" s="56"/>
      <c r="O83" s="59"/>
      <c r="P83" s="56"/>
      <c r="Q83" s="56"/>
      <c r="R83" s="56"/>
      <c r="S83" s="56"/>
      <c r="T83" s="56"/>
      <c r="U83" s="56"/>
      <c r="V83" s="56"/>
      <c r="W83" s="56"/>
      <c r="X83" s="56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9"/>
      <c r="BS83" s="56"/>
      <c r="BT83" s="56"/>
      <c r="BU83" s="56"/>
      <c r="BV83" s="56"/>
      <c r="BW83" s="59"/>
      <c r="BX83" s="56"/>
      <c r="BY83" s="56"/>
      <c r="BZ83" s="56"/>
      <c r="CA83" s="56"/>
      <c r="CB83" s="59"/>
      <c r="CC83" s="56"/>
      <c r="CD83" s="56"/>
      <c r="CE83" s="56"/>
      <c r="CF83" s="56"/>
      <c r="CG83" s="59"/>
      <c r="CH83" s="56"/>
      <c r="CI83" s="56"/>
      <c r="CJ83" s="56"/>
      <c r="CK83" s="56"/>
      <c r="CL83" s="59"/>
      <c r="CM83" s="56"/>
      <c r="CN83" s="56"/>
      <c r="CO83" s="56"/>
      <c r="CP83" s="56"/>
      <c r="CQ83" s="59"/>
      <c r="CR83" s="56"/>
      <c r="CS83" s="56"/>
      <c r="CT83" s="56"/>
      <c r="CU83" s="56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</row>
  </sheetData>
  <mergeCells count="2">
    <mergeCell ref="FS3:FW3"/>
    <mergeCell ref="FX3:GB3"/>
  </mergeCells>
  <phoneticPr fontId="5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5</vt:lpstr>
      <vt:lpstr>Percent Distributions</vt:lpstr>
      <vt:lpstr>Non Double Counted #'s</vt:lpstr>
      <vt:lpstr>Double Counted #s</vt:lpstr>
      <vt:lpstr>'TABLE 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2013-04-24T17:34:52Z</cp:lastPrinted>
  <dcterms:created xsi:type="dcterms:W3CDTF">1999-01-25T15:32:26Z</dcterms:created>
  <dcterms:modified xsi:type="dcterms:W3CDTF">2016-09-21T21:23:46Z</dcterms:modified>
</cp:coreProperties>
</file>