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I:\FactBooks\6_RevsExpends\"/>
    </mc:Choice>
  </mc:AlternateContent>
  <bookViews>
    <workbookView xWindow="11550" yWindow="420" windowWidth="16725" windowHeight="12075"/>
  </bookViews>
  <sheets>
    <sheet name="Table 102 (101)" sheetId="4" r:id="rId1"/>
    <sheet name="Table 104 (103)" sheetId="3" r:id="rId2"/>
    <sheet name="By Top 100" sheetId="1" r:id="rId3"/>
    <sheet name="By State" sheetId="2" r:id="rId4"/>
    <sheet name="Sheet1" sheetId="5" r:id="rId5"/>
  </sheets>
  <definedNames>
    <definedName name="_xlnm.Print_Area" localSheetId="0">'Table 102 (101)'!$A$1:$E$68</definedName>
    <definedName name="_xlnm.Print_Area" localSheetId="1">'Table 104 (103)'!$A$1:$K$76</definedName>
  </definedNames>
  <calcPr calcId="171027"/>
</workbook>
</file>

<file path=xl/calcChain.xml><?xml version="1.0" encoding="utf-8"?>
<calcChain xmlns="http://schemas.openxmlformats.org/spreadsheetml/2006/main">
  <c r="D58" i="4" l="1"/>
  <c r="D59" i="4"/>
  <c r="D60" i="4"/>
  <c r="D61" i="4"/>
  <c r="D62" i="4"/>
  <c r="D63" i="4"/>
  <c r="D64" i="4"/>
  <c r="D65" i="4"/>
  <c r="D66" i="4"/>
  <c r="D57" i="4"/>
  <c r="D55" i="4"/>
  <c r="D44" i="4"/>
  <c r="D45" i="4"/>
  <c r="D46" i="4"/>
  <c r="D47" i="4"/>
  <c r="D48" i="4"/>
  <c r="D49" i="4"/>
  <c r="D50" i="4"/>
  <c r="D51" i="4"/>
  <c r="D52" i="4"/>
  <c r="D53" i="4"/>
  <c r="D54" i="4"/>
  <c r="D43" i="4"/>
  <c r="D41" i="4"/>
  <c r="D29" i="4"/>
  <c r="D30" i="4"/>
  <c r="D31" i="4"/>
  <c r="D32" i="4"/>
  <c r="D33" i="4"/>
  <c r="D34" i="4"/>
  <c r="D35" i="4"/>
  <c r="D36" i="4"/>
  <c r="D37" i="4"/>
  <c r="D38" i="4"/>
  <c r="D39" i="4"/>
  <c r="D40" i="4"/>
  <c r="D28" i="4"/>
  <c r="D26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10" i="4"/>
  <c r="D8" i="4"/>
  <c r="D7" i="4"/>
  <c r="E66" i="4"/>
  <c r="E58" i="4"/>
  <c r="E59" i="4"/>
  <c r="E60" i="4"/>
  <c r="E61" i="4"/>
  <c r="E62" i="4"/>
  <c r="E63" i="4"/>
  <c r="E64" i="4"/>
  <c r="E65" i="4"/>
  <c r="E57" i="4"/>
  <c r="E55" i="4"/>
  <c r="E44" i="4"/>
  <c r="E45" i="4"/>
  <c r="E46" i="4"/>
  <c r="E47" i="4"/>
  <c r="E48" i="4"/>
  <c r="E49" i="4"/>
  <c r="E50" i="4"/>
  <c r="E51" i="4"/>
  <c r="E52" i="4"/>
  <c r="E53" i="4"/>
  <c r="E54" i="4"/>
  <c r="E43" i="4"/>
  <c r="E41" i="4"/>
  <c r="E29" i="4"/>
  <c r="E30" i="4"/>
  <c r="E31" i="4"/>
  <c r="E32" i="4"/>
  <c r="E33" i="4"/>
  <c r="E34" i="4"/>
  <c r="E35" i="4"/>
  <c r="E36" i="4"/>
  <c r="E37" i="4"/>
  <c r="E38" i="4"/>
  <c r="E39" i="4"/>
  <c r="E40" i="4"/>
  <c r="E28" i="4"/>
  <c r="E26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E8" i="4"/>
  <c r="E7" i="4"/>
  <c r="C61" i="4"/>
  <c r="C58" i="4"/>
  <c r="C59" i="4"/>
  <c r="C60" i="4"/>
  <c r="C62" i="4"/>
  <c r="C63" i="4"/>
  <c r="C64" i="4"/>
  <c r="C65" i="4"/>
  <c r="C66" i="4"/>
  <c r="C57" i="4"/>
  <c r="C55" i="4"/>
  <c r="C44" i="4"/>
  <c r="C45" i="4"/>
  <c r="C46" i="4"/>
  <c r="C47" i="4"/>
  <c r="C48" i="4"/>
  <c r="C49" i="4"/>
  <c r="C50" i="4"/>
  <c r="C51" i="4"/>
  <c r="C52" i="4"/>
  <c r="C53" i="4"/>
  <c r="C54" i="4"/>
  <c r="C43" i="4"/>
  <c r="C41" i="4"/>
  <c r="C29" i="4"/>
  <c r="C30" i="4"/>
  <c r="C31" i="4"/>
  <c r="C32" i="4"/>
  <c r="C33" i="4"/>
  <c r="C34" i="4"/>
  <c r="C35" i="4"/>
  <c r="C36" i="4"/>
  <c r="C37" i="4"/>
  <c r="C38" i="4"/>
  <c r="C39" i="4"/>
  <c r="C40" i="4"/>
  <c r="C28" i="4"/>
  <c r="C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10" i="4"/>
  <c r="C8" i="4"/>
  <c r="C7" i="4"/>
  <c r="AE4" i="2"/>
  <c r="AD5" i="2"/>
  <c r="AD4" i="2" s="1"/>
  <c r="AE5" i="2"/>
  <c r="AD23" i="2"/>
  <c r="AE23" i="2"/>
  <c r="AD38" i="2"/>
  <c r="AE38" i="2"/>
  <c r="AD52" i="2"/>
  <c r="AE52" i="2"/>
  <c r="E54" i="3"/>
  <c r="K30" i="3"/>
  <c r="K9" i="3"/>
  <c r="E23" i="3"/>
  <c r="E11" i="3"/>
  <c r="E10" i="3"/>
  <c r="E9" i="3"/>
  <c r="J9" i="3"/>
  <c r="J30" i="3"/>
  <c r="D54" i="3"/>
  <c r="D23" i="3"/>
  <c r="D11" i="3"/>
  <c r="D10" i="3"/>
  <c r="D9" i="3"/>
  <c r="BT7" i="1"/>
  <c r="BR7" i="1"/>
  <c r="BT5" i="1"/>
  <c r="BR5" i="1"/>
  <c r="BT14" i="1"/>
  <c r="BR14" i="1"/>
  <c r="BR13" i="1"/>
  <c r="BT13" i="1"/>
  <c r="BT12" i="1"/>
  <c r="BR12" i="1"/>
  <c r="BT11" i="1"/>
  <c r="BR11" i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3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0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55" i="3"/>
  <c r="A72" i="3"/>
  <c r="C72" i="3"/>
  <c r="A73" i="3"/>
  <c r="C73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55" i="3"/>
  <c r="A13" i="3"/>
  <c r="A14" i="3"/>
  <c r="A15" i="3"/>
  <c r="A16" i="3"/>
  <c r="A17" i="3"/>
  <c r="A18" i="3"/>
  <c r="A19" i="3"/>
  <c r="A20" i="3"/>
  <c r="A21" i="3"/>
  <c r="A12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24" i="3"/>
  <c r="D13" i="3"/>
  <c r="D14" i="3"/>
  <c r="D15" i="3"/>
  <c r="D16" i="3"/>
  <c r="D17" i="3"/>
  <c r="D18" i="3"/>
  <c r="D19" i="3"/>
  <c r="D20" i="3"/>
  <c r="D21" i="3"/>
  <c r="D12" i="3"/>
  <c r="BU19" i="1"/>
  <c r="BU18" i="1"/>
  <c r="BU20" i="1"/>
  <c r="BU21" i="1"/>
  <c r="BU22" i="1"/>
  <c r="BU26" i="1"/>
  <c r="BU25" i="1"/>
  <c r="BU24" i="1"/>
  <c r="BU23" i="1"/>
  <c r="BU28" i="1"/>
  <c r="BU27" i="1"/>
  <c r="BU29" i="1"/>
  <c r="BU30" i="1"/>
  <c r="BU33" i="1"/>
  <c r="BU31" i="1"/>
  <c r="BU36" i="1"/>
  <c r="BU32" i="1"/>
  <c r="BU34" i="1"/>
  <c r="BU35" i="1"/>
  <c r="BU38" i="1"/>
  <c r="BU37" i="1"/>
  <c r="BU39" i="1"/>
  <c r="BU40" i="1"/>
  <c r="BU43" i="1"/>
  <c r="BU44" i="1"/>
  <c r="BU41" i="1"/>
  <c r="BU42" i="1"/>
  <c r="BU47" i="1"/>
  <c r="BU54" i="1"/>
  <c r="BU48" i="1"/>
  <c r="BU53" i="1"/>
  <c r="BU49" i="1"/>
  <c r="BU50" i="1"/>
  <c r="BU45" i="1"/>
  <c r="BU46" i="1"/>
  <c r="BU55" i="1"/>
  <c r="BU56" i="1"/>
  <c r="BU51" i="1"/>
  <c r="BU57" i="1"/>
  <c r="BU52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8" i="1"/>
  <c r="BU77" i="1"/>
  <c r="BU79" i="1"/>
  <c r="BU83" i="1"/>
  <c r="BU80" i="1"/>
  <c r="BU81" i="1"/>
  <c r="BU82" i="1"/>
  <c r="BU84" i="1"/>
  <c r="BU85" i="1"/>
  <c r="BU86" i="1"/>
  <c r="BU87" i="1"/>
  <c r="BU90" i="1"/>
  <c r="BU89" i="1"/>
  <c r="BU88" i="1"/>
  <c r="BU91" i="1"/>
  <c r="BU94" i="1"/>
  <c r="BU95" i="1"/>
  <c r="BU96" i="1"/>
  <c r="BU97" i="1"/>
  <c r="BU98" i="1"/>
  <c r="BU99" i="1"/>
  <c r="BU93" i="1"/>
  <c r="BU100" i="1"/>
  <c r="BU92" i="1"/>
  <c r="BU101" i="1"/>
  <c r="BU102" i="1"/>
  <c r="BU103" i="1"/>
  <c r="BU104" i="1"/>
  <c r="BU106" i="1"/>
  <c r="BU108" i="1"/>
  <c r="BU107" i="1"/>
  <c r="BU105" i="1"/>
  <c r="BU109" i="1"/>
  <c r="BU110" i="1"/>
  <c r="BU111" i="1"/>
  <c r="BU112" i="1"/>
  <c r="BU114" i="1"/>
  <c r="BU113" i="1"/>
  <c r="BU115" i="1"/>
  <c r="BU118" i="1"/>
  <c r="BU119" i="1"/>
  <c r="BU116" i="1"/>
  <c r="BU117" i="1"/>
  <c r="BU120" i="1"/>
  <c r="BU121" i="1"/>
  <c r="BU122" i="1"/>
  <c r="BU124" i="1"/>
  <c r="BU123" i="1"/>
  <c r="BU125" i="1"/>
  <c r="BU126" i="1"/>
  <c r="BU130" i="1"/>
  <c r="BU127" i="1"/>
  <c r="BU131" i="1"/>
  <c r="BU128" i="1"/>
  <c r="BU129" i="1"/>
  <c r="BU132" i="1"/>
  <c r="BU134" i="1"/>
  <c r="BU133" i="1"/>
  <c r="BU135" i="1"/>
  <c r="BU137" i="1"/>
  <c r="BU138" i="1"/>
  <c r="BU139" i="1"/>
  <c r="BU136" i="1"/>
  <c r="BU146" i="1"/>
  <c r="BU140" i="1"/>
  <c r="BU143" i="1"/>
  <c r="BU141" i="1"/>
  <c r="BU142" i="1"/>
  <c r="BU144" i="1"/>
  <c r="BU145" i="1"/>
  <c r="BU147" i="1"/>
  <c r="BU148" i="1"/>
  <c r="BU149" i="1"/>
  <c r="BU150" i="1"/>
  <c r="BU152" i="1"/>
  <c r="BU153" i="1"/>
  <c r="BU151" i="1"/>
  <c r="BU17" i="1"/>
  <c r="BS19" i="1"/>
  <c r="BS18" i="1"/>
  <c r="BS20" i="1"/>
  <c r="BS21" i="1"/>
  <c r="BS22" i="1"/>
  <c r="BS26" i="1"/>
  <c r="BS25" i="1"/>
  <c r="BS24" i="1"/>
  <c r="BS23" i="1"/>
  <c r="BS28" i="1"/>
  <c r="BS27" i="1"/>
  <c r="BS29" i="1"/>
  <c r="BS30" i="1"/>
  <c r="BS33" i="1"/>
  <c r="BS31" i="1"/>
  <c r="BS36" i="1"/>
  <c r="BS32" i="1"/>
  <c r="BS34" i="1"/>
  <c r="BS35" i="1"/>
  <c r="BS38" i="1"/>
  <c r="BS37" i="1"/>
  <c r="BS39" i="1"/>
  <c r="BS40" i="1"/>
  <c r="BS43" i="1"/>
  <c r="BS44" i="1"/>
  <c r="BS41" i="1"/>
  <c r="BS42" i="1"/>
  <c r="BS47" i="1"/>
  <c r="BS54" i="1"/>
  <c r="BS48" i="1"/>
  <c r="BS53" i="1"/>
  <c r="BS49" i="1"/>
  <c r="BS50" i="1"/>
  <c r="BS45" i="1"/>
  <c r="BS46" i="1"/>
  <c r="BS55" i="1"/>
  <c r="BS56" i="1"/>
  <c r="BS51" i="1"/>
  <c r="BS57" i="1"/>
  <c r="BS52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8" i="1"/>
  <c r="BS77" i="1"/>
  <c r="BS79" i="1"/>
  <c r="BS83" i="1"/>
  <c r="BS80" i="1"/>
  <c r="BS81" i="1"/>
  <c r="BS82" i="1"/>
  <c r="BS84" i="1"/>
  <c r="BS85" i="1"/>
  <c r="BS86" i="1"/>
  <c r="BS87" i="1"/>
  <c r="BS90" i="1"/>
  <c r="BS89" i="1"/>
  <c r="BS88" i="1"/>
  <c r="BS91" i="1"/>
  <c r="BS94" i="1"/>
  <c r="BS95" i="1"/>
  <c r="BS96" i="1"/>
  <c r="BS97" i="1"/>
  <c r="BS98" i="1"/>
  <c r="BS99" i="1"/>
  <c r="BS93" i="1"/>
  <c r="BS100" i="1"/>
  <c r="BS92" i="1"/>
  <c r="BS101" i="1"/>
  <c r="BS102" i="1"/>
  <c r="BS103" i="1"/>
  <c r="BS104" i="1"/>
  <c r="BS106" i="1"/>
  <c r="BS108" i="1"/>
  <c r="BS107" i="1"/>
  <c r="BS105" i="1"/>
  <c r="BS109" i="1"/>
  <c r="BS110" i="1"/>
  <c r="BS111" i="1"/>
  <c r="BS112" i="1"/>
  <c r="BS114" i="1"/>
  <c r="BS113" i="1"/>
  <c r="BS115" i="1"/>
  <c r="BS118" i="1"/>
  <c r="BS119" i="1"/>
  <c r="BS116" i="1"/>
  <c r="BS117" i="1"/>
  <c r="BS120" i="1"/>
  <c r="BS121" i="1"/>
  <c r="BS122" i="1"/>
  <c r="BS124" i="1"/>
  <c r="BS123" i="1"/>
  <c r="BS125" i="1"/>
  <c r="BS126" i="1"/>
  <c r="BS130" i="1"/>
  <c r="BS127" i="1"/>
  <c r="BS131" i="1"/>
  <c r="BS128" i="1"/>
  <c r="BS129" i="1"/>
  <c r="BS132" i="1"/>
  <c r="BS134" i="1"/>
  <c r="BS133" i="1"/>
  <c r="BS135" i="1"/>
  <c r="BS137" i="1"/>
  <c r="BS138" i="1"/>
  <c r="BS139" i="1"/>
  <c r="BS136" i="1"/>
  <c r="BS146" i="1"/>
  <c r="BS140" i="1"/>
  <c r="BS143" i="1"/>
  <c r="BS141" i="1"/>
  <c r="BS142" i="1"/>
  <c r="BS144" i="1"/>
  <c r="BS145" i="1"/>
  <c r="BS147" i="1"/>
  <c r="BS148" i="1"/>
  <c r="BS149" i="1"/>
  <c r="BS150" i="1"/>
  <c r="BS152" i="1"/>
  <c r="BS153" i="1"/>
  <c r="BS151" i="1"/>
  <c r="BS17" i="1"/>
  <c r="AB5" i="2" l="1"/>
  <c r="AC5" i="2"/>
  <c r="AB52" i="2"/>
  <c r="AC52" i="2"/>
  <c r="AB38" i="2"/>
  <c r="AC38" i="2"/>
  <c r="AB23" i="2"/>
  <c r="AC23" i="2"/>
  <c r="AC4" i="2" s="1"/>
  <c r="AB4" i="2" l="1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31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0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55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24" i="3"/>
  <c r="BQ19" i="1"/>
  <c r="BQ18" i="1"/>
  <c r="BQ20" i="1"/>
  <c r="BQ22" i="1"/>
  <c r="BQ23" i="1"/>
  <c r="BQ21" i="1"/>
  <c r="BQ122" i="1"/>
  <c r="BQ24" i="1"/>
  <c r="BQ25" i="1"/>
  <c r="BQ153" i="1"/>
  <c r="BQ152" i="1"/>
  <c r="BQ151" i="1"/>
  <c r="BQ101" i="1"/>
  <c r="BQ102" i="1"/>
  <c r="BQ103" i="1"/>
  <c r="BQ107" i="1"/>
  <c r="BQ106" i="1"/>
  <c r="BQ104" i="1"/>
  <c r="BQ108" i="1"/>
  <c r="BQ105" i="1"/>
  <c r="BQ109" i="1"/>
  <c r="BQ111" i="1"/>
  <c r="BQ112" i="1"/>
  <c r="BQ110" i="1"/>
  <c r="BQ113" i="1"/>
  <c r="BQ114" i="1"/>
  <c r="BQ118" i="1"/>
  <c r="BQ115" i="1"/>
  <c r="BQ116" i="1"/>
  <c r="BQ119" i="1"/>
  <c r="BQ117" i="1"/>
  <c r="BQ120" i="1"/>
  <c r="BQ121" i="1"/>
  <c r="BQ26" i="1"/>
  <c r="BQ123" i="1"/>
  <c r="BQ124" i="1"/>
  <c r="BQ126" i="1"/>
  <c r="BQ125" i="1"/>
  <c r="BQ130" i="1"/>
  <c r="BQ127" i="1"/>
  <c r="BQ131" i="1"/>
  <c r="BQ128" i="1"/>
  <c r="BQ132" i="1"/>
  <c r="BQ134" i="1"/>
  <c r="BQ129" i="1"/>
  <c r="BQ133" i="1"/>
  <c r="BQ135" i="1"/>
  <c r="BQ146" i="1"/>
  <c r="BQ138" i="1"/>
  <c r="BQ136" i="1"/>
  <c r="BQ139" i="1"/>
  <c r="BQ140" i="1"/>
  <c r="BQ137" i="1"/>
  <c r="BQ143" i="1"/>
  <c r="BQ145" i="1"/>
  <c r="BQ144" i="1"/>
  <c r="BQ142" i="1"/>
  <c r="BQ147" i="1"/>
  <c r="BQ148" i="1"/>
  <c r="BQ141" i="1"/>
  <c r="BQ149" i="1"/>
  <c r="BQ150" i="1"/>
  <c r="BQ28" i="1"/>
  <c r="BQ27" i="1"/>
  <c r="BQ29" i="1"/>
  <c r="BQ30" i="1"/>
  <c r="BQ33" i="1"/>
  <c r="BQ32" i="1"/>
  <c r="BQ31" i="1"/>
  <c r="BQ35" i="1"/>
  <c r="BQ39" i="1"/>
  <c r="BQ43" i="1"/>
  <c r="BQ40" i="1"/>
  <c r="BQ36" i="1"/>
  <c r="BQ37" i="1"/>
  <c r="BQ38" i="1"/>
  <c r="BQ34" i="1"/>
  <c r="BQ50" i="1"/>
  <c r="BQ51" i="1"/>
  <c r="BQ42" i="1"/>
  <c r="BQ44" i="1"/>
  <c r="BQ48" i="1"/>
  <c r="BQ41" i="1"/>
  <c r="BQ47" i="1"/>
  <c r="BQ49" i="1"/>
  <c r="BQ53" i="1"/>
  <c r="BQ56" i="1"/>
  <c r="BQ45" i="1"/>
  <c r="BQ55" i="1"/>
  <c r="BQ46" i="1"/>
  <c r="BQ57" i="1"/>
  <c r="BQ54" i="1"/>
  <c r="BQ52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8" i="1"/>
  <c r="BQ77" i="1"/>
  <c r="BQ79" i="1"/>
  <c r="BQ80" i="1"/>
  <c r="BQ83" i="1"/>
  <c r="BQ81" i="1"/>
  <c r="BQ82" i="1"/>
  <c r="BQ84" i="1"/>
  <c r="BQ85" i="1"/>
  <c r="BQ89" i="1"/>
  <c r="BQ86" i="1"/>
  <c r="BQ87" i="1"/>
  <c r="BQ88" i="1"/>
  <c r="BQ90" i="1"/>
  <c r="BQ91" i="1"/>
  <c r="BQ94" i="1"/>
  <c r="BQ95" i="1"/>
  <c r="BQ96" i="1"/>
  <c r="BQ97" i="1"/>
  <c r="BQ98" i="1"/>
  <c r="BQ99" i="1"/>
  <c r="BQ93" i="1"/>
  <c r="BQ100" i="1"/>
  <c r="BQ17" i="1"/>
  <c r="BO19" i="1"/>
  <c r="BO18" i="1"/>
  <c r="BO20" i="1"/>
  <c r="BO22" i="1"/>
  <c r="BO23" i="1"/>
  <c r="BO21" i="1"/>
  <c r="BO122" i="1"/>
  <c r="BO24" i="1"/>
  <c r="BO25" i="1"/>
  <c r="BO153" i="1"/>
  <c r="BO152" i="1"/>
  <c r="BO151" i="1"/>
  <c r="BO101" i="1"/>
  <c r="BO102" i="1"/>
  <c r="BO103" i="1"/>
  <c r="BO107" i="1"/>
  <c r="BO106" i="1"/>
  <c r="BO104" i="1"/>
  <c r="BO108" i="1"/>
  <c r="BO105" i="1"/>
  <c r="BO109" i="1"/>
  <c r="BO111" i="1"/>
  <c r="BO112" i="1"/>
  <c r="BO110" i="1"/>
  <c r="BO113" i="1"/>
  <c r="BO114" i="1"/>
  <c r="BO118" i="1"/>
  <c r="BO115" i="1"/>
  <c r="BO116" i="1"/>
  <c r="BO119" i="1"/>
  <c r="BO117" i="1"/>
  <c r="BO120" i="1"/>
  <c r="BO121" i="1"/>
  <c r="BO26" i="1"/>
  <c r="BO123" i="1"/>
  <c r="BO124" i="1"/>
  <c r="BO126" i="1"/>
  <c r="BO125" i="1"/>
  <c r="BO130" i="1"/>
  <c r="BO127" i="1"/>
  <c r="BO131" i="1"/>
  <c r="BO128" i="1"/>
  <c r="BO132" i="1"/>
  <c r="BO134" i="1"/>
  <c r="BO129" i="1"/>
  <c r="BO133" i="1"/>
  <c r="BO135" i="1"/>
  <c r="BO146" i="1"/>
  <c r="BO138" i="1"/>
  <c r="BO136" i="1"/>
  <c r="BO139" i="1"/>
  <c r="BO140" i="1"/>
  <c r="BO137" i="1"/>
  <c r="BO143" i="1"/>
  <c r="BO145" i="1"/>
  <c r="BO144" i="1"/>
  <c r="BO142" i="1"/>
  <c r="BO147" i="1"/>
  <c r="BO148" i="1"/>
  <c r="BO141" i="1"/>
  <c r="BO149" i="1"/>
  <c r="BO150" i="1"/>
  <c r="BO28" i="1"/>
  <c r="BO27" i="1"/>
  <c r="BO29" i="1"/>
  <c r="BO30" i="1"/>
  <c r="BO33" i="1"/>
  <c r="BO32" i="1"/>
  <c r="BO31" i="1"/>
  <c r="BO35" i="1"/>
  <c r="BO39" i="1"/>
  <c r="BO43" i="1"/>
  <c r="BO40" i="1"/>
  <c r="BO36" i="1"/>
  <c r="BO37" i="1"/>
  <c r="BO38" i="1"/>
  <c r="BO34" i="1"/>
  <c r="BO50" i="1"/>
  <c r="BO51" i="1"/>
  <c r="BO42" i="1"/>
  <c r="BO44" i="1"/>
  <c r="BO48" i="1"/>
  <c r="BO41" i="1"/>
  <c r="BO47" i="1"/>
  <c r="BO49" i="1"/>
  <c r="BO53" i="1"/>
  <c r="BO56" i="1"/>
  <c r="BO45" i="1"/>
  <c r="BO55" i="1"/>
  <c r="BO46" i="1"/>
  <c r="BO57" i="1"/>
  <c r="BO54" i="1"/>
  <c r="BO52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8" i="1"/>
  <c r="BO77" i="1"/>
  <c r="BO79" i="1"/>
  <c r="BO80" i="1"/>
  <c r="BO83" i="1"/>
  <c r="BO81" i="1"/>
  <c r="BO82" i="1"/>
  <c r="BO84" i="1"/>
  <c r="BO85" i="1"/>
  <c r="BO89" i="1"/>
  <c r="BO86" i="1"/>
  <c r="BO87" i="1"/>
  <c r="BO88" i="1"/>
  <c r="BO90" i="1"/>
  <c r="BO91" i="1"/>
  <c r="BO94" i="1"/>
  <c r="BO95" i="1"/>
  <c r="BO96" i="1"/>
  <c r="BO97" i="1"/>
  <c r="BO98" i="1"/>
  <c r="BO99" i="1"/>
  <c r="BO93" i="1"/>
  <c r="BO100" i="1"/>
  <c r="BO17" i="1"/>
  <c r="C13" i="3" l="1"/>
  <c r="C14" i="3"/>
  <c r="C15" i="3"/>
  <c r="C16" i="3"/>
  <c r="C17" i="3"/>
  <c r="C18" i="3"/>
  <c r="C19" i="3"/>
  <c r="C20" i="3"/>
  <c r="C21" i="3"/>
  <c r="C12" i="3"/>
  <c r="BL9" i="1"/>
  <c r="BM96" i="1"/>
  <c r="BM54" i="1"/>
  <c r="BM52" i="1"/>
  <c r="BM144" i="1"/>
  <c r="BM151" i="1"/>
  <c r="BM142" i="1"/>
  <c r="BM58" i="1"/>
  <c r="BM59" i="1"/>
  <c r="BM60" i="1"/>
  <c r="BM97" i="1"/>
  <c r="BM147" i="1"/>
  <c r="BM61" i="1"/>
  <c r="BM148" i="1"/>
  <c r="BM98" i="1"/>
  <c r="BM120" i="1"/>
  <c r="BM141" i="1"/>
  <c r="BM99" i="1"/>
  <c r="BM62" i="1"/>
  <c r="BM63" i="1"/>
  <c r="BM64" i="1"/>
  <c r="BM65" i="1"/>
  <c r="BM121" i="1"/>
  <c r="BM66" i="1"/>
  <c r="BM67" i="1"/>
  <c r="BM68" i="1"/>
  <c r="BM93" i="1"/>
  <c r="BM69" i="1"/>
  <c r="BM70" i="1"/>
  <c r="BM71" i="1"/>
  <c r="BM100" i="1"/>
  <c r="BM72" i="1"/>
  <c r="BM149" i="1"/>
  <c r="BM150" i="1"/>
  <c r="BM73" i="1"/>
  <c r="BM74" i="1"/>
  <c r="BM75" i="1"/>
  <c r="BM57" i="1"/>
  <c r="BM18" i="1"/>
  <c r="BM19" i="1"/>
  <c r="BM22" i="1"/>
  <c r="BM26" i="1"/>
  <c r="BM20" i="1"/>
  <c r="BM23" i="1"/>
  <c r="BM21" i="1"/>
  <c r="BM101" i="1"/>
  <c r="BM25" i="1"/>
  <c r="BM122" i="1"/>
  <c r="BM28" i="1"/>
  <c r="BM27" i="1"/>
  <c r="BM102" i="1"/>
  <c r="BM24" i="1"/>
  <c r="BM103" i="1"/>
  <c r="BM123" i="1"/>
  <c r="BM126" i="1"/>
  <c r="BM125" i="1"/>
  <c r="BM124" i="1"/>
  <c r="BM29" i="1"/>
  <c r="BM76" i="1"/>
  <c r="BM78" i="1"/>
  <c r="BM104" i="1"/>
  <c r="BM77" i="1"/>
  <c r="BM108" i="1"/>
  <c r="BM30" i="1"/>
  <c r="BM130" i="1"/>
  <c r="BM106" i="1"/>
  <c r="BM79" i="1"/>
  <c r="BM107" i="1"/>
  <c r="BM128" i="1"/>
  <c r="BM33" i="1"/>
  <c r="BM32" i="1"/>
  <c r="BM83" i="1"/>
  <c r="BM131" i="1"/>
  <c r="BM38" i="1"/>
  <c r="BM31" i="1"/>
  <c r="BM80" i="1"/>
  <c r="BM40" i="1"/>
  <c r="BM82" i="1"/>
  <c r="BM35" i="1"/>
  <c r="BM109" i="1"/>
  <c r="BM127" i="1"/>
  <c r="BM36" i="1"/>
  <c r="BM81" i="1"/>
  <c r="BM105" i="1"/>
  <c r="BM84" i="1"/>
  <c r="BM111" i="1"/>
  <c r="BM129" i="1"/>
  <c r="BM37" i="1"/>
  <c r="BM43" i="1"/>
  <c r="BM34" i="1"/>
  <c r="BM85" i="1"/>
  <c r="BM112" i="1"/>
  <c r="BM39" i="1"/>
  <c r="BM44" i="1"/>
  <c r="BM110" i="1"/>
  <c r="BM42" i="1"/>
  <c r="BM41" i="1"/>
  <c r="BM134" i="1"/>
  <c r="BM133" i="1"/>
  <c r="BM86" i="1"/>
  <c r="BM132" i="1"/>
  <c r="BM87" i="1"/>
  <c r="BM113" i="1"/>
  <c r="BM89" i="1"/>
  <c r="BM114" i="1"/>
  <c r="BM118" i="1"/>
  <c r="BM51" i="1"/>
  <c r="BM49" i="1"/>
  <c r="BM48" i="1"/>
  <c r="BM146" i="1"/>
  <c r="BM136" i="1"/>
  <c r="BM138" i="1"/>
  <c r="BM53" i="1"/>
  <c r="BM139" i="1"/>
  <c r="BM135" i="1"/>
  <c r="BM140" i="1"/>
  <c r="BM90" i="1"/>
  <c r="BM50" i="1"/>
  <c r="BM91" i="1"/>
  <c r="BM56" i="1"/>
  <c r="BM152" i="1"/>
  <c r="BM47" i="1"/>
  <c r="BM115" i="1"/>
  <c r="BM55" i="1"/>
  <c r="BM143" i="1"/>
  <c r="BM119" i="1"/>
  <c r="BM45" i="1"/>
  <c r="BM137" i="1"/>
  <c r="BM117" i="1"/>
  <c r="BM46" i="1"/>
  <c r="BM88" i="1"/>
  <c r="BM116" i="1"/>
  <c r="BM145" i="1"/>
  <c r="BM153" i="1"/>
  <c r="BM94" i="1"/>
  <c r="BM95" i="1"/>
  <c r="BM17" i="1"/>
  <c r="AA52" i="2" l="1"/>
  <c r="AA38" i="2"/>
  <c r="AA23" i="2"/>
  <c r="AA5" i="2"/>
  <c r="AA4" i="2" l="1"/>
  <c r="AM152" i="1"/>
  <c r="AM150" i="1"/>
  <c r="AM149" i="1"/>
  <c r="AM141" i="1"/>
  <c r="AM148" i="1"/>
  <c r="AM147" i="1"/>
  <c r="AM142" i="1"/>
  <c r="AM145" i="1"/>
  <c r="AM137" i="1"/>
  <c r="AM143" i="1"/>
  <c r="AM144" i="1"/>
  <c r="AM140" i="1"/>
  <c r="AM135" i="1"/>
  <c r="AM139" i="1"/>
  <c r="AM138" i="1"/>
  <c r="AM136" i="1"/>
  <c r="AM146" i="1"/>
  <c r="AM132" i="1"/>
  <c r="AM133" i="1"/>
  <c r="AM134" i="1"/>
  <c r="AM129" i="1"/>
  <c r="AM127" i="1"/>
  <c r="AM131" i="1"/>
  <c r="AM128" i="1"/>
  <c r="AM130" i="1"/>
  <c r="AM124" i="1"/>
  <c r="AM125" i="1"/>
  <c r="AM126" i="1"/>
  <c r="AM123" i="1"/>
  <c r="AM122" i="1"/>
  <c r="AM121" i="1"/>
  <c r="AM120" i="1"/>
  <c r="AM116" i="1"/>
  <c r="AM117" i="1"/>
  <c r="AM119" i="1"/>
  <c r="AM115" i="1"/>
  <c r="AM118" i="1"/>
  <c r="AM114" i="1"/>
  <c r="AM113" i="1"/>
  <c r="AM110" i="1"/>
  <c r="AM112" i="1"/>
  <c r="AM111" i="1"/>
  <c r="AM105" i="1"/>
  <c r="AM109" i="1"/>
  <c r="AM107" i="1"/>
  <c r="AM106" i="1"/>
  <c r="AM108" i="1"/>
  <c r="AM104" i="1"/>
  <c r="AM103" i="1"/>
  <c r="AM102" i="1"/>
  <c r="AM100" i="1"/>
  <c r="AM93" i="1"/>
  <c r="AM99" i="1"/>
  <c r="AM95" i="1"/>
  <c r="AM94" i="1"/>
  <c r="AM98" i="1"/>
  <c r="AM97" i="1"/>
  <c r="AM88" i="1"/>
  <c r="AM91" i="1"/>
  <c r="AM90" i="1"/>
  <c r="AM89" i="1"/>
  <c r="AM87" i="1"/>
  <c r="AM96" i="1"/>
  <c r="AM86" i="1"/>
  <c r="AM85" i="1"/>
  <c r="AM84" i="1"/>
  <c r="AM81" i="1"/>
  <c r="AM82" i="1"/>
  <c r="AM80" i="1"/>
  <c r="AM83" i="1"/>
  <c r="AM79" i="1"/>
  <c r="AM77" i="1"/>
  <c r="AM78" i="1"/>
  <c r="AM76" i="1"/>
  <c r="AM24" i="1"/>
  <c r="AM57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46" i="1"/>
  <c r="AM45" i="1"/>
  <c r="AM55" i="1"/>
  <c r="AM47" i="1"/>
  <c r="AM52" i="1"/>
  <c r="AM56" i="1"/>
  <c r="AM50" i="1"/>
  <c r="AM54" i="1"/>
  <c r="AM53" i="1"/>
  <c r="AM48" i="1"/>
  <c r="AO152" i="1"/>
  <c r="AO150" i="1"/>
  <c r="AO149" i="1"/>
  <c r="AO141" i="1"/>
  <c r="AO148" i="1"/>
  <c r="AO147" i="1"/>
  <c r="AO142" i="1"/>
  <c r="AO145" i="1"/>
  <c r="AO137" i="1"/>
  <c r="AO143" i="1"/>
  <c r="AO144" i="1"/>
  <c r="AO140" i="1"/>
  <c r="AO135" i="1"/>
  <c r="AO139" i="1"/>
  <c r="AO138" i="1"/>
  <c r="AO136" i="1"/>
  <c r="AO146" i="1"/>
  <c r="AO132" i="1"/>
  <c r="AO133" i="1"/>
  <c r="AO134" i="1"/>
  <c r="AO129" i="1"/>
  <c r="AO127" i="1"/>
  <c r="AO131" i="1"/>
  <c r="AO128" i="1"/>
  <c r="AO130" i="1"/>
  <c r="AO124" i="1"/>
  <c r="AO125" i="1"/>
  <c r="AO126" i="1"/>
  <c r="AO123" i="1"/>
  <c r="AO122" i="1"/>
  <c r="AO121" i="1"/>
  <c r="AO120" i="1"/>
  <c r="AO116" i="1"/>
  <c r="AO117" i="1"/>
  <c r="AO119" i="1"/>
  <c r="AO115" i="1"/>
  <c r="AO118" i="1"/>
  <c r="AO114" i="1"/>
  <c r="AO113" i="1"/>
  <c r="AO110" i="1"/>
  <c r="AO112" i="1"/>
  <c r="AO111" i="1"/>
  <c r="AO105" i="1"/>
  <c r="AO109" i="1"/>
  <c r="AO107" i="1"/>
  <c r="AO106" i="1"/>
  <c r="AO108" i="1"/>
  <c r="AO104" i="1"/>
  <c r="AO103" i="1"/>
  <c r="AO102" i="1"/>
  <c r="AO100" i="1"/>
  <c r="AO93" i="1"/>
  <c r="AO99" i="1"/>
  <c r="AO95" i="1"/>
  <c r="AO94" i="1"/>
  <c r="AO98" i="1"/>
  <c r="AO97" i="1"/>
  <c r="AO88" i="1"/>
  <c r="AO91" i="1"/>
  <c r="AO90" i="1"/>
  <c r="AO89" i="1"/>
  <c r="AO87" i="1"/>
  <c r="AO96" i="1"/>
  <c r="AO86" i="1"/>
  <c r="AO85" i="1"/>
  <c r="AO84" i="1"/>
  <c r="AO81" i="1"/>
  <c r="AO82" i="1"/>
  <c r="AO80" i="1"/>
  <c r="AO83" i="1"/>
  <c r="AO79" i="1"/>
  <c r="AO77" i="1"/>
  <c r="AO78" i="1"/>
  <c r="AO76" i="1"/>
  <c r="AO24" i="1"/>
  <c r="AO57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46" i="1"/>
  <c r="AO45" i="1"/>
  <c r="AO55" i="1"/>
  <c r="AO47" i="1"/>
  <c r="AO52" i="1"/>
  <c r="AO56" i="1"/>
  <c r="AO50" i="1"/>
  <c r="AO54" i="1"/>
  <c r="AO53" i="1"/>
  <c r="AO48" i="1"/>
  <c r="AO49" i="1"/>
  <c r="AQ152" i="1"/>
  <c r="AQ150" i="1"/>
  <c r="AQ149" i="1"/>
  <c r="AQ141" i="1"/>
  <c r="AQ148" i="1"/>
  <c r="AQ147" i="1"/>
  <c r="AQ142" i="1"/>
  <c r="AQ145" i="1"/>
  <c r="AQ137" i="1"/>
  <c r="AQ143" i="1"/>
  <c r="AQ144" i="1"/>
  <c r="AQ140" i="1"/>
  <c r="AQ135" i="1"/>
  <c r="AQ139" i="1"/>
  <c r="AQ138" i="1"/>
  <c r="AQ136" i="1"/>
  <c r="AQ146" i="1"/>
  <c r="AQ132" i="1"/>
  <c r="AQ133" i="1"/>
  <c r="AQ134" i="1"/>
  <c r="AQ129" i="1"/>
  <c r="AQ127" i="1"/>
  <c r="AQ131" i="1"/>
  <c r="AQ128" i="1"/>
  <c r="AQ130" i="1"/>
  <c r="AQ124" i="1"/>
  <c r="AQ125" i="1"/>
  <c r="AQ126" i="1"/>
  <c r="AQ123" i="1"/>
  <c r="AQ122" i="1"/>
  <c r="AQ121" i="1"/>
  <c r="AQ120" i="1"/>
  <c r="AQ116" i="1"/>
  <c r="AQ117" i="1"/>
  <c r="AQ119" i="1"/>
  <c r="AQ115" i="1"/>
  <c r="AQ118" i="1"/>
  <c r="AQ114" i="1"/>
  <c r="AQ113" i="1"/>
  <c r="AQ110" i="1"/>
  <c r="AQ112" i="1"/>
  <c r="AQ111" i="1"/>
  <c r="AQ105" i="1"/>
  <c r="AQ109" i="1"/>
  <c r="AQ107" i="1"/>
  <c r="AQ106" i="1"/>
  <c r="AQ108" i="1"/>
  <c r="AQ104" i="1"/>
  <c r="AQ103" i="1"/>
  <c r="AQ102" i="1"/>
  <c r="AQ100" i="1"/>
  <c r="AQ93" i="1"/>
  <c r="AQ99" i="1"/>
  <c r="AQ95" i="1"/>
  <c r="AQ94" i="1"/>
  <c r="AQ98" i="1"/>
  <c r="AQ97" i="1"/>
  <c r="AQ88" i="1"/>
  <c r="AQ91" i="1"/>
  <c r="AQ90" i="1"/>
  <c r="AQ89" i="1"/>
  <c r="AQ87" i="1"/>
  <c r="AQ96" i="1"/>
  <c r="AQ86" i="1"/>
  <c r="AQ85" i="1"/>
  <c r="AQ84" i="1"/>
  <c r="AQ81" i="1"/>
  <c r="AQ82" i="1"/>
  <c r="AQ80" i="1"/>
  <c r="AQ83" i="1"/>
  <c r="AQ79" i="1"/>
  <c r="AQ77" i="1"/>
  <c r="AQ78" i="1"/>
  <c r="AQ76" i="1"/>
  <c r="AQ24" i="1"/>
  <c r="AQ57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46" i="1"/>
  <c r="AQ45" i="1"/>
  <c r="AQ55" i="1"/>
  <c r="AQ47" i="1"/>
  <c r="AQ52" i="1"/>
  <c r="AQ56" i="1"/>
  <c r="AQ50" i="1"/>
  <c r="AQ54" i="1"/>
  <c r="AQ53" i="1"/>
  <c r="AQ48" i="1"/>
  <c r="AS152" i="1"/>
  <c r="AS150" i="1"/>
  <c r="AS149" i="1"/>
  <c r="AS141" i="1"/>
  <c r="AS148" i="1"/>
  <c r="AS147" i="1"/>
  <c r="AS142" i="1"/>
  <c r="AS145" i="1"/>
  <c r="AS137" i="1"/>
  <c r="AS143" i="1"/>
  <c r="AS144" i="1"/>
  <c r="AS140" i="1"/>
  <c r="AS135" i="1"/>
  <c r="AS139" i="1"/>
  <c r="AS138" i="1"/>
  <c r="AS136" i="1"/>
  <c r="AS146" i="1"/>
  <c r="AS132" i="1"/>
  <c r="AS133" i="1"/>
  <c r="AS134" i="1"/>
  <c r="AS129" i="1"/>
  <c r="AS127" i="1"/>
  <c r="AS131" i="1"/>
  <c r="AS128" i="1"/>
  <c r="AS130" i="1"/>
  <c r="AS124" i="1"/>
  <c r="AS125" i="1"/>
  <c r="AS126" i="1"/>
  <c r="AS123" i="1"/>
  <c r="AS122" i="1"/>
  <c r="AS121" i="1"/>
  <c r="AS120" i="1"/>
  <c r="AS116" i="1"/>
  <c r="AS117" i="1"/>
  <c r="AS119" i="1"/>
  <c r="AS115" i="1"/>
  <c r="AS118" i="1"/>
  <c r="AS114" i="1"/>
  <c r="AS113" i="1"/>
  <c r="AS110" i="1"/>
  <c r="AS112" i="1"/>
  <c r="AS111" i="1"/>
  <c r="AS105" i="1"/>
  <c r="AS109" i="1"/>
  <c r="AS107" i="1"/>
  <c r="AS106" i="1"/>
  <c r="AS108" i="1"/>
  <c r="AS104" i="1"/>
  <c r="AS103" i="1"/>
  <c r="AS102" i="1"/>
  <c r="AS100" i="1"/>
  <c r="AS93" i="1"/>
  <c r="AS99" i="1"/>
  <c r="AS95" i="1"/>
  <c r="AS94" i="1"/>
  <c r="AS98" i="1"/>
  <c r="AS97" i="1"/>
  <c r="AS88" i="1"/>
  <c r="AS91" i="1"/>
  <c r="AS90" i="1"/>
  <c r="AS89" i="1"/>
  <c r="AS87" i="1"/>
  <c r="AS96" i="1"/>
  <c r="AS86" i="1"/>
  <c r="AS85" i="1"/>
  <c r="AS84" i="1"/>
  <c r="AS81" i="1"/>
  <c r="AS82" i="1"/>
  <c r="AS80" i="1"/>
  <c r="AS83" i="1"/>
  <c r="AS79" i="1"/>
  <c r="AS77" i="1"/>
  <c r="AS78" i="1"/>
  <c r="AS76" i="1"/>
  <c r="AS24" i="1"/>
  <c r="AS57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46" i="1"/>
  <c r="AS45" i="1"/>
  <c r="AS55" i="1"/>
  <c r="AS47" i="1"/>
  <c r="AS52" i="1"/>
  <c r="AS56" i="1"/>
  <c r="AS50" i="1"/>
  <c r="AS54" i="1"/>
  <c r="AS53" i="1"/>
  <c r="AS48" i="1"/>
  <c r="AU153" i="1"/>
  <c r="AU151" i="1"/>
  <c r="AU152" i="1"/>
  <c r="AU150" i="1"/>
  <c r="AU149" i="1"/>
  <c r="AU141" i="1"/>
  <c r="AU148" i="1"/>
  <c r="AU147" i="1"/>
  <c r="AU142" i="1"/>
  <c r="AU145" i="1"/>
  <c r="AU137" i="1"/>
  <c r="AU143" i="1"/>
  <c r="AU144" i="1"/>
  <c r="AU140" i="1"/>
  <c r="AU135" i="1"/>
  <c r="AU139" i="1"/>
  <c r="AU138" i="1"/>
  <c r="AU136" i="1"/>
  <c r="AU146" i="1"/>
  <c r="AU132" i="1"/>
  <c r="AU133" i="1"/>
  <c r="AU134" i="1"/>
  <c r="AU129" i="1"/>
  <c r="AU127" i="1"/>
  <c r="AU131" i="1"/>
  <c r="AU128" i="1"/>
  <c r="AU130" i="1"/>
  <c r="AU124" i="1"/>
  <c r="AU125" i="1"/>
  <c r="AU126" i="1"/>
  <c r="AU123" i="1"/>
  <c r="AU122" i="1"/>
  <c r="AU121" i="1"/>
  <c r="AU120" i="1"/>
  <c r="AU116" i="1"/>
  <c r="AU117" i="1"/>
  <c r="AU119" i="1"/>
  <c r="AU115" i="1"/>
  <c r="AU118" i="1"/>
  <c r="AU114" i="1"/>
  <c r="AU113" i="1"/>
  <c r="AU110" i="1"/>
  <c r="AU112" i="1"/>
  <c r="AU111" i="1"/>
  <c r="AU105" i="1"/>
  <c r="AU109" i="1"/>
  <c r="AU107" i="1"/>
  <c r="AU106" i="1"/>
  <c r="AU108" i="1"/>
  <c r="AU104" i="1"/>
  <c r="AU103" i="1"/>
  <c r="AU102" i="1"/>
  <c r="AU100" i="1"/>
  <c r="AU93" i="1"/>
  <c r="AU99" i="1"/>
  <c r="AU95" i="1"/>
  <c r="AU94" i="1"/>
  <c r="AU98" i="1"/>
  <c r="AU97" i="1"/>
  <c r="AU88" i="1"/>
  <c r="AU91" i="1"/>
  <c r="AU90" i="1"/>
  <c r="AU89" i="1"/>
  <c r="AU87" i="1"/>
  <c r="AU96" i="1"/>
  <c r="AU86" i="1"/>
  <c r="AU85" i="1"/>
  <c r="AU84" i="1"/>
  <c r="AU81" i="1"/>
  <c r="AU82" i="1"/>
  <c r="AU80" i="1"/>
  <c r="AU83" i="1"/>
  <c r="AU79" i="1"/>
  <c r="AU77" i="1"/>
  <c r="AU78" i="1"/>
  <c r="AU76" i="1"/>
  <c r="AU24" i="1"/>
  <c r="AU57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46" i="1"/>
  <c r="AU45" i="1"/>
  <c r="AU55" i="1"/>
  <c r="AU47" i="1"/>
  <c r="AU52" i="1"/>
  <c r="AU56" i="1"/>
  <c r="AU50" i="1"/>
  <c r="AU54" i="1"/>
  <c r="AU53" i="1"/>
  <c r="AU48" i="1"/>
  <c r="AY153" i="1"/>
  <c r="AY151" i="1"/>
  <c r="AY152" i="1"/>
  <c r="AY150" i="1"/>
  <c r="AY149" i="1"/>
  <c r="AY141" i="1"/>
  <c r="AY148" i="1"/>
  <c r="AY147" i="1"/>
  <c r="AY142" i="1"/>
  <c r="AY145" i="1"/>
  <c r="AY137" i="1"/>
  <c r="AY143" i="1"/>
  <c r="AY144" i="1"/>
  <c r="AY140" i="1"/>
  <c r="AY135" i="1"/>
  <c r="AY139" i="1"/>
  <c r="AY138" i="1"/>
  <c r="AY136" i="1"/>
  <c r="AY146" i="1"/>
  <c r="AY132" i="1"/>
  <c r="AY133" i="1"/>
  <c r="AY134" i="1"/>
  <c r="AY129" i="1"/>
  <c r="AY127" i="1"/>
  <c r="AY131" i="1"/>
  <c r="AY128" i="1"/>
  <c r="AY130" i="1"/>
  <c r="AY124" i="1"/>
  <c r="AY125" i="1"/>
  <c r="AY126" i="1"/>
  <c r="AY123" i="1"/>
  <c r="AY122" i="1"/>
  <c r="AY121" i="1"/>
  <c r="AY120" i="1"/>
  <c r="AY116" i="1"/>
  <c r="AY117" i="1"/>
  <c r="AY119" i="1"/>
  <c r="AY115" i="1"/>
  <c r="AY118" i="1"/>
  <c r="AY114" i="1"/>
  <c r="AY113" i="1"/>
  <c r="AY110" i="1"/>
  <c r="AY112" i="1"/>
  <c r="AY111" i="1"/>
  <c r="AY105" i="1"/>
  <c r="AY109" i="1"/>
  <c r="AY107" i="1"/>
  <c r="AY106" i="1"/>
  <c r="AY108" i="1"/>
  <c r="AY104" i="1"/>
  <c r="AY103" i="1"/>
  <c r="AY102" i="1"/>
  <c r="AY100" i="1"/>
  <c r="AY93" i="1"/>
  <c r="AY99" i="1"/>
  <c r="AY95" i="1"/>
  <c r="AY94" i="1"/>
  <c r="AY98" i="1"/>
  <c r="AY97" i="1"/>
  <c r="AY88" i="1"/>
  <c r="AY91" i="1"/>
  <c r="AY90" i="1"/>
  <c r="AY89" i="1"/>
  <c r="AY87" i="1"/>
  <c r="AY96" i="1"/>
  <c r="AY86" i="1"/>
  <c r="AY85" i="1"/>
  <c r="AY84" i="1"/>
  <c r="AY81" i="1"/>
  <c r="AY82" i="1"/>
  <c r="AY80" i="1"/>
  <c r="AY83" i="1"/>
  <c r="AY79" i="1"/>
  <c r="AY77" i="1"/>
  <c r="AY78" i="1"/>
  <c r="AY76" i="1"/>
  <c r="AY24" i="1"/>
  <c r="AY57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46" i="1"/>
  <c r="AY45" i="1"/>
  <c r="AY55" i="1"/>
  <c r="AY47" i="1"/>
  <c r="AY52" i="1"/>
  <c r="AY56" i="1"/>
  <c r="AY50" i="1"/>
  <c r="AY54" i="1"/>
  <c r="AY53" i="1"/>
  <c r="AY48" i="1"/>
  <c r="AY49" i="1"/>
  <c r="AY51" i="1"/>
  <c r="AY41" i="1"/>
  <c r="AY42" i="1"/>
  <c r="AY44" i="1"/>
  <c r="AY39" i="1"/>
  <c r="AY34" i="1"/>
  <c r="AY43" i="1"/>
  <c r="AY37" i="1"/>
  <c r="AY36" i="1"/>
  <c r="AY35" i="1"/>
  <c r="AY40" i="1"/>
  <c r="AY31" i="1"/>
  <c r="AY38" i="1"/>
  <c r="AY32" i="1"/>
  <c r="AY33" i="1"/>
  <c r="AY30" i="1"/>
  <c r="AY29" i="1"/>
  <c r="AY27" i="1"/>
  <c r="AY28" i="1"/>
  <c r="AY25" i="1"/>
  <c r="AY101" i="1"/>
  <c r="AY21" i="1"/>
  <c r="AY23" i="1"/>
  <c r="AY20" i="1"/>
  <c r="AY26" i="1"/>
  <c r="AY22" i="1"/>
  <c r="AY19" i="1"/>
  <c r="AY18" i="1"/>
  <c r="BJ9" i="1"/>
  <c r="BK151" i="1"/>
  <c r="BK152" i="1"/>
  <c r="BK153" i="1"/>
  <c r="BK150" i="1"/>
  <c r="BK149" i="1"/>
  <c r="BK141" i="1"/>
  <c r="BK146" i="1"/>
  <c r="BK144" i="1"/>
  <c r="BK147" i="1"/>
  <c r="BK143" i="1"/>
  <c r="BK137" i="1"/>
  <c r="BK142" i="1"/>
  <c r="BK148" i="1"/>
  <c r="BK145" i="1"/>
  <c r="BK139" i="1"/>
  <c r="BK136" i="1"/>
  <c r="BK133" i="1"/>
  <c r="BK134" i="1"/>
  <c r="BK140" i="1"/>
  <c r="BK138" i="1"/>
  <c r="BK135" i="1"/>
  <c r="BK129" i="1"/>
  <c r="BK127" i="1"/>
  <c r="BK128" i="1"/>
  <c r="BK132" i="1"/>
  <c r="BK131" i="1"/>
  <c r="BK130" i="1"/>
  <c r="BK124" i="1"/>
  <c r="BK126" i="1"/>
  <c r="BK125" i="1"/>
  <c r="BK123" i="1"/>
  <c r="BK26" i="1"/>
  <c r="BK25" i="1"/>
  <c r="BK122" i="1"/>
  <c r="BK22" i="1"/>
  <c r="BK121" i="1"/>
  <c r="BK120" i="1"/>
  <c r="BK117" i="1"/>
  <c r="BK114" i="1"/>
  <c r="BK116" i="1"/>
  <c r="BK115" i="1"/>
  <c r="BK119" i="1"/>
  <c r="BK113" i="1"/>
  <c r="BK118" i="1"/>
  <c r="BK111" i="1"/>
  <c r="BK110" i="1"/>
  <c r="BK112" i="1"/>
  <c r="BK109" i="1"/>
  <c r="BK105" i="1"/>
  <c r="BK107" i="1"/>
  <c r="BK104" i="1"/>
  <c r="BK108" i="1"/>
  <c r="BK106" i="1"/>
  <c r="BK103" i="1"/>
  <c r="BK101" i="1"/>
  <c r="BK102" i="1"/>
  <c r="BK18" i="1"/>
  <c r="BK100" i="1"/>
  <c r="BK99" i="1"/>
  <c r="BK98" i="1"/>
  <c r="BK97" i="1"/>
  <c r="BK93" i="1"/>
  <c r="BK95" i="1"/>
  <c r="BK86" i="1"/>
  <c r="BK94" i="1"/>
  <c r="BK88" i="1"/>
  <c r="BK89" i="1"/>
  <c r="BK91" i="1"/>
  <c r="BK87" i="1"/>
  <c r="BK90" i="1"/>
  <c r="BK96" i="1"/>
  <c r="BK85" i="1"/>
  <c r="BK84" i="1"/>
  <c r="BK81" i="1"/>
  <c r="BK82" i="1"/>
  <c r="BK77" i="1"/>
  <c r="BK83" i="1"/>
  <c r="BK80" i="1"/>
  <c r="BK79" i="1"/>
  <c r="BK78" i="1"/>
  <c r="BK76" i="1"/>
  <c r="BK21" i="1"/>
  <c r="BK20" i="1"/>
  <c r="BK23" i="1"/>
  <c r="BK24" i="1"/>
  <c r="BK19" i="1"/>
  <c r="BK57" i="1"/>
  <c r="BK74" i="1"/>
  <c r="BK73" i="1"/>
  <c r="BK72" i="1"/>
  <c r="BK69" i="1"/>
  <c r="BK71" i="1"/>
  <c r="BK60" i="1"/>
  <c r="BK67" i="1"/>
  <c r="BK64" i="1"/>
  <c r="BK68" i="1"/>
  <c r="BK63" i="1"/>
  <c r="BK75" i="1"/>
  <c r="BK62" i="1"/>
  <c r="BK61" i="1"/>
  <c r="BK50" i="1"/>
  <c r="BK52" i="1"/>
  <c r="BK65" i="1"/>
  <c r="BK66" i="1"/>
  <c r="BK54" i="1"/>
  <c r="BK58" i="1"/>
  <c r="BK59" i="1"/>
  <c r="BK41" i="1"/>
  <c r="BK48" i="1"/>
  <c r="BK45" i="1"/>
  <c r="BK46" i="1"/>
  <c r="BK47" i="1"/>
  <c r="BK49" i="1"/>
  <c r="BK55" i="1"/>
  <c r="BK51" i="1"/>
  <c r="BK53" i="1"/>
  <c r="BK31" i="1"/>
  <c r="BK56" i="1"/>
  <c r="BK44" i="1"/>
  <c r="BK34" i="1"/>
  <c r="BK42" i="1"/>
  <c r="BK39" i="1"/>
  <c r="BK36" i="1"/>
  <c r="BK38" i="1"/>
  <c r="BK43" i="1"/>
  <c r="BK37" i="1"/>
  <c r="BK35" i="1"/>
  <c r="BK40" i="1"/>
  <c r="BK32" i="1"/>
  <c r="BK30" i="1"/>
  <c r="BK33" i="1"/>
  <c r="BK29" i="1"/>
  <c r="BK70" i="1"/>
  <c r="BK27" i="1"/>
  <c r="BK28" i="1"/>
  <c r="BK17" i="1"/>
  <c r="BI151" i="1" l="1"/>
  <c r="BG151" i="1"/>
  <c r="BC151" i="1"/>
  <c r="BA151" i="1"/>
  <c r="BE151" i="1"/>
  <c r="Z52" i="2"/>
  <c r="Z38" i="2"/>
  <c r="Z23" i="2"/>
  <c r="Z5" i="2"/>
  <c r="BH9" i="1"/>
  <c r="Z4" i="2" l="1"/>
  <c r="Y52" i="2"/>
  <c r="Y38" i="2"/>
  <c r="Y23" i="2"/>
  <c r="Y5" i="2"/>
  <c r="BI74" i="1"/>
  <c r="BI73" i="1"/>
  <c r="BI150" i="1"/>
  <c r="BI149" i="1"/>
  <c r="BI72" i="1"/>
  <c r="BI69" i="1"/>
  <c r="BI100" i="1"/>
  <c r="BI71" i="1"/>
  <c r="BI64" i="1"/>
  <c r="BI60" i="1"/>
  <c r="BI67" i="1"/>
  <c r="BI75" i="1"/>
  <c r="BI96" i="1"/>
  <c r="BI57" i="1"/>
  <c r="BI121" i="1"/>
  <c r="BI61" i="1"/>
  <c r="BI63" i="1"/>
  <c r="BI98" i="1"/>
  <c r="BI141" i="1"/>
  <c r="BI62" i="1"/>
  <c r="BI93" i="1"/>
  <c r="BI68" i="1"/>
  <c r="BI48" i="1"/>
  <c r="BI66" i="1"/>
  <c r="BI97" i="1"/>
  <c r="BI120" i="1"/>
  <c r="BI147" i="1"/>
  <c r="BI65" i="1"/>
  <c r="BI99" i="1"/>
  <c r="BI70" i="1"/>
  <c r="BI59" i="1"/>
  <c r="BI148" i="1"/>
  <c r="BI137" i="1"/>
  <c r="BI146" i="1"/>
  <c r="BI52" i="1"/>
  <c r="BI142" i="1"/>
  <c r="BI116" i="1"/>
  <c r="BI58" i="1"/>
  <c r="BI94" i="1"/>
  <c r="BI144" i="1"/>
  <c r="BI88" i="1"/>
  <c r="BI145" i="1"/>
  <c r="BI45" i="1"/>
  <c r="BI152" i="1"/>
  <c r="BI46" i="1"/>
  <c r="BI143" i="1"/>
  <c r="BI50" i="1"/>
  <c r="BI117" i="1"/>
  <c r="BI47" i="1"/>
  <c r="BI95" i="1"/>
  <c r="BI140" i="1"/>
  <c r="BI56" i="1"/>
  <c r="BI49" i="1"/>
  <c r="BI119" i="1"/>
  <c r="BI86" i="1"/>
  <c r="BI41" i="1"/>
  <c r="BI139" i="1"/>
  <c r="BI153" i="1"/>
  <c r="BI91" i="1"/>
  <c r="BI115" i="1"/>
  <c r="BI90" i="1"/>
  <c r="BI87" i="1"/>
  <c r="BI51" i="1"/>
  <c r="BI136" i="1"/>
  <c r="BI53" i="1"/>
  <c r="BI54" i="1"/>
  <c r="BI55" i="1"/>
  <c r="BI138" i="1"/>
  <c r="BI114" i="1"/>
  <c r="BI133" i="1"/>
  <c r="BI89" i="1"/>
  <c r="BI44" i="1"/>
  <c r="BI135" i="1"/>
  <c r="BI118" i="1"/>
  <c r="BI42" i="1"/>
  <c r="BI134" i="1"/>
  <c r="BI111" i="1"/>
  <c r="BI132" i="1"/>
  <c r="BI129" i="1"/>
  <c r="BI110" i="1"/>
  <c r="BI34" i="1"/>
  <c r="BI39" i="1"/>
  <c r="BI36" i="1"/>
  <c r="BI38" i="1"/>
  <c r="BI85" i="1"/>
  <c r="BI81" i="1"/>
  <c r="BI113" i="1"/>
  <c r="BI43" i="1"/>
  <c r="BI112" i="1"/>
  <c r="BI31" i="1"/>
  <c r="BI127" i="1"/>
  <c r="BI35" i="1"/>
  <c r="BI128" i="1"/>
  <c r="BI82" i="1"/>
  <c r="BI37" i="1"/>
  <c r="BI40" i="1"/>
  <c r="BI80" i="1"/>
  <c r="BI109" i="1"/>
  <c r="BI131" i="1"/>
  <c r="BI105" i="1"/>
  <c r="BI83" i="1"/>
  <c r="BI79" i="1"/>
  <c r="BI107" i="1"/>
  <c r="BI84" i="1"/>
  <c r="BI33" i="1"/>
  <c r="BI32" i="1"/>
  <c r="BI77" i="1"/>
  <c r="BI30" i="1"/>
  <c r="BI108" i="1"/>
  <c r="BI104" i="1"/>
  <c r="BI130" i="1"/>
  <c r="BI78" i="1"/>
  <c r="BI106" i="1"/>
  <c r="BI126" i="1"/>
  <c r="BI76" i="1"/>
  <c r="BI29" i="1"/>
  <c r="BI27" i="1"/>
  <c r="BI124" i="1"/>
  <c r="BI101" i="1"/>
  <c r="BI103" i="1"/>
  <c r="BI125" i="1"/>
  <c r="BI123" i="1"/>
  <c r="BI102" i="1"/>
  <c r="BI24" i="1"/>
  <c r="BI26" i="1"/>
  <c r="BI25" i="1"/>
  <c r="BI122" i="1"/>
  <c r="BI21" i="1"/>
  <c r="BI20" i="1"/>
  <c r="BI28" i="1"/>
  <c r="BI23" i="1"/>
  <c r="BI22" i="1"/>
  <c r="BI18" i="1"/>
  <c r="BI19" i="1"/>
  <c r="BI17" i="1"/>
  <c r="BG74" i="1"/>
  <c r="BG73" i="1"/>
  <c r="BG150" i="1"/>
  <c r="BG149" i="1"/>
  <c r="BG72" i="1"/>
  <c r="BG69" i="1"/>
  <c r="BG100" i="1"/>
  <c r="BG71" i="1"/>
  <c r="BG64" i="1"/>
  <c r="BG60" i="1"/>
  <c r="BG67" i="1"/>
  <c r="BG75" i="1"/>
  <c r="BG96" i="1"/>
  <c r="BG57" i="1"/>
  <c r="BG121" i="1"/>
  <c r="BG61" i="1"/>
  <c r="BG63" i="1"/>
  <c r="BG98" i="1"/>
  <c r="BG141" i="1"/>
  <c r="BG62" i="1"/>
  <c r="BG93" i="1"/>
  <c r="BG68" i="1"/>
  <c r="BG48" i="1"/>
  <c r="BG66" i="1"/>
  <c r="BG97" i="1"/>
  <c r="BG120" i="1"/>
  <c r="BG147" i="1"/>
  <c r="BG65" i="1"/>
  <c r="BG99" i="1"/>
  <c r="BG70" i="1"/>
  <c r="BG59" i="1"/>
  <c r="BG148" i="1"/>
  <c r="BG137" i="1"/>
  <c r="BG146" i="1"/>
  <c r="BG52" i="1"/>
  <c r="BG142" i="1"/>
  <c r="BG116" i="1"/>
  <c r="BG58" i="1"/>
  <c r="BG94" i="1"/>
  <c r="BG144" i="1"/>
  <c r="BG88" i="1"/>
  <c r="BG145" i="1"/>
  <c r="BG45" i="1"/>
  <c r="BG152" i="1"/>
  <c r="BG46" i="1"/>
  <c r="BG143" i="1"/>
  <c r="BG50" i="1"/>
  <c r="BG117" i="1"/>
  <c r="BG47" i="1"/>
  <c r="BG95" i="1"/>
  <c r="BG140" i="1"/>
  <c r="BG56" i="1"/>
  <c r="BG49" i="1"/>
  <c r="BG119" i="1"/>
  <c r="BG86" i="1"/>
  <c r="BG41" i="1"/>
  <c r="BG139" i="1"/>
  <c r="BG153" i="1"/>
  <c r="BG91" i="1"/>
  <c r="BG115" i="1"/>
  <c r="BG90" i="1"/>
  <c r="BG87" i="1"/>
  <c r="BG51" i="1"/>
  <c r="BG136" i="1"/>
  <c r="BG53" i="1"/>
  <c r="BG54" i="1"/>
  <c r="BG55" i="1"/>
  <c r="BG138" i="1"/>
  <c r="BG114" i="1"/>
  <c r="BG133" i="1"/>
  <c r="BG89" i="1"/>
  <c r="BG44" i="1"/>
  <c r="BG135" i="1"/>
  <c r="BG118" i="1"/>
  <c r="BG42" i="1"/>
  <c r="BG134" i="1"/>
  <c r="BG111" i="1"/>
  <c r="BG132" i="1"/>
  <c r="BG129" i="1"/>
  <c r="BG110" i="1"/>
  <c r="BG34" i="1"/>
  <c r="BG39" i="1"/>
  <c r="BG36" i="1"/>
  <c r="BG38" i="1"/>
  <c r="BG85" i="1"/>
  <c r="BG81" i="1"/>
  <c r="BG113" i="1"/>
  <c r="BG43" i="1"/>
  <c r="BG112" i="1"/>
  <c r="BG31" i="1"/>
  <c r="BG127" i="1"/>
  <c r="BG35" i="1"/>
  <c r="BG128" i="1"/>
  <c r="BG82" i="1"/>
  <c r="BG37" i="1"/>
  <c r="BG40" i="1"/>
  <c r="BG80" i="1"/>
  <c r="BG109" i="1"/>
  <c r="BG131" i="1"/>
  <c r="BG105" i="1"/>
  <c r="BG83" i="1"/>
  <c r="BG79" i="1"/>
  <c r="BG107" i="1"/>
  <c r="BG84" i="1"/>
  <c r="BG33" i="1"/>
  <c r="BG32" i="1"/>
  <c r="BG77" i="1"/>
  <c r="BG30" i="1"/>
  <c r="BG108" i="1"/>
  <c r="BG104" i="1"/>
  <c r="BG130" i="1"/>
  <c r="BG78" i="1"/>
  <c r="BG106" i="1"/>
  <c r="BG126" i="1"/>
  <c r="BG76" i="1"/>
  <c r="BG29" i="1"/>
  <c r="BG27" i="1"/>
  <c r="BG124" i="1"/>
  <c r="BG101" i="1"/>
  <c r="BG103" i="1"/>
  <c r="BG125" i="1"/>
  <c r="BG123" i="1"/>
  <c r="BG102" i="1"/>
  <c r="BG24" i="1"/>
  <c r="BG26" i="1"/>
  <c r="BG25" i="1"/>
  <c r="BG122" i="1"/>
  <c r="BG21" i="1"/>
  <c r="BG20" i="1"/>
  <c r="BG28" i="1"/>
  <c r="BG23" i="1"/>
  <c r="BG22" i="1"/>
  <c r="BG18" i="1"/>
  <c r="BG19" i="1"/>
  <c r="BG17" i="1"/>
  <c r="BC74" i="1"/>
  <c r="BC73" i="1"/>
  <c r="BC150" i="1"/>
  <c r="BC149" i="1"/>
  <c r="BC72" i="1"/>
  <c r="BC69" i="1"/>
  <c r="BC100" i="1"/>
  <c r="BC71" i="1"/>
  <c r="BC64" i="1"/>
  <c r="BC60" i="1"/>
  <c r="BC67" i="1"/>
  <c r="BC75" i="1"/>
  <c r="BC96" i="1"/>
  <c r="BC57" i="1"/>
  <c r="BC121" i="1"/>
  <c r="BC61" i="1"/>
  <c r="BC63" i="1"/>
  <c r="BC98" i="1"/>
  <c r="BC141" i="1"/>
  <c r="BC62" i="1"/>
  <c r="BC93" i="1"/>
  <c r="BC68" i="1"/>
  <c r="BC48" i="1"/>
  <c r="BC66" i="1"/>
  <c r="BC97" i="1"/>
  <c r="BC120" i="1"/>
  <c r="BC147" i="1"/>
  <c r="BC65" i="1"/>
  <c r="BC99" i="1"/>
  <c r="BC70" i="1"/>
  <c r="BC59" i="1"/>
  <c r="BC148" i="1"/>
  <c r="BC137" i="1"/>
  <c r="BC146" i="1"/>
  <c r="BC52" i="1"/>
  <c r="BC142" i="1"/>
  <c r="BC116" i="1"/>
  <c r="BC58" i="1"/>
  <c r="BC94" i="1"/>
  <c r="BC144" i="1"/>
  <c r="BC88" i="1"/>
  <c r="BC145" i="1"/>
  <c r="BC45" i="1"/>
  <c r="BC152" i="1"/>
  <c r="BC46" i="1"/>
  <c r="BC143" i="1"/>
  <c r="BC50" i="1"/>
  <c r="BC117" i="1"/>
  <c r="BC47" i="1"/>
  <c r="BC95" i="1"/>
  <c r="BC140" i="1"/>
  <c r="BC56" i="1"/>
  <c r="BC49" i="1"/>
  <c r="BC119" i="1"/>
  <c r="BC86" i="1"/>
  <c r="BC41" i="1"/>
  <c r="BC139" i="1"/>
  <c r="BC153" i="1"/>
  <c r="BC91" i="1"/>
  <c r="BC115" i="1"/>
  <c r="BC90" i="1"/>
  <c r="BC87" i="1"/>
  <c r="BC51" i="1"/>
  <c r="BC136" i="1"/>
  <c r="BC53" i="1"/>
  <c r="BC54" i="1"/>
  <c r="BC55" i="1"/>
  <c r="BC138" i="1"/>
  <c r="BC114" i="1"/>
  <c r="BC133" i="1"/>
  <c r="BC89" i="1"/>
  <c r="BC44" i="1"/>
  <c r="BC135" i="1"/>
  <c r="BC118" i="1"/>
  <c r="BC42" i="1"/>
  <c r="BC134" i="1"/>
  <c r="BC111" i="1"/>
  <c r="BC132" i="1"/>
  <c r="BC129" i="1"/>
  <c r="BC110" i="1"/>
  <c r="BC34" i="1"/>
  <c r="BC39" i="1"/>
  <c r="BC36" i="1"/>
  <c r="BC38" i="1"/>
  <c r="BC85" i="1"/>
  <c r="BC81" i="1"/>
  <c r="BC113" i="1"/>
  <c r="BC43" i="1"/>
  <c r="BC112" i="1"/>
  <c r="BC31" i="1"/>
  <c r="BC127" i="1"/>
  <c r="BC35" i="1"/>
  <c r="BC128" i="1"/>
  <c r="BC82" i="1"/>
  <c r="BC37" i="1"/>
  <c r="BC40" i="1"/>
  <c r="BC80" i="1"/>
  <c r="BC109" i="1"/>
  <c r="BC131" i="1"/>
  <c r="BC105" i="1"/>
  <c r="BC83" i="1"/>
  <c r="BC79" i="1"/>
  <c r="BC107" i="1"/>
  <c r="BC84" i="1"/>
  <c r="BC33" i="1"/>
  <c r="BC32" i="1"/>
  <c r="BC77" i="1"/>
  <c r="BC30" i="1"/>
  <c r="BC108" i="1"/>
  <c r="BC104" i="1"/>
  <c r="BC130" i="1"/>
  <c r="BC78" i="1"/>
  <c r="BC106" i="1"/>
  <c r="BC126" i="1"/>
  <c r="BC76" i="1"/>
  <c r="BC29" i="1"/>
  <c r="BC27" i="1"/>
  <c r="BC124" i="1"/>
  <c r="BC101" i="1"/>
  <c r="BC103" i="1"/>
  <c r="BC125" i="1"/>
  <c r="BC123" i="1"/>
  <c r="BC102" i="1"/>
  <c r="BC24" i="1"/>
  <c r="BC26" i="1"/>
  <c r="BC25" i="1"/>
  <c r="BC122" i="1"/>
  <c r="BC21" i="1"/>
  <c r="BC20" i="1"/>
  <c r="BC28" i="1"/>
  <c r="BC23" i="1"/>
  <c r="BC22" i="1"/>
  <c r="BC18" i="1"/>
  <c r="BC19" i="1"/>
  <c r="BE74" i="1"/>
  <c r="BE73" i="1"/>
  <c r="BE150" i="1"/>
  <c r="BE149" i="1"/>
  <c r="BE72" i="1"/>
  <c r="BE69" i="1"/>
  <c r="BE100" i="1"/>
  <c r="BE71" i="1"/>
  <c r="BE64" i="1"/>
  <c r="BE60" i="1"/>
  <c r="BE67" i="1"/>
  <c r="BE75" i="1"/>
  <c r="BE96" i="1"/>
  <c r="BE57" i="1"/>
  <c r="BE121" i="1"/>
  <c r="BE61" i="1"/>
  <c r="BE63" i="1"/>
  <c r="BE98" i="1"/>
  <c r="BE141" i="1"/>
  <c r="BE62" i="1"/>
  <c r="BE93" i="1"/>
  <c r="BE68" i="1"/>
  <c r="BE48" i="1"/>
  <c r="BE66" i="1"/>
  <c r="BE97" i="1"/>
  <c r="BE120" i="1"/>
  <c r="BE147" i="1"/>
  <c r="BE65" i="1"/>
  <c r="BE99" i="1"/>
  <c r="BE70" i="1"/>
  <c r="BE59" i="1"/>
  <c r="BE148" i="1"/>
  <c r="BE137" i="1"/>
  <c r="BE146" i="1"/>
  <c r="BE52" i="1"/>
  <c r="BE142" i="1"/>
  <c r="BE116" i="1"/>
  <c r="BE58" i="1"/>
  <c r="BE94" i="1"/>
  <c r="BE144" i="1"/>
  <c r="BE88" i="1"/>
  <c r="BE145" i="1"/>
  <c r="BE45" i="1"/>
  <c r="BE152" i="1"/>
  <c r="BE46" i="1"/>
  <c r="BE143" i="1"/>
  <c r="BE50" i="1"/>
  <c r="BE117" i="1"/>
  <c r="BE47" i="1"/>
  <c r="BE95" i="1"/>
  <c r="BE140" i="1"/>
  <c r="BE56" i="1"/>
  <c r="BE49" i="1"/>
  <c r="BE119" i="1"/>
  <c r="BE86" i="1"/>
  <c r="BE41" i="1"/>
  <c r="BE139" i="1"/>
  <c r="BE153" i="1"/>
  <c r="BE91" i="1"/>
  <c r="BE115" i="1"/>
  <c r="BE90" i="1"/>
  <c r="BE87" i="1"/>
  <c r="BE51" i="1"/>
  <c r="BE136" i="1"/>
  <c r="BE53" i="1"/>
  <c r="BE54" i="1"/>
  <c r="BE55" i="1"/>
  <c r="BE138" i="1"/>
  <c r="BE114" i="1"/>
  <c r="BE133" i="1"/>
  <c r="BE89" i="1"/>
  <c r="BE44" i="1"/>
  <c r="BE135" i="1"/>
  <c r="BE118" i="1"/>
  <c r="BE42" i="1"/>
  <c r="BE134" i="1"/>
  <c r="BE111" i="1"/>
  <c r="BE132" i="1"/>
  <c r="BE129" i="1"/>
  <c r="BE110" i="1"/>
  <c r="BE34" i="1"/>
  <c r="BE39" i="1"/>
  <c r="BE36" i="1"/>
  <c r="BE38" i="1"/>
  <c r="BE85" i="1"/>
  <c r="BE81" i="1"/>
  <c r="BE113" i="1"/>
  <c r="BE43" i="1"/>
  <c r="BE112" i="1"/>
  <c r="BE31" i="1"/>
  <c r="BE127" i="1"/>
  <c r="BE35" i="1"/>
  <c r="BE128" i="1"/>
  <c r="BE82" i="1"/>
  <c r="BE37" i="1"/>
  <c r="BE40" i="1"/>
  <c r="BE80" i="1"/>
  <c r="BE109" i="1"/>
  <c r="BE131" i="1"/>
  <c r="BE105" i="1"/>
  <c r="BE83" i="1"/>
  <c r="BE79" i="1"/>
  <c r="BE107" i="1"/>
  <c r="BE84" i="1"/>
  <c r="BE33" i="1"/>
  <c r="BE32" i="1"/>
  <c r="BE77" i="1"/>
  <c r="BE30" i="1"/>
  <c r="BE108" i="1"/>
  <c r="BE104" i="1"/>
  <c r="BE130" i="1"/>
  <c r="BE78" i="1"/>
  <c r="BE106" i="1"/>
  <c r="BE126" i="1"/>
  <c r="BE76" i="1"/>
  <c r="BE29" i="1"/>
  <c r="BE27" i="1"/>
  <c r="BE124" i="1"/>
  <c r="BE101" i="1"/>
  <c r="BE103" i="1"/>
  <c r="BE125" i="1"/>
  <c r="BE123" i="1"/>
  <c r="BE102" i="1"/>
  <c r="BE24" i="1"/>
  <c r="BE26" i="1"/>
  <c r="BE25" i="1"/>
  <c r="BE122" i="1"/>
  <c r="BE21" i="1"/>
  <c r="BE20" i="1"/>
  <c r="BE28" i="1"/>
  <c r="BE23" i="1"/>
  <c r="BE22" i="1"/>
  <c r="BE18" i="1"/>
  <c r="BE19" i="1"/>
  <c r="BE17" i="1"/>
  <c r="BC17" i="1"/>
  <c r="BA74" i="1"/>
  <c r="BA73" i="1"/>
  <c r="BA150" i="1"/>
  <c r="BA149" i="1"/>
  <c r="BA72" i="1"/>
  <c r="BA69" i="1"/>
  <c r="BA100" i="1"/>
  <c r="BA71" i="1"/>
  <c r="BA64" i="1"/>
  <c r="BA60" i="1"/>
  <c r="BA67" i="1"/>
  <c r="BA75" i="1"/>
  <c r="BA96" i="1"/>
  <c r="BA57" i="1"/>
  <c r="BA121" i="1"/>
  <c r="BA61" i="1"/>
  <c r="BA63" i="1"/>
  <c r="BA98" i="1"/>
  <c r="BA141" i="1"/>
  <c r="BA62" i="1"/>
  <c r="BA93" i="1"/>
  <c r="BA68" i="1"/>
  <c r="BA48" i="1"/>
  <c r="BA66" i="1"/>
  <c r="BA97" i="1"/>
  <c r="BA120" i="1"/>
  <c r="BA147" i="1"/>
  <c r="BA65" i="1"/>
  <c r="BA99" i="1"/>
  <c r="BA70" i="1"/>
  <c r="BA59" i="1"/>
  <c r="BA148" i="1"/>
  <c r="BA137" i="1"/>
  <c r="BA146" i="1"/>
  <c r="BA52" i="1"/>
  <c r="BA142" i="1"/>
  <c r="BA116" i="1"/>
  <c r="BA58" i="1"/>
  <c r="BA94" i="1"/>
  <c r="BA144" i="1"/>
  <c r="BA88" i="1"/>
  <c r="BA145" i="1"/>
  <c r="BA45" i="1"/>
  <c r="BA152" i="1"/>
  <c r="BA46" i="1"/>
  <c r="BA143" i="1"/>
  <c r="BA50" i="1"/>
  <c r="BA117" i="1"/>
  <c r="BA47" i="1"/>
  <c r="BA95" i="1"/>
  <c r="BA140" i="1"/>
  <c r="BA56" i="1"/>
  <c r="BA49" i="1"/>
  <c r="BA119" i="1"/>
  <c r="BA86" i="1"/>
  <c r="BA41" i="1"/>
  <c r="BA139" i="1"/>
  <c r="BA153" i="1"/>
  <c r="BA91" i="1"/>
  <c r="BA115" i="1"/>
  <c r="BA90" i="1"/>
  <c r="BA87" i="1"/>
  <c r="BA51" i="1"/>
  <c r="BA136" i="1"/>
  <c r="BA53" i="1"/>
  <c r="BA54" i="1"/>
  <c r="BA55" i="1"/>
  <c r="BA138" i="1"/>
  <c r="BA114" i="1"/>
  <c r="BA133" i="1"/>
  <c r="BA89" i="1"/>
  <c r="BA44" i="1"/>
  <c r="BA135" i="1"/>
  <c r="BA118" i="1"/>
  <c r="BA42" i="1"/>
  <c r="BA134" i="1"/>
  <c r="BA111" i="1"/>
  <c r="BA132" i="1"/>
  <c r="BA129" i="1"/>
  <c r="BA110" i="1"/>
  <c r="BA34" i="1"/>
  <c r="BA39" i="1"/>
  <c r="BA36" i="1"/>
  <c r="BA38" i="1"/>
  <c r="BA85" i="1"/>
  <c r="BA81" i="1"/>
  <c r="BA113" i="1"/>
  <c r="BA43" i="1"/>
  <c r="BA112" i="1"/>
  <c r="BA31" i="1"/>
  <c r="BA127" i="1"/>
  <c r="BA35" i="1"/>
  <c r="BA128" i="1"/>
  <c r="BA82" i="1"/>
  <c r="BA37" i="1"/>
  <c r="BA40" i="1"/>
  <c r="BA80" i="1"/>
  <c r="BA109" i="1"/>
  <c r="BA131" i="1"/>
  <c r="BA105" i="1"/>
  <c r="BA83" i="1"/>
  <c r="BA79" i="1"/>
  <c r="BA107" i="1"/>
  <c r="BA84" i="1"/>
  <c r="BA33" i="1"/>
  <c r="BA32" i="1"/>
  <c r="BA77" i="1"/>
  <c r="BA30" i="1"/>
  <c r="BA108" i="1"/>
  <c r="BA104" i="1"/>
  <c r="BA130" i="1"/>
  <c r="BA78" i="1"/>
  <c r="BA106" i="1"/>
  <c r="BA126" i="1"/>
  <c r="BA76" i="1"/>
  <c r="BA29" i="1"/>
  <c r="BA27" i="1"/>
  <c r="BA124" i="1"/>
  <c r="BA101" i="1"/>
  <c r="BA103" i="1"/>
  <c r="BA125" i="1"/>
  <c r="BA123" i="1"/>
  <c r="BA102" i="1"/>
  <c r="BA24" i="1"/>
  <c r="BA26" i="1"/>
  <c r="BA25" i="1"/>
  <c r="BA122" i="1"/>
  <c r="BA21" i="1"/>
  <c r="BA20" i="1"/>
  <c r="BA28" i="1"/>
  <c r="BA23" i="1"/>
  <c r="BA22" i="1"/>
  <c r="BA18" i="1"/>
  <c r="BA19" i="1"/>
  <c r="BA1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K96" i="1"/>
  <c r="I57" i="1"/>
  <c r="E57" i="1"/>
  <c r="F126" i="1"/>
  <c r="G96" i="1" s="1"/>
  <c r="B2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5" i="2"/>
  <c r="W5" i="2"/>
  <c r="V5" i="2"/>
  <c r="U5" i="2"/>
  <c r="T5" i="2"/>
  <c r="S5" i="2"/>
  <c r="R5" i="2"/>
  <c r="Q5" i="2"/>
  <c r="Q4" i="2" s="1"/>
  <c r="P5" i="2"/>
  <c r="P4" i="2" s="1"/>
  <c r="O5" i="2"/>
  <c r="N5" i="2"/>
  <c r="M5" i="2"/>
  <c r="L5" i="2"/>
  <c r="K5" i="2"/>
  <c r="J5" i="2"/>
  <c r="I5" i="2"/>
  <c r="I4" i="2" s="1"/>
  <c r="H5" i="2"/>
  <c r="G5" i="2"/>
  <c r="F5" i="2"/>
  <c r="E5" i="2"/>
  <c r="D5" i="2"/>
  <c r="C5" i="2"/>
  <c r="B5" i="2"/>
  <c r="N4" i="2" l="1"/>
  <c r="O4" i="2"/>
  <c r="S4" i="2"/>
  <c r="M4" i="2"/>
  <c r="U4" i="2"/>
  <c r="J4" i="2"/>
  <c r="R4" i="2"/>
  <c r="L4" i="2"/>
  <c r="K4" i="2"/>
  <c r="T4" i="2"/>
  <c r="V4" i="2"/>
  <c r="W4" i="2"/>
  <c r="X4" i="2"/>
  <c r="Y4" i="2"/>
  <c r="G57" i="1"/>
  <c r="D9" i="1" l="1"/>
  <c r="F9" i="1"/>
  <c r="H9" i="1"/>
  <c r="J9" i="1"/>
  <c r="L9" i="1"/>
  <c r="N9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V69" i="1"/>
  <c r="AY17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E18" i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E23" i="1"/>
  <c r="G23" i="1"/>
  <c r="I23" i="1"/>
  <c r="K23" i="1"/>
  <c r="M23" i="1"/>
  <c r="O23" i="1"/>
  <c r="Q23" i="1"/>
  <c r="S23" i="1"/>
  <c r="U23" i="1"/>
  <c r="W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E21" i="1"/>
  <c r="G21" i="1"/>
  <c r="I21" i="1"/>
  <c r="K21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E53" i="1"/>
  <c r="G53" i="1"/>
  <c r="I53" i="1"/>
  <c r="K53" i="1"/>
  <c r="M53" i="1"/>
  <c r="O53" i="1"/>
  <c r="Q53" i="1"/>
  <c r="S53" i="1"/>
  <c r="U53" i="1"/>
  <c r="W53" i="1"/>
  <c r="Y53" i="1"/>
  <c r="AA53" i="1"/>
  <c r="AC53" i="1"/>
  <c r="AE53" i="1"/>
  <c r="AG53" i="1"/>
  <c r="AI53" i="1"/>
  <c r="AK53" i="1"/>
  <c r="E51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AM51" i="1"/>
  <c r="AO51" i="1"/>
  <c r="AQ51" i="1"/>
  <c r="AS51" i="1"/>
  <c r="AU51" i="1"/>
  <c r="E55" i="1"/>
  <c r="G55" i="1"/>
  <c r="I55" i="1"/>
  <c r="K55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E59" i="1"/>
  <c r="G59" i="1"/>
  <c r="I59" i="1"/>
  <c r="K59" i="1"/>
  <c r="M59" i="1"/>
  <c r="O59" i="1"/>
  <c r="Q59" i="1"/>
  <c r="S59" i="1"/>
  <c r="U59" i="1"/>
  <c r="W59" i="1"/>
  <c r="Y59" i="1"/>
  <c r="AA59" i="1"/>
  <c r="AC59" i="1"/>
  <c r="AE59" i="1"/>
  <c r="AG59" i="1"/>
  <c r="AI59" i="1"/>
  <c r="AK59" i="1"/>
  <c r="E47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AM49" i="1"/>
  <c r="AQ49" i="1"/>
  <c r="AS49" i="1"/>
  <c r="AU49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E65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E63" i="1"/>
  <c r="G63" i="1"/>
  <c r="I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E75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E67" i="1"/>
  <c r="G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E122" i="1"/>
  <c r="G122" i="1"/>
  <c r="I122" i="1"/>
  <c r="K122" i="1"/>
  <c r="M122" i="1"/>
  <c r="O122" i="1"/>
  <c r="Q122" i="1"/>
  <c r="S122" i="1"/>
  <c r="U122" i="1"/>
  <c r="W122" i="1"/>
  <c r="Y122" i="1"/>
  <c r="AA122" i="1"/>
  <c r="AC122" i="1"/>
  <c r="AE122" i="1"/>
  <c r="AG122" i="1"/>
  <c r="AI122" i="1"/>
  <c r="AK122" i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E125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AE125" i="1"/>
  <c r="AG125" i="1"/>
  <c r="AI125" i="1"/>
  <c r="AK125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AM101" i="1"/>
  <c r="AO101" i="1"/>
  <c r="AQ101" i="1"/>
  <c r="AS101" i="1"/>
  <c r="AU101" i="1"/>
  <c r="E123" i="1"/>
  <c r="G123" i="1"/>
  <c r="I123" i="1"/>
  <c r="K123" i="1"/>
  <c r="M123" i="1"/>
  <c r="O123" i="1"/>
  <c r="Q123" i="1"/>
  <c r="S123" i="1"/>
  <c r="U123" i="1"/>
  <c r="W123" i="1"/>
  <c r="Y123" i="1"/>
  <c r="AA123" i="1"/>
  <c r="AC123" i="1"/>
  <c r="AE123" i="1"/>
  <c r="AG123" i="1"/>
  <c r="AI123" i="1"/>
  <c r="AK123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E103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E12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AE124" i="1"/>
  <c r="AG124" i="1"/>
  <c r="AI124" i="1"/>
  <c r="AK124" i="1"/>
  <c r="E126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AE126" i="1"/>
  <c r="AG126" i="1"/>
  <c r="AI126" i="1"/>
  <c r="AK126" i="1"/>
  <c r="E106" i="1"/>
  <c r="G106" i="1"/>
  <c r="I106" i="1"/>
  <c r="K106" i="1"/>
  <c r="M106" i="1"/>
  <c r="O106" i="1"/>
  <c r="Q106" i="1"/>
  <c r="S106" i="1"/>
  <c r="U106" i="1"/>
  <c r="W106" i="1"/>
  <c r="Y106" i="1"/>
  <c r="AA106" i="1"/>
  <c r="AC106" i="1"/>
  <c r="AE106" i="1"/>
  <c r="AG106" i="1"/>
  <c r="AI106" i="1"/>
  <c r="AK106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E130" i="1"/>
  <c r="G130" i="1"/>
  <c r="I130" i="1"/>
  <c r="K130" i="1"/>
  <c r="M130" i="1"/>
  <c r="O130" i="1"/>
  <c r="Q130" i="1"/>
  <c r="S130" i="1"/>
  <c r="U130" i="1"/>
  <c r="W130" i="1"/>
  <c r="Y130" i="1"/>
  <c r="AA130" i="1"/>
  <c r="AC130" i="1"/>
  <c r="AE130" i="1"/>
  <c r="AG130" i="1"/>
  <c r="AI130" i="1"/>
  <c r="AK130" i="1"/>
  <c r="E77" i="1"/>
  <c r="G77" i="1"/>
  <c r="I77" i="1"/>
  <c r="K77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E79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E108" i="1"/>
  <c r="G108" i="1"/>
  <c r="I108" i="1"/>
  <c r="K108" i="1"/>
  <c r="M108" i="1"/>
  <c r="O108" i="1"/>
  <c r="Q108" i="1"/>
  <c r="S108" i="1"/>
  <c r="U108" i="1"/>
  <c r="W108" i="1"/>
  <c r="Y108" i="1"/>
  <c r="AA108" i="1"/>
  <c r="AC108" i="1"/>
  <c r="AE108" i="1"/>
  <c r="AG108" i="1"/>
  <c r="AI108" i="1"/>
  <c r="AK108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E107" i="1"/>
  <c r="G107" i="1"/>
  <c r="I107" i="1"/>
  <c r="K107" i="1"/>
  <c r="M107" i="1"/>
  <c r="O107" i="1"/>
  <c r="Q107" i="1"/>
  <c r="S107" i="1"/>
  <c r="U107" i="1"/>
  <c r="W107" i="1"/>
  <c r="Y107" i="1"/>
  <c r="AA107" i="1"/>
  <c r="AC107" i="1"/>
  <c r="AE107" i="1"/>
  <c r="AG107" i="1"/>
  <c r="AI107" i="1"/>
  <c r="AK107" i="1"/>
  <c r="E131" i="1"/>
  <c r="G131" i="1"/>
  <c r="I131" i="1"/>
  <c r="K131" i="1"/>
  <c r="M131" i="1"/>
  <c r="O131" i="1"/>
  <c r="Q131" i="1"/>
  <c r="S131" i="1"/>
  <c r="U131" i="1"/>
  <c r="W131" i="1"/>
  <c r="Y131" i="1"/>
  <c r="AA131" i="1"/>
  <c r="AC131" i="1"/>
  <c r="AE131" i="1"/>
  <c r="AG131" i="1"/>
  <c r="AI131" i="1"/>
  <c r="AK131" i="1"/>
  <c r="E83" i="1"/>
  <c r="G83" i="1"/>
  <c r="I83" i="1"/>
  <c r="K83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AC109" i="1"/>
  <c r="AE109" i="1"/>
  <c r="AG109" i="1"/>
  <c r="AI109" i="1"/>
  <c r="AK109" i="1"/>
  <c r="E105" i="1"/>
  <c r="G105" i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E127" i="1"/>
  <c r="G127" i="1"/>
  <c r="I127" i="1"/>
  <c r="K127" i="1"/>
  <c r="M127" i="1"/>
  <c r="O127" i="1"/>
  <c r="Q127" i="1"/>
  <c r="S127" i="1"/>
  <c r="U127" i="1"/>
  <c r="W127" i="1"/>
  <c r="Y127" i="1"/>
  <c r="AA127" i="1"/>
  <c r="AC127" i="1"/>
  <c r="AE127" i="1"/>
  <c r="AG127" i="1"/>
  <c r="AI127" i="1"/>
  <c r="AK127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E113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AE113" i="1"/>
  <c r="AG113" i="1"/>
  <c r="AI113" i="1"/>
  <c r="AK113" i="1"/>
  <c r="E112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AE112" i="1"/>
  <c r="AG112" i="1"/>
  <c r="AI112" i="1"/>
  <c r="AK112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E85" i="1"/>
  <c r="G85" i="1"/>
  <c r="I85" i="1"/>
  <c r="K85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E132" i="1"/>
  <c r="G132" i="1"/>
  <c r="I132" i="1"/>
  <c r="K132" i="1"/>
  <c r="M132" i="1"/>
  <c r="O132" i="1"/>
  <c r="Q132" i="1"/>
  <c r="S132" i="1"/>
  <c r="U132" i="1"/>
  <c r="W132" i="1"/>
  <c r="Y132" i="1"/>
  <c r="AA132" i="1"/>
  <c r="AC132" i="1"/>
  <c r="AE132" i="1"/>
  <c r="AG132" i="1"/>
  <c r="AI132" i="1"/>
  <c r="AK132" i="1"/>
  <c r="E129" i="1"/>
  <c r="G129" i="1"/>
  <c r="I129" i="1"/>
  <c r="K129" i="1"/>
  <c r="M129" i="1"/>
  <c r="O129" i="1"/>
  <c r="Q129" i="1"/>
  <c r="S129" i="1"/>
  <c r="U129" i="1"/>
  <c r="W129" i="1"/>
  <c r="Y129" i="1"/>
  <c r="AA129" i="1"/>
  <c r="AC129" i="1"/>
  <c r="AE129" i="1"/>
  <c r="AG129" i="1"/>
  <c r="AI129" i="1"/>
  <c r="AK129" i="1"/>
  <c r="E96" i="1"/>
  <c r="I96" i="1"/>
  <c r="M96" i="1"/>
  <c r="O96" i="1"/>
  <c r="Q96" i="1"/>
  <c r="S96" i="1"/>
  <c r="U96" i="1"/>
  <c r="W96" i="1"/>
  <c r="Y96" i="1"/>
  <c r="AA96" i="1"/>
  <c r="AC96" i="1"/>
  <c r="AE96" i="1"/>
  <c r="AG96" i="1"/>
  <c r="AI96" i="1"/>
  <c r="AK96" i="1"/>
  <c r="E110" i="1"/>
  <c r="G110" i="1"/>
  <c r="I110" i="1"/>
  <c r="K110" i="1"/>
  <c r="M110" i="1"/>
  <c r="O110" i="1"/>
  <c r="Q110" i="1"/>
  <c r="S110" i="1"/>
  <c r="U110" i="1"/>
  <c r="W110" i="1"/>
  <c r="Y110" i="1"/>
  <c r="AA110" i="1"/>
  <c r="AC110" i="1"/>
  <c r="AE110" i="1"/>
  <c r="AG110" i="1"/>
  <c r="AI110" i="1"/>
  <c r="AK110" i="1"/>
  <c r="E146" i="1"/>
  <c r="G146" i="1"/>
  <c r="I146" i="1"/>
  <c r="K146" i="1"/>
  <c r="M146" i="1"/>
  <c r="O146" i="1"/>
  <c r="Q146" i="1"/>
  <c r="S146" i="1"/>
  <c r="U146" i="1"/>
  <c r="W146" i="1"/>
  <c r="Y146" i="1"/>
  <c r="AA146" i="1"/>
  <c r="AC146" i="1"/>
  <c r="AE146" i="1"/>
  <c r="AG146" i="1"/>
  <c r="AI146" i="1"/>
  <c r="AK146" i="1"/>
  <c r="E111" i="1"/>
  <c r="G111" i="1"/>
  <c r="I111" i="1"/>
  <c r="K111" i="1"/>
  <c r="M111" i="1"/>
  <c r="O111" i="1"/>
  <c r="Q111" i="1"/>
  <c r="S111" i="1"/>
  <c r="U111" i="1"/>
  <c r="W111" i="1"/>
  <c r="Y111" i="1"/>
  <c r="AA111" i="1"/>
  <c r="AC111" i="1"/>
  <c r="AE111" i="1"/>
  <c r="AG111" i="1"/>
  <c r="AI111" i="1"/>
  <c r="AK111" i="1"/>
  <c r="E133" i="1"/>
  <c r="G133" i="1"/>
  <c r="I133" i="1"/>
  <c r="K133" i="1"/>
  <c r="M133" i="1"/>
  <c r="O133" i="1"/>
  <c r="Q133" i="1"/>
  <c r="S133" i="1"/>
  <c r="U133" i="1"/>
  <c r="W133" i="1"/>
  <c r="Y133" i="1"/>
  <c r="AA133" i="1"/>
  <c r="AC133" i="1"/>
  <c r="AE133" i="1"/>
  <c r="AG133" i="1"/>
  <c r="AI133" i="1"/>
  <c r="AK133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E134" i="1"/>
  <c r="G134" i="1"/>
  <c r="I134" i="1"/>
  <c r="K134" i="1"/>
  <c r="M134" i="1"/>
  <c r="O134" i="1"/>
  <c r="Q134" i="1"/>
  <c r="S134" i="1"/>
  <c r="U134" i="1"/>
  <c r="W134" i="1"/>
  <c r="Y134" i="1"/>
  <c r="AA134" i="1"/>
  <c r="AC134" i="1"/>
  <c r="AE134" i="1"/>
  <c r="AG134" i="1"/>
  <c r="AI134" i="1"/>
  <c r="AK134" i="1"/>
  <c r="E118" i="1"/>
  <c r="G118" i="1"/>
  <c r="I118" i="1"/>
  <c r="K118" i="1"/>
  <c r="M118" i="1"/>
  <c r="O118" i="1"/>
  <c r="Q118" i="1"/>
  <c r="S118" i="1"/>
  <c r="U118" i="1"/>
  <c r="W118" i="1"/>
  <c r="Y118" i="1"/>
  <c r="AA118" i="1"/>
  <c r="AC118" i="1"/>
  <c r="AE118" i="1"/>
  <c r="AG118" i="1"/>
  <c r="AI118" i="1"/>
  <c r="AK118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E89" i="1"/>
  <c r="G89" i="1"/>
  <c r="I89" i="1"/>
  <c r="K89" i="1"/>
  <c r="M89" i="1"/>
  <c r="O89" i="1"/>
  <c r="Q89" i="1"/>
  <c r="S89" i="1"/>
  <c r="U89" i="1"/>
  <c r="W89" i="1"/>
  <c r="Y89" i="1"/>
  <c r="AA89" i="1"/>
  <c r="AC89" i="1"/>
  <c r="AE89" i="1"/>
  <c r="AG89" i="1"/>
  <c r="AI89" i="1"/>
  <c r="AK89" i="1"/>
  <c r="E153" i="1"/>
  <c r="G153" i="1"/>
  <c r="I153" i="1"/>
  <c r="K153" i="1"/>
  <c r="M153" i="1"/>
  <c r="O153" i="1"/>
  <c r="Q153" i="1"/>
  <c r="S153" i="1"/>
  <c r="U153" i="1"/>
  <c r="W153" i="1"/>
  <c r="Y153" i="1"/>
  <c r="AA153" i="1"/>
  <c r="AC153" i="1"/>
  <c r="AE153" i="1"/>
  <c r="AG153" i="1"/>
  <c r="AI153" i="1"/>
  <c r="AK153" i="1"/>
  <c r="AM153" i="1"/>
  <c r="AO153" i="1"/>
  <c r="AQ153" i="1"/>
  <c r="AS153" i="1"/>
  <c r="E136" i="1"/>
  <c r="G136" i="1"/>
  <c r="I136" i="1"/>
  <c r="K136" i="1"/>
  <c r="M136" i="1"/>
  <c r="O136" i="1"/>
  <c r="Q136" i="1"/>
  <c r="S136" i="1"/>
  <c r="U136" i="1"/>
  <c r="W136" i="1"/>
  <c r="Y136" i="1"/>
  <c r="AA136" i="1"/>
  <c r="AC136" i="1"/>
  <c r="AE136" i="1"/>
  <c r="AG136" i="1"/>
  <c r="AI136" i="1"/>
  <c r="AK136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E135" i="1"/>
  <c r="G135" i="1"/>
  <c r="I135" i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E152" i="1"/>
  <c r="G152" i="1"/>
  <c r="I152" i="1"/>
  <c r="K152" i="1"/>
  <c r="M152" i="1"/>
  <c r="O152" i="1"/>
  <c r="Q152" i="1"/>
  <c r="S152" i="1"/>
  <c r="U152" i="1"/>
  <c r="W152" i="1"/>
  <c r="Y152" i="1"/>
  <c r="AA152" i="1"/>
  <c r="AC152" i="1"/>
  <c r="AE152" i="1"/>
  <c r="AG152" i="1"/>
  <c r="AI152" i="1"/>
  <c r="AK152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AE114" i="1"/>
  <c r="AG114" i="1"/>
  <c r="AI114" i="1"/>
  <c r="AK114" i="1"/>
  <c r="E143" i="1"/>
  <c r="G143" i="1"/>
  <c r="I143" i="1"/>
  <c r="K143" i="1"/>
  <c r="M143" i="1"/>
  <c r="O143" i="1"/>
  <c r="Q143" i="1"/>
  <c r="S143" i="1"/>
  <c r="U143" i="1"/>
  <c r="W143" i="1"/>
  <c r="Y143" i="1"/>
  <c r="AA143" i="1"/>
  <c r="AC143" i="1"/>
  <c r="AE143" i="1"/>
  <c r="AG143" i="1"/>
  <c r="AI143" i="1"/>
  <c r="AK143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E93" i="1"/>
  <c r="G93" i="1"/>
  <c r="I93" i="1"/>
  <c r="K93" i="1"/>
  <c r="M93" i="1"/>
  <c r="O93" i="1"/>
  <c r="Q93" i="1"/>
  <c r="S93" i="1"/>
  <c r="U93" i="1"/>
  <c r="W93" i="1"/>
  <c r="Y93" i="1"/>
  <c r="AA93" i="1"/>
  <c r="AC93" i="1"/>
  <c r="AE93" i="1"/>
  <c r="AG93" i="1"/>
  <c r="AI93" i="1"/>
  <c r="AK93" i="1"/>
  <c r="E117" i="1"/>
  <c r="G117" i="1"/>
  <c r="I117" i="1"/>
  <c r="K117" i="1"/>
  <c r="M117" i="1"/>
  <c r="O117" i="1"/>
  <c r="Q117" i="1"/>
  <c r="S117" i="1"/>
  <c r="U117" i="1"/>
  <c r="W117" i="1"/>
  <c r="Y117" i="1"/>
  <c r="AA117" i="1"/>
  <c r="AC117" i="1"/>
  <c r="AE117" i="1"/>
  <c r="AG117" i="1"/>
  <c r="AI117" i="1"/>
  <c r="AK117" i="1"/>
  <c r="E115" i="1"/>
  <c r="G115" i="1"/>
  <c r="I115" i="1"/>
  <c r="K115" i="1"/>
  <c r="M115" i="1"/>
  <c r="O115" i="1"/>
  <c r="Q115" i="1"/>
  <c r="S115" i="1"/>
  <c r="U115" i="1"/>
  <c r="W115" i="1"/>
  <c r="Y115" i="1"/>
  <c r="AA115" i="1"/>
  <c r="AC115" i="1"/>
  <c r="AE115" i="1"/>
  <c r="AG115" i="1"/>
  <c r="AI115" i="1"/>
  <c r="AK115" i="1"/>
  <c r="E119" i="1"/>
  <c r="G119" i="1"/>
  <c r="I119" i="1"/>
  <c r="K119" i="1"/>
  <c r="M119" i="1"/>
  <c r="O119" i="1"/>
  <c r="Q119" i="1"/>
  <c r="S119" i="1"/>
  <c r="U119" i="1"/>
  <c r="W119" i="1"/>
  <c r="Y119" i="1"/>
  <c r="AA119" i="1"/>
  <c r="AC119" i="1"/>
  <c r="AE119" i="1"/>
  <c r="AG119" i="1"/>
  <c r="AI119" i="1"/>
  <c r="AK119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E142" i="1"/>
  <c r="G142" i="1"/>
  <c r="I142" i="1"/>
  <c r="K142" i="1"/>
  <c r="M142" i="1"/>
  <c r="O142" i="1"/>
  <c r="Q142" i="1"/>
  <c r="S142" i="1"/>
  <c r="U142" i="1"/>
  <c r="W142" i="1"/>
  <c r="Y142" i="1"/>
  <c r="AA142" i="1"/>
  <c r="AC142" i="1"/>
  <c r="AE142" i="1"/>
  <c r="AG142" i="1"/>
  <c r="AI142" i="1"/>
  <c r="AK142" i="1"/>
  <c r="E145" i="1"/>
  <c r="G145" i="1"/>
  <c r="I145" i="1"/>
  <c r="K145" i="1"/>
  <c r="M145" i="1"/>
  <c r="O145" i="1"/>
  <c r="Q145" i="1"/>
  <c r="S145" i="1"/>
  <c r="U145" i="1"/>
  <c r="W145" i="1"/>
  <c r="Y145" i="1"/>
  <c r="AA145" i="1"/>
  <c r="AC145" i="1"/>
  <c r="AE145" i="1"/>
  <c r="AG145" i="1"/>
  <c r="AI145" i="1"/>
  <c r="AK145" i="1"/>
  <c r="E116" i="1"/>
  <c r="G116" i="1"/>
  <c r="I116" i="1"/>
  <c r="K116" i="1"/>
  <c r="M116" i="1"/>
  <c r="O116" i="1"/>
  <c r="Q116" i="1"/>
  <c r="S116" i="1"/>
  <c r="U116" i="1"/>
  <c r="W116" i="1"/>
  <c r="Y116" i="1"/>
  <c r="AA116" i="1"/>
  <c r="AC116" i="1"/>
  <c r="AE116" i="1"/>
  <c r="AG116" i="1"/>
  <c r="AI116" i="1"/>
  <c r="AK116" i="1"/>
  <c r="E144" i="1"/>
  <c r="G144" i="1"/>
  <c r="I144" i="1"/>
  <c r="K144" i="1"/>
  <c r="M144" i="1"/>
  <c r="O144" i="1"/>
  <c r="Q144" i="1"/>
  <c r="S144" i="1"/>
  <c r="U144" i="1"/>
  <c r="W144" i="1"/>
  <c r="Y144" i="1"/>
  <c r="AA144" i="1"/>
  <c r="AC144" i="1"/>
  <c r="AE144" i="1"/>
  <c r="AG144" i="1"/>
  <c r="AI144" i="1"/>
  <c r="AK144" i="1"/>
  <c r="E95" i="1"/>
  <c r="G95" i="1"/>
  <c r="I95" i="1"/>
  <c r="K95" i="1"/>
  <c r="M95" i="1"/>
  <c r="O95" i="1"/>
  <c r="Q95" i="1"/>
  <c r="S95" i="1"/>
  <c r="U95" i="1"/>
  <c r="W95" i="1"/>
  <c r="Y95" i="1"/>
  <c r="AA95" i="1"/>
  <c r="AC95" i="1"/>
  <c r="AE95" i="1"/>
  <c r="AG95" i="1"/>
  <c r="AI95" i="1"/>
  <c r="AK95" i="1"/>
  <c r="E148" i="1"/>
  <c r="G148" i="1"/>
  <c r="I148" i="1"/>
  <c r="K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K148" i="1"/>
  <c r="E147" i="1"/>
  <c r="G147" i="1"/>
  <c r="I147" i="1"/>
  <c r="K147" i="1"/>
  <c r="M147" i="1"/>
  <c r="O147" i="1"/>
  <c r="Q147" i="1"/>
  <c r="S147" i="1"/>
  <c r="U147" i="1"/>
  <c r="W147" i="1"/>
  <c r="Y147" i="1"/>
  <c r="AA147" i="1"/>
  <c r="AC147" i="1"/>
  <c r="AE147" i="1"/>
  <c r="AG147" i="1"/>
  <c r="AI147" i="1"/>
  <c r="AK147" i="1"/>
  <c r="E137" i="1"/>
  <c r="G137" i="1"/>
  <c r="I137" i="1"/>
  <c r="K137" i="1"/>
  <c r="M137" i="1"/>
  <c r="O137" i="1"/>
  <c r="Q137" i="1"/>
  <c r="S137" i="1"/>
  <c r="U137" i="1"/>
  <c r="W137" i="1"/>
  <c r="Y137" i="1"/>
  <c r="AA137" i="1"/>
  <c r="AC137" i="1"/>
  <c r="AE137" i="1"/>
  <c r="AG137" i="1"/>
  <c r="AI137" i="1"/>
  <c r="AK137" i="1"/>
  <c r="E141" i="1"/>
  <c r="G141" i="1"/>
  <c r="I141" i="1"/>
  <c r="K141" i="1"/>
  <c r="M141" i="1"/>
  <c r="O141" i="1"/>
  <c r="Q141" i="1"/>
  <c r="S141" i="1"/>
  <c r="U141" i="1"/>
  <c r="W141" i="1"/>
  <c r="Y141" i="1"/>
  <c r="AA141" i="1"/>
  <c r="AC141" i="1"/>
  <c r="AE141" i="1"/>
  <c r="AG141" i="1"/>
  <c r="AI141" i="1"/>
  <c r="AK141" i="1"/>
  <c r="E98" i="1"/>
  <c r="G98" i="1"/>
  <c r="I98" i="1"/>
  <c r="K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E120" i="1"/>
  <c r="G120" i="1"/>
  <c r="I120" i="1"/>
  <c r="K120" i="1"/>
  <c r="M120" i="1"/>
  <c r="O120" i="1"/>
  <c r="Q120" i="1"/>
  <c r="S120" i="1"/>
  <c r="U120" i="1"/>
  <c r="W120" i="1"/>
  <c r="Y120" i="1"/>
  <c r="AA120" i="1"/>
  <c r="AC120" i="1"/>
  <c r="AE120" i="1"/>
  <c r="AG120" i="1"/>
  <c r="AI120" i="1"/>
  <c r="AK120" i="1"/>
  <c r="E97" i="1"/>
  <c r="G97" i="1"/>
  <c r="I97" i="1"/>
  <c r="K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E121" i="1"/>
  <c r="G121" i="1"/>
  <c r="I121" i="1"/>
  <c r="K121" i="1"/>
  <c r="M121" i="1"/>
  <c r="O121" i="1"/>
  <c r="Q121" i="1"/>
  <c r="S121" i="1"/>
  <c r="U121" i="1"/>
  <c r="W121" i="1"/>
  <c r="Y121" i="1"/>
  <c r="AA121" i="1"/>
  <c r="AC121" i="1"/>
  <c r="AE121" i="1"/>
  <c r="AG121" i="1"/>
  <c r="AI121" i="1"/>
  <c r="AK121" i="1"/>
  <c r="E99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E150" i="1"/>
  <c r="G150" i="1"/>
  <c r="I150" i="1"/>
  <c r="K150" i="1"/>
  <c r="M150" i="1"/>
  <c r="O150" i="1"/>
  <c r="Q150" i="1"/>
  <c r="S150" i="1"/>
  <c r="U150" i="1"/>
  <c r="W150" i="1"/>
  <c r="Y150" i="1"/>
  <c r="AA150" i="1"/>
  <c r="AC150" i="1"/>
  <c r="AE150" i="1"/>
  <c r="AG150" i="1"/>
  <c r="AI150" i="1"/>
  <c r="AK150" i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E149" i="1"/>
  <c r="G149" i="1"/>
  <c r="I149" i="1"/>
  <c r="K149" i="1"/>
  <c r="M149" i="1"/>
  <c r="O149" i="1"/>
  <c r="Q149" i="1"/>
  <c r="S149" i="1"/>
  <c r="U149" i="1"/>
  <c r="W149" i="1"/>
  <c r="Y149" i="1"/>
  <c r="AA149" i="1"/>
  <c r="AC149" i="1"/>
  <c r="AE149" i="1"/>
  <c r="AG149" i="1"/>
  <c r="AI149" i="1"/>
  <c r="AK149" i="1"/>
  <c r="AW148" i="1" l="1"/>
  <c r="AW135" i="1"/>
  <c r="AW129" i="1"/>
  <c r="AW123" i="1"/>
  <c r="AW118" i="1"/>
  <c r="AW107" i="1"/>
  <c r="AW99" i="1"/>
  <c r="AW89" i="1"/>
  <c r="AW80" i="1"/>
  <c r="AW75" i="1"/>
  <c r="AW67" i="1"/>
  <c r="AW59" i="1"/>
  <c r="AW50" i="1"/>
  <c r="AW44" i="1"/>
  <c r="AW31" i="1"/>
  <c r="AW153" i="1"/>
  <c r="AW131" i="1"/>
  <c r="AW108" i="1"/>
  <c r="AW79" i="1"/>
  <c r="AW46" i="1"/>
  <c r="AW32" i="1"/>
  <c r="AW145" i="1"/>
  <c r="AW120" i="1"/>
  <c r="AW98" i="1"/>
  <c r="AW72" i="1"/>
  <c r="AW48" i="1"/>
  <c r="AW137" i="1"/>
  <c r="AW116" i="1"/>
  <c r="AW85" i="1"/>
  <c r="AW55" i="1"/>
  <c r="AW147" i="1"/>
  <c r="AW139" i="1"/>
  <c r="AW127" i="1"/>
  <c r="AW122" i="1"/>
  <c r="AW114" i="1"/>
  <c r="AW106" i="1"/>
  <c r="AW95" i="1"/>
  <c r="AW87" i="1"/>
  <c r="AW83" i="1"/>
  <c r="AW74" i="1"/>
  <c r="AW66" i="1"/>
  <c r="AW58" i="1"/>
  <c r="AW54" i="1"/>
  <c r="AW39" i="1"/>
  <c r="AW38" i="1"/>
  <c r="AW142" i="1"/>
  <c r="AW121" i="1"/>
  <c r="AW94" i="1"/>
  <c r="AW73" i="1"/>
  <c r="AW53" i="1"/>
  <c r="AW151" i="1"/>
  <c r="AW128" i="1"/>
  <c r="AW104" i="1"/>
  <c r="AW77" i="1"/>
  <c r="AW45" i="1"/>
  <c r="AW33" i="1"/>
  <c r="AW152" i="1"/>
  <c r="AW130" i="1"/>
  <c r="AW103" i="1"/>
  <c r="AW71" i="1"/>
  <c r="AW49" i="1"/>
  <c r="AW150" i="1"/>
  <c r="AW143" i="1"/>
  <c r="AW132" i="1"/>
  <c r="AW124" i="1"/>
  <c r="AW117" i="1"/>
  <c r="AW111" i="1"/>
  <c r="AW102" i="1"/>
  <c r="AW88" i="1"/>
  <c r="AW84" i="1"/>
  <c r="AW76" i="1"/>
  <c r="AW70" i="1"/>
  <c r="AW62" i="1"/>
  <c r="AW47" i="1"/>
  <c r="AW51" i="1"/>
  <c r="AW36" i="1"/>
  <c r="AW149" i="1"/>
  <c r="AW144" i="1"/>
  <c r="AW133" i="1"/>
  <c r="AW125" i="1"/>
  <c r="AW119" i="1"/>
  <c r="AW105" i="1"/>
  <c r="AW100" i="1"/>
  <c r="AW91" i="1"/>
  <c r="AW81" i="1"/>
  <c r="AW24" i="1"/>
  <c r="AW69" i="1"/>
  <c r="AW61" i="1"/>
  <c r="AW52" i="1"/>
  <c r="AW41" i="1"/>
  <c r="AW35" i="1"/>
  <c r="AW97" i="1"/>
  <c r="AW63" i="1"/>
  <c r="AW141" i="1"/>
  <c r="AW140" i="1"/>
  <c r="AW134" i="1"/>
  <c r="AW126" i="1"/>
  <c r="AW115" i="1"/>
  <c r="AW109" i="1"/>
  <c r="AW93" i="1"/>
  <c r="AW90" i="1"/>
  <c r="AW82" i="1"/>
  <c r="AW57" i="1"/>
  <c r="AW68" i="1"/>
  <c r="AW60" i="1"/>
  <c r="AW56" i="1"/>
  <c r="AW42" i="1"/>
  <c r="AW40" i="1"/>
  <c r="AW138" i="1"/>
  <c r="AW113" i="1"/>
  <c r="AW96" i="1"/>
  <c r="AW65" i="1"/>
  <c r="AW34" i="1"/>
  <c r="AW136" i="1"/>
  <c r="AW110" i="1"/>
  <c r="AW86" i="1"/>
  <c r="AW64" i="1"/>
  <c r="AW43" i="1"/>
  <c r="AW146" i="1"/>
  <c r="AW112" i="1"/>
  <c r="AW78" i="1"/>
  <c r="AW37" i="1"/>
  <c r="AW26" i="1"/>
  <c r="AW30" i="1"/>
  <c r="AW17" i="1"/>
  <c r="C42" i="4"/>
  <c r="C9" i="4"/>
  <c r="C56" i="4"/>
  <c r="C27" i="4"/>
  <c r="AW21" i="1"/>
  <c r="AW27" i="1"/>
  <c r="AW18" i="1"/>
  <c r="AW19" i="1"/>
  <c r="AW25" i="1"/>
  <c r="AW28" i="1"/>
  <c r="AW101" i="1"/>
  <c r="AW20" i="1"/>
  <c r="AW23" i="1"/>
  <c r="AW22" i="1"/>
  <c r="AW29" i="1"/>
</calcChain>
</file>

<file path=xl/comments1.xml><?xml version="1.0" encoding="utf-8"?>
<comments xmlns="http://schemas.openxmlformats.org/spreadsheetml/2006/main">
  <authors>
    <author>jmarks</author>
    <author>jennifer berg</author>
    <author>mloverde</author>
    <author>JLM</author>
  </authors>
  <commentList>
    <comment ref="BJ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  <comment ref="AV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Sort, calc, range value
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50 States and DC only: Years 1985-on are from State summary/ 
1980-1984 are from Fiscal Year 1986, Table B-4 p14</t>
        </r>
      </text>
    </comment>
    <comment ref="A8" authorId="1" shapeId="0">
      <text>
        <r>
          <rPr>
            <b/>
            <sz val="8"/>
            <color indexed="81"/>
            <rFont val="Tahoma"/>
            <family val="2"/>
          </rPr>
          <t xml:space="preserve">Years 1985-on are from State summary/ 
1980-1984 are from Fiscal Year 1986, Table B-4 p14
</t>
        </r>
      </text>
    </comment>
    <comment ref="A5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  <comment ref="V61" authorId="2" shapeId="0">
      <text>
        <r>
          <rPr>
            <b/>
            <sz val="10"/>
            <color indexed="81"/>
            <rFont val="Tahoma"/>
            <family val="2"/>
          </rPr>
          <t>University of TN - university-wide admin cent office</t>
        </r>
      </text>
    </comment>
    <comment ref="X61" authorId="1" shapeId="0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Z61" authorId="1" shapeId="0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BH67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Listed as WV HEPC in 2008</t>
        </r>
      </text>
    </comment>
    <comment ref="BB95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7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8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9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0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0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1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A1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R134" authorId="1" shapeId="0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T134" authorId="1" shapeId="0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V134" authorId="1" shapeId="0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X134" authorId="1" shapeId="0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Z134" authorId="1" shapeId="0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BB137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1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3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4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7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9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0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I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beginning this year US = 50 states and DC; previous includes outlying territories which will be fixed as time permits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</commentList>
</comments>
</file>

<file path=xl/sharedStrings.xml><?xml version="1.0" encoding="utf-8"?>
<sst xmlns="http://schemas.openxmlformats.org/spreadsheetml/2006/main" count="1373" uniqueCount="607">
  <si>
    <t xml:space="preserve"> </t>
  </si>
  <si>
    <t xml:space="preserve">            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</si>
  <si>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</si>
  <si>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</si>
  <si>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</si>
  <si>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</si>
  <si>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</si>
  <si>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</si>
  <si>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</si>
  <si>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</si>
  <si>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University of Washington     </t>
  </si>
  <si>
    <t xml:space="preserve">University of Arizona        </t>
  </si>
  <si>
    <t xml:space="preserve">University of Iowa           </t>
  </si>
  <si>
    <t xml:space="preserve">University of Florida        </t>
  </si>
  <si>
    <t xml:space="preserve">University of Utah           </t>
  </si>
  <si>
    <t xml:space="preserve">Michigan State University    </t>
  </si>
  <si>
    <t xml:space="preserve">Colorado State University    </t>
  </si>
  <si>
    <t xml:space="preserve">Oregon State University      </t>
  </si>
  <si>
    <t xml:space="preserve">University of Kansas         </t>
  </si>
  <si>
    <t xml:space="preserve">Florida State University     </t>
  </si>
  <si>
    <t xml:space="preserve">Utah State University        </t>
  </si>
  <si>
    <t xml:space="preserve">University of Georgia        </t>
  </si>
  <si>
    <t xml:space="preserve">University of Vermont        </t>
  </si>
  <si>
    <t>Institution</t>
  </si>
  <si>
    <t>Rank</t>
  </si>
  <si>
    <t>Iowa State University</t>
  </si>
  <si>
    <t>$</t>
  </si>
  <si>
    <t>Florida A&amp;M University</t>
  </si>
  <si>
    <t>National Science Foundation,</t>
  </si>
  <si>
    <t>to Universities, Colleges and Nonprofit Institutions:</t>
  </si>
  <si>
    <t>Unrevised data</t>
  </si>
  <si>
    <t>National Science</t>
  </si>
  <si>
    <t>Institutions:</t>
  </si>
  <si>
    <t>Foundation,</t>
  </si>
  <si>
    <t>Fiscal Year 1998.</t>
  </si>
  <si>
    <t>www.nsf.gov/sbe/srs/fedsuppt/start.htm</t>
  </si>
  <si>
    <t>Fiscal Year 1997.</t>
  </si>
  <si>
    <t>Fiscal Year 1996.</t>
  </si>
  <si>
    <t>Fiscal Year 1995.</t>
  </si>
  <si>
    <t>Fiscal Year 1994.</t>
  </si>
  <si>
    <t>Federal Support</t>
  </si>
  <si>
    <t>Fiscal Year 1993.</t>
  </si>
  <si>
    <t>Table B-11</t>
  </si>
  <si>
    <t>Fiscal Year 1992.</t>
  </si>
  <si>
    <t>www.nsf.gov/sbe/srs/fedsuppt/archive.htm</t>
  </si>
  <si>
    <t>SOURCE:</t>
  </si>
  <si>
    <t>Table B-6</t>
  </si>
  <si>
    <t>Fiscal Year 1988.</t>
  </si>
  <si>
    <t>(b/c no 1987 report)</t>
  </si>
  <si>
    <t>Table 10, p27</t>
  </si>
  <si>
    <t>Fiscal Year 1986.</t>
  </si>
  <si>
    <t>Table B-9 p21</t>
  </si>
  <si>
    <t>Fiscal Year 1985.</t>
  </si>
  <si>
    <t>Table B-9 p33</t>
  </si>
  <si>
    <t>University of Oregon</t>
  </si>
  <si>
    <t>University of Wyoming</t>
  </si>
  <si>
    <t>Fiscal Year 1990.</t>
  </si>
  <si>
    <t>Table B-4 p18</t>
  </si>
  <si>
    <t>Fiscal Year 1983.</t>
  </si>
  <si>
    <t>Table B-16 p61</t>
  </si>
  <si>
    <t>Fiscal Year 1982.</t>
  </si>
  <si>
    <t>Table B-16 p66</t>
  </si>
  <si>
    <t>Fiscal Year 1981.</t>
  </si>
  <si>
    <t>Table B-16 p68</t>
  </si>
  <si>
    <t>Fiscal Year 1980.</t>
  </si>
  <si>
    <t>Table B-16 p41</t>
  </si>
  <si>
    <t>to Universities,</t>
  </si>
  <si>
    <t>Colleges &amp; Nonprofit</t>
  </si>
  <si>
    <t>Table B-4</t>
  </si>
  <si>
    <t>Colleges &amp;</t>
  </si>
  <si>
    <t>Nonprofit</t>
  </si>
  <si>
    <t>Federal Science &amp;</t>
  </si>
  <si>
    <t>Engineering Support</t>
  </si>
  <si>
    <t xml:space="preserve"> Institutions:</t>
  </si>
  <si>
    <t>Total All SREB Institutions</t>
  </si>
  <si>
    <t>SREB as a percent of Nation</t>
  </si>
  <si>
    <t>Federal Obligations for R&amp;D (000s)</t>
  </si>
  <si>
    <t>1989</t>
  </si>
  <si>
    <t>1990</t>
  </si>
  <si>
    <t>SOURCE: (for years 1991-1998)</t>
  </si>
  <si>
    <t>National</t>
  </si>
  <si>
    <t>Science</t>
  </si>
  <si>
    <t>Federal Science and Engineering Support</t>
  </si>
  <si>
    <t xml:space="preserve">Federal </t>
  </si>
  <si>
    <t xml:space="preserve">Support to </t>
  </si>
  <si>
    <t>Science &amp;</t>
  </si>
  <si>
    <t>Table B-5</t>
  </si>
  <si>
    <t>Universities,</t>
  </si>
  <si>
    <t>Engineering</t>
  </si>
  <si>
    <t>Colleges, &amp;</t>
  </si>
  <si>
    <t>Fiscal Year</t>
  </si>
  <si>
    <t>Table B-3</t>
  </si>
  <si>
    <t>Baylor College of Medicine (Texas)</t>
  </si>
  <si>
    <t>Vanderbilt University (Tennessee)</t>
  </si>
  <si>
    <t>University of Texas Health Science Center at San Antonio</t>
  </si>
  <si>
    <t xml:space="preserve">Stanford University (California)     </t>
  </si>
  <si>
    <t xml:space="preserve">University of Michigan                </t>
  </si>
  <si>
    <t xml:space="preserve">University of Pennsylvania            </t>
  </si>
  <si>
    <t xml:space="preserve">Massachusetts Institute of Technology        </t>
  </si>
  <si>
    <t xml:space="preserve">Harvard University (Massachusetts)     </t>
  </si>
  <si>
    <t xml:space="preserve">Duke University (North Carolina)          </t>
  </si>
  <si>
    <t xml:space="preserve">Cornell University (New York)    </t>
  </si>
  <si>
    <t xml:space="preserve">University of Pittsburgh (Pennsylvania)          </t>
  </si>
  <si>
    <t xml:space="preserve">University of Alabama at Birmingham      </t>
  </si>
  <si>
    <t xml:space="preserve">Case Western Reserve University (Ohio)       </t>
  </si>
  <si>
    <t xml:space="preserve">University of Southern California     </t>
  </si>
  <si>
    <t xml:space="preserve">California Institute of Technology        </t>
  </si>
  <si>
    <t xml:space="preserve">University of Rochester (New York)   </t>
  </si>
  <si>
    <t xml:space="preserve">Boston University (Massachusetts)         </t>
  </si>
  <si>
    <t xml:space="preserve">University of Chicago (Illinois)    </t>
  </si>
  <si>
    <t xml:space="preserve">Northwestern University (Illinois)    </t>
  </si>
  <si>
    <t>The Scripps Research Institute (California)</t>
  </si>
  <si>
    <t xml:space="preserve">Emory University (Georgia)           </t>
  </si>
  <si>
    <t xml:space="preserve">University of Texas at Austin               </t>
  </si>
  <si>
    <t xml:space="preserve">New York University                </t>
  </si>
  <si>
    <t xml:space="preserve">University of Miami (Florida)     </t>
  </si>
  <si>
    <t>Carnegie Mellon University (Pennsylvania)</t>
  </si>
  <si>
    <t xml:space="preserve">University of Texas Health Science Center at Houston     </t>
  </si>
  <si>
    <t xml:space="preserve">Princeton University (New Jersey)  </t>
  </si>
  <si>
    <t>Rutgers State University of New Jersey</t>
  </si>
  <si>
    <t xml:space="preserve">University of Texas Anderson Cancer Center  </t>
  </si>
  <si>
    <t xml:space="preserve">Oregon Health Sciences University    </t>
  </si>
  <si>
    <t xml:space="preserve">University of New Mexico              </t>
  </si>
  <si>
    <t xml:space="preserve">Georgetown University (Washington DC) </t>
  </si>
  <si>
    <t>University of Medicine &amp; Dentistry of New Jersey</t>
  </si>
  <si>
    <t xml:space="preserve">University of Cincinnati (Ohio)           </t>
  </si>
  <si>
    <t xml:space="preserve">Wake Forest University (North Carolina)   </t>
  </si>
  <si>
    <t xml:space="preserve">Thomas Jefferson University (Pennsylvania)    </t>
  </si>
  <si>
    <t xml:space="preserve">Medical University of South Carolina      </t>
  </si>
  <si>
    <t xml:space="preserve">Woods Hole Oceanographic Institute (Massachusetts)        </t>
  </si>
  <si>
    <t xml:space="preserve">Virginia Commonwealth University </t>
  </si>
  <si>
    <t xml:space="preserve">University of Connecticut             </t>
  </si>
  <si>
    <t xml:space="preserve">Dartmouth College (New Hampshire)        </t>
  </si>
  <si>
    <t>Rockefeller University (New York)</t>
  </si>
  <si>
    <t xml:space="preserve">Medical College of Wisconsin     </t>
  </si>
  <si>
    <t xml:space="preserve">Tufts University (Massachusetts)         </t>
  </si>
  <si>
    <t xml:space="preserve">Brown University (Rhode Island)            </t>
  </si>
  <si>
    <t xml:space="preserve">Tulane University (Louisiana)          </t>
  </si>
  <si>
    <t xml:space="preserve">Mississippi State University          </t>
  </si>
  <si>
    <t xml:space="preserve">University of South Florida      </t>
  </si>
  <si>
    <t>Washington State University</t>
  </si>
  <si>
    <t>George Washington University (Washington DC)</t>
  </si>
  <si>
    <t xml:space="preserve">University of Delaware                  </t>
  </si>
  <si>
    <t>Temple University (Pennsylvania)</t>
  </si>
  <si>
    <t xml:space="preserve">Clemson University (South Carolina)          </t>
  </si>
  <si>
    <t xml:space="preserve">Rice University (Texas)               </t>
  </si>
  <si>
    <t xml:space="preserve">University of Arkansas Medical Science Campus        </t>
  </si>
  <si>
    <t>University of Dayton (Ohio)</t>
  </si>
  <si>
    <t>Syracuse University (New York)</t>
  </si>
  <si>
    <t>Lehigh University (Pennsylvania)</t>
  </si>
  <si>
    <t>Clark Atlanta University (Georgia)</t>
  </si>
  <si>
    <t>&amp; Colleges:</t>
  </si>
  <si>
    <t>Fiscal Year 1989.</t>
  </si>
  <si>
    <t>Selected data</t>
  </si>
  <si>
    <t>on Federal</t>
  </si>
  <si>
    <t>Support to</t>
  </si>
  <si>
    <t>Universities</t>
  </si>
  <si>
    <t>Table B-10, p8</t>
  </si>
  <si>
    <t>Table 3, p7</t>
  </si>
  <si>
    <t>Fiscal Year 1991.</t>
  </si>
  <si>
    <t>Table 3, p10</t>
  </si>
  <si>
    <t>Virginia Tech</t>
  </si>
  <si>
    <t>Total to top 100 universities</t>
  </si>
  <si>
    <t>Total to all universities</t>
  </si>
  <si>
    <t>Total to top 10 universities</t>
  </si>
  <si>
    <t xml:space="preserve">University of Texas Southwestern Medical Center at Dallas      </t>
  </si>
  <si>
    <t>University of Texas Medical Branch at Galveston</t>
  </si>
  <si>
    <t>North Carolina State University</t>
  </si>
  <si>
    <t>Federal Obligations</t>
  </si>
  <si>
    <t>Fiscal Year 1999.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</si>
  <si>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</si>
  <si>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</si>
  <si>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</si>
  <si>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</si>
  <si>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</si>
  <si>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</si>
  <si>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</si>
  <si>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</si>
  <si>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</si>
  <si>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</si>
  <si>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</si>
  <si>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</si>
  <si>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</si>
  <si>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</si>
  <si>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</si>
  <si>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</si>
  <si>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http://www.nsf.gov/sbe/srs</t>
  </si>
  <si>
    <t>1999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</si>
  <si>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</si>
  <si>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</si>
  <si>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</si>
  <si>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</si>
  <si>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</si>
  <si>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</si>
  <si>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</si>
  <si>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</si>
  <si>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</si>
  <si>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</si>
  <si>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</si>
  <si>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</si>
  <si>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</si>
  <si>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</si>
  <si>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</si>
  <si>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</si>
  <si>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</si>
  <si>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</si>
  <si>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</si>
  <si>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</si>
  <si>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</si>
  <si>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</si>
  <si>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</si>
  <si>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</si>
  <si>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</si>
  <si>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</si>
  <si>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</si>
  <si>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</si>
  <si>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</si>
  <si>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</si>
  <si>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</si>
  <si>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</si>
  <si>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</si>
  <si>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</si>
  <si>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</si>
  <si>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2000</t>
  </si>
  <si>
    <t>Fiscal Years 1993-2000.</t>
  </si>
  <si>
    <r>
      <t>1</t>
    </r>
    <r>
      <rPr>
        <sz val="10"/>
        <rFont val="Arial"/>
        <family val="2"/>
      </rPr>
      <t>Data for Johns Hopkins University include funds from the Department of Defense to the Applied Physics Laboratory, which was a university-administered, federally funded research and development center until 1977-78.</t>
    </r>
  </si>
  <si>
    <t>continued</t>
  </si>
  <si>
    <t xml:space="preserve">University of Tennessee Health Sciences at Memphis         </t>
  </si>
  <si>
    <t>Table B-6 (S&amp;E R&amp;D) and B-17</t>
  </si>
  <si>
    <t>University of Tennessee–Knoxville</t>
  </si>
  <si>
    <t xml:space="preserve">University of Arkansas–Main Campus          </t>
  </si>
  <si>
    <t xml:space="preserve">University of Alabama–Huntsville        </t>
  </si>
  <si>
    <t xml:space="preserve">West Virginia University–Morgantown </t>
  </si>
  <si>
    <t>University of Nebraska–Lincoln</t>
  </si>
  <si>
    <t>University of Alaska–Fairbanks</t>
  </si>
  <si>
    <t xml:space="preserve">  NOTE:     Does not include R&amp;D obligations to university–administered federally funded research and</t>
  </si>
  <si>
    <t xml:space="preserve">             development centers.  See tables B–37 and B–38. </t>
  </si>
  <si>
    <r>
      <t>Johns Hopkins University (Maryland)</t>
    </r>
    <r>
      <rPr>
        <vertAlign val="superscript"/>
        <sz val="10"/>
        <rFont val="Arial"/>
        <family val="2"/>
      </rPr>
      <t>1</t>
    </r>
  </si>
  <si>
    <t xml:space="preserve">University of Maryland, College Park         </t>
  </si>
  <si>
    <t>University of South Carolina (all campuses)</t>
  </si>
  <si>
    <t>Washington University in St. Louis (Missouri)</t>
  </si>
  <si>
    <t>2001</t>
  </si>
  <si>
    <t>2002</t>
  </si>
  <si>
    <t>Fiscal Years 1995-2002.</t>
  </si>
  <si>
    <t>Pennsylvania State University (all campuses)</t>
  </si>
  <si>
    <t>Purdue University (Indiana) (all campuses)</t>
  </si>
  <si>
    <t>SUNY at Stony Brook (New York) (all campuses)</t>
  </si>
  <si>
    <t>Percent</t>
  </si>
  <si>
    <t>University of Maryland, Baltimore</t>
  </si>
  <si>
    <t xml:space="preserve">Columbia University (New York)    </t>
  </si>
  <si>
    <t>University Corporation for Atmospheric Research (Colorado)</t>
  </si>
  <si>
    <t>Yeshiva University (New York)</t>
  </si>
  <si>
    <t>Yale University (Connecticut)</t>
  </si>
  <si>
    <t>2003</t>
  </si>
  <si>
    <t>Division of Science Resources Statistics</t>
  </si>
  <si>
    <t>Survey of Federal Science and Engineering Support</t>
  </si>
  <si>
    <t>Table T-6 (S&amp;E R&amp;D) and 17a</t>
  </si>
  <si>
    <t>Fiscal Years 1996-2003</t>
  </si>
  <si>
    <t>Table 17a and T5</t>
  </si>
  <si>
    <t xml:space="preserve">University of North Carolina at Chapel Hill      </t>
  </si>
  <si>
    <t>National Science Foundation, Federal Support</t>
  </si>
  <si>
    <t>2004</t>
  </si>
  <si>
    <t>Fiscal Years 1997-2004</t>
  </si>
  <si>
    <t>Table T5</t>
  </si>
  <si>
    <t>(in thousands)</t>
  </si>
  <si>
    <t>Federal Support for Science and Engineering Research and Development to Colleges and Universities Receiving the Largest Amounts</t>
  </si>
  <si>
    <t>http://www.nsf.gov/statistics</t>
  </si>
  <si>
    <t xml:space="preserve">Table T-7 (S&amp;E R&amp;D) </t>
  </si>
  <si>
    <t>Table T-6 (S&amp;E R&amp;D)</t>
  </si>
  <si>
    <t>Fiscal Years 1998-2005</t>
  </si>
  <si>
    <t>2005</t>
  </si>
  <si>
    <t>Table T6</t>
  </si>
  <si>
    <t>2005 Figures for SREB schools not in top 100 came from Table 12.</t>
  </si>
  <si>
    <t>October 2007</t>
  </si>
  <si>
    <t>Fiscal Years 1999-2006</t>
  </si>
  <si>
    <t xml:space="preserve"> March 2009</t>
  </si>
  <si>
    <t>2006 Figures for SREB schools not in top 100 came from Table 12.</t>
  </si>
  <si>
    <t>2006</t>
  </si>
  <si>
    <t xml:space="preserve">Total All Institutions (50 states and D.C.)         </t>
  </si>
  <si>
    <t>Change</t>
  </si>
  <si>
    <t xml:space="preserve">University of California-Los Angeles          </t>
  </si>
  <si>
    <t>University of California-San Francisco</t>
  </si>
  <si>
    <t>2007</t>
  </si>
  <si>
    <t>Fiscal Years 2000-2007</t>
  </si>
  <si>
    <t>Table 6</t>
  </si>
  <si>
    <t>June 2010</t>
  </si>
  <si>
    <t>2007 Figures for SREB schools not in top 100 came from Table 12.</t>
  </si>
  <si>
    <t xml:space="preserve">Table 7 (S&amp;E R&amp;D) </t>
  </si>
  <si>
    <t>Region</t>
  </si>
  <si>
    <t>2W</t>
  </si>
  <si>
    <t>1S</t>
  </si>
  <si>
    <t>4NE</t>
  </si>
  <si>
    <t>3MW</t>
  </si>
  <si>
    <t>5DC</t>
  </si>
  <si>
    <t>SREB states</t>
  </si>
  <si>
    <t xml:space="preserve">   as a percent of U.S.</t>
  </si>
  <si>
    <t>West</t>
  </si>
  <si>
    <t>Midwest</t>
  </si>
  <si>
    <t>Northeast</t>
  </si>
  <si>
    <t>Federal Support for Research and Development at Universities, Top 100</t>
  </si>
  <si>
    <t>Federal Support for Research and Development at Universities, by State</t>
  </si>
  <si>
    <t>50 states and D.C.</t>
  </si>
  <si>
    <t>Percent Change</t>
  </si>
  <si>
    <t xml:space="preserve">Wayne State University (Michigan)   </t>
  </si>
  <si>
    <t xml:space="preserve">University of California-San Diego            </t>
  </si>
  <si>
    <t>University of California-Davis</t>
  </si>
  <si>
    <t xml:space="preserve">University of California-Irvine              </t>
  </si>
  <si>
    <t xml:space="preserve">University of California-Berkeley             </t>
  </si>
  <si>
    <t xml:space="preserve">University of California-Santa Barbara        </t>
  </si>
  <si>
    <t xml:space="preserve">University of Hawaii-Manoa            </t>
  </si>
  <si>
    <t>Arizona State University-Main Campus</t>
  </si>
  <si>
    <t xml:space="preserve">University of Wisconsin-Madison              </t>
  </si>
  <si>
    <t xml:space="preserve">University of Illinois-Chicago              </t>
  </si>
  <si>
    <t xml:space="preserve">University of Missouri-Columbia       </t>
  </si>
  <si>
    <t>University of Massachusetts-Amherst</t>
  </si>
  <si>
    <t>na</t>
  </si>
  <si>
    <t>Fiscal Years 2000-2008</t>
  </si>
  <si>
    <t>June 2012</t>
  </si>
  <si>
    <t>2008 figures for SREB schools not in top 100 came from Table 12.</t>
  </si>
  <si>
    <t>2008</t>
  </si>
  <si>
    <t>Total to top 100 universities in SREB states (data year)</t>
  </si>
  <si>
    <t>Total to top 100 universities in the West (data year)</t>
  </si>
  <si>
    <t>Total to top 100 universities in the Midwest (data year)</t>
  </si>
  <si>
    <t>Total to top 100 universities in Northeast (data year)</t>
  </si>
  <si>
    <r>
      <t xml:space="preserve">Total Top 10 Institutions </t>
    </r>
    <r>
      <rPr>
        <sz val="10"/>
        <color indexed="12"/>
        <rFont val="Arial"/>
        <family val="2"/>
      </rPr>
      <t>(data year)</t>
    </r>
  </si>
  <si>
    <r>
      <t xml:space="preserve">Total Top 100 Institutions </t>
    </r>
    <r>
      <rPr>
        <sz val="10"/>
        <color indexed="12"/>
        <rFont val="Arial"/>
        <family val="2"/>
      </rPr>
      <t>(data year)</t>
    </r>
  </si>
  <si>
    <t>Total to universities in SREB states ranked 1 to 100</t>
  </si>
  <si>
    <t>Total to universities in West ranked 1 to 100</t>
  </si>
  <si>
    <t>Total to universities in Midwest ranked 1 to 100</t>
  </si>
  <si>
    <t>Total to universities in Northeast ranked 1 to 100</t>
  </si>
  <si>
    <t>2009</t>
  </si>
  <si>
    <t>Fiscal Years 2000-2009</t>
  </si>
  <si>
    <t>Fiscal Years 2001-2009</t>
  </si>
  <si>
    <t>Dec. 2011</t>
  </si>
  <si>
    <t>University of Colorado (all campuses)</t>
  </si>
  <si>
    <t xml:space="preserve">University of Minnesota  (all campuses)   </t>
  </si>
  <si>
    <t xml:space="preserve">Ohio State University (all campuses) </t>
  </si>
  <si>
    <t xml:space="preserve"> Mount Sinai School of Medicine (CUNY)</t>
  </si>
  <si>
    <t>Georgia Institute of Technology (all campuses)</t>
  </si>
  <si>
    <t>University of Virginia (main campus)</t>
  </si>
  <si>
    <t xml:space="preserve">University of Illinois-Champaign-Urbana     </t>
  </si>
  <si>
    <t>University of Kentucky (all campuses)</t>
  </si>
  <si>
    <t>Texas A&amp;M University (main campus)</t>
  </si>
  <si>
    <t>Louisiana State University and A&amp;M College (all campuses)</t>
  </si>
  <si>
    <t>Consortium for Ocean Leadership (Washington DC)</t>
  </si>
  <si>
    <t>SUNY Buffalo (New York) (all campuses)</t>
  </si>
  <si>
    <t>University of Oklahoma (all campuses)</t>
  </si>
  <si>
    <t>New Mexico State University (all campuses)</t>
  </si>
  <si>
    <t>University of Mississippi (all campuses)</t>
  </si>
  <si>
    <t>Auburn University (Alabama)  (all campuses)</t>
  </si>
  <si>
    <t>Oklahoma State University (all campuses)</t>
  </si>
  <si>
    <t>University of Hawaii (all campuses)</t>
  </si>
  <si>
    <t xml:space="preserve">University of Houston-Main Campus (Texas)           </t>
  </si>
  <si>
    <t>2009 figures for SREB schools not in top 100 came from Table 16.</t>
  </si>
  <si>
    <t>Fiscal Years 2002-2010</t>
  </si>
  <si>
    <t>National Center for Science and Engineering Statistics</t>
  </si>
  <si>
    <t xml:space="preserve">Highlighted figures revised by federal government. </t>
  </si>
  <si>
    <t>Table 103</t>
  </si>
  <si>
    <t>N</t>
  </si>
  <si>
    <t>W</t>
  </si>
  <si>
    <t>S</t>
  </si>
  <si>
    <t>M</t>
  </si>
  <si>
    <t>DC</t>
  </si>
  <si>
    <t>Indiana University - Purdue University - Indianapolis)</t>
  </si>
  <si>
    <t xml:space="preserve">University of Massachusetts-Worcester (Medical School)            </t>
  </si>
  <si>
    <t>University of Texas system administration</t>
  </si>
  <si>
    <t>Region2</t>
  </si>
  <si>
    <t>Fiscal Years 2004-2012</t>
  </si>
  <si>
    <t>Dec. 2014</t>
  </si>
  <si>
    <t>National Science Foundation, National Center for Engineering and Science Statistics</t>
  </si>
  <si>
    <t>Survey of Federal Science and Engineering Support to Universities, Colleges, and Nonprofit Institutions</t>
  </si>
  <si>
    <t>TABLE 7. Federal obligations for science and engineering research and development to the 100 universities and colleges receiving the largest amounts, ranked by total amount received in FY 2012: FYs 2004–12</t>
  </si>
  <si>
    <t>(Dollars in thousands)</t>
  </si>
  <si>
    <r>
      <t>2009</t>
    </r>
    <r>
      <rPr>
        <vertAlign val="superscript"/>
        <sz val="8"/>
        <color indexed="8"/>
        <rFont val="Arial Narrow"/>
        <family val="2"/>
      </rPr>
      <t>a</t>
    </r>
  </si>
  <si>
    <r>
      <t>2010</t>
    </r>
    <r>
      <rPr>
        <vertAlign val="superscript"/>
        <sz val="8"/>
        <color indexed="8"/>
        <rFont val="Arial Narrow"/>
        <family val="2"/>
      </rPr>
      <t>a</t>
    </r>
  </si>
  <si>
    <t>    </t>
  </si>
  <si>
    <t>All institutions</t>
  </si>
  <si>
    <t>    Johns Hopkins U.</t>
  </si>
  <si>
    <t>    U. WA</t>
  </si>
  <si>
    <t>    U. MI</t>
  </si>
  <si>
    <t>    U. CA, San Diego</t>
  </si>
  <si>
    <t>    U. CA, San Francisco</t>
  </si>
  <si>
    <t>    U. PA</t>
  </si>
  <si>
    <t>    Columbia U. in the City of New York</t>
  </si>
  <si>
    <t>r</t>
  </si>
  <si>
    <t>    U. Pittsburgh</t>
  </si>
  <si>
    <t>    Stanford U.</t>
  </si>
  <si>
    <t>    U. CA, Los Angeles</t>
  </si>
  <si>
    <t>    Harvard U.</t>
  </si>
  <si>
    <t>    Duke U.</t>
  </si>
  <si>
    <t>    U. NC, Chapel Hill</t>
  </si>
  <si>
    <t>    U. WI, Madison</t>
  </si>
  <si>
    <t>    PA State U.</t>
  </si>
  <si>
    <t>    Yale U.</t>
  </si>
  <si>
    <t>    U. CO</t>
  </si>
  <si>
    <t>    Washington U., St. Louis</t>
  </si>
  <si>
    <t>    U. MN</t>
  </si>
  <si>
    <t>    MA Institute of Technology</t>
  </si>
  <si>
    <t>    Vanderbilt U.</t>
  </si>
  <si>
    <t>    Cornell U.</t>
  </si>
  <si>
    <t>    U. Southern CA</t>
  </si>
  <si>
    <t>    Emory U.</t>
  </si>
  <si>
    <t>    Northwestern U., Evanston</t>
  </si>
  <si>
    <t>    U. CA, Davis</t>
  </si>
  <si>
    <t>    U. CA, Berkeley</t>
  </si>
  <si>
    <t>    Case Western Reserve U.</t>
  </si>
  <si>
    <t>    U. AZ</t>
  </si>
  <si>
    <t>    Baylor C. of Medicine</t>
  </si>
  <si>
    <t>    GA Institute of Technology</t>
  </si>
  <si>
    <t>    U. Rochester</t>
  </si>
  <si>
    <t>    Scripps Research Institute</t>
  </si>
  <si>
    <t>    NY U.</t>
  </si>
  <si>
    <t>    U. TX, Austin</t>
  </si>
  <si>
    <t>    U. Chicago</t>
  </si>
  <si>
    <t>    OH State U.</t>
  </si>
  <si>
    <t>    U. AL, Birmingham</t>
  </si>
  <si>
    <t>    U. MD, College Park</t>
  </si>
  <si>
    <t>    Boston U.</t>
  </si>
  <si>
    <t>    U. IL, Urbana-Champaign</t>
  </si>
  <si>
    <t>    U. UT</t>
  </si>
  <si>
    <t>    U. FL</t>
  </si>
  <si>
    <t>    U. IA</t>
  </si>
  <si>
    <t>    OR Health and Science U.</t>
  </si>
  <si>
    <t>    Icahn School of Medicine at Mt. Sinai</t>
  </si>
  <si>
    <t>    U. CA, Irvine</t>
  </si>
  <si>
    <t>    U. MD, Baltimore</t>
  </si>
  <si>
    <t>    MI State U.</t>
  </si>
  <si>
    <t>    CA Institute of Technology</t>
  </si>
  <si>
    <t>    U. TX, Southwestern Medical Ctr.</t>
  </si>
  <si>
    <t>    AZ State U.</t>
  </si>
  <si>
    <t>    U. Miami</t>
  </si>
  <si>
    <t>    Rutgers, State U. NJ, central office</t>
  </si>
  <si>
    <t>    U. VA, Charlottesville</t>
  </si>
  <si>
    <t>    Yeshiva U.</t>
  </si>
  <si>
    <t>    Purdue U.</t>
  </si>
  <si>
    <t>    U. IL, Chicago</t>
  </si>
  <si>
    <t>    U. TX, M. D. Anderson Cancer Ctr.</t>
  </si>
  <si>
    <t>    U. MA, Medical School</t>
  </si>
  <si>
    <t>    Princeton U.</t>
  </si>
  <si>
    <t>    U. KS</t>
  </si>
  <si>
    <t>    Wake Forest U.</t>
  </si>
  <si>
    <t>    VA Polytechnic Institute and State U.</t>
  </si>
  <si>
    <t>    U. KY</t>
  </si>
  <si>
    <t>    IN U.-Purdue U., Indianapolis</t>
  </si>
  <si>
    <t>    Carnegie Mellon U.</t>
  </si>
  <si>
    <t>    NC State U.</t>
  </si>
  <si>
    <t>    Woods Hole Oceanographic Institution</t>
  </si>
  <si>
    <t>    U. CA, Santa Barbara</t>
  </si>
  <si>
    <t>    Medical C. WI</t>
  </si>
  <si>
    <t>    CO State U., Ft. Collins</t>
  </si>
  <si>
    <t>    U. CT</t>
  </si>
  <si>
    <t>    George Washington U.</t>
  </si>
  <si>
    <t>    U. NM</t>
  </si>
  <si>
    <t>    Georgetown U.</t>
  </si>
  <si>
    <t>    Brown U.</t>
  </si>
  <si>
    <t>    U. South FL, Tampa</t>
  </si>
  <si>
    <t>    Dartmouth C.</t>
  </si>
  <si>
    <t>    U. of Medicine and Dentistry of NJ</t>
  </si>
  <si>
    <t>    TX A&amp;M U., College Station</t>
  </si>
  <si>
    <t>    U. TX, Medical Branch</t>
  </si>
  <si>
    <t>    Medical U. SC</t>
  </si>
  <si>
    <t>    OR State U.</t>
  </si>
  <si>
    <t>    SUNY, Stony Brook U., Stony Brook</t>
  </si>
  <si>
    <t>    FL State U.</t>
  </si>
  <si>
    <t>    U. HI, Manoa</t>
  </si>
  <si>
    <t>    VA Commonwealth U.</t>
  </si>
  <si>
    <t>    Consortium for Ocean Leadership</t>
  </si>
  <si>
    <t>    U. GA</t>
  </si>
  <si>
    <t>    U. Cincinnati</t>
  </si>
  <si>
    <t>    Tufts U.</t>
  </si>
  <si>
    <t>    U. TX, Health Science Ctr., Houston</t>
  </si>
  <si>
    <t>    Wayne State U.</t>
  </si>
  <si>
    <t>    LA State U.</t>
  </si>
  <si>
    <t>    Temple U.</t>
  </si>
  <si>
    <t>    Rockefeller U.</t>
  </si>
  <si>
    <t>    IA State U.</t>
  </si>
  <si>
    <t>    U. HI, system office</t>
  </si>
  <si>
    <t>    U. MA, Amherst</t>
  </si>
  <si>
    <t>    All other institutions</t>
  </si>
  <si>
    <t>r = data significantly revised; replaces previously published data.</t>
  </si>
  <si>
    <r>
      <rPr>
        <vertAlign val="superscript"/>
        <sz val="8"/>
        <color indexed="8"/>
        <rFont val="Arial Narrow"/>
        <family val="2"/>
      </rPr>
      <t>a</t>
    </r>
    <r>
      <rPr>
        <sz val="8"/>
        <color indexed="8"/>
        <rFont val="Arial Narrow"/>
        <family val="2"/>
      </rPr>
      <t xml:space="preserve"> Includes American Recovery and Reinvestment Act of 2009 obligations.</t>
    </r>
  </si>
  <si>
    <t>NOTE: Because of rounding, detail may not add to totals.</t>
  </si>
  <si>
    <t>SOURCE: National Science Foundation, National Center for Science and Engineering Statistics, Survey of Federal Science and Engineering Support to Universities, Colleges, and Nonprofit Institutions.</t>
  </si>
  <si>
    <t>All other universities</t>
  </si>
  <si>
    <t>Fiscal Years 2004-20112</t>
  </si>
  <si>
    <t>Table 7. Federal obligations for science and engineering research and development to the 100 universities and colleges receiving the largest amounts, ranked by total amount received in FY 2014: FYs 2006–14</t>
  </si>
  <si>
    <t/>
  </si>
  <si>
    <t>Johns Hopkins U.</t>
  </si>
  <si>
    <t>U. Michigan</t>
  </si>
  <si>
    <t>U. Washington</t>
  </si>
  <si>
    <t>U. California, San Diego</t>
  </si>
  <si>
    <t>U. California, San Francisco</t>
  </si>
  <si>
    <t>U. Pennsylvania</t>
  </si>
  <si>
    <t>U. California, Los Angeles</t>
  </si>
  <si>
    <t>Stanford U.</t>
  </si>
  <si>
    <t>U. Pittsburgh</t>
  </si>
  <si>
    <t>Columbia U. in the City of New York</t>
  </si>
  <si>
    <t>Harvard U.</t>
  </si>
  <si>
    <t>U. North Carolina, Chapel Hill</t>
  </si>
  <si>
    <t>Duke U.</t>
  </si>
  <si>
    <t>Yale U.</t>
  </si>
  <si>
    <t>U. Wisconsin-Madison</t>
  </si>
  <si>
    <t>Washington U., Saint Louis</t>
  </si>
  <si>
    <t>U. Colorado</t>
  </si>
  <si>
    <t>Pennsylvania State U.</t>
  </si>
  <si>
    <t>U. Minnesota</t>
  </si>
  <si>
    <t>Vanderbilt U.</t>
  </si>
  <si>
    <t>Massachusetts Institute of Technology</t>
  </si>
  <si>
    <t>Cornell U.</t>
  </si>
  <si>
    <t>U. California, Davis</t>
  </si>
  <si>
    <t>Northwestern U., Evanston</t>
  </si>
  <si>
    <t>Emory U.</t>
  </si>
  <si>
    <t>U. Southern California</t>
  </si>
  <si>
    <t>New York U.</t>
  </si>
  <si>
    <t>U. Illinois, Urbana-Champaign</t>
  </si>
  <si>
    <t>U. California, Berkeley</t>
  </si>
  <si>
    <t>Case Western Reserve U.</t>
  </si>
  <si>
    <t>Icahn School of Medicine at Mt. Sinai</t>
  </si>
  <si>
    <t>Georgia Institute of Technology</t>
  </si>
  <si>
    <t>U. Alabama, Birmingham</t>
  </si>
  <si>
    <t>Rutgers, State U. New Jersey</t>
  </si>
  <si>
    <t>U. Rochester</t>
  </si>
  <si>
    <t>Baylor C. of Medicine</t>
  </si>
  <si>
    <t>Ohio State U.</t>
  </si>
  <si>
    <t>Scripps Research Institute</t>
  </si>
  <si>
    <t>U. Maryland, College Park</t>
  </si>
  <si>
    <t>U. Utah</t>
  </si>
  <si>
    <t>Oregon Health and Science U.</t>
  </si>
  <si>
    <t>U. Chicago</t>
  </si>
  <si>
    <t>U. Arizona</t>
  </si>
  <si>
    <t>Boston U.</t>
  </si>
  <si>
    <t>U. Florida</t>
  </si>
  <si>
    <t>U. Texas, Austin</t>
  </si>
  <si>
    <t>U. Iowa</t>
  </si>
  <si>
    <t>U. California, Irvine</t>
  </si>
  <si>
    <t>Michigan State U.</t>
  </si>
  <si>
    <t>Yeshiva U.</t>
  </si>
  <si>
    <t>U. Texas Southwestern Medical Center</t>
  </si>
  <si>
    <t>U. Maryland, Baltimore</t>
  </si>
  <si>
    <t>Purdue U., West Lafayette</t>
  </si>
  <si>
    <t>California Institute of Technology</t>
  </si>
  <si>
    <t>Princeton U.</t>
  </si>
  <si>
    <t>U. Miami</t>
  </si>
  <si>
    <t>U. Virginia</t>
  </si>
  <si>
    <t>U. Illinois, Chicago</t>
  </si>
  <si>
    <t>U. Massachusetts, Medical School</t>
  </si>
  <si>
    <t>Virginia Polytechnic Institute and State U.</t>
  </si>
  <si>
    <t>U. Kentucky</t>
  </si>
  <si>
    <t>Carnegie Mellon U.</t>
  </si>
  <si>
    <t>U. Texas M. D. Anderson Cancer Center</t>
  </si>
  <si>
    <t>Wake Forest U.</t>
  </si>
  <si>
    <t>Arizona State U.</t>
  </si>
  <si>
    <t>Indiana U.-Purdue U., Indianapolis</t>
  </si>
  <si>
    <t>Dartmouth C.</t>
  </si>
  <si>
    <t>U. Kansas, Lawrence</t>
  </si>
  <si>
    <t>U. California, Santa Barbara</t>
  </si>
  <si>
    <t>Woods Hole Oceanographic Institution</t>
  </si>
  <si>
    <t>Consortium for Ocean Leadership</t>
  </si>
  <si>
    <t>Virginia Commonwealth U.</t>
  </si>
  <si>
    <t>U. Georgia</t>
  </si>
  <si>
    <t>U. Connecticut</t>
  </si>
  <si>
    <t>North Carolina State U.</t>
  </si>
  <si>
    <t>Brown U.</t>
  </si>
  <si>
    <t>Oregon State U.</t>
  </si>
  <si>
    <t>U. New Mexico</t>
  </si>
  <si>
    <t>Colorado State U., Fort Collins</t>
  </si>
  <si>
    <t>George Washington U.</t>
  </si>
  <si>
    <t>Texas A&amp;M U., College Station</t>
  </si>
  <si>
    <t>SUNY, Stony Brook U., Stony Brook</t>
  </si>
  <si>
    <t>Medical U. South Carolina</t>
  </si>
  <si>
    <t>Temple U., Philadelphia</t>
  </si>
  <si>
    <t>Florida State U.</t>
  </si>
  <si>
    <t>U. Texas Health Science Center, Houston</t>
  </si>
  <si>
    <t>Medical C. Wisconsin</t>
  </si>
  <si>
    <t>U. Delaware</t>
  </si>
  <si>
    <t>U. Hawaii, Manoa</t>
  </si>
  <si>
    <t>U. California, Santa Cruz</t>
  </si>
  <si>
    <t>U. Texas Medical Branch</t>
  </si>
  <si>
    <t>Rockefeller U.</t>
  </si>
  <si>
    <t>Iowa State U.</t>
  </si>
  <si>
    <t>U. South Florida, Tampa</t>
  </si>
  <si>
    <t>Tufts U.</t>
  </si>
  <si>
    <t>U. Massachusetts, Amherst</t>
  </si>
  <si>
    <t>U. Missouri, Columbia</t>
  </si>
  <si>
    <t>New Mexico State U., Las Cruces</t>
  </si>
  <si>
    <t>U. Hawaii, system office</t>
  </si>
  <si>
    <t>U. Vermont</t>
  </si>
  <si>
    <t>All other institutions</t>
  </si>
  <si>
    <t>NOTES: Detail may not add to total because of rounding. Institution order is based on total actual dollars received before amounts are rounded.</t>
  </si>
  <si>
    <t>SOURCE: National Science Foundation, National Center for Science and Engineering Statistics, Survey of Federal Science and Engineering Support to Universities, Colleges, and Nonprofit Institutions.</t>
  </si>
  <si>
    <r>
      <t>2009</t>
    </r>
    <r>
      <rPr>
        <vertAlign val="superscript"/>
        <sz val="10"/>
        <rFont val="Calibri"/>
        <family val="2"/>
      </rPr>
      <t>a</t>
    </r>
  </si>
  <si>
    <r>
      <t>2010</t>
    </r>
    <r>
      <rPr>
        <vertAlign val="superscript"/>
        <sz val="10"/>
        <rFont val="Calibri"/>
        <family val="2"/>
      </rPr>
      <t>a</t>
    </r>
  </si>
  <si>
    <r>
      <rPr>
        <b/>
        <vertAlign val="superscript"/>
        <sz val="10"/>
        <rFont val="Calibri"/>
        <family val="2"/>
      </rPr>
      <t>a</t>
    </r>
    <r>
      <rPr>
        <b/>
        <sz val="10"/>
        <rFont val="Arial"/>
        <family val="2"/>
      </rPr>
      <t xml:space="preserve"> Includes American Recovery and Reinvestment Act of 2009 obligations.</t>
    </r>
  </si>
  <si>
    <t>start here</t>
  </si>
  <si>
    <t>University of California, Santa Cruz</t>
  </si>
  <si>
    <t>2013-14</t>
  </si>
  <si>
    <t>2008-09 to</t>
  </si>
  <si>
    <t>Fiscal Years 2006-2014</t>
  </si>
  <si>
    <r>
      <t xml:space="preserve">Sources: National Science Foundation, National Center for Education Statistics, </t>
    </r>
    <r>
      <rPr>
        <i/>
        <sz val="10"/>
        <rFont val="Arial"/>
        <family val="2"/>
      </rPr>
      <t>Federal Science and Engineering Support to Universities, Colleges and Nonprofit Institutions: Fiscal Year 1999 to 2007</t>
    </r>
    <r>
      <rPr>
        <sz val="10"/>
        <rFont val="Arial"/>
        <family val="2"/>
      </rPr>
      <t xml:space="preserve"> (2009) and </t>
    </r>
    <r>
      <rPr>
        <i/>
        <sz val="10"/>
        <rFont val="Arial"/>
        <family val="2"/>
      </rPr>
      <t>2006 to 2014</t>
    </r>
    <r>
      <rPr>
        <sz val="10"/>
        <rFont val="Arial"/>
        <family val="2"/>
      </rPr>
      <t xml:space="preserve"> (2016) — www.nsf.gov.</t>
    </r>
  </si>
  <si>
    <t>Table 104</t>
  </si>
  <si>
    <t xml:space="preserve"> January 2017</t>
  </si>
  <si>
    <t>Table 102</t>
  </si>
  <si>
    <t xml:space="preserve">2003-04 to </t>
  </si>
  <si>
    <t>2008-09</t>
  </si>
  <si>
    <t xml:space="preserve">2008-09 to </t>
  </si>
  <si>
    <t>January 2017</t>
  </si>
  <si>
    <r>
      <t xml:space="preserve">Source: National Science Foundation, </t>
    </r>
    <r>
      <rPr>
        <i/>
        <sz val="10"/>
        <rFont val="Arial"/>
        <family val="2"/>
      </rPr>
      <t>Federal Science and Engineering Support to Universities, Colleges and Nonprofit Institutions: Fiscal Year 2000 to 2008</t>
    </r>
    <r>
      <rPr>
        <sz val="10"/>
        <rFont val="Arial"/>
        <family val="2"/>
      </rPr>
      <t xml:space="preserve"> (2012) and </t>
    </r>
    <r>
      <rPr>
        <i/>
        <sz val="10"/>
        <rFont val="Arial"/>
        <family val="2"/>
      </rPr>
      <t>2006 to 2014</t>
    </r>
    <r>
      <rPr>
        <sz val="10"/>
        <rFont val="Arial"/>
        <family val="2"/>
      </rPr>
      <t xml:space="preserve"> (2016) — www.nsf.gov.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</si>
</sst>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%"/>
    <numFmt numFmtId="165" formatCode="0_);\(0\)"/>
    <numFmt numFmtId="166" formatCode="0.0_)"/>
    <numFmt numFmtId="167" formatCode="&quot;$&quot;#,##0"/>
    <numFmt numFmtId="168" formatCode="#,##0.0"/>
    <numFmt numFmtId="169" formatCode="_(* #,##0_);_(* \(#,##0\);_(* &quot;-&quot;??_);_(@_)"/>
    <numFmt numFmtId="172" formatCode="[$-409]mmmm\-yy;@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sz val="8"/>
      <color rgb="FF000000"/>
      <name val="Arial Narrow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5F5"/>
      </patternFill>
    </fill>
    <fill>
      <patternFill patternType="solid">
        <fgColor rgb="FF00CC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D1FF"/>
      </left>
      <right style="thin">
        <color rgb="FFB2D1FF"/>
      </right>
      <top style="thin">
        <color rgb="FFB2D1FF"/>
      </top>
      <bottom style="thin">
        <color rgb="FFB2D1FF"/>
      </bottom>
      <diagonal/>
    </border>
  </borders>
  <cellStyleXfs count="339">
    <xf numFmtId="37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  <xf numFmtId="43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17" borderId="0" applyNumberFormat="0" applyBorder="0" applyAlignment="0" applyProtection="0"/>
    <xf numFmtId="0" fontId="3" fillId="17" borderId="0" applyNumberFormat="0" applyBorder="0" applyAlignment="0" applyProtection="0"/>
    <xf numFmtId="0" fontId="23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3" fillId="25" borderId="0" applyNumberFormat="0" applyBorder="0" applyAlignment="0" applyProtection="0"/>
    <xf numFmtId="0" fontId="2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" fillId="29" borderId="0" applyNumberFormat="0" applyBorder="0" applyAlignment="0" applyProtection="0"/>
    <xf numFmtId="0" fontId="2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3" fillId="33" borderId="0" applyNumberFormat="0" applyBorder="0" applyAlignment="0" applyProtection="0"/>
    <xf numFmtId="0" fontId="2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3" fillId="37" borderId="0" applyNumberFormat="0" applyBorder="0" applyAlignment="0" applyProtection="0"/>
    <xf numFmtId="0" fontId="2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18" borderId="0" applyNumberFormat="0" applyBorder="0" applyAlignment="0" applyProtection="0"/>
    <xf numFmtId="0" fontId="3" fillId="18" borderId="0" applyNumberFormat="0" applyBorder="0" applyAlignment="0" applyProtection="0"/>
    <xf numFmtId="0" fontId="23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3" fillId="22" borderId="0" applyNumberFormat="0" applyBorder="0" applyAlignment="0" applyProtection="0"/>
    <xf numFmtId="0" fontId="2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3" fillId="26" borderId="0" applyNumberFormat="0" applyBorder="0" applyAlignment="0" applyProtection="0"/>
    <xf numFmtId="0" fontId="2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" fillId="30" borderId="0" applyNumberFormat="0" applyBorder="0" applyAlignment="0" applyProtection="0"/>
    <xf numFmtId="0" fontId="2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3" fillId="34" borderId="0" applyNumberFormat="0" applyBorder="0" applyAlignment="0" applyProtection="0"/>
    <xf numFmtId="0" fontId="2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3" fillId="38" borderId="0" applyNumberFormat="0" applyBorder="0" applyAlignment="0" applyProtection="0"/>
    <xf numFmtId="0" fontId="23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1" fillId="19" borderId="0" applyNumberFormat="0" applyBorder="0" applyAlignment="0" applyProtection="0"/>
    <xf numFmtId="0" fontId="45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1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1" fillId="27" borderId="0" applyNumberFormat="0" applyBorder="0" applyAlignment="0" applyProtection="0"/>
    <xf numFmtId="0" fontId="45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1" fillId="31" borderId="0" applyNumberFormat="0" applyBorder="0" applyAlignment="0" applyProtection="0"/>
    <xf numFmtId="0" fontId="45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1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1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1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1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1" fillId="24" borderId="0" applyNumberFormat="0" applyBorder="0" applyAlignment="0" applyProtection="0"/>
    <xf numFmtId="0" fontId="45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1" fillId="28" borderId="0" applyNumberFormat="0" applyBorder="0" applyAlignment="0" applyProtection="0"/>
    <xf numFmtId="0" fontId="45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1" fillId="32" borderId="0" applyNumberFormat="0" applyBorder="0" applyAlignment="0" applyProtection="0"/>
    <xf numFmtId="0" fontId="45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1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31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35" fillId="13" borderId="25" applyNumberFormat="0" applyAlignment="0" applyProtection="0"/>
    <xf numFmtId="0" fontId="49" fillId="13" borderId="25" applyNumberFormat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37" fillId="14" borderId="28" applyNumberFormat="0" applyAlignment="0" applyProtection="0"/>
    <xf numFmtId="0" fontId="51" fillId="14" borderId="28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0" fillId="0" borderId="22" applyNumberFormat="0" applyFill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2" fillId="0" borderId="23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4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6" fillId="12" borderId="25" applyNumberFormat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8" fillId="0" borderId="27" applyNumberFormat="0" applyFill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70" fillId="11" borderId="0" applyNumberFormat="0" applyBorder="0" applyAlignment="0" applyProtection="0"/>
    <xf numFmtId="0" fontId="69" fillId="11" borderId="0" applyNumberFormat="0" applyBorder="0" applyAlignment="0" applyProtection="0"/>
    <xf numFmtId="0" fontId="3" fillId="0" borderId="0"/>
    <xf numFmtId="0" fontId="23" fillId="0" borderId="0"/>
    <xf numFmtId="0" fontId="42" fillId="0" borderId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2" fillId="13" borderId="26" applyNumberForma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74" fillId="0" borderId="30" applyNumberFormat="0" applyFill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14" borderId="28" applyNumberFormat="0" applyAlignment="0" applyProtection="0"/>
    <xf numFmtId="0" fontId="50" fillId="14" borderId="28" applyNumberFormat="0" applyAlignment="0" applyProtection="0"/>
    <xf numFmtId="0" fontId="35" fillId="13" borderId="25" applyNumberFormat="0" applyAlignment="0" applyProtection="0"/>
    <xf numFmtId="0" fontId="31" fillId="10" borderId="0" applyNumberFormat="0" applyBorder="0" applyAlignment="0" applyProtection="0"/>
    <xf numFmtId="0" fontId="46" fillId="10" borderId="0" applyNumberFormat="0" applyBorder="0" applyAlignment="0" applyProtection="0"/>
    <xf numFmtId="0" fontId="41" fillId="36" borderId="0" applyNumberFormat="0" applyBorder="0" applyAlignment="0" applyProtection="0"/>
    <xf numFmtId="0" fontId="44" fillId="36" borderId="0" applyNumberFormat="0" applyBorder="0" applyAlignment="0" applyProtection="0"/>
    <xf numFmtId="0" fontId="41" fillId="32" borderId="0" applyNumberFormat="0" applyBorder="0" applyAlignment="0" applyProtection="0"/>
    <xf numFmtId="0" fontId="44" fillId="32" borderId="0" applyNumberFormat="0" applyBorder="0" applyAlignment="0" applyProtection="0"/>
    <xf numFmtId="0" fontId="41" fillId="28" borderId="0" applyNumberFormat="0" applyBorder="0" applyAlignment="0" applyProtection="0"/>
    <xf numFmtId="0" fontId="44" fillId="28" borderId="0" applyNumberFormat="0" applyBorder="0" applyAlignment="0" applyProtection="0"/>
    <xf numFmtId="0" fontId="41" fillId="24" borderId="0" applyNumberFormat="0" applyBorder="0" applyAlignment="0" applyProtection="0"/>
    <xf numFmtId="0" fontId="44" fillId="24" borderId="0" applyNumberFormat="0" applyBorder="0" applyAlignment="0" applyProtection="0"/>
    <xf numFmtId="0" fontId="41" fillId="20" borderId="0" applyNumberFormat="0" applyBorder="0" applyAlignment="0" applyProtection="0"/>
    <xf numFmtId="0" fontId="44" fillId="20" borderId="0" applyNumberFormat="0" applyBorder="0" applyAlignment="0" applyProtection="0"/>
    <xf numFmtId="0" fontId="41" fillId="16" borderId="0" applyNumberFormat="0" applyBorder="0" applyAlignment="0" applyProtection="0"/>
    <xf numFmtId="0" fontId="44" fillId="16" borderId="0" applyNumberFormat="0" applyBorder="0" applyAlignment="0" applyProtection="0"/>
    <xf numFmtId="0" fontId="41" fillId="39" borderId="0" applyNumberFormat="0" applyBorder="0" applyAlignment="0" applyProtection="0"/>
    <xf numFmtId="0" fontId="44" fillId="39" borderId="0" applyNumberFormat="0" applyBorder="0" applyAlignment="0" applyProtection="0"/>
    <xf numFmtId="0" fontId="41" fillId="35" borderId="0" applyNumberFormat="0" applyBorder="0" applyAlignment="0" applyProtection="0"/>
    <xf numFmtId="0" fontId="44" fillId="35" borderId="0" applyNumberFormat="0" applyBorder="0" applyAlignment="0" applyProtection="0"/>
    <xf numFmtId="0" fontId="41" fillId="31" borderId="0" applyNumberFormat="0" applyBorder="0" applyAlignment="0" applyProtection="0"/>
    <xf numFmtId="0" fontId="44" fillId="31" borderId="0" applyNumberFormat="0" applyBorder="0" applyAlignment="0" applyProtection="0"/>
    <xf numFmtId="0" fontId="41" fillId="27" borderId="0" applyNumberFormat="0" applyBorder="0" applyAlignment="0" applyProtection="0"/>
    <xf numFmtId="0" fontId="44" fillId="27" borderId="0" applyNumberFormat="0" applyBorder="0" applyAlignment="0" applyProtection="0"/>
    <xf numFmtId="0" fontId="41" fillId="23" borderId="0" applyNumberFormat="0" applyBorder="0" applyAlignment="0" applyProtection="0"/>
    <xf numFmtId="0" fontId="44" fillId="23" borderId="0" applyNumberFormat="0" applyBorder="0" applyAlignment="0" applyProtection="0"/>
    <xf numFmtId="0" fontId="41" fillId="19" borderId="0" applyNumberFormat="0" applyBorder="0" applyAlignment="0" applyProtection="0"/>
    <xf numFmtId="0" fontId="44" fillId="19" borderId="0" applyNumberFormat="0" applyBorder="0" applyAlignment="0" applyProtection="0"/>
    <xf numFmtId="0" fontId="3" fillId="38" borderId="0" applyNumberFormat="0" applyBorder="0" applyAlignment="0" applyProtection="0"/>
    <xf numFmtId="0" fontId="42" fillId="38" borderId="0" applyNumberFormat="0" applyBorder="0" applyAlignment="0" applyProtection="0"/>
    <xf numFmtId="0" fontId="3" fillId="34" borderId="0" applyNumberFormat="0" applyBorder="0" applyAlignment="0" applyProtection="0"/>
    <xf numFmtId="0" fontId="42" fillId="34" borderId="0" applyNumberFormat="0" applyBorder="0" applyAlignment="0" applyProtection="0"/>
    <xf numFmtId="0" fontId="3" fillId="30" borderId="0" applyNumberFormat="0" applyBorder="0" applyAlignment="0" applyProtection="0"/>
    <xf numFmtId="0" fontId="42" fillId="30" borderId="0" applyNumberFormat="0" applyBorder="0" applyAlignment="0" applyProtection="0"/>
    <xf numFmtId="0" fontId="3" fillId="26" borderId="0" applyNumberFormat="0" applyBorder="0" applyAlignment="0" applyProtection="0"/>
    <xf numFmtId="0" fontId="42" fillId="26" borderId="0" applyNumberFormat="0" applyBorder="0" applyAlignment="0" applyProtection="0"/>
    <xf numFmtId="0" fontId="3" fillId="22" borderId="0" applyNumberFormat="0" applyBorder="0" applyAlignment="0" applyProtection="0"/>
    <xf numFmtId="0" fontId="42" fillId="22" borderId="0" applyNumberFormat="0" applyBorder="0" applyAlignment="0" applyProtection="0"/>
    <xf numFmtId="0" fontId="3" fillId="18" borderId="0" applyNumberFormat="0" applyBorder="0" applyAlignment="0" applyProtection="0"/>
    <xf numFmtId="0" fontId="42" fillId="18" borderId="0" applyNumberFormat="0" applyBorder="0" applyAlignment="0" applyProtection="0"/>
    <xf numFmtId="0" fontId="3" fillId="37" borderId="0" applyNumberFormat="0" applyBorder="0" applyAlignment="0" applyProtection="0"/>
    <xf numFmtId="0" fontId="42" fillId="37" borderId="0" applyNumberFormat="0" applyBorder="0" applyAlignment="0" applyProtection="0"/>
    <xf numFmtId="0" fontId="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9" borderId="0" applyNumberFormat="0" applyBorder="0" applyAlignment="0" applyProtection="0"/>
    <xf numFmtId="0" fontId="3" fillId="25" borderId="0" applyNumberFormat="0" applyBorder="0" applyAlignment="0" applyProtection="0"/>
    <xf numFmtId="0" fontId="42" fillId="25" borderId="0" applyNumberFormat="0" applyBorder="0" applyAlignment="0" applyProtection="0"/>
    <xf numFmtId="0" fontId="3" fillId="21" borderId="0" applyNumberFormat="0" applyBorder="0" applyAlignment="0" applyProtection="0"/>
    <xf numFmtId="0" fontId="42" fillId="21" borderId="0" applyNumberFormat="0" applyBorder="0" applyAlignment="0" applyProtection="0"/>
    <xf numFmtId="0" fontId="3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3" borderId="25" applyNumberFormat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42" fillId="0" borderId="0"/>
    <xf numFmtId="0" fontId="3" fillId="0" borderId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0" fontId="2" fillId="17" borderId="0" applyNumberFormat="0" applyBorder="0" applyAlignment="0" applyProtection="0"/>
    <xf numFmtId="0" fontId="42" fillId="17" borderId="0" applyNumberFormat="0" applyBorder="0" applyAlignment="0" applyProtection="0"/>
    <xf numFmtId="0" fontId="2" fillId="21" borderId="0" applyNumberFormat="0" applyBorder="0" applyAlignment="0" applyProtection="0"/>
    <xf numFmtId="0" fontId="42" fillId="21" borderId="0" applyNumberFormat="0" applyBorder="0" applyAlignment="0" applyProtection="0"/>
    <xf numFmtId="0" fontId="2" fillId="25" borderId="0" applyNumberFormat="0" applyBorder="0" applyAlignment="0" applyProtection="0"/>
    <xf numFmtId="0" fontId="42" fillId="25" borderId="0" applyNumberFormat="0" applyBorder="0" applyAlignment="0" applyProtection="0"/>
    <xf numFmtId="0" fontId="2" fillId="29" borderId="0" applyNumberFormat="0" applyBorder="0" applyAlignment="0" applyProtection="0"/>
    <xf numFmtId="0" fontId="42" fillId="29" borderId="0" applyNumberFormat="0" applyBorder="0" applyAlignment="0" applyProtection="0"/>
    <xf numFmtId="0" fontId="2" fillId="33" borderId="0" applyNumberFormat="0" applyBorder="0" applyAlignment="0" applyProtection="0"/>
    <xf numFmtId="0" fontId="42" fillId="33" borderId="0" applyNumberFormat="0" applyBorder="0" applyAlignment="0" applyProtection="0"/>
    <xf numFmtId="0" fontId="2" fillId="37" borderId="0" applyNumberFormat="0" applyBorder="0" applyAlignment="0" applyProtection="0"/>
    <xf numFmtId="0" fontId="42" fillId="37" borderId="0" applyNumberFormat="0" applyBorder="0" applyAlignment="0" applyProtection="0"/>
    <xf numFmtId="0" fontId="2" fillId="18" borderId="0" applyNumberFormat="0" applyBorder="0" applyAlignment="0" applyProtection="0"/>
    <xf numFmtId="0" fontId="42" fillId="18" borderId="0" applyNumberFormat="0" applyBorder="0" applyAlignment="0" applyProtection="0"/>
    <xf numFmtId="0" fontId="2" fillId="22" borderId="0" applyNumberFormat="0" applyBorder="0" applyAlignment="0" applyProtection="0"/>
    <xf numFmtId="0" fontId="42" fillId="22" borderId="0" applyNumberFormat="0" applyBorder="0" applyAlignment="0" applyProtection="0"/>
    <xf numFmtId="0" fontId="2" fillId="26" borderId="0" applyNumberFormat="0" applyBorder="0" applyAlignment="0" applyProtection="0"/>
    <xf numFmtId="0" fontId="42" fillId="26" borderId="0" applyNumberFormat="0" applyBorder="0" applyAlignment="0" applyProtection="0"/>
    <xf numFmtId="0" fontId="2" fillId="30" borderId="0" applyNumberFormat="0" applyBorder="0" applyAlignment="0" applyProtection="0"/>
    <xf numFmtId="0" fontId="42" fillId="30" borderId="0" applyNumberFormat="0" applyBorder="0" applyAlignment="0" applyProtection="0"/>
    <xf numFmtId="0" fontId="2" fillId="34" borderId="0" applyNumberFormat="0" applyBorder="0" applyAlignment="0" applyProtection="0"/>
    <xf numFmtId="0" fontId="42" fillId="34" borderId="0" applyNumberFormat="0" applyBorder="0" applyAlignment="0" applyProtection="0"/>
    <xf numFmtId="0" fontId="2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2" fillId="0" borderId="0"/>
    <xf numFmtId="0" fontId="42" fillId="0" borderId="0"/>
    <xf numFmtId="0" fontId="2" fillId="15" borderId="29" applyNumberFormat="0" applyFon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29" applyNumberFormat="0" applyFont="0" applyAlignment="0" applyProtection="0"/>
  </cellStyleXfs>
  <cellXfs count="323">
    <xf numFmtId="0" fontId="0" fillId="0" borderId="0" xfId="0" applyNumberFormat="1" applyFont="1" applyFill="1" applyBorder="1" applyAlignment="1" applyProtection="1">
      <alignment horizontal="left" wrapText="1"/>
    </xf>
    <xf numFmtId="37" fontId="5" fillId="0" borderId="0" xfId="0" applyFont="1" applyFill="1" applyProtection="1"/>
    <xf numFmtId="37" fontId="10" fillId="0" borderId="0" xfId="0" applyFont="1" applyAlignment="1" applyProtection="1">
      <alignment horizontal="centerContinuous"/>
    </xf>
    <xf numFmtId="37" fontId="10" fillId="0" borderId="0" xfId="0" applyFont="1" applyAlignment="1" applyProtection="1">
      <alignment horizontal="center"/>
    </xf>
    <xf numFmtId="37" fontId="10" fillId="0" borderId="0" xfId="0" applyFont="1"/>
    <xf numFmtId="37" fontId="10" fillId="0" borderId="0" xfId="0" applyFont="1" applyAlignment="1" applyProtection="1">
      <alignment horizontal="right"/>
    </xf>
    <xf numFmtId="37" fontId="10" fillId="0" borderId="0" xfId="0" applyFont="1" applyAlignment="1">
      <alignment horizontal="center"/>
    </xf>
    <xf numFmtId="37" fontId="10" fillId="0" borderId="0" xfId="0" applyFont="1" applyProtection="1"/>
    <xf numFmtId="3" fontId="10" fillId="0" borderId="0" xfId="0" applyNumberFormat="1" applyFont="1" applyAlignment="1" applyProtection="1">
      <alignment horizontal="right"/>
    </xf>
    <xf numFmtId="37" fontId="10" fillId="0" borderId="0" xfId="0" applyFont="1" applyBorder="1" applyProtection="1"/>
    <xf numFmtId="37" fontId="10" fillId="0" borderId="1" xfId="0" applyFont="1" applyBorder="1"/>
    <xf numFmtId="37" fontId="10" fillId="0" borderId="2" xfId="0" applyFont="1" applyBorder="1" applyProtection="1"/>
    <xf numFmtId="37" fontId="10" fillId="0" borderId="0" xfId="0" applyFont="1" applyAlignment="1" applyProtection="1">
      <alignment horizontal="left"/>
    </xf>
    <xf numFmtId="37" fontId="10" fillId="0" borderId="3" xfId="0" applyFont="1" applyBorder="1" applyAlignment="1" applyProtection="1">
      <alignment horizontal="center"/>
    </xf>
    <xf numFmtId="37" fontId="10" fillId="0" borderId="3" xfId="0" applyFont="1" applyBorder="1" applyProtection="1"/>
    <xf numFmtId="37" fontId="10" fillId="0" borderId="3" xfId="0" applyFont="1" applyBorder="1" applyAlignment="1" applyProtection="1">
      <alignment horizontal="right"/>
    </xf>
    <xf numFmtId="37" fontId="10" fillId="0" borderId="0" xfId="0" applyFont="1" applyBorder="1" applyAlignment="1" applyProtection="1">
      <alignment horizontal="center"/>
    </xf>
    <xf numFmtId="37" fontId="12" fillId="0" borderId="0" xfId="0" applyFont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wrapText="1"/>
    </xf>
    <xf numFmtId="0" fontId="10" fillId="0" borderId="0" xfId="0" applyNumberFormat="1" applyFont="1" applyFill="1" applyBorder="1" applyAlignment="1" applyProtection="1">
      <alignment horizontal="left" wrapText="1"/>
    </xf>
    <xf numFmtId="0" fontId="10" fillId="0" borderId="4" xfId="0" applyNumberFormat="1" applyFont="1" applyFill="1" applyBorder="1" applyAlignment="1" applyProtection="1">
      <alignment horizontal="left" wrapText="1"/>
    </xf>
    <xf numFmtId="3" fontId="16" fillId="0" borderId="0" xfId="0" applyNumberFormat="1" applyFont="1" applyFill="1" applyBorder="1" applyAlignment="1" applyProtection="1">
      <alignment horizontal="right"/>
    </xf>
    <xf numFmtId="0" fontId="15" fillId="0" borderId="1" xfId="0" applyNumberFormat="1" applyFont="1" applyFill="1" applyBorder="1" applyAlignment="1" applyProtection="1">
      <alignment horizontal="left" wrapText="1"/>
    </xf>
    <xf numFmtId="0" fontId="10" fillId="0" borderId="5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37" fontId="10" fillId="0" borderId="0" xfId="0" applyFont="1" applyFill="1" applyBorder="1" applyAlignment="1" applyProtection="1">
      <alignment horizontal="center"/>
    </xf>
    <xf numFmtId="37" fontId="10" fillId="0" borderId="7" xfId="0" applyFont="1" applyBorder="1" applyAlignment="1" applyProtection="1">
      <alignment horizontal="right"/>
    </xf>
    <xf numFmtId="37" fontId="10" fillId="0" borderId="7" xfId="0" applyFont="1" applyBorder="1" applyAlignment="1" applyProtection="1">
      <alignment horizontal="center"/>
    </xf>
    <xf numFmtId="37" fontId="10" fillId="0" borderId="7" xfId="0" applyFont="1" applyBorder="1" applyProtection="1"/>
    <xf numFmtId="37" fontId="10" fillId="0" borderId="0" xfId="0" applyFont="1" applyAlignment="1" applyProtection="1"/>
    <xf numFmtId="37" fontId="10" fillId="0" borderId="0" xfId="0" applyFont="1" applyBorder="1" applyAlignment="1" applyProtection="1"/>
    <xf numFmtId="37" fontId="10" fillId="0" borderId="0" xfId="0" applyFont="1" applyAlignment="1"/>
    <xf numFmtId="165" fontId="10" fillId="0" borderId="8" xfId="0" applyNumberFormat="1" applyFont="1" applyBorder="1" applyAlignment="1" applyProtection="1">
      <alignment horizontal="right"/>
    </xf>
    <xf numFmtId="37" fontId="10" fillId="0" borderId="8" xfId="0" applyFont="1" applyBorder="1" applyAlignment="1" applyProtection="1">
      <alignment horizontal="right"/>
    </xf>
    <xf numFmtId="37" fontId="10" fillId="0" borderId="8" xfId="0" quotePrefix="1" applyFont="1" applyBorder="1" applyAlignment="1" applyProtection="1">
      <alignment horizontal="right"/>
    </xf>
    <xf numFmtId="37" fontId="10" fillId="0" borderId="0" xfId="0" applyNumberFormat="1" applyFont="1" applyAlignment="1" applyProtection="1"/>
    <xf numFmtId="37" fontId="10" fillId="0" borderId="0" xfId="0" applyNumberFormat="1" applyFont="1" applyBorder="1" applyAlignment="1" applyProtection="1"/>
    <xf numFmtId="37" fontId="10" fillId="0" borderId="0" xfId="0" applyFont="1" applyBorder="1" applyAlignment="1"/>
    <xf numFmtId="37" fontId="10" fillId="0" borderId="0" xfId="0" applyFont="1" applyBorder="1" applyAlignment="1" applyProtection="1">
      <alignment horizontal="centerContinuous"/>
    </xf>
    <xf numFmtId="37" fontId="10" fillId="0" borderId="0" xfId="0" applyFont="1" applyBorder="1" applyAlignment="1" applyProtection="1">
      <alignment horizontal="left"/>
    </xf>
    <xf numFmtId="37" fontId="17" fillId="0" borderId="0" xfId="1" applyNumberFormat="1" applyFont="1" applyBorder="1" applyAlignment="1" applyProtection="1">
      <alignment horizontal="left"/>
    </xf>
    <xf numFmtId="37" fontId="17" fillId="0" borderId="0" xfId="1" applyNumberFormat="1" applyFont="1" applyBorder="1" applyAlignment="1" applyProtection="1"/>
    <xf numFmtId="165" fontId="10" fillId="0" borderId="0" xfId="0" applyNumberFormat="1" applyFont="1" applyBorder="1" applyAlignment="1" applyProtection="1">
      <alignment horizontal="center"/>
    </xf>
    <xf numFmtId="37" fontId="10" fillId="0" borderId="0" xfId="0" applyFont="1" applyBorder="1" applyAlignment="1">
      <alignment horizontal="center"/>
    </xf>
    <xf numFmtId="0" fontId="10" fillId="0" borderId="10" xfId="0" applyNumberFormat="1" applyFont="1" applyFill="1" applyBorder="1" applyAlignment="1" applyProtection="1">
      <alignment wrapText="1"/>
    </xf>
    <xf numFmtId="3" fontId="10" fillId="0" borderId="9" xfId="0" applyNumberFormat="1" applyFont="1" applyFill="1" applyBorder="1" applyAlignment="1" applyProtection="1">
      <alignment wrapText="1"/>
    </xf>
    <xf numFmtId="37" fontId="10" fillId="0" borderId="0" xfId="0" applyFont="1" applyFill="1" applyBorder="1" applyAlignment="1" applyProtection="1">
      <alignment horizontal="centerContinuous"/>
    </xf>
    <xf numFmtId="37" fontId="10" fillId="0" borderId="0" xfId="0" applyFont="1" applyFill="1" applyBorder="1" applyProtection="1"/>
    <xf numFmtId="37" fontId="10" fillId="0" borderId="0" xfId="0" applyFont="1" applyFill="1" applyBorder="1" applyAlignment="1" applyProtection="1">
      <alignment horizontal="right"/>
    </xf>
    <xf numFmtId="166" fontId="10" fillId="0" borderId="0" xfId="0" applyNumberFormat="1" applyFont="1" applyFill="1" applyBorder="1" applyAlignment="1" applyProtection="1">
      <alignment horizontal="right"/>
    </xf>
    <xf numFmtId="37" fontId="10" fillId="0" borderId="0" xfId="0" applyFont="1" applyFill="1" applyBorder="1"/>
    <xf numFmtId="37" fontId="10" fillId="0" borderId="0" xfId="0" applyFont="1" applyFill="1" applyBorder="1" applyAlignment="1" applyProtection="1">
      <alignment horizontal="left" vertical="top" wrapText="1"/>
    </xf>
    <xf numFmtId="37" fontId="10" fillId="0" borderId="11" xfId="0" applyFont="1" applyFill="1" applyBorder="1" applyAlignment="1" applyProtection="1">
      <alignment horizontal="right"/>
    </xf>
    <xf numFmtId="37" fontId="10" fillId="0" borderId="7" xfId="0" applyFont="1" applyFill="1" applyBorder="1" applyAlignment="1" applyProtection="1">
      <alignment horizontal="right"/>
    </xf>
    <xf numFmtId="37" fontId="10" fillId="0" borderId="1" xfId="0" applyFont="1" applyBorder="1" applyAlignment="1" applyProtection="1"/>
    <xf numFmtId="37" fontId="10" fillId="0" borderId="1" xfId="0" applyNumberFormat="1" applyFont="1" applyBorder="1" applyAlignment="1" applyProtection="1"/>
    <xf numFmtId="3" fontId="16" fillId="0" borderId="1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Border="1" applyAlignment="1">
      <alignment horizontal="left"/>
    </xf>
    <xf numFmtId="3" fontId="10" fillId="0" borderId="0" xfId="0" applyNumberFormat="1" applyFont="1" applyFill="1" applyBorder="1" applyAlignment="1" applyProtection="1"/>
    <xf numFmtId="0" fontId="10" fillId="0" borderId="9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Continuous"/>
    </xf>
    <xf numFmtId="37" fontId="18" fillId="0" borderId="0" xfId="0" applyFont="1" applyBorder="1" applyAlignment="1" applyProtection="1"/>
    <xf numFmtId="3" fontId="10" fillId="0" borderId="0" xfId="0" applyNumberFormat="1" applyFont="1" applyFill="1" applyBorder="1" applyAlignment="1" applyProtection="1">
      <alignment horizontal="right"/>
    </xf>
    <xf numFmtId="37" fontId="10" fillId="0" borderId="0" xfId="0" quotePrefix="1" applyFont="1" applyBorder="1" applyAlignment="1" applyProtection="1">
      <alignment horizontal="right"/>
    </xf>
    <xf numFmtId="37" fontId="8" fillId="0" borderId="0" xfId="1" applyNumberFormat="1" applyBorder="1" applyAlignment="1" applyProtection="1"/>
    <xf numFmtId="37" fontId="18" fillId="0" borderId="0" xfId="0" applyFont="1" applyAlignment="1" applyProtection="1">
      <alignment horizontal="centerContinuous"/>
    </xf>
    <xf numFmtId="37" fontId="10" fillId="0" borderId="0" xfId="0" applyFont="1" applyAlignment="1">
      <alignment horizontal="right"/>
    </xf>
    <xf numFmtId="37" fontId="10" fillId="2" borderId="0" xfId="0" applyFont="1" applyFill="1" applyProtection="1"/>
    <xf numFmtId="167" fontId="10" fillId="2" borderId="0" xfId="0" applyNumberFormat="1" applyFont="1" applyFill="1" applyAlignment="1" applyProtection="1">
      <alignment horizontal="right"/>
    </xf>
    <xf numFmtId="166" fontId="10" fillId="2" borderId="7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Alignment="1" applyProtection="1">
      <alignment horizontal="right"/>
    </xf>
    <xf numFmtId="37" fontId="10" fillId="0" borderId="0" xfId="0" applyFont="1" applyBorder="1"/>
    <xf numFmtId="3" fontId="10" fillId="0" borderId="0" xfId="0" applyNumberFormat="1" applyFont="1" applyFill="1" applyBorder="1" applyAlignment="1" applyProtection="1">
      <alignment horizontal="left" wrapText="1"/>
    </xf>
    <xf numFmtId="0" fontId="10" fillId="3" borderId="0" xfId="0" applyNumberFormat="1" applyFont="1" applyFill="1" applyBorder="1" applyAlignment="1" applyProtection="1">
      <alignment horizontal="left" wrapText="1"/>
    </xf>
    <xf numFmtId="3" fontId="10" fillId="3" borderId="9" xfId="0" applyNumberFormat="1" applyFont="1" applyFill="1" applyBorder="1" applyAlignment="1" applyProtection="1">
      <alignment wrapText="1"/>
    </xf>
    <xf numFmtId="0" fontId="10" fillId="3" borderId="4" xfId="0" applyNumberFormat="1" applyFont="1" applyFill="1" applyBorder="1" applyAlignment="1" applyProtection="1">
      <alignment horizontal="left" wrapText="1"/>
    </xf>
    <xf numFmtId="37" fontId="10" fillId="0" borderId="15" xfId="0" applyFont="1" applyFill="1" applyBorder="1" applyAlignment="1" applyProtection="1">
      <alignment horizontal="right"/>
    </xf>
    <xf numFmtId="37" fontId="10" fillId="0" borderId="7" xfId="0" applyFont="1" applyBorder="1"/>
    <xf numFmtId="37" fontId="10" fillId="0" borderId="7" xfId="0" applyFont="1" applyFill="1" applyBorder="1" applyProtection="1"/>
    <xf numFmtId="37" fontId="10" fillId="0" borderId="1" xfId="0" applyFont="1" applyBorder="1" applyProtection="1"/>
    <xf numFmtId="37" fontId="10" fillId="0" borderId="16" xfId="0" applyFont="1" applyBorder="1" applyProtection="1"/>
    <xf numFmtId="0" fontId="10" fillId="0" borderId="0" xfId="0" applyNumberFormat="1" applyFont="1" applyBorder="1" applyAlignment="1" applyProtection="1">
      <alignment horizontal="left"/>
    </xf>
    <xf numFmtId="0" fontId="10" fillId="0" borderId="0" xfId="0" applyNumberFormat="1" applyFont="1" applyBorder="1" applyAlignment="1" applyProtection="1">
      <alignment horizontal="centerContinuous"/>
    </xf>
    <xf numFmtId="0" fontId="10" fillId="0" borderId="0" xfId="0" applyNumberFormat="1" applyFont="1" applyBorder="1" applyAlignment="1" applyProtection="1">
      <alignment horizontal="right"/>
    </xf>
    <xf numFmtId="0" fontId="10" fillId="0" borderId="0" xfId="0" applyNumberFormat="1" applyFont="1" applyAlignment="1" applyProtection="1">
      <alignment horizontal="centerContinuous"/>
    </xf>
    <xf numFmtId="0" fontId="10" fillId="0" borderId="0" xfId="0" applyNumberFormat="1" applyFont="1" applyAlignment="1" applyProtection="1">
      <alignment horizontal="right"/>
    </xf>
    <xf numFmtId="0" fontId="10" fillId="0" borderId="2" xfId="0" applyNumberFormat="1" applyFont="1" applyBorder="1" applyAlignment="1" applyProtection="1">
      <alignment horizontal="centerContinuous"/>
    </xf>
    <xf numFmtId="0" fontId="10" fillId="0" borderId="2" xfId="0" applyNumberFormat="1" applyFont="1" applyBorder="1" applyAlignment="1" applyProtection="1">
      <alignment horizontal="right"/>
    </xf>
    <xf numFmtId="0" fontId="10" fillId="0" borderId="0" xfId="0" applyNumberFormat="1" applyFont="1" applyAlignment="1" applyProtection="1"/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/>
    <xf numFmtId="168" fontId="10" fillId="0" borderId="0" xfId="0" applyNumberFormat="1" applyFont="1" applyFill="1" applyAlignment="1"/>
    <xf numFmtId="3" fontId="10" fillId="4" borderId="0" xfId="0" applyNumberFormat="1" applyFont="1" applyFill="1" applyAlignment="1"/>
    <xf numFmtId="3" fontId="10" fillId="0" borderId="0" xfId="0" applyNumberFormat="1" applyFont="1" applyAlignment="1"/>
    <xf numFmtId="3" fontId="10" fillId="0" borderId="0" xfId="0" applyNumberFormat="1" applyFont="1" applyBorder="1" applyAlignment="1"/>
    <xf numFmtId="3" fontId="10" fillId="0" borderId="1" xfId="0" applyNumberFormat="1" applyFont="1" applyBorder="1" applyAlignment="1"/>
    <xf numFmtId="3" fontId="10" fillId="4" borderId="1" xfId="0" applyNumberFormat="1" applyFont="1" applyFill="1" applyBorder="1" applyAlignment="1"/>
    <xf numFmtId="3" fontId="10" fillId="0" borderId="14" xfId="0" applyNumberFormat="1" applyFont="1" applyFill="1" applyBorder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right"/>
    </xf>
    <xf numFmtId="0" fontId="10" fillId="0" borderId="2" xfId="0" applyNumberFormat="1" applyFont="1" applyBorder="1" applyAlignment="1"/>
    <xf numFmtId="0" fontId="10" fillId="0" borderId="0" xfId="0" applyNumberFormat="1" applyFont="1" applyBorder="1" applyAlignment="1" applyProtection="1"/>
    <xf numFmtId="37" fontId="10" fillId="0" borderId="1" xfId="0" applyFont="1" applyBorder="1" applyAlignment="1" applyProtection="1">
      <alignment horizontal="centerContinuous"/>
    </xf>
    <xf numFmtId="37" fontId="10" fillId="0" borderId="0" xfId="0" applyNumberFormat="1" applyFont="1" applyBorder="1" applyAlignment="1"/>
    <xf numFmtId="37" fontId="1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7" fontId="20" fillId="0" borderId="0" xfId="0" applyFont="1" applyBorder="1" applyAlignment="1" applyProtection="1"/>
    <xf numFmtId="37" fontId="20" fillId="0" borderId="0" xfId="0" applyFont="1" applyBorder="1" applyAlignment="1" applyProtection="1">
      <alignment horizontal="centerContinuous"/>
    </xf>
    <xf numFmtId="37" fontId="10" fillId="0" borderId="1" xfId="0" applyNumberFormat="1" applyFont="1" applyBorder="1" applyAlignment="1"/>
    <xf numFmtId="37" fontId="10" fillId="0" borderId="1" xfId="0" applyNumberFormat="1" applyFont="1" applyFill="1" applyBorder="1" applyAlignment="1"/>
    <xf numFmtId="37" fontId="10" fillId="0" borderId="17" xfId="0" applyFont="1" applyBorder="1" applyAlignment="1" applyProtection="1">
      <alignment horizontal="right"/>
    </xf>
    <xf numFmtId="37" fontId="20" fillId="0" borderId="17" xfId="0" applyFont="1" applyBorder="1" applyAlignment="1" applyProtection="1">
      <alignment horizontal="right"/>
    </xf>
    <xf numFmtId="0" fontId="10" fillId="0" borderId="18" xfId="0" applyNumberFormat="1" applyFont="1" applyFill="1" applyBorder="1" applyAlignment="1"/>
    <xf numFmtId="37" fontId="10" fillId="0" borderId="18" xfId="0" applyFont="1" applyBorder="1" applyAlignment="1"/>
    <xf numFmtId="3" fontId="16" fillId="0" borderId="18" xfId="0" applyNumberFormat="1" applyFont="1" applyFill="1" applyBorder="1" applyAlignment="1" applyProtection="1">
      <alignment horizontal="right"/>
    </xf>
    <xf numFmtId="37" fontId="10" fillId="0" borderId="18" xfId="0" applyFont="1" applyBorder="1" applyAlignment="1" applyProtection="1"/>
    <xf numFmtId="3" fontId="10" fillId="4" borderId="18" xfId="0" applyNumberFormat="1" applyFont="1" applyFill="1" applyBorder="1" applyAlignment="1"/>
    <xf numFmtId="168" fontId="10" fillId="0" borderId="1" xfId="0" applyNumberFormat="1" applyFont="1" applyFill="1" applyBorder="1" applyAlignment="1"/>
    <xf numFmtId="168" fontId="10" fillId="4" borderId="0" xfId="0" applyNumberFormat="1" applyFont="1" applyFill="1" applyAlignment="1"/>
    <xf numFmtId="168" fontId="10" fillId="4" borderId="1" xfId="0" applyNumberFormat="1" applyFont="1" applyFill="1" applyBorder="1" applyAlignment="1"/>
    <xf numFmtId="168" fontId="10" fillId="0" borderId="16" xfId="0" applyNumberFormat="1" applyFont="1" applyFill="1" applyBorder="1" applyAlignment="1"/>
    <xf numFmtId="168" fontId="10" fillId="0" borderId="7" xfId="0" applyNumberFormat="1" applyFont="1" applyFill="1" applyBorder="1" applyAlignment="1"/>
    <xf numFmtId="168" fontId="10" fillId="4" borderId="7" xfId="0" applyNumberFormat="1" applyFont="1" applyFill="1" applyBorder="1" applyAlignment="1"/>
    <xf numFmtId="168" fontId="10" fillId="4" borderId="16" xfId="0" applyNumberFormat="1" applyFont="1" applyFill="1" applyBorder="1" applyAlignment="1"/>
    <xf numFmtId="0" fontId="10" fillId="0" borderId="1" xfId="0" applyNumberFormat="1" applyFont="1" applyBorder="1" applyAlignment="1" applyProtection="1">
      <alignment horizontal="centerContinuous"/>
    </xf>
    <xf numFmtId="167" fontId="10" fillId="0" borderId="1" xfId="0" applyNumberFormat="1" applyFont="1" applyFill="1" applyBorder="1" applyAlignment="1"/>
    <xf numFmtId="164" fontId="20" fillId="0" borderId="9" xfId="0" applyNumberFormat="1" applyFont="1" applyFill="1" applyBorder="1" applyAlignment="1" applyProtection="1">
      <alignment wrapText="1"/>
    </xf>
    <xf numFmtId="164" fontId="20" fillId="0" borderId="4" xfId="0" applyNumberFormat="1" applyFont="1" applyFill="1" applyBorder="1" applyAlignment="1" applyProtection="1">
      <alignment horizontal="left" wrapText="1"/>
    </xf>
    <xf numFmtId="3" fontId="10" fillId="3" borderId="9" xfId="0" applyNumberFormat="1" applyFont="1" applyFill="1" applyBorder="1" applyAlignment="1" applyProtection="1">
      <alignment horizontal="right" wrapText="1"/>
    </xf>
    <xf numFmtId="37" fontId="10" fillId="0" borderId="0" xfId="0" applyFont="1" applyAlignment="1" applyProtection="1">
      <alignment horizontal="left" vertical="top" wrapText="1"/>
    </xf>
    <xf numFmtId="37" fontId="19" fillId="0" borderId="0" xfId="0" applyFont="1" applyFill="1" applyAlignment="1">
      <alignment horizontal="left" vertical="center" wrapText="1"/>
    </xf>
    <xf numFmtId="0" fontId="10" fillId="0" borderId="0" xfId="0" quotePrefix="1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wrapText="1"/>
    </xf>
    <xf numFmtId="0" fontId="10" fillId="0" borderId="20" xfId="0" applyNumberFormat="1" applyFont="1" applyFill="1" applyBorder="1" applyAlignment="1" applyProtection="1">
      <alignment horizontal="right" wrapText="1"/>
    </xf>
    <xf numFmtId="0" fontId="10" fillId="0" borderId="18" xfId="0" applyNumberFormat="1" applyFont="1" applyFill="1" applyBorder="1" applyAlignment="1" applyProtection="1">
      <alignment horizontal="right" wrapText="1"/>
    </xf>
    <xf numFmtId="0" fontId="10" fillId="0" borderId="19" xfId="0" applyNumberFormat="1" applyFont="1" applyFill="1" applyBorder="1" applyAlignment="1" applyProtection="1">
      <alignment horizontal="right" wrapText="1"/>
    </xf>
    <xf numFmtId="169" fontId="10" fillId="3" borderId="9" xfId="3" applyNumberFormat="1" applyFont="1" applyFill="1" applyBorder="1" applyAlignment="1" applyProtection="1">
      <alignment wrapText="1"/>
    </xf>
    <xf numFmtId="0" fontId="10" fillId="5" borderId="0" xfId="0" applyNumberFormat="1" applyFont="1" applyFill="1" applyBorder="1" applyAlignment="1" applyProtection="1">
      <alignment horizontal="left"/>
    </xf>
    <xf numFmtId="3" fontId="10" fillId="5" borderId="9" xfId="0" applyNumberFormat="1" applyFont="1" applyFill="1" applyBorder="1" applyAlignment="1" applyProtection="1"/>
    <xf numFmtId="3" fontId="10" fillId="6" borderId="12" xfId="0" applyNumberFormat="1" applyFont="1" applyFill="1" applyBorder="1" applyAlignment="1" applyProtection="1">
      <alignment horizontal="right"/>
    </xf>
    <xf numFmtId="3" fontId="25" fillId="5" borderId="9" xfId="0" applyNumberFormat="1" applyFont="1" applyFill="1" applyBorder="1" applyAlignment="1" applyProtection="1"/>
    <xf numFmtId="3" fontId="10" fillId="6" borderId="9" xfId="0" applyNumberFormat="1" applyFont="1" applyFill="1" applyBorder="1" applyAlignment="1" applyProtection="1"/>
    <xf numFmtId="0" fontId="10" fillId="7" borderId="0" xfId="0" applyNumberFormat="1" applyFont="1" applyFill="1" applyBorder="1" applyAlignment="1" applyProtection="1">
      <alignment horizontal="left"/>
    </xf>
    <xf numFmtId="3" fontId="10" fillId="7" borderId="9" xfId="0" applyNumberFormat="1" applyFont="1" applyFill="1" applyBorder="1" applyAlignment="1" applyProtection="1"/>
    <xf numFmtId="3" fontId="10" fillId="7" borderId="12" xfId="0" applyNumberFormat="1" applyFont="1" applyFill="1" applyBorder="1" applyAlignment="1" applyProtection="1">
      <alignment horizontal="right"/>
    </xf>
    <xf numFmtId="0" fontId="10" fillId="8" borderId="0" xfId="0" applyNumberFormat="1" applyFont="1" applyFill="1" applyBorder="1" applyAlignment="1" applyProtection="1">
      <alignment horizontal="left"/>
    </xf>
    <xf numFmtId="3" fontId="10" fillId="8" borderId="9" xfId="0" applyNumberFormat="1" applyFont="1" applyFill="1" applyBorder="1" applyAlignment="1" applyProtection="1"/>
    <xf numFmtId="3" fontId="10" fillId="8" borderId="12" xfId="0" applyNumberFormat="1" applyFont="1" applyFill="1" applyBorder="1" applyAlignment="1" applyProtection="1">
      <alignment horizontal="right"/>
    </xf>
    <xf numFmtId="0" fontId="10" fillId="3" borderId="0" xfId="0" applyNumberFormat="1" applyFont="1" applyFill="1" applyBorder="1" applyAlignment="1" applyProtection="1">
      <alignment horizontal="left"/>
    </xf>
    <xf numFmtId="3" fontId="10" fillId="3" borderId="9" xfId="0" applyNumberFormat="1" applyFont="1" applyFill="1" applyBorder="1" applyAlignment="1" applyProtection="1"/>
    <xf numFmtId="3" fontId="10" fillId="3" borderId="12" xfId="0" applyNumberFormat="1" applyFont="1" applyFill="1" applyBorder="1" applyAlignment="1" applyProtection="1">
      <alignment horizontal="right"/>
    </xf>
    <xf numFmtId="3" fontId="20" fillId="3" borderId="9" xfId="0" applyNumberFormat="1" applyFont="1" applyFill="1" applyBorder="1" applyAlignment="1" applyProtection="1"/>
    <xf numFmtId="37" fontId="10" fillId="0" borderId="1" xfId="0" applyFont="1" applyBorder="1" applyAlignment="1"/>
    <xf numFmtId="37" fontId="10" fillId="0" borderId="21" xfId="0" applyFont="1" applyBorder="1" applyAlignment="1" applyProtection="1">
      <alignment horizontal="centerContinuous"/>
    </xf>
    <xf numFmtId="3" fontId="10" fillId="7" borderId="0" xfId="0" applyNumberFormat="1" applyFont="1" applyFill="1" applyBorder="1" applyAlignment="1" applyProtection="1"/>
    <xf numFmtId="37" fontId="10" fillId="0" borderId="1" xfId="0" applyFont="1" applyFill="1" applyBorder="1"/>
    <xf numFmtId="37" fontId="10" fillId="0" borderId="13" xfId="0" applyFont="1" applyBorder="1" applyAlignment="1" applyProtection="1">
      <alignment horizontal="center"/>
    </xf>
    <xf numFmtId="37" fontId="20" fillId="0" borderId="0" xfId="0" applyFont="1" applyAlignment="1" applyProtection="1">
      <alignment horizontal="right"/>
    </xf>
    <xf numFmtId="37" fontId="20" fillId="0" borderId="0" xfId="0" applyFont="1" applyBorder="1" applyAlignment="1" applyProtection="1">
      <alignment horizontal="right"/>
    </xf>
    <xf numFmtId="0" fontId="0" fillId="0" borderId="18" xfId="0" applyNumberFormat="1" applyFill="1" applyBorder="1"/>
    <xf numFmtId="3" fontId="14" fillId="0" borderId="0" xfId="0" applyNumberFormat="1" applyFont="1" applyFill="1" applyBorder="1" applyAlignment="1" applyProtection="1">
      <alignment horizontal="left" wrapText="1"/>
    </xf>
    <xf numFmtId="17" fontId="10" fillId="0" borderId="0" xfId="0" applyNumberFormat="1" applyFont="1" applyFill="1" applyBorder="1" applyAlignment="1" applyProtection="1">
      <alignment horizontal="left" wrapText="1"/>
    </xf>
    <xf numFmtId="37" fontId="10" fillId="42" borderId="0" xfId="0" applyFont="1" applyFill="1" applyAlignment="1" applyProtection="1"/>
    <xf numFmtId="37" fontId="20" fillId="42" borderId="17" xfId="0" applyFont="1" applyFill="1" applyBorder="1" applyAlignment="1" applyProtection="1">
      <alignment horizontal="right"/>
    </xf>
    <xf numFmtId="37" fontId="19" fillId="42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10" fillId="0" borderId="1" xfId="0" applyNumberFormat="1" applyFont="1" applyFill="1" applyBorder="1" applyAlignment="1" applyProtection="1">
      <alignment horizontal="left" wrapText="1"/>
    </xf>
    <xf numFmtId="0" fontId="14" fillId="0" borderId="1" xfId="0" applyNumberFormat="1" applyFont="1" applyFill="1" applyBorder="1" applyAlignment="1" applyProtection="1">
      <alignment horizontal="left" wrapText="1"/>
    </xf>
    <xf numFmtId="0" fontId="10" fillId="0" borderId="9" xfId="0" applyNumberFormat="1" applyFont="1" applyFill="1" applyBorder="1" applyAlignment="1" applyProtection="1">
      <alignment wrapText="1"/>
    </xf>
    <xf numFmtId="3" fontId="76" fillId="6" borderId="0" xfId="0" applyNumberFormat="1" applyFont="1" applyFill="1" applyAlignment="1">
      <alignment horizontal="right" vertical="center"/>
    </xf>
    <xf numFmtId="3" fontId="76" fillId="7" borderId="0" xfId="0" applyNumberFormat="1" applyFont="1" applyFill="1" applyAlignment="1">
      <alignment horizontal="right" vertical="center"/>
    </xf>
    <xf numFmtId="3" fontId="76" fillId="8" borderId="0" xfId="0" applyNumberFormat="1" applyFont="1" applyFill="1" applyAlignment="1">
      <alignment horizontal="right" vertical="center"/>
    </xf>
    <xf numFmtId="3" fontId="76" fillId="3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Border="1" applyAlignment="1" applyProtection="1">
      <alignment horizontal="right" wrapText="1"/>
    </xf>
    <xf numFmtId="3" fontId="10" fillId="0" borderId="0" xfId="0" applyNumberFormat="1" applyFont="1" applyFill="1" applyBorder="1" applyAlignment="1" applyProtection="1">
      <alignment horizontal="right" wrapText="1"/>
    </xf>
    <xf numFmtId="3" fontId="10" fillId="3" borderId="0" xfId="0" applyNumberFormat="1" applyFont="1" applyFill="1" applyBorder="1" applyAlignment="1" applyProtection="1">
      <alignment horizontal="right" wrapText="1"/>
    </xf>
    <xf numFmtId="37" fontId="10" fillId="0" borderId="0" xfId="0" applyFont="1" applyFill="1"/>
    <xf numFmtId="37" fontId="10" fillId="0" borderId="0" xfId="0" applyFont="1" applyFill="1" applyProtection="1"/>
    <xf numFmtId="37" fontId="10" fillId="0" borderId="0" xfId="0" applyFont="1" applyFill="1" applyBorder="1" applyAlignment="1">
      <alignment horizontal="right"/>
    </xf>
    <xf numFmtId="37" fontId="10" fillId="0" borderId="6" xfId="0" applyFont="1" applyFill="1" applyBorder="1" applyAlignment="1" applyProtection="1">
      <alignment horizontal="right"/>
    </xf>
    <xf numFmtId="37" fontId="10" fillId="0" borderId="2" xfId="0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0" fontId="77" fillId="0" borderId="0" xfId="268"/>
    <xf numFmtId="0" fontId="19" fillId="41" borderId="0" xfId="268" applyFont="1" applyFill="1" applyAlignment="1">
      <alignment horizontal="left" vertical="center" wrapText="1"/>
    </xf>
    <xf numFmtId="0" fontId="19" fillId="41" borderId="0" xfId="268" applyFont="1" applyFill="1" applyAlignment="1">
      <alignment horizontal="right" vertical="center" wrapText="1"/>
    </xf>
    <xf numFmtId="0" fontId="19" fillId="41" borderId="8" xfId="268" applyFont="1" applyFill="1" applyBorder="1" applyAlignment="1">
      <alignment horizontal="right" vertical="center" wrapText="1"/>
    </xf>
    <xf numFmtId="0" fontId="19" fillId="41" borderId="8" xfId="268" applyFont="1" applyFill="1" applyBorder="1" applyAlignment="1">
      <alignment horizontal="left" vertical="center" wrapText="1"/>
    </xf>
    <xf numFmtId="0" fontId="19" fillId="41" borderId="18" xfId="268" applyFont="1" applyFill="1" applyBorder="1" applyAlignment="1">
      <alignment horizontal="right" vertical="center" wrapText="1"/>
    </xf>
    <xf numFmtId="0" fontId="19" fillId="41" borderId="0" xfId="268" quotePrefix="1" applyFont="1" applyFill="1" applyAlignment="1">
      <alignment horizontal="left" vertical="top" wrapText="1"/>
    </xf>
    <xf numFmtId="0" fontId="19" fillId="41" borderId="0" xfId="268" applyFont="1" applyFill="1" applyAlignment="1">
      <alignment horizontal="left" vertical="center"/>
    </xf>
    <xf numFmtId="0" fontId="80" fillId="43" borderId="0" xfId="2" quotePrefix="1" applyFont="1" applyFill="1" applyAlignment="1">
      <alignment horizontal="left" vertical="center"/>
    </xf>
    <xf numFmtId="0" fontId="19" fillId="41" borderId="0" xfId="268" quotePrefix="1" applyFont="1" applyFill="1" applyAlignment="1">
      <alignment vertical="center" wrapText="1"/>
    </xf>
    <xf numFmtId="0" fontId="80" fillId="43" borderId="0" xfId="268" applyFont="1" applyFill="1" applyAlignment="1">
      <alignment horizontal="right" vertical="center" wrapText="1"/>
    </xf>
    <xf numFmtId="0" fontId="80" fillId="43" borderId="0" xfId="268" applyFont="1" applyFill="1" applyAlignment="1">
      <alignment horizontal="left" vertical="center" wrapText="1"/>
    </xf>
    <xf numFmtId="0" fontId="80" fillId="43" borderId="31" xfId="268" applyFont="1" applyFill="1" applyBorder="1" applyAlignment="1">
      <alignment horizontal="right" vertical="center" wrapText="1"/>
    </xf>
    <xf numFmtId="0" fontId="80" fillId="43" borderId="31" xfId="268" applyFont="1" applyFill="1" applyBorder="1" applyAlignment="1">
      <alignment horizontal="left" vertical="center" wrapText="1"/>
    </xf>
    <xf numFmtId="0" fontId="80" fillId="43" borderId="32" xfId="268" applyFont="1" applyFill="1" applyBorder="1" applyAlignment="1">
      <alignment horizontal="right" vertical="center" wrapText="1"/>
    </xf>
    <xf numFmtId="3" fontId="19" fillId="41" borderId="0" xfId="319" applyNumberFormat="1" applyFont="1" applyFill="1" applyAlignment="1">
      <alignment vertical="center"/>
    </xf>
    <xf numFmtId="3" fontId="80" fillId="43" borderId="0" xfId="268" applyNumberFormat="1" applyFont="1" applyFill="1" applyAlignment="1">
      <alignment horizontal="right" vertical="center"/>
    </xf>
    <xf numFmtId="0" fontId="19" fillId="41" borderId="0" xfId="268" applyFont="1" applyFill="1" applyBorder="1" applyAlignment="1">
      <alignment horizontal="left" vertical="top"/>
    </xf>
    <xf numFmtId="168" fontId="80" fillId="43" borderId="0" xfId="268" applyNumberFormat="1" applyFont="1" applyFill="1" applyAlignment="1">
      <alignment horizontal="right" vertical="center"/>
    </xf>
    <xf numFmtId="0" fontId="80" fillId="43" borderId="0" xfId="268" applyFont="1" applyFill="1" applyAlignment="1">
      <alignment horizontal="right" vertical="center"/>
    </xf>
    <xf numFmtId="168" fontId="80" fillId="43" borderId="31" xfId="268" applyNumberFormat="1" applyFont="1" applyFill="1" applyBorder="1" applyAlignment="1">
      <alignment horizontal="right" vertical="center"/>
    </xf>
    <xf numFmtId="168" fontId="80" fillId="42" borderId="0" xfId="268" applyNumberFormat="1" applyFont="1" applyFill="1" applyAlignment="1">
      <alignment horizontal="right" vertical="center"/>
    </xf>
    <xf numFmtId="3" fontId="19" fillId="42" borderId="0" xfId="319" applyNumberFormat="1" applyFont="1" applyFill="1" applyAlignment="1">
      <alignment vertical="center"/>
    </xf>
    <xf numFmtId="37" fontId="5" fillId="0" borderId="0" xfId="0" applyFont="1" applyFill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3" fontId="15" fillId="0" borderId="18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7" fontId="10" fillId="3" borderId="0" xfId="0" applyFont="1" applyFill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left" vertical="center"/>
    </xf>
    <xf numFmtId="0" fontId="10" fillId="7" borderId="0" xfId="0" applyNumberFormat="1" applyFont="1" applyFill="1" applyBorder="1" applyAlignment="1" applyProtection="1">
      <alignment horizontal="left" vertical="center"/>
    </xf>
    <xf numFmtId="0" fontId="10" fillId="8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6" borderId="0" xfId="0" applyNumberFormat="1" applyFont="1" applyFill="1" applyBorder="1" applyAlignment="1" applyProtection="1">
      <alignment horizontal="left" vertical="center"/>
    </xf>
    <xf numFmtId="168" fontId="80" fillId="42" borderId="31" xfId="268" applyNumberFormat="1" applyFont="1" applyFill="1" applyBorder="1" applyAlignment="1">
      <alignment horizontal="right" vertical="center"/>
    </xf>
    <xf numFmtId="3" fontId="10" fillId="8" borderId="0" xfId="0" applyNumberFormat="1" applyFont="1" applyFill="1" applyBorder="1" applyAlignment="1" applyProtection="1">
      <alignment horizontal="left" wrapText="1"/>
    </xf>
    <xf numFmtId="3" fontId="10" fillId="45" borderId="0" xfId="0" applyNumberFormat="1" applyFont="1" applyFill="1" applyBorder="1" applyAlignment="1" applyProtection="1">
      <alignment horizontal="left" wrapText="1"/>
    </xf>
    <xf numFmtId="3" fontId="10" fillId="6" borderId="0" xfId="0" applyNumberFormat="1" applyFont="1" applyFill="1" applyBorder="1" applyAlignment="1" applyProtection="1">
      <alignment horizontal="left" wrapText="1"/>
    </xf>
    <xf numFmtId="3" fontId="10" fillId="7" borderId="0" xfId="0" applyNumberFormat="1" applyFont="1" applyFill="1" applyBorder="1" applyAlignment="1" applyProtection="1">
      <alignment horizontal="left" wrapText="1"/>
    </xf>
    <xf numFmtId="0" fontId="10" fillId="45" borderId="0" xfId="0" applyNumberFormat="1" applyFont="1" applyFill="1" applyBorder="1" applyAlignment="1" applyProtection="1">
      <alignment horizontal="left" vertical="center"/>
    </xf>
    <xf numFmtId="0" fontId="10" fillId="45" borderId="0" xfId="0" applyNumberFormat="1" applyFont="1" applyFill="1" applyBorder="1" applyAlignment="1" applyProtection="1">
      <alignment horizontal="left"/>
    </xf>
    <xf numFmtId="0" fontId="10" fillId="44" borderId="0" xfId="0" applyNumberFormat="1" applyFont="1" applyFill="1" applyBorder="1" applyAlignment="1" applyProtection="1">
      <alignment horizontal="left" vertical="center"/>
    </xf>
    <xf numFmtId="0" fontId="10" fillId="44" borderId="0" xfId="0" applyNumberFormat="1" applyFont="1" applyFill="1" applyBorder="1" applyAlignment="1" applyProtection="1">
      <alignment horizontal="left"/>
    </xf>
    <xf numFmtId="3" fontId="10" fillId="44" borderId="0" xfId="0" applyNumberFormat="1" applyFont="1" applyFill="1" applyBorder="1" applyAlignment="1" applyProtection="1"/>
    <xf numFmtId="3" fontId="10" fillId="44" borderId="0" xfId="0" applyNumberFormat="1" applyFont="1" applyFill="1" applyBorder="1" applyAlignment="1" applyProtection="1">
      <alignment horizontal="right"/>
    </xf>
    <xf numFmtId="0" fontId="10" fillId="44" borderId="0" xfId="0" applyNumberFormat="1" applyFont="1" applyFill="1" applyBorder="1" applyAlignment="1" applyProtection="1">
      <alignment horizontal="left" wrapText="1"/>
    </xf>
    <xf numFmtId="3" fontId="10" fillId="45" borderId="9" xfId="0" applyNumberFormat="1" applyFont="1" applyFill="1" applyBorder="1" applyAlignment="1" applyProtection="1"/>
    <xf numFmtId="3" fontId="10" fillId="45" borderId="12" xfId="0" applyNumberFormat="1" applyFont="1" applyFill="1" applyBorder="1" applyAlignment="1" applyProtection="1">
      <alignment horizontal="right"/>
    </xf>
    <xf numFmtId="3" fontId="76" fillId="45" borderId="0" xfId="0" applyNumberFormat="1" applyFont="1" applyFill="1" applyAlignment="1">
      <alignment horizontal="right" vertical="center"/>
    </xf>
    <xf numFmtId="3" fontId="76" fillId="8" borderId="0" xfId="268" applyNumberFormat="1" applyFont="1" applyFill="1" applyAlignment="1">
      <alignment horizontal="right" vertical="center"/>
    </xf>
    <xf numFmtId="3" fontId="76" fillId="7" borderId="0" xfId="268" applyNumberFormat="1" applyFont="1" applyFill="1" applyAlignment="1">
      <alignment horizontal="right" vertical="center"/>
    </xf>
    <xf numFmtId="3" fontId="76" fillId="6" borderId="0" xfId="268" applyNumberFormat="1" applyFont="1" applyFill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left" wrapText="1"/>
    </xf>
    <xf numFmtId="168" fontId="76" fillId="43" borderId="0" xfId="268" applyNumberFormat="1" applyFont="1" applyFill="1" applyAlignment="1">
      <alignment horizontal="right" vertical="center"/>
    </xf>
    <xf numFmtId="0" fontId="10" fillId="5" borderId="4" xfId="0" applyNumberFormat="1" applyFont="1" applyFill="1" applyBorder="1" applyAlignment="1" applyProtection="1">
      <alignment horizontal="left"/>
    </xf>
    <xf numFmtId="3" fontId="76" fillId="3" borderId="0" xfId="0" applyNumberFormat="1" applyFont="1" applyFill="1" applyBorder="1" applyAlignment="1">
      <alignment horizontal="right" vertical="center"/>
    </xf>
    <xf numFmtId="0" fontId="10" fillId="7" borderId="12" xfId="0" applyNumberFormat="1" applyFont="1" applyFill="1" applyBorder="1" applyAlignment="1" applyProtection="1">
      <alignment horizontal="left"/>
    </xf>
    <xf numFmtId="3" fontId="10" fillId="7" borderId="0" xfId="0" applyNumberFormat="1" applyFont="1" applyFill="1" applyBorder="1" applyAlignment="1" applyProtection="1">
      <alignment horizontal="right"/>
    </xf>
    <xf numFmtId="3" fontId="10" fillId="7" borderId="7" xfId="0" applyNumberFormat="1" applyFont="1" applyFill="1" applyBorder="1" applyAlignment="1" applyProtection="1"/>
    <xf numFmtId="3" fontId="10" fillId="45" borderId="0" xfId="0" applyNumberFormat="1" applyFont="1" applyFill="1" applyBorder="1" applyAlignment="1" applyProtection="1"/>
    <xf numFmtId="168" fontId="76" fillId="44" borderId="31" xfId="268" applyNumberFormat="1" applyFont="1" applyFill="1" applyBorder="1" applyAlignment="1">
      <alignment horizontal="right" vertical="center"/>
    </xf>
    <xf numFmtId="3" fontId="76" fillId="3" borderId="0" xfId="268" applyNumberFormat="1" applyFont="1" applyFill="1" applyAlignment="1">
      <alignment horizontal="right" vertical="center"/>
    </xf>
    <xf numFmtId="3" fontId="76" fillId="3" borderId="0" xfId="268" applyNumberFormat="1" applyFont="1" applyFill="1" applyBorder="1" applyAlignment="1">
      <alignment horizontal="right" vertical="center"/>
    </xf>
    <xf numFmtId="3" fontId="76" fillId="45" borderId="0" xfId="268" applyNumberFormat="1" applyFont="1" applyFill="1" applyAlignment="1">
      <alignment horizontal="right" vertical="center"/>
    </xf>
    <xf numFmtId="3" fontId="76" fillId="44" borderId="31" xfId="268" applyNumberFormat="1" applyFont="1" applyFill="1" applyBorder="1" applyAlignment="1">
      <alignment horizontal="right" vertical="center"/>
    </xf>
    <xf numFmtId="3" fontId="76" fillId="42" borderId="1" xfId="268" applyNumberFormat="1" applyFont="1" applyFill="1" applyBorder="1" applyAlignment="1">
      <alignment horizontal="right" vertical="center"/>
    </xf>
    <xf numFmtId="3" fontId="76" fillId="43" borderId="1" xfId="268" applyNumberFormat="1" applyFont="1" applyFill="1" applyBorder="1" applyAlignment="1">
      <alignment horizontal="right" vertical="center"/>
    </xf>
    <xf numFmtId="3" fontId="76" fillId="43" borderId="0" xfId="268" applyNumberFormat="1" applyFont="1" applyFill="1" applyAlignment="1">
      <alignment horizontal="right" vertical="center"/>
    </xf>
    <xf numFmtId="3" fontId="10" fillId="0" borderId="0" xfId="0" applyNumberFormat="1" applyFont="1" applyAlignment="1" applyProtection="1"/>
    <xf numFmtId="3" fontId="10" fillId="0" borderId="0" xfId="0" applyNumberFormat="1" applyFont="1" applyBorder="1" applyAlignment="1" applyProtection="1"/>
    <xf numFmtId="0" fontId="10" fillId="0" borderId="0" xfId="0" applyNumberFormat="1" applyFont="1" applyFill="1" applyBorder="1" applyAlignment="1" applyProtection="1">
      <alignment horizontal="right" wrapText="1"/>
    </xf>
    <xf numFmtId="3" fontId="10" fillId="6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right"/>
    </xf>
    <xf numFmtId="3" fontId="10" fillId="45" borderId="0" xfId="0" applyNumberFormat="1" applyFont="1" applyFill="1" applyBorder="1" applyAlignment="1" applyProtection="1">
      <alignment horizontal="right"/>
    </xf>
    <xf numFmtId="0" fontId="14" fillId="0" borderId="10" xfId="0" applyNumberFormat="1" applyFont="1" applyFill="1" applyBorder="1" applyAlignment="1" applyProtection="1">
      <alignment horizontal="right" wrapText="1"/>
    </xf>
    <xf numFmtId="0" fontId="14" fillId="0" borderId="20" xfId="0" applyNumberFormat="1" applyFont="1" applyFill="1" applyBorder="1" applyAlignment="1" applyProtection="1">
      <alignment horizontal="right" wrapText="1"/>
    </xf>
    <xf numFmtId="0" fontId="14" fillId="0" borderId="12" xfId="0" applyNumberFormat="1" applyFont="1" applyFill="1" applyBorder="1" applyAlignment="1" applyProtection="1">
      <alignment horizontal="left" wrapText="1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12" xfId="0" applyNumberFormat="1" applyFont="1" applyFill="1" applyBorder="1" applyAlignment="1" applyProtection="1">
      <alignment horizontal="left" wrapText="1"/>
    </xf>
    <xf numFmtId="3" fontId="10" fillId="0" borderId="20" xfId="0" applyNumberFormat="1" applyFont="1" applyFill="1" applyBorder="1" applyAlignment="1" applyProtection="1">
      <alignment horizontal="right" wrapText="1"/>
    </xf>
    <xf numFmtId="3" fontId="10" fillId="0" borderId="12" xfId="0" applyNumberFormat="1" applyFont="1" applyFill="1" applyBorder="1" applyAlignment="1" applyProtection="1">
      <alignment horizontal="left" wrapText="1"/>
    </xf>
    <xf numFmtId="3" fontId="10" fillId="3" borderId="12" xfId="0" applyNumberFormat="1" applyFont="1" applyFill="1" applyBorder="1" applyAlignment="1" applyProtection="1">
      <alignment horizontal="left" wrapText="1"/>
    </xf>
    <xf numFmtId="0" fontId="10" fillId="0" borderId="34" xfId="0" applyNumberFormat="1" applyFont="1" applyFill="1" applyBorder="1" applyAlignment="1" applyProtection="1">
      <alignment horizontal="left" wrapText="1"/>
    </xf>
    <xf numFmtId="3" fontId="10" fillId="0" borderId="34" xfId="0" applyNumberFormat="1" applyFont="1" applyFill="1" applyBorder="1" applyAlignment="1" applyProtection="1">
      <alignment horizontal="left" wrapText="1"/>
    </xf>
    <xf numFmtId="0" fontId="10" fillId="40" borderId="0" xfId="0" applyNumberFormat="1" applyFont="1" applyFill="1" applyBorder="1" applyAlignment="1" applyProtection="1">
      <alignment horizontal="right" wrapText="1"/>
    </xf>
    <xf numFmtId="37" fontId="15" fillId="0" borderId="0" xfId="0" applyFont="1"/>
    <xf numFmtId="37" fontId="15" fillId="47" borderId="35" xfId="0" applyFont="1" applyFill="1" applyBorder="1" applyAlignment="1">
      <alignment horizontal="center" wrapText="1"/>
    </xf>
    <xf numFmtId="37" fontId="10" fillId="0" borderId="0" xfId="0" applyFont="1" applyAlignment="1">
      <alignment horizontal="left" wrapText="1"/>
    </xf>
    <xf numFmtId="168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 wrapText="1" indent="2"/>
    </xf>
    <xf numFmtId="37" fontId="10" fillId="0" borderId="0" xfId="0" applyFont="1"/>
    <xf numFmtId="168" fontId="10" fillId="42" borderId="0" xfId="0" applyNumberFormat="1" applyFont="1" applyFill="1" applyAlignment="1">
      <alignment horizontal="right"/>
    </xf>
    <xf numFmtId="0" fontId="10" fillId="46" borderId="0" xfId="0" applyNumberFormat="1" applyFont="1" applyFill="1" applyBorder="1" applyAlignment="1" applyProtection="1">
      <alignment horizontal="left" wrapText="1"/>
    </xf>
    <xf numFmtId="37" fontId="10" fillId="0" borderId="0" xfId="0" applyFont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37" fontId="11" fillId="0" borderId="14" xfId="0" applyFont="1" applyFill="1" applyBorder="1" applyAlignment="1" applyProtection="1">
      <alignment horizontal="left" vertical="top" wrapText="1"/>
    </xf>
    <xf numFmtId="0" fontId="0" fillId="0" borderId="14" xfId="0" applyNumberFormat="1" applyFont="1" applyFill="1" applyBorder="1" applyAlignment="1" applyProtection="1">
      <alignment horizontal="left" wrapText="1"/>
    </xf>
    <xf numFmtId="37" fontId="10" fillId="0" borderId="0" xfId="0" applyFont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wrapText="1"/>
    </xf>
    <xf numFmtId="37" fontId="15" fillId="0" borderId="0" xfId="0" applyFont="1" applyAlignment="1">
      <alignment wrapText="1"/>
    </xf>
    <xf numFmtId="37" fontId="10" fillId="0" borderId="0" xfId="0" applyFont="1"/>
    <xf numFmtId="0" fontId="78" fillId="41" borderId="0" xfId="268" applyFont="1" applyFill="1" applyAlignment="1">
      <alignment horizontal="left" vertical="center" wrapText="1"/>
    </xf>
    <xf numFmtId="0" fontId="78" fillId="41" borderId="0" xfId="268" applyFont="1" applyFill="1" applyAlignment="1">
      <alignment horizontal="left" vertical="center"/>
    </xf>
    <xf numFmtId="0" fontId="19" fillId="41" borderId="0" xfId="268" applyFont="1" applyFill="1" applyAlignment="1">
      <alignment horizontal="left" vertical="center" wrapText="1"/>
    </xf>
    <xf numFmtId="0" fontId="19" fillId="41" borderId="0" xfId="268" quotePrefix="1" applyFont="1" applyFill="1" applyAlignment="1">
      <alignment horizontal="left" vertical="center" wrapText="1"/>
    </xf>
    <xf numFmtId="0" fontId="19" fillId="41" borderId="0" xfId="268" applyFont="1" applyFill="1" applyBorder="1" applyAlignment="1">
      <alignment horizontal="left" vertical="center"/>
    </xf>
    <xf numFmtId="0" fontId="19" fillId="43" borderId="0" xfId="2" applyFont="1" applyFill="1" applyAlignment="1">
      <alignment horizontal="left" vertical="center"/>
    </xf>
    <xf numFmtId="0" fontId="80" fillId="43" borderId="0" xfId="2" applyFont="1" applyFill="1" applyAlignment="1">
      <alignment horizontal="left" vertical="center"/>
    </xf>
    <xf numFmtId="0" fontId="19" fillId="41" borderId="0" xfId="268" applyFont="1" applyFill="1" applyAlignment="1">
      <alignment horizontal="left" vertical="center"/>
    </xf>
    <xf numFmtId="0" fontId="19" fillId="41" borderId="33" xfId="268" applyFont="1" applyFill="1" applyBorder="1" applyAlignment="1">
      <alignment horizontal="left" vertical="center"/>
    </xf>
    <xf numFmtId="37" fontId="19" fillId="41" borderId="0" xfId="0" applyFont="1" applyFill="1" applyAlignment="1">
      <alignment horizontal="left" vertical="center" wrapText="1"/>
    </xf>
    <xf numFmtId="0" fontId="10" fillId="48" borderId="0" xfId="0" applyNumberFormat="1" applyFont="1" applyFill="1" applyBorder="1" applyAlignment="1" applyProtection="1">
      <alignment horizontal="left" wrapText="1"/>
    </xf>
    <xf numFmtId="0" fontId="10" fillId="44" borderId="0" xfId="0" applyNumberFormat="1" applyFont="1" applyFill="1" applyBorder="1" applyAlignment="1" applyProtection="1">
      <alignment horizontal="right" wrapText="1"/>
    </xf>
    <xf numFmtId="168" fontId="10" fillId="0" borderId="0" xfId="0" applyNumberFormat="1" applyFont="1" applyFill="1" applyAlignment="1">
      <alignment horizontal="right"/>
    </xf>
    <xf numFmtId="3" fontId="10" fillId="7" borderId="0" xfId="0" applyNumberFormat="1" applyFont="1" applyFill="1" applyBorder="1" applyAlignment="1" applyProtection="1">
      <alignment horizontal="right" wrapText="1"/>
    </xf>
    <xf numFmtId="3" fontId="10" fillId="7" borderId="9" xfId="0" applyNumberFormat="1" applyFont="1" applyFill="1" applyBorder="1" applyAlignment="1" applyProtection="1">
      <alignment horizontal="right"/>
    </xf>
    <xf numFmtId="0" fontId="10" fillId="0" borderId="1" xfId="0" applyNumberFormat="1" applyFont="1" applyFill="1" applyBorder="1" applyAlignment="1" applyProtection="1">
      <alignment horizontal="right" wrapText="1"/>
    </xf>
    <xf numFmtId="0" fontId="10" fillId="3" borderId="1" xfId="0" applyNumberFormat="1" applyFont="1" applyFill="1" applyBorder="1" applyAlignment="1" applyProtection="1">
      <alignment horizontal="left" vertical="center"/>
    </xf>
    <xf numFmtId="0" fontId="10" fillId="3" borderId="1" xfId="0" applyNumberFormat="1" applyFont="1" applyFill="1" applyBorder="1" applyAlignment="1" applyProtection="1">
      <alignment horizontal="left"/>
    </xf>
    <xf numFmtId="0" fontId="10" fillId="3" borderId="5" xfId="0" applyNumberFormat="1" applyFont="1" applyFill="1" applyBorder="1" applyAlignment="1" applyProtection="1">
      <alignment horizontal="left"/>
    </xf>
    <xf numFmtId="3" fontId="10" fillId="3" borderId="10" xfId="0" applyNumberFormat="1" applyFont="1" applyFill="1" applyBorder="1" applyAlignment="1" applyProtection="1"/>
    <xf numFmtId="3" fontId="10" fillId="3" borderId="13" xfId="0" applyNumberFormat="1" applyFont="1" applyFill="1" applyBorder="1" applyAlignment="1" applyProtection="1">
      <alignment horizontal="right"/>
    </xf>
    <xf numFmtId="3" fontId="76" fillId="7" borderId="0" xfId="0" applyNumberFormat="1" applyFont="1" applyFill="1" applyBorder="1" applyAlignment="1">
      <alignment horizontal="right" vertical="center"/>
    </xf>
    <xf numFmtId="3" fontId="76" fillId="3" borderId="16" xfId="0" applyNumberFormat="1" applyFont="1" applyFill="1" applyBorder="1" applyAlignment="1">
      <alignment horizontal="right" vertical="center"/>
    </xf>
    <xf numFmtId="3" fontId="76" fillId="7" borderId="0" xfId="268" applyNumberFormat="1" applyFont="1" applyFill="1" applyBorder="1" applyAlignment="1">
      <alignment horizontal="right" vertical="center"/>
    </xf>
    <xf numFmtId="3" fontId="76" fillId="3" borderId="16" xfId="268" applyNumberFormat="1" applyFont="1" applyFill="1" applyBorder="1" applyAlignment="1">
      <alignment horizontal="right" vertical="center"/>
    </xf>
    <xf numFmtId="3" fontId="76" fillId="3" borderId="1" xfId="268" applyNumberFormat="1" applyFont="1" applyFill="1" applyBorder="1" applyAlignment="1">
      <alignment horizontal="right" vertical="center"/>
    </xf>
    <xf numFmtId="3" fontId="10" fillId="3" borderId="16" xfId="0" applyNumberFormat="1" applyFont="1" applyFill="1" applyBorder="1" applyAlignment="1" applyProtection="1">
      <alignment horizontal="right"/>
    </xf>
    <xf numFmtId="3" fontId="10" fillId="3" borderId="1" xfId="0" applyNumberFormat="1" applyFont="1" applyFill="1" applyBorder="1" applyAlignment="1" applyProtection="1">
      <alignment horizontal="right"/>
    </xf>
    <xf numFmtId="172" fontId="10" fillId="0" borderId="0" xfId="0" applyNumberFormat="1" applyFont="1" applyFill="1" applyBorder="1" applyAlignment="1" applyProtection="1"/>
    <xf numFmtId="37" fontId="10" fillId="0" borderId="8" xfId="0" applyFont="1" applyFill="1" applyBorder="1" applyAlignment="1" applyProtection="1">
      <alignment horizontal="right"/>
    </xf>
    <xf numFmtId="165" fontId="10" fillId="0" borderId="0" xfId="0" applyNumberFormat="1" applyFont="1" applyFill="1" applyAlignment="1" applyProtection="1"/>
    <xf numFmtId="1" fontId="10" fillId="0" borderId="1" xfId="0" applyNumberFormat="1" applyFont="1" applyFill="1" applyBorder="1" applyAlignment="1" applyProtection="1"/>
    <xf numFmtId="3" fontId="10" fillId="0" borderId="1" xfId="0" applyNumberFormat="1" applyFont="1" applyBorder="1" applyAlignment="1" applyProtection="1"/>
  </cellXfs>
  <cellStyles count="339">
    <cellStyle name="20% - Accent1 2" xfId="7"/>
    <cellStyle name="20% - Accent1 2 2" xfId="8"/>
    <cellStyle name="20% - Accent1 2 2 2" xfId="236"/>
    <cellStyle name="20% - Accent1 2 3" xfId="325"/>
    <cellStyle name="20% - Accent1 3" xfId="9"/>
    <cellStyle name="20% - Accent1 3 2" xfId="235"/>
    <cellStyle name="20% - Accent1 3 2 2" xfId="269"/>
    <cellStyle name="20% - Accent1 4" xfId="6"/>
    <cellStyle name="20% - Accent1 5" xfId="270"/>
    <cellStyle name="20% - Accent2 2" xfId="11"/>
    <cellStyle name="20% - Accent2 2 2" xfId="12"/>
    <cellStyle name="20% - Accent2 2 2 2" xfId="234"/>
    <cellStyle name="20% - Accent2 2 3" xfId="326"/>
    <cellStyle name="20% - Accent2 3" xfId="13"/>
    <cellStyle name="20% - Accent2 3 2" xfId="233"/>
    <cellStyle name="20% - Accent2 3 2 2" xfId="271"/>
    <cellStyle name="20% - Accent2 4" xfId="10"/>
    <cellStyle name="20% - Accent2 5" xfId="272"/>
    <cellStyle name="20% - Accent3 2" xfId="15"/>
    <cellStyle name="20% - Accent3 2 2" xfId="16"/>
    <cellStyle name="20% - Accent3 2 2 2" xfId="232"/>
    <cellStyle name="20% - Accent3 2 3" xfId="327"/>
    <cellStyle name="20% - Accent3 3" xfId="17"/>
    <cellStyle name="20% - Accent3 3 2" xfId="231"/>
    <cellStyle name="20% - Accent3 3 2 2" xfId="273"/>
    <cellStyle name="20% - Accent3 4" xfId="14"/>
    <cellStyle name="20% - Accent3 5" xfId="274"/>
    <cellStyle name="20% - Accent4 2" xfId="19"/>
    <cellStyle name="20% - Accent4 2 2" xfId="20"/>
    <cellStyle name="20% - Accent4 2 2 2" xfId="230"/>
    <cellStyle name="20% - Accent4 2 3" xfId="328"/>
    <cellStyle name="20% - Accent4 3" xfId="21"/>
    <cellStyle name="20% - Accent4 3 2" xfId="179"/>
    <cellStyle name="20% - Accent4 3 2 2" xfId="275"/>
    <cellStyle name="20% - Accent4 4" xfId="18"/>
    <cellStyle name="20% - Accent4 5" xfId="276"/>
    <cellStyle name="20% - Accent5 2" xfId="23"/>
    <cellStyle name="20% - Accent5 2 2" xfId="24"/>
    <cellStyle name="20% - Accent5 2 2 2" xfId="229"/>
    <cellStyle name="20% - Accent5 2 3" xfId="329"/>
    <cellStyle name="20% - Accent5 3" xfId="25"/>
    <cellStyle name="20% - Accent5 3 2" xfId="228"/>
    <cellStyle name="20% - Accent5 3 2 2" xfId="277"/>
    <cellStyle name="20% - Accent5 4" xfId="22"/>
    <cellStyle name="20% - Accent5 5" xfId="278"/>
    <cellStyle name="20% - Accent6 2" xfId="27"/>
    <cellStyle name="20% - Accent6 2 2" xfId="28"/>
    <cellStyle name="20% - Accent6 2 2 2" xfId="227"/>
    <cellStyle name="20% - Accent6 2 3" xfId="330"/>
    <cellStyle name="20% - Accent6 3" xfId="29"/>
    <cellStyle name="20% - Accent6 3 2" xfId="226"/>
    <cellStyle name="20% - Accent6 3 2 2" xfId="279"/>
    <cellStyle name="20% - Accent6 4" xfId="26"/>
    <cellStyle name="20% - Accent6 5" xfId="280"/>
    <cellStyle name="40% - Accent1 2" xfId="31"/>
    <cellStyle name="40% - Accent1 2 2" xfId="32"/>
    <cellStyle name="40% - Accent1 2 2 2" xfId="225"/>
    <cellStyle name="40% - Accent1 2 3" xfId="331"/>
    <cellStyle name="40% - Accent1 3" xfId="33"/>
    <cellStyle name="40% - Accent1 3 2" xfId="224"/>
    <cellStyle name="40% - Accent1 3 2 2" xfId="281"/>
    <cellStyle name="40% - Accent1 4" xfId="30"/>
    <cellStyle name="40% - Accent1 5" xfId="282"/>
    <cellStyle name="40% - Accent2 2" xfId="35"/>
    <cellStyle name="40% - Accent2 2 2" xfId="36"/>
    <cellStyle name="40% - Accent2 2 2 2" xfId="223"/>
    <cellStyle name="40% - Accent2 2 3" xfId="332"/>
    <cellStyle name="40% - Accent2 3" xfId="37"/>
    <cellStyle name="40% - Accent2 3 2" xfId="222"/>
    <cellStyle name="40% - Accent2 3 2 2" xfId="283"/>
    <cellStyle name="40% - Accent2 4" xfId="34"/>
    <cellStyle name="40% - Accent2 5" xfId="284"/>
    <cellStyle name="40% - Accent3 2" xfId="39"/>
    <cellStyle name="40% - Accent3 2 2" xfId="40"/>
    <cellStyle name="40% - Accent3 2 2 2" xfId="221"/>
    <cellStyle name="40% - Accent3 2 3" xfId="333"/>
    <cellStyle name="40% - Accent3 3" xfId="41"/>
    <cellStyle name="40% - Accent3 3 2" xfId="220"/>
    <cellStyle name="40% - Accent3 3 2 2" xfId="285"/>
    <cellStyle name="40% - Accent3 4" xfId="38"/>
    <cellStyle name="40% - Accent3 5" xfId="286"/>
    <cellStyle name="40% - Accent4 2" xfId="43"/>
    <cellStyle name="40% - Accent4 2 2" xfId="44"/>
    <cellStyle name="40% - Accent4 2 2 2" xfId="219"/>
    <cellStyle name="40% - Accent4 2 3" xfId="334"/>
    <cellStyle name="40% - Accent4 3" xfId="45"/>
    <cellStyle name="40% - Accent4 3 2" xfId="218"/>
    <cellStyle name="40% - Accent4 3 2 2" xfId="287"/>
    <cellStyle name="40% - Accent4 4" xfId="42"/>
    <cellStyle name="40% - Accent4 5" xfId="288"/>
    <cellStyle name="40% - Accent5 2" xfId="47"/>
    <cellStyle name="40% - Accent5 2 2" xfId="48"/>
    <cellStyle name="40% - Accent5 2 2 2" xfId="217"/>
    <cellStyle name="40% - Accent5 2 3" xfId="335"/>
    <cellStyle name="40% - Accent5 3" xfId="49"/>
    <cellStyle name="40% - Accent5 3 2" xfId="216"/>
    <cellStyle name="40% - Accent5 3 2 2" xfId="289"/>
    <cellStyle name="40% - Accent5 4" xfId="46"/>
    <cellStyle name="40% - Accent5 5" xfId="290"/>
    <cellStyle name="40% - Accent6 2" xfId="51"/>
    <cellStyle name="40% - Accent6 2 2" xfId="52"/>
    <cellStyle name="40% - Accent6 2 2 2" xfId="215"/>
    <cellStyle name="40% - Accent6 2 3" xfId="336"/>
    <cellStyle name="40% - Accent6 3" xfId="53"/>
    <cellStyle name="40% - Accent6 3 2" xfId="214"/>
    <cellStyle name="40% - Accent6 3 2 2" xfId="291"/>
    <cellStyle name="40% - Accent6 4" xfId="50"/>
    <cellStyle name="40% - Accent6 5" xfId="292"/>
    <cellStyle name="60% - Accent1 2" xfId="55"/>
    <cellStyle name="60% - Accent1 2 2" xfId="56"/>
    <cellStyle name="60% - Accent1 2 2 2" xfId="213"/>
    <cellStyle name="60% - Accent1 3" xfId="57"/>
    <cellStyle name="60% - Accent1 3 2" xfId="212"/>
    <cellStyle name="60% - Accent1 4" xfId="54"/>
    <cellStyle name="60% - Accent1 5" xfId="293"/>
    <cellStyle name="60% - Accent2 2" xfId="59"/>
    <cellStyle name="60% - Accent2 2 2" xfId="60"/>
    <cellStyle name="60% - Accent2 2 2 2" xfId="211"/>
    <cellStyle name="60% - Accent2 3" xfId="61"/>
    <cellStyle name="60% - Accent2 3 2" xfId="210"/>
    <cellStyle name="60% - Accent2 4" xfId="58"/>
    <cellStyle name="60% - Accent2 5" xfId="294"/>
    <cellStyle name="60% - Accent3 2" xfId="63"/>
    <cellStyle name="60% - Accent3 2 2" xfId="64"/>
    <cellStyle name="60% - Accent3 2 2 2" xfId="209"/>
    <cellStyle name="60% - Accent3 3" xfId="65"/>
    <cellStyle name="60% - Accent3 3 2" xfId="208"/>
    <cellStyle name="60% - Accent3 4" xfId="62"/>
    <cellStyle name="60% - Accent3 5" xfId="295"/>
    <cellStyle name="60% - Accent4 2" xfId="67"/>
    <cellStyle name="60% - Accent4 2 2" xfId="68"/>
    <cellStyle name="60% - Accent4 2 2 2" xfId="207"/>
    <cellStyle name="60% - Accent4 3" xfId="69"/>
    <cellStyle name="60% - Accent4 3 2" xfId="206"/>
    <cellStyle name="60% - Accent4 4" xfId="66"/>
    <cellStyle name="60% - Accent4 5" xfId="296"/>
    <cellStyle name="60% - Accent5 2" xfId="71"/>
    <cellStyle name="60% - Accent5 2 2" xfId="72"/>
    <cellStyle name="60% - Accent5 2 2 2" xfId="205"/>
    <cellStyle name="60% - Accent5 3" xfId="73"/>
    <cellStyle name="60% - Accent5 3 2" xfId="204"/>
    <cellStyle name="60% - Accent5 4" xfId="70"/>
    <cellStyle name="60% - Accent5 5" xfId="297"/>
    <cellStyle name="60% - Accent6 2" xfId="75"/>
    <cellStyle name="60% - Accent6 2 2" xfId="76"/>
    <cellStyle name="60% - Accent6 2 2 2" xfId="203"/>
    <cellStyle name="60% - Accent6 3" xfId="77"/>
    <cellStyle name="60% - Accent6 3 2" xfId="202"/>
    <cellStyle name="60% - Accent6 4" xfId="74"/>
    <cellStyle name="60% - Accent6 5" xfId="298"/>
    <cellStyle name="Accent1 2" xfId="79"/>
    <cellStyle name="Accent1 2 2" xfId="80"/>
    <cellStyle name="Accent1 2 2 2" xfId="201"/>
    <cellStyle name="Accent1 3" xfId="81"/>
    <cellStyle name="Accent1 3 2" xfId="200"/>
    <cellStyle name="Accent1 4" xfId="78"/>
    <cellStyle name="Accent1 5" xfId="299"/>
    <cellStyle name="Accent2 2" xfId="83"/>
    <cellStyle name="Accent2 2 2" xfId="84"/>
    <cellStyle name="Accent2 2 2 2" xfId="199"/>
    <cellStyle name="Accent2 3" xfId="85"/>
    <cellStyle name="Accent2 3 2" xfId="198"/>
    <cellStyle name="Accent2 4" xfId="82"/>
    <cellStyle name="Accent2 5" xfId="300"/>
    <cellStyle name="Accent3 2" xfId="87"/>
    <cellStyle name="Accent3 2 2" xfId="88"/>
    <cellStyle name="Accent3 2 2 2" xfId="197"/>
    <cellStyle name="Accent3 3" xfId="89"/>
    <cellStyle name="Accent3 3 2" xfId="196"/>
    <cellStyle name="Accent3 4" xfId="86"/>
    <cellStyle name="Accent3 5" xfId="301"/>
    <cellStyle name="Accent4 2" xfId="91"/>
    <cellStyle name="Accent4 2 2" xfId="92"/>
    <cellStyle name="Accent4 2 2 2" xfId="195"/>
    <cellStyle name="Accent4 3" xfId="93"/>
    <cellStyle name="Accent4 3 2" xfId="194"/>
    <cellStyle name="Accent4 4" xfId="90"/>
    <cellStyle name="Accent4 5" xfId="302"/>
    <cellStyle name="Accent5 2" xfId="95"/>
    <cellStyle name="Accent5 2 2" xfId="96"/>
    <cellStyle name="Accent5 2 2 2" xfId="193"/>
    <cellStyle name="Accent5 3" xfId="97"/>
    <cellStyle name="Accent5 3 2" xfId="192"/>
    <cellStyle name="Accent5 4" xfId="94"/>
    <cellStyle name="Accent5 5" xfId="303"/>
    <cellStyle name="Accent6 2" xfId="99"/>
    <cellStyle name="Accent6 2 2" xfId="100"/>
    <cellStyle name="Accent6 2 2 2" xfId="191"/>
    <cellStyle name="Accent6 3" xfId="101"/>
    <cellStyle name="Accent6 3 2" xfId="190"/>
    <cellStyle name="Accent6 4" xfId="98"/>
    <cellStyle name="Accent6 5" xfId="304"/>
    <cellStyle name="Bad 2" xfId="103"/>
    <cellStyle name="Bad 2 2" xfId="104"/>
    <cellStyle name="Bad 2 2 2" xfId="189"/>
    <cellStyle name="Bad 3" xfId="105"/>
    <cellStyle name="Bad 3 2" xfId="188"/>
    <cellStyle name="Bad 4" xfId="102"/>
    <cellStyle name="Bad 5" xfId="305"/>
    <cellStyle name="Calculation 2" xfId="107"/>
    <cellStyle name="Calculation 2 2" xfId="108"/>
    <cellStyle name="Calculation 2 2 2" xfId="237"/>
    <cellStyle name="Calculation 3" xfId="109"/>
    <cellStyle name="Calculation 3 2" xfId="187"/>
    <cellStyle name="Calculation 4" xfId="106"/>
    <cellStyle name="Calculation 5" xfId="306"/>
    <cellStyle name="Check Cell 2" xfId="111"/>
    <cellStyle name="Check Cell 2 2" xfId="112"/>
    <cellStyle name="Check Cell 2 2 2" xfId="186"/>
    <cellStyle name="Check Cell 3" xfId="113"/>
    <cellStyle name="Check Cell 3 2" xfId="185"/>
    <cellStyle name="Check Cell 4" xfId="110"/>
    <cellStyle name="Check Cell 5" xfId="307"/>
    <cellStyle name="Comma" xfId="3" builtinId="3"/>
    <cellStyle name="Explanatory Text 2" xfId="115"/>
    <cellStyle name="Explanatory Text 2 2" xfId="116"/>
    <cellStyle name="Explanatory Text 2 2 2" xfId="184"/>
    <cellStyle name="Explanatory Text 3" xfId="117"/>
    <cellStyle name="Explanatory Text 3 2" xfId="183"/>
    <cellStyle name="Explanatory Text 4" xfId="114"/>
    <cellStyle name="Explanatory Text 5" xfId="308"/>
    <cellStyle name="Followed Hyperlink" xfId="118" builtinId="9" customBuiltin="1"/>
    <cellStyle name="Followed Hyperlink 2" xfId="119"/>
    <cellStyle name="Followed Hyperlink 2 2" xfId="120"/>
    <cellStyle name="Followed Hyperlink 2 2 2" xfId="182"/>
    <cellStyle name="Followed Hyperlink 3" xfId="121"/>
    <cellStyle name="Followed Hyperlink 3 2" xfId="181"/>
    <cellStyle name="Followed Hyperlink 4" xfId="180"/>
    <cellStyle name="Followed Hyperlink 5" xfId="309"/>
    <cellStyle name="Good 2" xfId="123"/>
    <cellStyle name="Good 2 2" xfId="124"/>
    <cellStyle name="Good 2 2 2" xfId="238"/>
    <cellStyle name="Good 3" xfId="125"/>
    <cellStyle name="Good 3 2" xfId="239"/>
    <cellStyle name="Good 4" xfId="122"/>
    <cellStyle name="Good 5" xfId="310"/>
    <cellStyle name="Heading 1 2" xfId="127"/>
    <cellStyle name="Heading 1 2 2" xfId="128"/>
    <cellStyle name="Heading 1 2 2 2" xfId="240"/>
    <cellStyle name="Heading 1 3" xfId="129"/>
    <cellStyle name="Heading 1 3 2" xfId="241"/>
    <cellStyle name="Heading 1 4" xfId="126"/>
    <cellStyle name="Heading 1 5" xfId="311"/>
    <cellStyle name="Heading 2 2" xfId="131"/>
    <cellStyle name="Heading 2 2 2" xfId="132"/>
    <cellStyle name="Heading 2 2 2 2" xfId="242"/>
    <cellStyle name="Heading 2 3" xfId="133"/>
    <cellStyle name="Heading 2 3 2" xfId="243"/>
    <cellStyle name="Heading 2 4" xfId="130"/>
    <cellStyle name="Heading 2 5" xfId="312"/>
    <cellStyle name="Heading 3 2" xfId="135"/>
    <cellStyle name="Heading 3 2 2" xfId="136"/>
    <cellStyle name="Heading 3 2 2 2" xfId="244"/>
    <cellStyle name="Heading 3 3" xfId="137"/>
    <cellStyle name="Heading 3 3 2" xfId="245"/>
    <cellStyle name="Heading 3 4" xfId="134"/>
    <cellStyle name="Heading 3 5" xfId="313"/>
    <cellStyle name="Heading 4 2" xfId="139"/>
    <cellStyle name="Heading 4 2 2" xfId="140"/>
    <cellStyle name="Heading 4 2 2 2" xfId="246"/>
    <cellStyle name="Heading 4 3" xfId="141"/>
    <cellStyle name="Heading 4 3 2" xfId="247"/>
    <cellStyle name="Heading 4 4" xfId="138"/>
    <cellStyle name="Heading 4 5" xfId="314"/>
    <cellStyle name="Hyperlink" xfId="1" builtinId="8"/>
    <cellStyle name="Hyperlink 2" xfId="143"/>
    <cellStyle name="Hyperlink 2 2" xfId="144"/>
    <cellStyle name="Hyperlink 2 2 2" xfId="248"/>
    <cellStyle name="Hyperlink 3" xfId="145"/>
    <cellStyle name="Hyperlink 3 2" xfId="249"/>
    <cellStyle name="Hyperlink 4" xfId="142"/>
    <cellStyle name="Hyperlink 5" xfId="315"/>
    <cellStyle name="Input 2" xfId="147"/>
    <cellStyle name="Input 2 2" xfId="148"/>
    <cellStyle name="Input 2 2 2" xfId="250"/>
    <cellStyle name="Input 3" xfId="149"/>
    <cellStyle name="Input 3 2" xfId="251"/>
    <cellStyle name="Input 4" xfId="146"/>
    <cellStyle name="Input 5" xfId="316"/>
    <cellStyle name="Linked Cell 2" xfId="151"/>
    <cellStyle name="Linked Cell 2 2" xfId="152"/>
    <cellStyle name="Linked Cell 2 2 2" xfId="252"/>
    <cellStyle name="Linked Cell 3" xfId="153"/>
    <cellStyle name="Linked Cell 3 2" xfId="253"/>
    <cellStyle name="Linked Cell 4" xfId="150"/>
    <cellStyle name="Linked Cell 5" xfId="317"/>
    <cellStyle name="Neutral 2" xfId="155"/>
    <cellStyle name="Neutral 2 2" xfId="156"/>
    <cellStyle name="Neutral 2 2 2" xfId="254"/>
    <cellStyle name="Neutral 3" xfId="157"/>
    <cellStyle name="Neutral 3 2" xfId="255"/>
    <cellStyle name="Neutral 4" xfId="154"/>
    <cellStyle name="Neutral 5" xfId="318"/>
    <cellStyle name="Normal" xfId="0" builtinId="0"/>
    <cellStyle name="Normal 2" xfId="2"/>
    <cellStyle name="Normal 2 2" xfId="159"/>
    <cellStyle name="Normal 2 2 2" xfId="256"/>
    <cellStyle name="Normal 2 3" xfId="158"/>
    <cellStyle name="Normal 2 4" xfId="337"/>
    <cellStyle name="Normal 3" xfId="160"/>
    <cellStyle name="Normal 3 2" xfId="257"/>
    <cellStyle name="Normal 3 2 2" xfId="319"/>
    <cellStyle name="Normal 4" xfId="5"/>
    <cellStyle name="Normal 5" xfId="320"/>
    <cellStyle name="Normal 6" xfId="268"/>
    <cellStyle name="Note 2" xfId="162"/>
    <cellStyle name="Note 3" xfId="163"/>
    <cellStyle name="Note 3 2" xfId="259"/>
    <cellStyle name="Note 3 3" xfId="258"/>
    <cellStyle name="Note 4" xfId="164"/>
    <cellStyle name="Note 4 2" xfId="165"/>
    <cellStyle name="Note 4 2 2" xfId="261"/>
    <cellStyle name="Note 4 2 3" xfId="321"/>
    <cellStyle name="Note 4 3" xfId="260"/>
    <cellStyle name="Note 4 4" xfId="338"/>
    <cellStyle name="Note 5" xfId="166"/>
    <cellStyle name="Note 6" xfId="161"/>
    <cellStyle name="Output 2" xfId="168"/>
    <cellStyle name="Output 2 2" xfId="169"/>
    <cellStyle name="Output 2 2 2" xfId="262"/>
    <cellStyle name="Output 3" xfId="170"/>
    <cellStyle name="Output 3 2" xfId="263"/>
    <cellStyle name="Output 4" xfId="167"/>
    <cellStyle name="Output 5" xfId="322"/>
    <cellStyle name="Title" xfId="4" builtinId="15" customBuiltin="1"/>
    <cellStyle name="Total 2" xfId="172"/>
    <cellStyle name="Total 2 2" xfId="173"/>
    <cellStyle name="Total 2 2 2" xfId="264"/>
    <cellStyle name="Total 3" xfId="174"/>
    <cellStyle name="Total 3 2" xfId="265"/>
    <cellStyle name="Total 4" xfId="171"/>
    <cellStyle name="Total 5" xfId="323"/>
    <cellStyle name="Warning Text 2" xfId="176"/>
    <cellStyle name="Warning Text 2 2" xfId="177"/>
    <cellStyle name="Warning Text 2 2 2" xfId="266"/>
    <cellStyle name="Warning Text 3" xfId="178"/>
    <cellStyle name="Warning Text 3 2" xfId="267"/>
    <cellStyle name="Warning Text 4" xfId="175"/>
    <cellStyle name="Warning Text 5" xfId="3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66CC"/>
      <color rgb="FF003399"/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Change in Federal Support for Research and Development at Universities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102 (101)'!$D$5:$E$6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102 (101)'!$D$10:$E$10</c:f>
              <c:numCache>
                <c:formatCode>#,##0.0</c:formatCode>
                <c:ptCount val="2"/>
                <c:pt idx="0">
                  <c:v>21.256766081422985</c:v>
                </c:pt>
                <c:pt idx="1">
                  <c:v>-13.349494673586449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1-4E34-A1D2-9D7C0544ACA0}"/>
            </c:ext>
          </c:extLst>
        </c:ser>
        <c:ser>
          <c:idx val="1"/>
          <c:order val="1"/>
          <c:tx>
            <c:strRef>
              <c:f>'Table 102 (101)'!$A$8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102 (101)'!$D$5:$E$6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102 (101)'!$D$8:$E$8</c:f>
              <c:numCache>
                <c:formatCode>#,##0.0</c:formatCode>
                <c:ptCount val="2"/>
                <c:pt idx="0">
                  <c:v>38.322140423868738</c:v>
                </c:pt>
                <c:pt idx="1">
                  <c:v>-16.891027198770701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1-4E34-A1D2-9D7C0544ACA0}"/>
            </c:ext>
          </c:extLst>
        </c:ser>
        <c:ser>
          <c:idx val="0"/>
          <c:order val="2"/>
          <c:tx>
            <c:strRef>
              <c:f>'Table 102 (101)'!$A$7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102 (101)'!$D$5:$E$6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102 (101)'!$D$7:$E$7</c:f>
              <c:numCache>
                <c:formatCode>#,##0.0</c:formatCode>
                <c:ptCount val="2"/>
                <c:pt idx="0">
                  <c:v>34.163622569215995</c:v>
                </c:pt>
                <c:pt idx="1">
                  <c:v>-14.397625328830966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1-4E34-A1D2-9D7C0544A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830056"/>
        <c:axId val="215083040"/>
      </c:barChart>
      <c:catAx>
        <c:axId val="21583005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n-US"/>
          </a:p>
        </c:txPr>
        <c:crossAx val="215083040"/>
        <c:crosses val="autoZero"/>
        <c:auto val="1"/>
        <c:lblAlgn val="ctr"/>
        <c:lblOffset val="100"/>
        <c:noMultiLvlLbl val="1"/>
      </c:catAx>
      <c:valAx>
        <c:axId val="2150830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83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8849518810151"/>
          <c:y val="0.19737814480507013"/>
          <c:w val="0.74475612423447091"/>
          <c:h val="4.410466679469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Federal Support for Research and Development,  </a:t>
            </a:r>
            <a:r>
              <a:rPr lang="en-US" sz="1200" b="1" i="0" u="none" strike="noStrike" baseline="0"/>
              <a:t>Top 100 </a:t>
            </a:r>
            <a:r>
              <a:rPr lang="en-US" sz="1200"/>
              <a:t>Universities, 2006-07 to 2011-12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'Table 104 (103)'!$A$23</c:f>
              <c:strCache>
                <c:ptCount val="1"/>
                <c:pt idx="0">
                  <c:v>Total to universities in SREB states ranked 1 to 100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 (103)'!$E$23</c:f>
              <c:numCache>
                <c:formatCode>0.0_)</c:formatCode>
                <c:ptCount val="1"/>
                <c:pt idx="0">
                  <c:v>-17.674509951314064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643-8389-6D70ADAEFA2C}"/>
            </c:ext>
          </c:extLst>
        </c:ser>
        <c:ser>
          <c:idx val="2"/>
          <c:order val="1"/>
          <c:tx>
            <c:strRef>
              <c:f>'Table 104 (103)'!$A$11</c:f>
              <c:strCache>
                <c:ptCount val="1"/>
                <c:pt idx="0">
                  <c:v>Total to top 10 universities</c:v>
                </c:pt>
              </c:strCache>
            </c:strRef>
          </c:tx>
          <c:spPr>
            <a:solidFill>
              <a:srgbClr val="00CCFF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 (103)'!$E$11</c:f>
              <c:numCache>
                <c:formatCode>0.0_)</c:formatCode>
                <c:ptCount val="1"/>
                <c:pt idx="0">
                  <c:v>-6.6774567254966959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643-8389-6D70ADAEFA2C}"/>
            </c:ext>
          </c:extLst>
        </c:ser>
        <c:ser>
          <c:idx val="1"/>
          <c:order val="2"/>
          <c:tx>
            <c:strRef>
              <c:f>'Table 104 (103)'!$A$10</c:f>
              <c:strCache>
                <c:ptCount val="1"/>
                <c:pt idx="0">
                  <c:v>Total to top 100 universities</c:v>
                </c:pt>
              </c:strCache>
            </c:strRef>
          </c:tx>
          <c:spPr>
            <a:solidFill>
              <a:srgbClr val="0066CC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 (103)'!$E$10</c:f>
              <c:numCache>
                <c:formatCode>0.0_)</c:formatCode>
                <c:ptCount val="1"/>
                <c:pt idx="0">
                  <c:v>4.2916494251590773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643-8389-6D70ADAEFA2C}"/>
            </c:ext>
          </c:extLst>
        </c:ser>
        <c:ser>
          <c:idx val="0"/>
          <c:order val="3"/>
          <c:tx>
            <c:strRef>
              <c:f>'Table 104 (103)'!$A$9</c:f>
              <c:strCache>
                <c:ptCount val="1"/>
                <c:pt idx="0">
                  <c:v>Total to all universities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104 (103)'!$E$9</c:f>
              <c:numCache>
                <c:formatCode>0.0_)</c:formatCode>
                <c:ptCount val="1"/>
                <c:pt idx="0">
                  <c:v>-15.451528564632738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2-4643-8389-6D70ADAEF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16672"/>
        <c:axId val="215735088"/>
      </c:barChart>
      <c:catAx>
        <c:axId val="215716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735088"/>
        <c:crosses val="autoZero"/>
        <c:auto val="1"/>
        <c:lblAlgn val="ctr"/>
        <c:lblOffset val="100"/>
        <c:noMultiLvlLbl val="0"/>
      </c:catAx>
      <c:valAx>
        <c:axId val="215735088"/>
        <c:scaling>
          <c:orientation val="minMax"/>
        </c:scaling>
        <c:delete val="1"/>
        <c:axPos val="b"/>
        <c:numFmt formatCode="0.0_)" sourceLinked="1"/>
        <c:majorTickMark val="out"/>
        <c:minorTickMark val="none"/>
        <c:tickLblPos val="none"/>
        <c:crossAx val="215716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67039015980990557"/>
          <c:y val="0.25977150095613927"/>
          <c:w val="0.31294313210848645"/>
          <c:h val="0.618738265100672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275167</xdr:colOff>
      <xdr:row>2</xdr:row>
      <xdr:rowOff>21167</xdr:rowOff>
    </xdr:from>
    <xdr:to>
      <xdr:col>12</xdr:col>
      <xdr:colOff>550333</xdr:colOff>
      <xdr:row>34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550334</xdr:colOff>
      <xdr:row>29</xdr:row>
      <xdr:rowOff>158749</xdr:rowOff>
    </xdr:from>
    <xdr:to>
      <xdr:col>13</xdr:col>
      <xdr:colOff>318559</xdr:colOff>
      <xdr:row>41</xdr:row>
      <xdr:rowOff>106889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9334" y="4762499"/>
          <a:ext cx="1609725" cy="1853140"/>
        </a:xfrm>
        <a:prstGeom prst="wedgeEllipseCallout">
          <a:avLst>
            <a:gd name="adj1" fmla="val -104625"/>
            <a:gd name="adj2" fmla="val -324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635000</xdr:colOff>
      <xdr:row>0</xdr:row>
      <xdr:rowOff>116417</xdr:rowOff>
    </xdr:from>
    <xdr:to>
      <xdr:col>21</xdr:col>
      <xdr:colOff>190500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tatistic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tatistics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tatistic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be/sr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be/srs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be/sr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17"/>
  <sheetViews>
    <sheetView showGridLines="0" tabSelected="1" view="pageBreakPreview" topLeftCell="A31" zoomScaleNormal="100" zoomScaleSheetLayoutView="100" workbookViewId="0">
      <selection activeCell="H68" sqref="H68"/>
    </sheetView>
  </sheetViews>
  <sheetFormatPr defaultRowHeight="12.75"/>
  <cols>
    <col min="1" max="1" width="8.42578125" style="101" customWidth="1"/>
    <col min="2" max="2" width="27.7109375" style="101" customWidth="1"/>
    <col min="3" max="5" width="17.7109375" style="102" customWidth="1"/>
  </cols>
  <sheetData>
    <row r="1" spans="1:5">
      <c r="A1" s="84" t="s">
        <v>601</v>
      </c>
      <c r="B1" s="85"/>
      <c r="C1" s="86"/>
      <c r="D1" s="86"/>
      <c r="E1" s="86"/>
    </row>
    <row r="2" spans="1:5">
      <c r="A2" s="12" t="s">
        <v>300</v>
      </c>
      <c r="B2" s="87"/>
      <c r="C2" s="88"/>
      <c r="D2" s="88"/>
      <c r="E2" s="88"/>
    </row>
    <row r="3" spans="1:5">
      <c r="A3" s="89"/>
      <c r="B3" s="127"/>
      <c r="C3" s="90"/>
      <c r="D3" s="90"/>
      <c r="E3" s="90"/>
    </row>
    <row r="4" spans="1:5">
      <c r="A4" s="91"/>
      <c r="B4" s="91"/>
      <c r="C4" s="5" t="s">
        <v>168</v>
      </c>
      <c r="D4" s="156" t="s">
        <v>302</v>
      </c>
      <c r="E4" s="105"/>
    </row>
    <row r="5" spans="1:5">
      <c r="A5" s="104"/>
      <c r="B5" s="104"/>
      <c r="C5" s="66" t="s">
        <v>264</v>
      </c>
      <c r="D5" s="55" t="s">
        <v>602</v>
      </c>
      <c r="E5" s="50" t="s">
        <v>604</v>
      </c>
    </row>
    <row r="6" spans="1:5">
      <c r="A6" s="103"/>
      <c r="B6" s="103"/>
      <c r="C6" s="183" t="s">
        <v>595</v>
      </c>
      <c r="D6" s="182" t="s">
        <v>603</v>
      </c>
      <c r="E6" s="183" t="s">
        <v>595</v>
      </c>
    </row>
    <row r="7" spans="1:5">
      <c r="A7" s="92" t="s">
        <v>301</v>
      </c>
      <c r="B7" s="92"/>
      <c r="C7" s="128">
        <f>+'By State'!AE4</f>
        <v>27259628</v>
      </c>
      <c r="D7" s="123">
        <f>(('By State'!Z4-'By State'!U4)/'By State'!U4)*100</f>
        <v>34.163622569215995</v>
      </c>
      <c r="E7" s="120">
        <f>(('By State'!AE4-'By State'!Z4)/'By State'!Z4)*100</f>
        <v>-14.397625328830966</v>
      </c>
    </row>
    <row r="8" spans="1:5">
      <c r="A8" s="93" t="s">
        <v>294</v>
      </c>
      <c r="B8" s="93"/>
      <c r="C8" s="93">
        <f>+'By State'!AE5</f>
        <v>7953225.1000000006</v>
      </c>
      <c r="D8" s="124">
        <f>(('By State'!Z5-'By State'!U5)/'By State'!U5)*100</f>
        <v>38.322140423868738</v>
      </c>
      <c r="E8" s="94">
        <f>(('By State'!AE5-'By State'!Z5)/'By State'!Z5)*100</f>
        <v>-16.891027198770701</v>
      </c>
    </row>
    <row r="9" spans="1:5">
      <c r="A9" s="93" t="s">
        <v>295</v>
      </c>
      <c r="B9" s="93"/>
      <c r="C9" s="94">
        <f>(C8/$C$7)*100</f>
        <v>29.175838716507801</v>
      </c>
      <c r="D9" s="124"/>
      <c r="E9" s="94"/>
    </row>
    <row r="10" spans="1:5">
      <c r="A10" s="95" t="s">
        <v>170</v>
      </c>
      <c r="B10" s="95"/>
      <c r="C10" s="95">
        <f>+'By State'!AE7</f>
        <v>342605.7</v>
      </c>
      <c r="D10" s="125">
        <f>(('By State'!Z7-'By State'!U7)/'By State'!U7)*100</f>
        <v>21.256766081422985</v>
      </c>
      <c r="E10" s="121">
        <f>(('By State'!AE7-'By State'!Z7)/'By State'!Z7)*100</f>
        <v>-13.349494673586449</v>
      </c>
    </row>
    <row r="11" spans="1:5">
      <c r="A11" s="95" t="s">
        <v>171</v>
      </c>
      <c r="B11" s="95"/>
      <c r="C11" s="95">
        <f>+'By State'!AE8</f>
        <v>55414.2</v>
      </c>
      <c r="D11" s="125">
        <f>(('By State'!Z8-'By State'!U8)/'By State'!U8)*100</f>
        <v>24.141850803781089</v>
      </c>
      <c r="E11" s="121">
        <f>(('By State'!AE8-'By State'!Z8)/'By State'!Z8)*100</f>
        <v>-46.248651710678459</v>
      </c>
    </row>
    <row r="12" spans="1:5">
      <c r="A12" s="95" t="s">
        <v>172</v>
      </c>
      <c r="B12" s="95"/>
      <c r="C12" s="95">
        <f>+'By State'!AE9</f>
        <v>91523.8</v>
      </c>
      <c r="D12" s="125">
        <f>(('By State'!Z9-'By State'!U9)/'By State'!U9)*100</f>
        <v>89.293115589685115</v>
      </c>
      <c r="E12" s="121">
        <f>(('By State'!AE9-'By State'!Z9)/'By State'!Z9)*100</f>
        <v>-18.932454193246652</v>
      </c>
    </row>
    <row r="13" spans="1:5">
      <c r="A13" s="95" t="s">
        <v>173</v>
      </c>
      <c r="B13" s="95"/>
      <c r="C13" s="95">
        <f>+'By State'!AE10</f>
        <v>625298.1</v>
      </c>
      <c r="D13" s="125">
        <f>(('By State'!Z10-'By State'!U10)/'By State'!U10)*100</f>
        <v>45.843871336444785</v>
      </c>
      <c r="E13" s="121">
        <f>(('By State'!AE10-'By State'!Z10)/'By State'!Z10)*100</f>
        <v>-19.927077458782751</v>
      </c>
    </row>
    <row r="14" spans="1:5">
      <c r="A14" s="96" t="s">
        <v>174</v>
      </c>
      <c r="B14" s="96"/>
      <c r="C14" s="93">
        <f>+'By State'!AE11</f>
        <v>753518</v>
      </c>
      <c r="D14" s="124">
        <f>(('By State'!Z11-'By State'!U11)/'By State'!U11)*100</f>
        <v>53.104914143629678</v>
      </c>
      <c r="E14" s="94">
        <f>(('By State'!AE11-'By State'!Z11)/'By State'!Z11)*100</f>
        <v>-3.1850273021979936</v>
      </c>
    </row>
    <row r="15" spans="1:5">
      <c r="A15" s="96" t="s">
        <v>175</v>
      </c>
      <c r="B15" s="96"/>
      <c r="C15" s="93">
        <f>+'By State'!AE12</f>
        <v>187486.5</v>
      </c>
      <c r="D15" s="124">
        <f>(('By State'!Z12-'By State'!U12)/'By State'!U12)*100</f>
        <v>33.231983845873742</v>
      </c>
      <c r="E15" s="94">
        <f>(('By State'!AE12-'By State'!Z12)/'By State'!Z12)*100</f>
        <v>-22.362077168956006</v>
      </c>
    </row>
    <row r="16" spans="1:5">
      <c r="A16" s="96" t="s">
        <v>176</v>
      </c>
      <c r="B16" s="96"/>
      <c r="C16" s="93">
        <f>+'By State'!AE13</f>
        <v>151155.4</v>
      </c>
      <c r="D16" s="124">
        <f>(('By State'!Z13-'By State'!U13)/'By State'!U13)*100</f>
        <v>7.4459946848899063</v>
      </c>
      <c r="E16" s="94">
        <f>(('By State'!AE13-'By State'!Z13)/'By State'!Z13)*100</f>
        <v>-33.238255166949202</v>
      </c>
    </row>
    <row r="17" spans="1:5">
      <c r="A17" s="96" t="s">
        <v>177</v>
      </c>
      <c r="B17" s="96"/>
      <c r="C17" s="93">
        <f>+'By State'!AE14</f>
        <v>1819864.4</v>
      </c>
      <c r="D17" s="124">
        <f>(('By State'!Z14-'By State'!U14)/'By State'!U14)*100</f>
        <v>37.813138825475868</v>
      </c>
      <c r="E17" s="94">
        <f>(('By State'!AE14-'By State'!Z14)/'By State'!Z14)*100</f>
        <v>-4.5106796759396754</v>
      </c>
    </row>
    <row r="18" spans="1:5">
      <c r="A18" s="95" t="s">
        <v>178</v>
      </c>
      <c r="B18" s="95"/>
      <c r="C18" s="95">
        <f>+'By State'!AE15</f>
        <v>101661.8</v>
      </c>
      <c r="D18" s="125">
        <f>(('By State'!Z15-'By State'!U15)/'By State'!U15)*100</f>
        <v>-2.080467781430607</v>
      </c>
      <c r="E18" s="121">
        <f>(('By State'!AE15-'By State'!Z15)/'By State'!Z15)*100</f>
        <v>-35.962684404802395</v>
      </c>
    </row>
    <row r="19" spans="1:5">
      <c r="A19" s="95" t="s">
        <v>179</v>
      </c>
      <c r="B19" s="95"/>
      <c r="C19" s="95">
        <f>+'By State'!AE16</f>
        <v>1171335</v>
      </c>
      <c r="D19" s="125">
        <f>(('By State'!Z16-'By State'!U16)/'By State'!U16)*100</f>
        <v>42.116748902525721</v>
      </c>
      <c r="E19" s="121">
        <f>(('By State'!AE16-'By State'!Z16)/'By State'!Z16)*100</f>
        <v>-13.066308245057664</v>
      </c>
    </row>
    <row r="20" spans="1:5">
      <c r="A20" s="95" t="s">
        <v>180</v>
      </c>
      <c r="B20" s="95"/>
      <c r="C20" s="95">
        <f>+'By State'!AE17</f>
        <v>114548.7</v>
      </c>
      <c r="D20" s="125">
        <f>(('By State'!Z17-'By State'!U17)/'By State'!U17)*100</f>
        <v>47.169936877329071</v>
      </c>
      <c r="E20" s="121">
        <f>(('By State'!AE17-'By State'!Z17)/'By State'!Z17)*100</f>
        <v>-26.007389655773817</v>
      </c>
    </row>
    <row r="21" spans="1:5">
      <c r="A21" s="95" t="s">
        <v>181</v>
      </c>
      <c r="B21" s="95"/>
      <c r="C21" s="95">
        <f>+'By State'!AE18</f>
        <v>196139.8</v>
      </c>
      <c r="D21" s="125">
        <f>(('By State'!Z18-'By State'!U18)/'By State'!U18)*100</f>
        <v>61.656095544437939</v>
      </c>
      <c r="E21" s="121">
        <f>(('By State'!AE18-'By State'!Z18)/'By State'!Z18)*100</f>
        <v>-26.777715973106265</v>
      </c>
    </row>
    <row r="22" spans="1:5">
      <c r="A22" s="97" t="s">
        <v>182</v>
      </c>
      <c r="B22" s="97"/>
      <c r="C22" s="93">
        <f>+'By State'!AE19</f>
        <v>469465.59999999998</v>
      </c>
      <c r="D22" s="124">
        <f>(('By State'!Z19-'By State'!U19)/'By State'!U19)*100</f>
        <v>48.268770864946895</v>
      </c>
      <c r="E22" s="94">
        <f>(('By State'!AE19-'By State'!Z19)/'By State'!Z19)*100</f>
        <v>-23.124375697990121</v>
      </c>
    </row>
    <row r="23" spans="1:5">
      <c r="A23" s="97" t="s">
        <v>183</v>
      </c>
      <c r="B23" s="97"/>
      <c r="C23" s="93">
        <f>+'By State'!AE20</f>
        <v>1362501.9</v>
      </c>
      <c r="D23" s="124">
        <f>(('By State'!Z20-'By State'!U20)/'By State'!U20)*100</f>
        <v>35.445312459276899</v>
      </c>
      <c r="E23" s="94">
        <f>(('By State'!AE20-'By State'!Z20)/'By State'!Z20)*100</f>
        <v>-25.092395995403844</v>
      </c>
    </row>
    <row r="24" spans="1:5">
      <c r="A24" s="97" t="s">
        <v>184</v>
      </c>
      <c r="B24" s="97"/>
      <c r="C24" s="93">
        <f>+'By State'!AE21</f>
        <v>467180.3</v>
      </c>
      <c r="D24" s="124">
        <f>(('By State'!Z21-'By State'!U21)/'By State'!U21)*100</f>
        <v>35.529042585513402</v>
      </c>
      <c r="E24" s="94">
        <f>(('By State'!AE21-'By State'!Z21)/'By State'!Z21)*100</f>
        <v>-21.842222370930507</v>
      </c>
    </row>
    <row r="25" spans="1:5">
      <c r="A25" s="98" t="s">
        <v>185</v>
      </c>
      <c r="B25" s="98"/>
      <c r="C25" s="92">
        <f>+'By State'!AE22</f>
        <v>43525.9</v>
      </c>
      <c r="D25" s="123">
        <f>(('By State'!Z22-'By State'!U22)/'By State'!U22)*100</f>
        <v>28.072969719418467</v>
      </c>
      <c r="E25" s="120">
        <f>(('By State'!AE22-'By State'!Z22)/'By State'!Z22)*100</f>
        <v>-37.058551328214243</v>
      </c>
    </row>
    <row r="26" spans="1:5">
      <c r="A26" s="93" t="s">
        <v>296</v>
      </c>
      <c r="B26" s="93"/>
      <c r="C26" s="93">
        <f>+'By State'!AE23</f>
        <v>6811054.7999999998</v>
      </c>
      <c r="D26" s="124">
        <f>(('By State'!Z23-'By State'!U23)/'By State'!U23)*100</f>
        <v>24.923313635302986</v>
      </c>
      <c r="E26" s="94">
        <f>(('By State'!AE23-'By State'!Z23)/'By State'!Z23)*100</f>
        <v>-10.908047799259437</v>
      </c>
    </row>
    <row r="27" spans="1:5">
      <c r="A27" s="93" t="s">
        <v>295</v>
      </c>
      <c r="B27" s="93"/>
      <c r="C27" s="94">
        <f>(C26/$C$7)*100</f>
        <v>24.985868479203017</v>
      </c>
      <c r="D27" s="124"/>
      <c r="E27" s="94"/>
    </row>
    <row r="28" spans="1:5">
      <c r="A28" s="95" t="s">
        <v>188</v>
      </c>
      <c r="B28" s="95"/>
      <c r="C28" s="95">
        <f>+'By State'!AE25</f>
        <v>66026.3</v>
      </c>
      <c r="D28" s="125">
        <f>(('By State'!Z25-'By State'!U25)/'By State'!U25)*100</f>
        <v>15.809393115477343</v>
      </c>
      <c r="E28" s="121">
        <f>(('By State'!AE25-'By State'!Z25)/'By State'!Z25)*100</f>
        <v>-26.880283148521183</v>
      </c>
    </row>
    <row r="29" spans="1:5">
      <c r="A29" s="95" t="s">
        <v>189</v>
      </c>
      <c r="B29" s="95"/>
      <c r="C29" s="95">
        <f>+'By State'!AE26</f>
        <v>338536</v>
      </c>
      <c r="D29" s="125">
        <f>(('By State'!Z26-'By State'!U26)/'By State'!U26)*100</f>
        <v>49.143085223519037</v>
      </c>
      <c r="E29" s="121">
        <f>(('By State'!AE26-'By State'!Z26)/'By State'!Z26)*100</f>
        <v>-21.896542495759554</v>
      </c>
    </row>
    <row r="30" spans="1:5">
      <c r="A30" s="95" t="s">
        <v>190</v>
      </c>
      <c r="B30" s="95"/>
      <c r="C30" s="95">
        <f>+'By State'!AE27</f>
        <v>3908676.2</v>
      </c>
      <c r="D30" s="125">
        <f>(('By State'!Z27-'By State'!U27)/'By State'!U27)*100</f>
        <v>22.65338842401707</v>
      </c>
      <c r="E30" s="121">
        <f>(('By State'!AE27-'By State'!Z27)/'By State'!Z27)*100</f>
        <v>-7.858062315410602</v>
      </c>
    </row>
    <row r="31" spans="1:5">
      <c r="A31" s="95" t="s">
        <v>191</v>
      </c>
      <c r="B31" s="95"/>
      <c r="C31" s="95">
        <f>+'By State'!AE28</f>
        <v>546748.5</v>
      </c>
      <c r="D31" s="125">
        <f>(('By State'!Z28-'By State'!U28)/'By State'!U28)*100</f>
        <v>21.18525754666096</v>
      </c>
      <c r="E31" s="121">
        <f>(('By State'!AE28-'By State'!Z28)/'By State'!Z28)*100</f>
        <v>-20.730849796618077</v>
      </c>
    </row>
    <row r="32" spans="1:5">
      <c r="A32" s="96" t="s">
        <v>193</v>
      </c>
      <c r="B32" s="96"/>
      <c r="C32" s="93">
        <f>+'By State'!AE29</f>
        <v>160302.6</v>
      </c>
      <c r="D32" s="124">
        <f>(('By State'!Z29-'By State'!U29)/'By State'!U29)*100</f>
        <v>9.7104666540714213</v>
      </c>
      <c r="E32" s="94">
        <f>(('By State'!AE29-'By State'!Z29)/'By State'!Z29)*100</f>
        <v>-13.733807188768681</v>
      </c>
    </row>
    <row r="33" spans="1:5">
      <c r="A33" s="96" t="s">
        <v>194</v>
      </c>
      <c r="B33" s="96"/>
      <c r="C33" s="93">
        <f>+'By State'!AE30</f>
        <v>34036.800000000003</v>
      </c>
      <c r="D33" s="124">
        <f>(('By State'!Z30-'By State'!U30)/'By State'!U30)*100</f>
        <v>51.25320496049396</v>
      </c>
      <c r="E33" s="94">
        <f>(('By State'!AE30-'By State'!Z30)/'By State'!Z30)*100</f>
        <v>-41.125025946170339</v>
      </c>
    </row>
    <row r="34" spans="1:5">
      <c r="A34" s="96" t="s">
        <v>204</v>
      </c>
      <c r="B34" s="96"/>
      <c r="C34" s="93">
        <f>+'By State'!AE31</f>
        <v>69578.5</v>
      </c>
      <c r="D34" s="124">
        <f>(('By State'!Z31-'By State'!U31)/'By State'!U31)*100</f>
        <v>60.440447196220546</v>
      </c>
      <c r="E34" s="94">
        <f>(('By State'!AE31-'By State'!Z31)/'By State'!Z31)*100</f>
        <v>-36.372573226157492</v>
      </c>
    </row>
    <row r="35" spans="1:5">
      <c r="A35" s="96" t="s">
        <v>206</v>
      </c>
      <c r="B35" s="96"/>
      <c r="C35" s="93">
        <f>+'By State'!AE32</f>
        <v>61143</v>
      </c>
      <c r="D35" s="124">
        <f>(('By State'!Z32-'By State'!U32)/'By State'!U32)*100</f>
        <v>16.515308945173871</v>
      </c>
      <c r="E35" s="94">
        <f>(('By State'!AE32-'By State'!Z32)/'By State'!Z32)*100</f>
        <v>-29.188381627406017</v>
      </c>
    </row>
    <row r="36" spans="1:5">
      <c r="A36" s="95" t="s">
        <v>209</v>
      </c>
      <c r="B36" s="95"/>
      <c r="C36" s="95">
        <f>+'By State'!AE33</f>
        <v>188561.2</v>
      </c>
      <c r="D36" s="125">
        <f>(('By State'!Z33-'By State'!U33)/'By State'!U33)*100</f>
        <v>16.397116938575692</v>
      </c>
      <c r="E36" s="121">
        <f>(('By State'!AE33-'By State'!Z33)/'By State'!Z33)*100</f>
        <v>-4.4495343109930925</v>
      </c>
    </row>
    <row r="37" spans="1:5">
      <c r="A37" s="95" t="s">
        <v>213</v>
      </c>
      <c r="B37" s="95"/>
      <c r="C37" s="95">
        <f>+'By State'!AE34</f>
        <v>373971.3</v>
      </c>
      <c r="D37" s="125">
        <f>(('By State'!Z34-'By State'!U34)/'By State'!U34)*100</f>
        <v>47.779501211244529</v>
      </c>
      <c r="E37" s="121">
        <f>(('By State'!AE34-'By State'!Z34)/'By State'!Z34)*100</f>
        <v>-11.793396733746571</v>
      </c>
    </row>
    <row r="38" spans="1:5">
      <c r="A38" s="95" t="s">
        <v>217</v>
      </c>
      <c r="B38" s="95"/>
      <c r="C38" s="95">
        <f>+'By State'!AE35</f>
        <v>294820.8</v>
      </c>
      <c r="D38" s="125">
        <f>(('By State'!Z35-'By State'!U35)/'By State'!U35)*100</f>
        <v>24.584386858668623</v>
      </c>
      <c r="E38" s="121">
        <f>(('By State'!AE35-'By State'!Z35)/'By State'!Z35)*100</f>
        <v>-1.426078117999509</v>
      </c>
    </row>
    <row r="39" spans="1:5">
      <c r="A39" s="95" t="s">
        <v>219</v>
      </c>
      <c r="B39" s="95"/>
      <c r="C39" s="95">
        <f>+'By State'!AE36</f>
        <v>740867.2</v>
      </c>
      <c r="D39" s="125">
        <f>(('By State'!Z36-'By State'!U36)/'By State'!U36)*100</f>
        <v>22.016613825853636</v>
      </c>
      <c r="E39" s="121">
        <f>(('By State'!AE36-'By State'!Z36)/'By State'!Z36)*100</f>
        <v>-6.9574401551238525</v>
      </c>
    </row>
    <row r="40" spans="1:5">
      <c r="A40" s="99" t="s">
        <v>221</v>
      </c>
      <c r="B40" s="99"/>
      <c r="C40" s="99">
        <f>+'By State'!AE37</f>
        <v>27786.400000000001</v>
      </c>
      <c r="D40" s="126">
        <f>(('By State'!Z37-'By State'!U37)/'By State'!U37)*100</f>
        <v>36.730525713818878</v>
      </c>
      <c r="E40" s="122">
        <f>(('By State'!AE37-'By State'!Z37)/'By State'!Z37)*100</f>
        <v>-16.988617691871056</v>
      </c>
    </row>
    <row r="41" spans="1:5">
      <c r="A41" s="93" t="s">
        <v>297</v>
      </c>
      <c r="B41" s="93"/>
      <c r="C41" s="93">
        <f>+'By State'!AE38</f>
        <v>5358547.3</v>
      </c>
      <c r="D41" s="124">
        <f>(('By State'!Z38-'By State'!U38)/'By State'!U38)*100</f>
        <v>39.24277263116479</v>
      </c>
      <c r="E41" s="94">
        <f>(('By State'!AE38-'By State'!Z38)/'By State'!Z38)*100</f>
        <v>-16.442297073836158</v>
      </c>
    </row>
    <row r="42" spans="1:5">
      <c r="A42" s="93" t="s">
        <v>295</v>
      </c>
      <c r="B42" s="93"/>
      <c r="C42" s="94">
        <f>(C41/$C$7)*100</f>
        <v>19.657448370168513</v>
      </c>
      <c r="D42" s="124"/>
      <c r="E42" s="94"/>
    </row>
    <row r="43" spans="1:5">
      <c r="A43" s="95" t="s">
        <v>195</v>
      </c>
      <c r="B43" s="95"/>
      <c r="C43" s="95">
        <f>+'By State'!AE40</f>
        <v>1069226</v>
      </c>
      <c r="D43" s="125">
        <f>(('By State'!Z40-'By State'!U40)/'By State'!U40)*100</f>
        <v>37.885784275857112</v>
      </c>
      <c r="E43" s="121">
        <f>(('By State'!AE40-'By State'!Z40)/'By State'!Z40)*100</f>
        <v>-13.182430441468618</v>
      </c>
    </row>
    <row r="44" spans="1:5">
      <c r="A44" s="95" t="s">
        <v>196</v>
      </c>
      <c r="B44" s="95"/>
      <c r="C44" s="95">
        <f>+'By State'!AE41</f>
        <v>413504.8</v>
      </c>
      <c r="D44" s="125">
        <f>(('By State'!Z41-'By State'!U41)/'By State'!U41)*100</f>
        <v>58.810692999639244</v>
      </c>
      <c r="E44" s="121">
        <f>(('By State'!AE41-'By State'!Z41)/'By State'!Z41)*100</f>
        <v>-22.367845228625459</v>
      </c>
    </row>
    <row r="45" spans="1:5">
      <c r="A45" s="95" t="s">
        <v>197</v>
      </c>
      <c r="B45" s="95"/>
      <c r="C45" s="95">
        <f>+'By State'!AE42</f>
        <v>259395.7</v>
      </c>
      <c r="D45" s="125">
        <f>(('By State'!Z42-'By State'!U42)/'By State'!U42)*100</f>
        <v>19.644117475501623</v>
      </c>
      <c r="E45" s="121">
        <f>(('By State'!AE42-'By State'!Z42)/'By State'!Z42)*100</f>
        <v>-20.961392321366425</v>
      </c>
    </row>
    <row r="46" spans="1:5">
      <c r="A46" s="95" t="s">
        <v>198</v>
      </c>
      <c r="B46" s="95"/>
      <c r="C46" s="95">
        <f>+'By State'!AE43</f>
        <v>148988.9</v>
      </c>
      <c r="D46" s="125">
        <f>(('By State'!Z43-'By State'!U43)/'By State'!U43)*100</f>
        <v>47.121758660586671</v>
      </c>
      <c r="E46" s="121">
        <f>(('By State'!AE43-'By State'!Z43)/'By State'!Z43)*100</f>
        <v>-23.418473662730392</v>
      </c>
    </row>
    <row r="47" spans="1:5">
      <c r="A47" s="96" t="s">
        <v>201</v>
      </c>
      <c r="B47" s="96"/>
      <c r="C47" s="93">
        <f>+'By State'!AE44</f>
        <v>1126468.8999999999</v>
      </c>
      <c r="D47" s="124">
        <f>(('By State'!Z44-'By State'!U44)/'By State'!U44)*100</f>
        <v>44.768469666031713</v>
      </c>
      <c r="E47" s="94">
        <f>(('By State'!AE44-'By State'!Z44)/'By State'!Z44)*100</f>
        <v>6.6338094832400829</v>
      </c>
    </row>
    <row r="48" spans="1:5">
      <c r="A48" s="96" t="s">
        <v>202</v>
      </c>
      <c r="B48" s="96"/>
      <c r="C48" s="93">
        <f>+'By State'!AE45</f>
        <v>384110</v>
      </c>
      <c r="D48" s="124">
        <f>(('By State'!Z45-'By State'!U45)/'By State'!U45)*100</f>
        <v>40.741578854908873</v>
      </c>
      <c r="E48" s="94">
        <f>(('By State'!AE45-'By State'!Z45)/'By State'!Z45)*100</f>
        <v>-18.738179156388437</v>
      </c>
    </row>
    <row r="49" spans="1:5">
      <c r="A49" s="96" t="s">
        <v>203</v>
      </c>
      <c r="B49" s="96"/>
      <c r="C49" s="93">
        <f>+'By State'!AE46</f>
        <v>521065.9</v>
      </c>
      <c r="D49" s="124">
        <f>(('By State'!Z46-'By State'!U46)/'By State'!U46)*100</f>
        <v>24.639462061270599</v>
      </c>
      <c r="E49" s="94">
        <f>(('By State'!AE46-'By State'!Z46)/'By State'!Z46)*100</f>
        <v>-22.515892642320004</v>
      </c>
    </row>
    <row r="50" spans="1:5">
      <c r="A50" s="96" t="s">
        <v>205</v>
      </c>
      <c r="B50" s="96"/>
      <c r="C50" s="93">
        <f>+'By State'!AE47</f>
        <v>124430.6</v>
      </c>
      <c r="D50" s="124">
        <f>(('By State'!Z47-'By State'!U47)/'By State'!U47)*100</f>
        <v>49.8882527893823</v>
      </c>
      <c r="E50" s="94">
        <f>(('By State'!AE47-'By State'!Z47)/'By State'!Z47)*100</f>
        <v>-28.640312896066426</v>
      </c>
    </row>
    <row r="51" spans="1:5">
      <c r="A51" s="95" t="s">
        <v>211</v>
      </c>
      <c r="B51" s="95"/>
      <c r="C51" s="95">
        <f>+'By State'!AE48</f>
        <v>55057.2</v>
      </c>
      <c r="D51" s="125">
        <f>(('By State'!Z48-'By State'!U48)/'By State'!U48)*100</f>
        <v>67.595117733138224</v>
      </c>
      <c r="E51" s="121">
        <f>(('By State'!AE48-'By State'!Z48)/'By State'!Z48)*100</f>
        <v>-45.371632683435038</v>
      </c>
    </row>
    <row r="52" spans="1:5">
      <c r="A52" s="95" t="s">
        <v>212</v>
      </c>
      <c r="B52" s="95"/>
      <c r="C52" s="95">
        <f>+'By State'!AE49</f>
        <v>685042.5</v>
      </c>
      <c r="D52" s="125">
        <f>(('By State'!Z49-'By State'!U49)/'By State'!U49)*100</f>
        <v>32.23004904146233</v>
      </c>
      <c r="E52" s="121">
        <f>(('By State'!AE49-'By State'!Z49)/'By State'!Z49)*100</f>
        <v>-23.009555213896533</v>
      </c>
    </row>
    <row r="53" spans="1:5">
      <c r="A53" s="95" t="s">
        <v>216</v>
      </c>
      <c r="B53" s="95"/>
      <c r="C53" s="95">
        <f>+'By State'!AE50</f>
        <v>38113.800000000003</v>
      </c>
      <c r="D53" s="125">
        <f>(('By State'!Z50-'By State'!U50)/'By State'!U50)*100</f>
        <v>84.463651147383004</v>
      </c>
      <c r="E53" s="121">
        <f>(('By State'!AE50-'By State'!Z50)/'By State'!Z50)*100</f>
        <v>-37.776435439896815</v>
      </c>
    </row>
    <row r="54" spans="1:5">
      <c r="A54" s="95" t="s">
        <v>220</v>
      </c>
      <c r="B54" s="95"/>
      <c r="C54" s="99">
        <f>+'By State'!AE51</f>
        <v>533143</v>
      </c>
      <c r="D54" s="126">
        <f>(('By State'!Z51-'By State'!U51)/'By State'!U51)*100</f>
        <v>44.62889512546213</v>
      </c>
      <c r="E54" s="122">
        <f>(('By State'!AE51-'By State'!Z51)/'By State'!Z51)*100</f>
        <v>-23.650202637872518</v>
      </c>
    </row>
    <row r="55" spans="1:5">
      <c r="A55" s="100" t="s">
        <v>298</v>
      </c>
      <c r="B55" s="100"/>
      <c r="C55" s="93">
        <f>+'By State'!AE52</f>
        <v>6846789.6999999993</v>
      </c>
      <c r="D55" s="124">
        <f>(('By State'!Z52-'By State'!U52)/'By State'!U52)*100</f>
        <v>33.596298318293613</v>
      </c>
      <c r="E55" s="94">
        <f>(('By State'!AE52-'By State'!Z52)/'By State'!Z52)*100</f>
        <v>-13.188632795872021</v>
      </c>
    </row>
    <row r="56" spans="1:5">
      <c r="A56" s="96" t="s">
        <v>295</v>
      </c>
      <c r="B56" s="96"/>
      <c r="C56" s="94">
        <f>(C55/$C$7)*100</f>
        <v>25.116959409717548</v>
      </c>
      <c r="D56" s="124"/>
      <c r="E56" s="94"/>
    </row>
    <row r="57" spans="1:5">
      <c r="A57" s="95" t="s">
        <v>192</v>
      </c>
      <c r="B57" s="95"/>
      <c r="C57" s="95">
        <f>+'By State'!AE54</f>
        <v>504357.1</v>
      </c>
      <c r="D57" s="125">
        <f>(('By State'!Z54-'By State'!U54)/'By State'!U54)*100</f>
        <v>27.628656869409241</v>
      </c>
      <c r="E57" s="121">
        <f>(('By State'!AE54-'By State'!Z54)/'By State'!Z54)*100</f>
        <v>-14.179796028657274</v>
      </c>
    </row>
    <row r="58" spans="1:5">
      <c r="A58" s="95" t="s">
        <v>199</v>
      </c>
      <c r="B58" s="95"/>
      <c r="C58" s="95">
        <f>+'By State'!AE55</f>
        <v>28407.1</v>
      </c>
      <c r="D58" s="125">
        <f>(('By State'!Z55-'By State'!U55)/'By State'!U55)*100</f>
        <v>106.02757381659116</v>
      </c>
      <c r="E58" s="121">
        <f>(('By State'!AE55-'By State'!Z55)/'By State'!Z55)*100</f>
        <v>-46.149004858648041</v>
      </c>
    </row>
    <row r="59" spans="1:5">
      <c r="A59" s="95" t="s">
        <v>200</v>
      </c>
      <c r="B59" s="95"/>
      <c r="C59" s="95">
        <f>+'By State'!AE56</f>
        <v>1566038.1</v>
      </c>
      <c r="D59" s="125">
        <f>(('By State'!Z56-'By State'!U56)/'By State'!U56)*100</f>
        <v>36.685632831832756</v>
      </c>
      <c r="E59" s="121">
        <f>(('By State'!AE56-'By State'!Z56)/'By State'!Z56)*100</f>
        <v>-14.628223408033634</v>
      </c>
    </row>
    <row r="60" spans="1:5">
      <c r="A60" s="95" t="s">
        <v>207</v>
      </c>
      <c r="B60" s="95"/>
      <c r="C60" s="95">
        <f>+'By State'!AE57</f>
        <v>152032.70000000001</v>
      </c>
      <c r="D60" s="125">
        <f>(('By State'!Z57-'By State'!U57)/'By State'!U57)*100</f>
        <v>13.371755065005035</v>
      </c>
      <c r="E60" s="121">
        <f>(('By State'!AE57-'By State'!Z57)/'By State'!Z57)*100</f>
        <v>-4.9373784616923686</v>
      </c>
    </row>
    <row r="61" spans="1:5">
      <c r="A61" s="96" t="s">
        <v>208</v>
      </c>
      <c r="B61" s="96"/>
      <c r="C61" s="93">
        <f>+'By State'!AE58</f>
        <v>423341</v>
      </c>
      <c r="D61" s="124">
        <f>(('By State'!Z58-'By State'!U58)/'By State'!U58)*100</f>
        <v>75.390178343569062</v>
      </c>
      <c r="E61" s="94">
        <f>(('By State'!AE58-'By State'!Z58)/'By State'!Z58)*100</f>
        <v>-20.001927477706452</v>
      </c>
    </row>
    <row r="62" spans="1:5">
      <c r="A62" s="96" t="s">
        <v>210</v>
      </c>
      <c r="B62" s="96"/>
      <c r="C62" s="93">
        <f>+'By State'!AE59</f>
        <v>2222083</v>
      </c>
      <c r="D62" s="124">
        <f>(('By State'!Z59-'By State'!U59)/'By State'!U59)*100</f>
        <v>29.119178083597696</v>
      </c>
      <c r="E62" s="94">
        <f>(('By State'!AE59-'By State'!Z59)/'By State'!Z59)*100</f>
        <v>-11.68765463770538</v>
      </c>
    </row>
    <row r="63" spans="1:5">
      <c r="A63" s="96" t="s">
        <v>214</v>
      </c>
      <c r="B63" s="96"/>
      <c r="C63" s="93">
        <f>+'By State'!AE60</f>
        <v>1740940.6</v>
      </c>
      <c r="D63" s="124">
        <f>(('By State'!Z60-'By State'!U60)/'By State'!U60)*100</f>
        <v>30.387628644508148</v>
      </c>
      <c r="E63" s="94">
        <f>(('By State'!AE60-'By State'!Z60)/'By State'!Z60)*100</f>
        <v>-10.363136933861592</v>
      </c>
    </row>
    <row r="64" spans="1:5">
      <c r="A64" s="96" t="s">
        <v>215</v>
      </c>
      <c r="B64" s="96"/>
      <c r="C64" s="93">
        <f>+'By State'!AE61</f>
        <v>132567.5</v>
      </c>
      <c r="D64" s="124">
        <f>(('By State'!Z61-'By State'!U61)/'By State'!U61)*100</f>
        <v>45.918629930342966</v>
      </c>
      <c r="E64" s="94">
        <f>(('By State'!AE61-'By State'!Z61)/'By State'!Z61)*100</f>
        <v>-19.383920264164484</v>
      </c>
    </row>
    <row r="65" spans="1:6">
      <c r="A65" s="92" t="s">
        <v>218</v>
      </c>
      <c r="B65" s="92"/>
      <c r="C65" s="92">
        <f>+'By State'!AE62</f>
        <v>77022.600000000006</v>
      </c>
      <c r="D65" s="123">
        <f>(('By State'!Z62-'By State'!U62)/'By State'!U62)*100</f>
        <v>22.652339399576547</v>
      </c>
      <c r="E65" s="120">
        <f>(('By State'!AE62-'By State'!Z62)/'By State'!Z62)*100</f>
        <v>-23.144944022031964</v>
      </c>
    </row>
    <row r="66" spans="1:6">
      <c r="A66" s="119" t="s">
        <v>222</v>
      </c>
      <c r="B66" s="119"/>
      <c r="C66" s="99">
        <f>+'By State'!AE63</f>
        <v>290011.09999999998</v>
      </c>
      <c r="D66" s="126">
        <f>(('By State'!Z63-'By State'!U63)/'By State'!U63)*100</f>
        <v>75.251557793749697</v>
      </c>
      <c r="E66" s="122">
        <f>(('By State'!AE63-'By State'!Z63)/'By State'!Z63)*100</f>
        <v>-12.092754962174054</v>
      </c>
    </row>
    <row r="67" spans="1:6">
      <c r="A67"/>
      <c r="B67"/>
      <c r="C67"/>
      <c r="D67"/>
      <c r="E67"/>
    </row>
    <row r="68" spans="1:6" s="4" customFormat="1" ht="57" customHeight="1">
      <c r="A68" s="282" t="s">
        <v>606</v>
      </c>
      <c r="B68" s="283"/>
      <c r="C68" s="283"/>
      <c r="D68" s="283"/>
      <c r="E68" s="283"/>
      <c r="F68" s="53"/>
    </row>
    <row r="69" spans="1:6">
      <c r="E69" s="168" t="s">
        <v>605</v>
      </c>
    </row>
    <row r="70" spans="1:6">
      <c r="A70" s="91"/>
      <c r="C70" s="101"/>
      <c r="D70" s="101"/>
      <c r="E70" s="101"/>
    </row>
    <row r="71" spans="1:6">
      <c r="A71" s="91"/>
      <c r="C71" s="101"/>
      <c r="D71" s="101"/>
      <c r="E71" s="101"/>
    </row>
    <row r="72" spans="1:6">
      <c r="A72" s="91"/>
      <c r="C72" s="101"/>
      <c r="D72" s="101"/>
      <c r="E72" s="101"/>
    </row>
    <row r="73" spans="1:6">
      <c r="A73" s="91"/>
      <c r="C73" s="101"/>
      <c r="D73" s="101"/>
      <c r="E73" s="101"/>
    </row>
    <row r="74" spans="1:6">
      <c r="A74" s="91"/>
      <c r="C74" s="101"/>
      <c r="D74" s="101"/>
      <c r="E74" s="101"/>
    </row>
    <row r="75" spans="1:6">
      <c r="A75" s="91"/>
      <c r="C75" s="101"/>
      <c r="D75" s="101"/>
      <c r="E75" s="101"/>
    </row>
    <row r="76" spans="1:6">
      <c r="A76" s="91"/>
      <c r="C76" s="101"/>
      <c r="D76" s="101"/>
      <c r="E76" s="101"/>
    </row>
    <row r="77" spans="1:6">
      <c r="A77" s="91"/>
      <c r="C77" s="101"/>
      <c r="D77" s="101"/>
      <c r="E77" s="101"/>
    </row>
    <row r="78" spans="1:6">
      <c r="A78" s="91"/>
      <c r="C78" s="101"/>
      <c r="D78" s="101"/>
      <c r="E78" s="101"/>
    </row>
    <row r="79" spans="1:6">
      <c r="A79" s="91"/>
      <c r="C79" s="101"/>
      <c r="D79" s="101"/>
      <c r="E79" s="101"/>
    </row>
    <row r="80" spans="1:6">
      <c r="A80" s="91"/>
      <c r="C80" s="101"/>
      <c r="D80" s="101"/>
      <c r="E80" s="101"/>
    </row>
    <row r="81" spans="1:5">
      <c r="A81" s="91"/>
      <c r="C81" s="101"/>
      <c r="D81" s="101"/>
      <c r="E81" s="101"/>
    </row>
    <row r="82" spans="1:5">
      <c r="A82" s="91"/>
      <c r="C82" s="101"/>
      <c r="D82" s="101"/>
      <c r="E82" s="101"/>
    </row>
    <row r="83" spans="1:5">
      <c r="A83" s="91"/>
      <c r="B83" s="87"/>
      <c r="C83" s="88"/>
      <c r="D83" s="88"/>
      <c r="E83" s="88"/>
    </row>
    <row r="84" spans="1:5">
      <c r="A84" s="91"/>
      <c r="B84" s="87"/>
      <c r="C84" s="88"/>
      <c r="D84" s="88"/>
      <c r="E84" s="88"/>
    </row>
    <row r="85" spans="1:5">
      <c r="A85" s="91"/>
      <c r="B85" s="87"/>
      <c r="C85" s="88"/>
      <c r="D85" s="88"/>
      <c r="E85" s="88"/>
    </row>
    <row r="86" spans="1:5">
      <c r="A86" s="91"/>
      <c r="B86" s="91"/>
      <c r="C86" s="88"/>
      <c r="D86" s="88"/>
      <c r="E86" s="88"/>
    </row>
    <row r="87" spans="1:5">
      <c r="A87" s="91"/>
      <c r="B87" s="91"/>
      <c r="C87" s="88"/>
      <c r="D87" s="88"/>
      <c r="E87" s="88"/>
    </row>
    <row r="88" spans="1:5">
      <c r="A88" s="91"/>
      <c r="B88" s="91"/>
      <c r="C88" s="88"/>
      <c r="D88" s="88"/>
      <c r="E88" s="88"/>
    </row>
    <row r="89" spans="1:5">
      <c r="A89" s="91"/>
      <c r="B89" s="91"/>
      <c r="C89" s="88"/>
      <c r="D89" s="88"/>
      <c r="E89" s="88"/>
    </row>
    <row r="90" spans="1:5">
      <c r="A90" s="91"/>
      <c r="B90" s="91"/>
      <c r="C90" s="88"/>
      <c r="D90" s="88"/>
      <c r="E90" s="88"/>
    </row>
    <row r="91" spans="1:5">
      <c r="A91" s="91"/>
      <c r="B91" s="91"/>
      <c r="C91" s="88"/>
      <c r="D91" s="88"/>
      <c r="E91" s="88"/>
    </row>
    <row r="92" spans="1:5">
      <c r="A92" s="91"/>
      <c r="B92" s="91"/>
      <c r="C92" s="88"/>
      <c r="D92" s="88"/>
      <c r="E92" s="88"/>
    </row>
    <row r="93" spans="1:5">
      <c r="A93" s="91"/>
      <c r="B93" s="91"/>
      <c r="C93" s="88"/>
      <c r="D93" s="88"/>
      <c r="E93" s="88"/>
    </row>
    <row r="94" spans="1:5">
      <c r="A94" s="91"/>
      <c r="B94" s="91"/>
      <c r="C94" s="88"/>
      <c r="D94" s="88"/>
      <c r="E94" s="88"/>
    </row>
    <row r="95" spans="1:5">
      <c r="A95" s="91"/>
      <c r="B95" s="91"/>
      <c r="C95" s="88"/>
      <c r="D95" s="88"/>
      <c r="E95" s="88"/>
    </row>
    <row r="96" spans="1:5">
      <c r="A96" s="91"/>
      <c r="B96" s="91"/>
      <c r="C96" s="88"/>
      <c r="D96" s="88"/>
      <c r="E96" s="88"/>
    </row>
    <row r="97" spans="1:5">
      <c r="A97" s="91"/>
      <c r="B97" s="91"/>
      <c r="C97" s="88"/>
      <c r="D97" s="88"/>
      <c r="E97" s="88"/>
    </row>
    <row r="98" spans="1:5">
      <c r="A98" s="91"/>
      <c r="B98" s="91"/>
      <c r="C98" s="88"/>
      <c r="D98" s="88"/>
      <c r="E98" s="88"/>
    </row>
    <row r="99" spans="1:5">
      <c r="A99" s="91"/>
      <c r="B99" s="91"/>
      <c r="C99" s="88"/>
      <c r="D99" s="88"/>
      <c r="E99" s="88"/>
    </row>
    <row r="100" spans="1:5">
      <c r="A100" s="91"/>
      <c r="B100" s="91"/>
      <c r="C100" s="88"/>
      <c r="D100" s="88"/>
      <c r="E100" s="88"/>
    </row>
    <row r="101" spans="1:5">
      <c r="A101" s="91"/>
      <c r="B101" s="91"/>
      <c r="C101" s="88"/>
      <c r="D101" s="88"/>
      <c r="E101" s="88"/>
    </row>
    <row r="102" spans="1:5">
      <c r="A102" s="91"/>
      <c r="B102" s="91"/>
      <c r="C102" s="88"/>
      <c r="D102" s="88"/>
      <c r="E102" s="88"/>
    </row>
    <row r="103" spans="1:5">
      <c r="A103" s="91"/>
      <c r="B103" s="91"/>
      <c r="C103" s="88"/>
      <c r="D103" s="88"/>
      <c r="E103" s="88"/>
    </row>
    <row r="104" spans="1:5">
      <c r="A104" s="91"/>
      <c r="B104" s="91"/>
      <c r="C104" s="88"/>
      <c r="D104" s="88"/>
      <c r="E104" s="88"/>
    </row>
    <row r="105" spans="1:5">
      <c r="A105" s="91"/>
      <c r="B105" s="91"/>
      <c r="C105" s="88"/>
      <c r="D105" s="88"/>
      <c r="E105" s="88"/>
    </row>
    <row r="106" spans="1:5">
      <c r="A106" s="91"/>
      <c r="B106" s="91"/>
      <c r="C106" s="88"/>
      <c r="D106" s="88"/>
      <c r="E106" s="88"/>
    </row>
    <row r="107" spans="1:5">
      <c r="A107" s="91"/>
      <c r="B107" s="91"/>
      <c r="C107" s="88"/>
      <c r="D107" s="88"/>
      <c r="E107" s="88"/>
    </row>
    <row r="108" spans="1:5">
      <c r="A108" s="91"/>
      <c r="B108" s="91"/>
      <c r="C108" s="88"/>
      <c r="D108" s="88"/>
      <c r="E108" s="88"/>
    </row>
    <row r="109" spans="1:5">
      <c r="A109" s="91"/>
      <c r="B109" s="91"/>
      <c r="C109" s="88"/>
      <c r="D109" s="88"/>
      <c r="E109" s="88"/>
    </row>
    <row r="110" spans="1:5">
      <c r="A110" s="91"/>
      <c r="B110" s="91"/>
      <c r="C110" s="88"/>
      <c r="D110" s="88"/>
      <c r="E110" s="88"/>
    </row>
    <row r="111" spans="1:5">
      <c r="A111" s="91"/>
      <c r="B111" s="91"/>
      <c r="C111" s="88"/>
      <c r="D111" s="88"/>
      <c r="E111" s="88"/>
    </row>
    <row r="112" spans="1:5">
      <c r="A112" s="91"/>
      <c r="B112" s="91"/>
      <c r="C112" s="88"/>
      <c r="D112" s="88"/>
      <c r="E112" s="88"/>
    </row>
    <row r="113" spans="1:5">
      <c r="A113" s="91"/>
      <c r="B113" s="91"/>
      <c r="C113" s="88"/>
      <c r="D113" s="88"/>
      <c r="E113" s="88"/>
    </row>
    <row r="114" spans="1:5">
      <c r="A114" s="91"/>
      <c r="B114" s="91"/>
      <c r="C114" s="88"/>
      <c r="D114" s="88"/>
      <c r="E114" s="88"/>
    </row>
    <row r="115" spans="1:5">
      <c r="A115" s="91"/>
      <c r="B115" s="91"/>
      <c r="C115" s="88"/>
      <c r="D115" s="88"/>
      <c r="E115" s="88"/>
    </row>
    <row r="116" spans="1:5">
      <c r="A116" s="91"/>
      <c r="B116" s="91"/>
      <c r="C116" s="88"/>
      <c r="D116" s="88"/>
      <c r="E116" s="88"/>
    </row>
    <row r="117" spans="1:5">
      <c r="A117" s="91"/>
      <c r="B117" s="91"/>
      <c r="C117" s="88"/>
      <c r="D117" s="88"/>
      <c r="E117" s="88"/>
    </row>
  </sheetData>
  <mergeCells count="1">
    <mergeCell ref="A68:E6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96"/>
  <sheetViews>
    <sheetView showGridLines="0" view="pageBreakPreview" topLeftCell="A3" zoomScaleNormal="100" zoomScaleSheetLayoutView="100" workbookViewId="0">
      <selection activeCell="D79" sqref="D79"/>
    </sheetView>
  </sheetViews>
  <sheetFormatPr defaultColWidth="9.7109375" defaultRowHeight="12.75"/>
  <cols>
    <col min="1" max="1" width="8.7109375" style="4" customWidth="1"/>
    <col min="2" max="2" width="1.85546875" style="4" customWidth="1"/>
    <col min="3" max="3" width="52.140625" style="4" customWidth="1"/>
    <col min="4" max="4" width="11.7109375" style="6" customWidth="1"/>
    <col min="5" max="5" width="9.85546875" style="4" customWidth="1"/>
    <col min="6" max="6" width="3.140625" style="52" customWidth="1"/>
    <col min="7" max="7" width="11.42578125" style="4" customWidth="1"/>
    <col min="8" max="8" width="1.7109375" style="4" customWidth="1"/>
    <col min="9" max="9" width="44.7109375" style="4" customWidth="1"/>
    <col min="10" max="11" width="10.85546875" style="4" customWidth="1"/>
    <col min="12" max="16384" width="9.7109375" style="4"/>
  </cols>
  <sheetData>
    <row r="1" spans="1:12" ht="12.75" customHeight="1">
      <c r="A1" s="12" t="s">
        <v>599</v>
      </c>
      <c r="B1" s="2"/>
      <c r="C1" s="2"/>
      <c r="D1" s="3"/>
      <c r="E1" s="2"/>
      <c r="F1" s="48"/>
      <c r="K1" s="5" t="s">
        <v>357</v>
      </c>
    </row>
    <row r="2" spans="1:12" ht="12.75" customHeight="1">
      <c r="A2" s="12" t="s">
        <v>299</v>
      </c>
      <c r="B2" s="2"/>
      <c r="C2" s="2"/>
      <c r="E2" s="68"/>
      <c r="F2" s="48"/>
      <c r="K2" s="17" t="s">
        <v>226</v>
      </c>
    </row>
    <row r="3" spans="1:12" ht="12.75" customHeight="1">
      <c r="A3" s="7"/>
      <c r="B3" s="7"/>
      <c r="C3" s="7"/>
      <c r="D3" s="3"/>
      <c r="E3" s="7"/>
      <c r="F3" s="49"/>
    </row>
    <row r="4" spans="1:12" ht="12.75" customHeight="1">
      <c r="A4" s="13"/>
      <c r="B4" s="14"/>
      <c r="C4" s="14"/>
      <c r="D4" s="15"/>
      <c r="E4" s="54" t="s">
        <v>247</v>
      </c>
      <c r="F4" s="27"/>
      <c r="G4" s="13"/>
      <c r="H4" s="14"/>
      <c r="I4" s="14"/>
      <c r="J4" s="13"/>
      <c r="K4" s="79" t="s">
        <v>247</v>
      </c>
    </row>
    <row r="5" spans="1:12" ht="12.75" customHeight="1">
      <c r="A5" s="5" t="s">
        <v>80</v>
      </c>
      <c r="B5" s="7"/>
      <c r="C5" s="7"/>
      <c r="D5" s="5" t="s">
        <v>168</v>
      </c>
      <c r="E5" s="55" t="s">
        <v>279</v>
      </c>
      <c r="F5" s="48"/>
      <c r="G5" s="5" t="s">
        <v>80</v>
      </c>
      <c r="H5" s="7"/>
      <c r="I5" s="7"/>
      <c r="J5" s="5" t="s">
        <v>168</v>
      </c>
      <c r="K5" s="55" t="s">
        <v>279</v>
      </c>
    </row>
    <row r="6" spans="1:12" ht="12.75" customHeight="1">
      <c r="A6" s="5" t="s">
        <v>24</v>
      </c>
      <c r="B6" s="7"/>
      <c r="C6" s="7"/>
      <c r="D6" s="66" t="s">
        <v>264</v>
      </c>
      <c r="E6" s="55" t="s">
        <v>596</v>
      </c>
      <c r="F6" s="27"/>
      <c r="G6" s="5" t="s">
        <v>24</v>
      </c>
      <c r="H6" s="7"/>
      <c r="I6" s="7"/>
      <c r="J6" s="66" t="s">
        <v>264</v>
      </c>
      <c r="K6" s="55" t="s">
        <v>596</v>
      </c>
    </row>
    <row r="7" spans="1:12" ht="12.75" customHeight="1">
      <c r="A7" s="183" t="s">
        <v>595</v>
      </c>
      <c r="B7" s="11"/>
      <c r="C7" s="11"/>
      <c r="D7" s="183" t="s">
        <v>595</v>
      </c>
      <c r="E7" s="182" t="s">
        <v>595</v>
      </c>
      <c r="F7" s="50"/>
      <c r="G7" s="183" t="s">
        <v>595</v>
      </c>
      <c r="H7" s="11"/>
      <c r="I7" s="11"/>
      <c r="J7" s="183" t="s">
        <v>595</v>
      </c>
      <c r="K7" s="182" t="s">
        <v>595</v>
      </c>
    </row>
    <row r="8" spans="1:12" ht="12.75" customHeight="1">
      <c r="A8" s="7"/>
      <c r="B8" s="7"/>
      <c r="C8" s="7"/>
      <c r="D8" s="3"/>
      <c r="E8" s="28"/>
      <c r="F8" s="50"/>
      <c r="K8" s="80"/>
    </row>
    <row r="9" spans="1:12" ht="12.75" customHeight="1">
      <c r="A9" s="70" t="s">
        <v>163</v>
      </c>
      <c r="B9" s="70"/>
      <c r="C9" s="70"/>
      <c r="D9" s="71">
        <f>+'By Top 100'!BT7</f>
        <v>27333334.599999998</v>
      </c>
      <c r="E9" s="72">
        <f>(('By Top 100'!BT7-'By Top 100'!BJ7)/'By Top 100'!BJ7)*100</f>
        <v>-15.451528564632738</v>
      </c>
      <c r="F9" s="51"/>
      <c r="G9" s="70" t="s">
        <v>328</v>
      </c>
      <c r="H9" s="70"/>
      <c r="I9" s="70"/>
      <c r="J9" s="71">
        <f>+'By Top 100'!BT13</f>
        <v>4392944</v>
      </c>
      <c r="K9" s="72">
        <f>(('By Top 100'!BT13-'By Top 100'!BJ13)/'By Top 100'!BJ13)*100</f>
        <v>-16.368762677870947</v>
      </c>
      <c r="L9" s="7"/>
    </row>
    <row r="10" spans="1:12" ht="12.75" customHeight="1">
      <c r="A10" s="70" t="s">
        <v>162</v>
      </c>
      <c r="B10" s="70"/>
      <c r="C10" s="70"/>
      <c r="D10" s="71">
        <f>+'By Top 100'!BT6</f>
        <v>27333334.300000001</v>
      </c>
      <c r="E10" s="72">
        <f>(('By Top 100'!BT6-'By Top 100'!BJ6)/'By Top 100'!BJ6)*100</f>
        <v>4.2916494251590773</v>
      </c>
      <c r="F10" s="51"/>
      <c r="G10" s="4">
        <f>+'By Top 100'!BU101</f>
        <v>15</v>
      </c>
      <c r="I10" s="4" t="str">
        <f>+'By Top 100'!A101</f>
        <v xml:space="preserve">University of Wisconsin-Madison              </v>
      </c>
      <c r="J10" s="179">
        <f>+'By Top 100'!BT101</f>
        <v>397471.4</v>
      </c>
      <c r="K10" s="30"/>
      <c r="L10" s="7"/>
    </row>
    <row r="11" spans="1:12" ht="12.75" customHeight="1">
      <c r="A11" s="70" t="s">
        <v>164</v>
      </c>
      <c r="B11" s="70"/>
      <c r="C11" s="70"/>
      <c r="D11" s="71">
        <f>+'By Top 100'!BT5</f>
        <v>6492757.3000000007</v>
      </c>
      <c r="E11" s="72">
        <f>(('By Top 100'!BT5-'By Top 100'!BJ5)/'By Top 100'!BJ5)*100</f>
        <v>-6.6774567254966959</v>
      </c>
      <c r="F11" s="51"/>
      <c r="G11" s="279">
        <f>+'By Top 100'!BU102</f>
        <v>16</v>
      </c>
      <c r="I11" s="4" t="str">
        <f>+'By Top 100'!A102</f>
        <v>Washington University in St. Louis (Missouri)</v>
      </c>
      <c r="J11" s="179">
        <f>+'By Top 100'!BT102</f>
        <v>394310.2</v>
      </c>
      <c r="K11" s="30"/>
      <c r="L11" s="7"/>
    </row>
    <row r="12" spans="1:12" ht="13.5" customHeight="1">
      <c r="A12" s="7">
        <f>+'By Top 100'!BU17</f>
        <v>1</v>
      </c>
      <c r="B12" s="7"/>
      <c r="C12" s="7" t="str">
        <f>+'By Top 100'!A17</f>
        <v>Johns Hopkins University (Maryland)1</v>
      </c>
      <c r="D12" s="7">
        <f>+'By Top 100'!BT17</f>
        <v>1402094.6</v>
      </c>
      <c r="E12" s="28"/>
      <c r="F12" s="50"/>
      <c r="G12" s="279">
        <f>+'By Top 100'!BU103</f>
        <v>19</v>
      </c>
      <c r="I12" s="4" t="str">
        <f>+'By Top 100'!A103</f>
        <v xml:space="preserve">University of Minnesota  (all campuses)   </v>
      </c>
      <c r="J12" s="179">
        <f>+'By Top 100'!BT103</f>
        <v>378920.8</v>
      </c>
      <c r="K12" s="30"/>
      <c r="L12" s="7"/>
    </row>
    <row r="13" spans="1:12" ht="12.75" customHeight="1">
      <c r="A13" s="7">
        <f>+'By Top 100'!BU18</f>
        <v>2</v>
      </c>
      <c r="B13" s="7"/>
      <c r="C13" s="7" t="str">
        <f>+'By Top 100'!A18</f>
        <v xml:space="preserve">University of Michigan                </v>
      </c>
      <c r="D13" s="7">
        <f>+'By Top 100'!BT18</f>
        <v>860758.8</v>
      </c>
      <c r="E13" s="28"/>
      <c r="F13" s="50"/>
      <c r="G13" s="279">
        <f>+'By Top 100'!BU104</f>
        <v>24</v>
      </c>
      <c r="I13" s="4" t="str">
        <f>+'By Top 100'!A104</f>
        <v xml:space="preserve">Northwestern University (Illinois)    </v>
      </c>
      <c r="J13" s="179">
        <f>+'By Top 100'!BT104</f>
        <v>296873.3</v>
      </c>
      <c r="K13" s="30"/>
      <c r="L13" s="7"/>
    </row>
    <row r="14" spans="1:12" ht="12.75" customHeight="1">
      <c r="A14" s="7">
        <f>+'By Top 100'!BU19</f>
        <v>3</v>
      </c>
      <c r="B14" s="7"/>
      <c r="C14" s="7" t="str">
        <f>+'By Top 100'!A19</f>
        <v xml:space="preserve">University of Washington     </v>
      </c>
      <c r="D14" s="7">
        <f>+'By Top 100'!BT19</f>
        <v>658813.5</v>
      </c>
      <c r="E14" s="28"/>
      <c r="F14" s="50"/>
      <c r="G14" s="279">
        <f>+'By Top 100'!BU105</f>
        <v>28</v>
      </c>
      <c r="I14" s="4" t="str">
        <f>+'By Top 100'!A105</f>
        <v xml:space="preserve">University of Illinois-Champaign-Urbana     </v>
      </c>
      <c r="J14" s="179">
        <f>+'By Top 100'!BT105</f>
        <v>280101.3</v>
      </c>
      <c r="K14" s="30"/>
      <c r="L14" s="7"/>
    </row>
    <row r="15" spans="1:12" ht="12.75" customHeight="1">
      <c r="A15" s="7">
        <f>+'By Top 100'!BU20</f>
        <v>4</v>
      </c>
      <c r="B15" s="7"/>
      <c r="C15" s="7" t="str">
        <f>+'By Top 100'!A20</f>
        <v xml:space="preserve">University of California-San Diego            </v>
      </c>
      <c r="D15" s="7">
        <f>+'By Top 100'!BT20</f>
        <v>580763.1</v>
      </c>
      <c r="E15" s="28"/>
      <c r="F15" s="50"/>
      <c r="G15" s="279">
        <f>+'By Top 100'!BU106</f>
        <v>30</v>
      </c>
      <c r="I15" s="4" t="str">
        <f>+'By Top 100'!A106</f>
        <v xml:space="preserve">Case Western Reserve University (Ohio)       </v>
      </c>
      <c r="J15" s="179">
        <f>+'By Top 100'!BT106</f>
        <v>257772.2</v>
      </c>
      <c r="K15" s="81"/>
      <c r="L15" s="7"/>
    </row>
    <row r="16" spans="1:12" ht="12.75" customHeight="1">
      <c r="A16" s="7">
        <f>+'By Top 100'!BU21</f>
        <v>5</v>
      </c>
      <c r="B16" s="7"/>
      <c r="C16" s="7" t="str">
        <f>+'By Top 100'!A21</f>
        <v>University of California-San Francisco</v>
      </c>
      <c r="D16" s="7">
        <f>+'By Top 100'!BT21</f>
        <v>546277.69999999995</v>
      </c>
      <c r="E16" s="28"/>
      <c r="F16" s="50"/>
      <c r="G16" s="279">
        <f>+'By Top 100'!BU107</f>
        <v>37</v>
      </c>
      <c r="I16" s="4" t="str">
        <f>+'By Top 100'!A107</f>
        <v xml:space="preserve">Ohio State University (all campuses) </v>
      </c>
      <c r="J16" s="179">
        <f>+'By Top 100'!BT107</f>
        <v>221228.7</v>
      </c>
      <c r="K16" s="30"/>
      <c r="L16" s="7"/>
    </row>
    <row r="17" spans="1:12" ht="12.75" customHeight="1">
      <c r="A17" s="7">
        <f>+'By Top 100'!BU22</f>
        <v>6</v>
      </c>
      <c r="B17" s="7"/>
      <c r="C17" s="7" t="str">
        <f>+'By Top 100'!A22</f>
        <v xml:space="preserve">University of Pennsylvania            </v>
      </c>
      <c r="D17" s="7">
        <f>+'By Top 100'!BT22</f>
        <v>542396.5</v>
      </c>
      <c r="E17" s="28"/>
      <c r="F17" s="50"/>
      <c r="G17" s="279">
        <f>+'By Top 100'!BU108</f>
        <v>42</v>
      </c>
      <c r="I17" s="4" t="str">
        <f>+'By Top 100'!A108</f>
        <v xml:space="preserve">University of Chicago (Illinois)    </v>
      </c>
      <c r="J17" s="179">
        <f>+'By Top 100'!BT108</f>
        <v>212001.1</v>
      </c>
      <c r="K17" s="30"/>
      <c r="L17" s="7"/>
    </row>
    <row r="18" spans="1:12" ht="12.75" customHeight="1">
      <c r="A18" s="7">
        <f>+'By Top 100'!BU23</f>
        <v>7</v>
      </c>
      <c r="B18" s="7"/>
      <c r="C18" s="7" t="str">
        <f>+'By Top 100'!A23</f>
        <v xml:space="preserve">University of California-Los Angeles          </v>
      </c>
      <c r="D18" s="7">
        <f>+'By Top 100'!BT23</f>
        <v>487210.4</v>
      </c>
      <c r="E18" s="28"/>
      <c r="F18" s="50"/>
      <c r="G18" s="279">
        <f>+'By Top 100'!BU109</f>
        <v>47</v>
      </c>
      <c r="I18" s="4" t="str">
        <f>+'By Top 100'!A109</f>
        <v xml:space="preserve">University of Iowa           </v>
      </c>
      <c r="J18" s="179">
        <f>+'By Top 100'!BT109</f>
        <v>178885.3</v>
      </c>
      <c r="K18" s="30"/>
      <c r="L18" s="7"/>
    </row>
    <row r="19" spans="1:12" ht="12.75" customHeight="1">
      <c r="A19" s="7">
        <f>+'By Top 100'!BU24</f>
        <v>8</v>
      </c>
      <c r="B19" s="7"/>
      <c r="C19" s="7" t="str">
        <f>+'By Top 100'!A24</f>
        <v xml:space="preserve">Stanford University (California)     </v>
      </c>
      <c r="D19" s="7">
        <f>+'By Top 100'!BT24</f>
        <v>478346</v>
      </c>
      <c r="E19" s="28"/>
      <c r="F19" s="50"/>
      <c r="G19" s="279">
        <f>+'By Top 100'!BU110</f>
        <v>49</v>
      </c>
      <c r="I19" s="4" t="str">
        <f>+'By Top 100'!A110</f>
        <v xml:space="preserve">Michigan State University    </v>
      </c>
      <c r="J19" s="179">
        <f>+'By Top 100'!BT110</f>
        <v>159251.9</v>
      </c>
      <c r="K19" s="30"/>
      <c r="L19" s="7"/>
    </row>
    <row r="20" spans="1:12" ht="12.75" customHeight="1">
      <c r="A20" s="7">
        <f>+'By Top 100'!BU25</f>
        <v>9</v>
      </c>
      <c r="B20" s="7"/>
      <c r="C20" s="7" t="str">
        <f>+'By Top 100'!A25</f>
        <v xml:space="preserve">University of Pittsburgh (Pennsylvania)          </v>
      </c>
      <c r="D20" s="7">
        <f>+'By Top 100'!BT25</f>
        <v>470596.9</v>
      </c>
      <c r="E20" s="28"/>
      <c r="F20" s="50"/>
      <c r="G20" s="279">
        <f>+'By Top 100'!BU111</f>
        <v>53</v>
      </c>
      <c r="I20" s="4" t="str">
        <f>+'By Top 100'!A111</f>
        <v>Purdue University (Indiana) (all campuses)</v>
      </c>
      <c r="J20" s="179">
        <f>+'By Top 100'!BT111</f>
        <v>149657.60000000001</v>
      </c>
      <c r="K20" s="30"/>
      <c r="L20" s="7"/>
    </row>
    <row r="21" spans="1:12" ht="12.75" customHeight="1">
      <c r="A21" s="7">
        <f>+'By Top 100'!BU26</f>
        <v>10</v>
      </c>
      <c r="B21" s="7"/>
      <c r="C21" s="7" t="str">
        <f>+'By Top 100'!A26</f>
        <v xml:space="preserve">Columbia University (New York)    </v>
      </c>
      <c r="D21" s="7">
        <f>+'By Top 100'!BT26</f>
        <v>465499.8</v>
      </c>
      <c r="E21" s="28"/>
      <c r="F21" s="50"/>
      <c r="G21" s="279">
        <f>+'By Top 100'!BU112</f>
        <v>58</v>
      </c>
      <c r="I21" s="4" t="str">
        <f>+'By Top 100'!A112</f>
        <v xml:space="preserve">University of Illinois-Chicago              </v>
      </c>
      <c r="J21" s="179">
        <f>+'By Top 100'!BT112</f>
        <v>143747.79999999999</v>
      </c>
      <c r="K21" s="30"/>
      <c r="L21" s="7"/>
    </row>
    <row r="22" spans="1:12" ht="12.75" customHeight="1">
      <c r="A22" s="7"/>
      <c r="B22" s="7"/>
      <c r="C22" s="7"/>
      <c r="D22" s="8"/>
      <c r="E22" s="28"/>
      <c r="F22" s="50"/>
      <c r="G22" s="279">
        <f>+'By Top 100'!BU113</f>
        <v>66</v>
      </c>
      <c r="I22" s="4" t="str">
        <f>+'By Top 100'!A113</f>
        <v>Indiana University - Purdue University - Indianapolis)</v>
      </c>
      <c r="J22" s="179">
        <f>+'By Top 100'!BT113</f>
        <v>114945.2</v>
      </c>
      <c r="K22" s="30"/>
      <c r="L22" s="9"/>
    </row>
    <row r="23" spans="1:12" ht="12.75" customHeight="1">
      <c r="A23" s="70" t="s">
        <v>326</v>
      </c>
      <c r="B23" s="70"/>
      <c r="C23" s="70"/>
      <c r="D23" s="73">
        <f>'By Top 100'!BT11</f>
        <v>6220668.8000000007</v>
      </c>
      <c r="E23" s="72">
        <f>(('By Top 100'!BT11-'By Top 100'!BJ11)/'By Top 100'!BJ11)*100</f>
        <v>-17.674509951314064</v>
      </c>
      <c r="F23" s="51"/>
      <c r="G23" s="279">
        <f>+'By Top 100'!BU114</f>
        <v>68</v>
      </c>
      <c r="I23" s="4" t="str">
        <f>+'By Top 100'!A114</f>
        <v xml:space="preserve">University of Kansas         </v>
      </c>
      <c r="J23" s="179">
        <f>+'By Top 100'!BT114</f>
        <v>109631.5</v>
      </c>
      <c r="K23" s="30"/>
      <c r="L23" s="7"/>
    </row>
    <row r="24" spans="1:12" ht="12.75" customHeight="1">
      <c r="A24" s="7">
        <f>+'By Top 100'!BU27</f>
        <v>12</v>
      </c>
      <c r="B24" s="7"/>
      <c r="C24" s="7" t="str">
        <f>+'By Top 100'!A27</f>
        <v xml:space="preserve">University of North Carolina at Chapel Hill      </v>
      </c>
      <c r="D24" s="180">
        <f>+'By Top 100'!BT27</f>
        <v>450660.5</v>
      </c>
      <c r="E24" s="29"/>
      <c r="F24" s="51"/>
      <c r="G24" s="279">
        <f>+'By Top 100'!BU115</f>
        <v>87</v>
      </c>
      <c r="I24" s="4" t="str">
        <f>+'By Top 100'!A115</f>
        <v xml:space="preserve">Medical College of Wisconsin     </v>
      </c>
      <c r="J24" s="179">
        <f>+'By Top 100'!BT115</f>
        <v>84807.2</v>
      </c>
      <c r="K24" s="30"/>
      <c r="L24" s="7"/>
    </row>
    <row r="25" spans="1:12" ht="12.75" customHeight="1">
      <c r="A25" s="7">
        <f>+'By Top 100'!BU28</f>
        <v>13</v>
      </c>
      <c r="B25" s="7"/>
      <c r="C25" s="7" t="str">
        <f>+'By Top 100'!A28</f>
        <v xml:space="preserve">Duke University (North Carolina)          </v>
      </c>
      <c r="D25" s="180">
        <f>+'By Top 100'!BT28</f>
        <v>440787</v>
      </c>
      <c r="E25" s="29"/>
      <c r="F25" s="27"/>
      <c r="G25" s="279">
        <f>+'By Top 100'!BU116</f>
        <v>93</v>
      </c>
      <c r="I25" s="4" t="str">
        <f>+'By Top 100'!A116</f>
        <v>Iowa State University</v>
      </c>
      <c r="J25" s="179">
        <f>+'By Top 100'!BT116</f>
        <v>77124.800000000003</v>
      </c>
      <c r="K25" s="30"/>
      <c r="L25" s="7"/>
    </row>
    <row r="26" spans="1:12" ht="12.75" customHeight="1">
      <c r="A26" s="7">
        <f>+'By Top 100'!BU29</f>
        <v>20</v>
      </c>
      <c r="B26" s="7"/>
      <c r="C26" s="7" t="str">
        <f>+'By Top 100'!A29</f>
        <v>Vanderbilt University (Tennessee)</v>
      </c>
      <c r="D26" s="180">
        <f>+'By Top 100'!BT29</f>
        <v>336787</v>
      </c>
      <c r="E26" s="30"/>
      <c r="F26" s="27"/>
      <c r="G26" s="279">
        <f>+'By Top 100'!BU117</f>
        <v>97</v>
      </c>
      <c r="I26" s="4" t="str">
        <f>+'By Top 100'!A117</f>
        <v xml:space="preserve">University of Missouri-Columbia       </v>
      </c>
      <c r="J26" s="179">
        <f>+'By Top 100'!BT117</f>
        <v>75454.899999999994</v>
      </c>
      <c r="K26" s="30"/>
      <c r="L26" s="7"/>
    </row>
    <row r="27" spans="1:12" ht="12.75" customHeight="1">
      <c r="A27" s="7">
        <f>+'By Top 100'!BU30</f>
        <v>25</v>
      </c>
      <c r="B27" s="7"/>
      <c r="C27" s="7" t="str">
        <f>+'By Top 100'!A30</f>
        <v xml:space="preserve">Emory University (Georgia)           </v>
      </c>
      <c r="D27" s="180">
        <f>+'By Top 100'!BT30</f>
        <v>293671.59999999998</v>
      </c>
      <c r="E27" s="30"/>
      <c r="F27" s="49"/>
      <c r="J27" s="179"/>
      <c r="K27" s="30"/>
      <c r="L27" s="7"/>
    </row>
    <row r="28" spans="1:12" ht="12.75" customHeight="1">
      <c r="A28" s="7">
        <f>+'By Top 100'!BU31</f>
        <v>32</v>
      </c>
      <c r="B28" s="7"/>
      <c r="C28" s="7" t="str">
        <f>+'By Top 100'!A31</f>
        <v>Georgia Institute of Technology (all campuses)</v>
      </c>
      <c r="D28" s="180">
        <f>+'By Top 100'!BT31</f>
        <v>241666.5</v>
      </c>
      <c r="E28" s="30"/>
      <c r="F28" s="49"/>
      <c r="H28" s="7"/>
      <c r="J28" s="179"/>
      <c r="K28" s="30"/>
      <c r="L28" s="7"/>
    </row>
    <row r="29" spans="1:12" ht="12.75" customHeight="1">
      <c r="A29" s="7">
        <f>+'By Top 100'!BU32</f>
        <v>33</v>
      </c>
      <c r="B29" s="7"/>
      <c r="C29" s="7" t="str">
        <f>+'By Top 100'!A32</f>
        <v xml:space="preserve">University of Alabama at Birmingham      </v>
      </c>
      <c r="D29" s="180">
        <f>+'By Top 100'!BT32</f>
        <v>238847.1</v>
      </c>
      <c r="E29" s="30"/>
      <c r="F29" s="49"/>
      <c r="H29" s="7"/>
      <c r="K29" s="30"/>
      <c r="L29" s="9"/>
    </row>
    <row r="30" spans="1:12" ht="12.75" customHeight="1">
      <c r="A30" s="7">
        <f>+'By Top 100'!BU33</f>
        <v>36</v>
      </c>
      <c r="B30" s="7"/>
      <c r="C30" s="7" t="str">
        <f>+'By Top 100'!A33</f>
        <v>Baylor College of Medicine (Texas)</v>
      </c>
      <c r="D30" s="180">
        <f>+'By Top 100'!BT33</f>
        <v>226548</v>
      </c>
      <c r="E30" s="30"/>
      <c r="F30" s="49"/>
      <c r="G30" s="70" t="s">
        <v>329</v>
      </c>
      <c r="H30" s="70"/>
      <c r="I30" s="70"/>
      <c r="J30" s="73">
        <f>+'By Top 100'!BT14</f>
        <v>6037837.4000000013</v>
      </c>
      <c r="K30" s="72">
        <f>(('By Top 100'!BT14-'By Top 100'!BJ14)/'By Top 100'!BJ14)*100</f>
        <v>-11.855886478769714</v>
      </c>
      <c r="L30" s="9"/>
    </row>
    <row r="31" spans="1:12" ht="12.75" customHeight="1">
      <c r="A31" s="7">
        <f>+'By Top 100'!BU34</f>
        <v>39</v>
      </c>
      <c r="B31" s="7"/>
      <c r="C31" s="7" t="str">
        <f>+'By Top 100'!A34</f>
        <v xml:space="preserve">University of Maryland, College Park         </v>
      </c>
      <c r="D31" s="180">
        <f>+'By Top 100'!BT34</f>
        <v>215837.9</v>
      </c>
      <c r="E31" s="30"/>
      <c r="G31" s="9">
        <f>+'By Top 100'!BU122</f>
        <v>11</v>
      </c>
      <c r="H31" s="9"/>
      <c r="I31" s="74" t="str">
        <f>+'By Top 100'!A122</f>
        <v xml:space="preserve">Harvard University (Massachusetts)     </v>
      </c>
      <c r="J31" s="50">
        <f>+'By Top 100'!BT122</f>
        <v>460629.5</v>
      </c>
      <c r="K31" s="30"/>
      <c r="L31" s="9"/>
    </row>
    <row r="32" spans="1:12" ht="12.75" customHeight="1">
      <c r="A32" s="7">
        <f>+'By Top 100'!BU35</f>
        <v>45</v>
      </c>
      <c r="B32" s="7"/>
      <c r="C32" s="7" t="str">
        <f>+'By Top 100'!A35</f>
        <v xml:space="preserve">University of Florida        </v>
      </c>
      <c r="D32" s="180">
        <f>+'By Top 100'!BT35</f>
        <v>203232.9</v>
      </c>
      <c r="E32" s="30"/>
      <c r="G32" s="9">
        <f>+'By Top 100'!BU123</f>
        <v>14</v>
      </c>
      <c r="H32" s="9"/>
      <c r="I32" s="74" t="str">
        <f>+'By Top 100'!A123</f>
        <v>Yale University (Connecticut)</v>
      </c>
      <c r="J32" s="50">
        <f>+'By Top 100'!BT123</f>
        <v>398769.8</v>
      </c>
      <c r="K32" s="30"/>
      <c r="L32" s="9"/>
    </row>
    <row r="33" spans="1:12" ht="12.75" customHeight="1">
      <c r="A33" s="7">
        <f>+'By Top 100'!BU36</f>
        <v>46</v>
      </c>
      <c r="B33" s="7"/>
      <c r="C33" s="7" t="str">
        <f>+'By Top 100'!A36</f>
        <v xml:space="preserve">University of Texas at Austin               </v>
      </c>
      <c r="D33" s="180">
        <f>+'By Top 100'!BT36</f>
        <v>186308.9</v>
      </c>
      <c r="E33" s="30"/>
      <c r="G33" s="9">
        <f>+'By Top 100'!BU124</f>
        <v>18</v>
      </c>
      <c r="H33" s="9"/>
      <c r="I33" s="74" t="str">
        <f>+'By Top 100'!A124</f>
        <v>Pennsylvania State University (all campuses)</v>
      </c>
      <c r="J33" s="50">
        <f>+'By Top 100'!BT124</f>
        <v>384725.5</v>
      </c>
      <c r="K33" s="30"/>
      <c r="L33" s="9"/>
    </row>
    <row r="34" spans="1:12" ht="12.75" customHeight="1">
      <c r="A34" s="7">
        <f>+'By Top 100'!BU37</f>
        <v>51</v>
      </c>
      <c r="B34" s="7"/>
      <c r="C34" s="7" t="str">
        <f>+'By Top 100'!A37</f>
        <v xml:space="preserve">University of Texas Southwestern Medical Center at Dallas      </v>
      </c>
      <c r="D34" s="180">
        <f>+'By Top 100'!BT37</f>
        <v>154829.9</v>
      </c>
      <c r="E34" s="30"/>
      <c r="G34" s="9">
        <f>+'By Top 100'!BU125</f>
        <v>21</v>
      </c>
      <c r="H34" s="9"/>
      <c r="I34" s="74" t="str">
        <f>+'By Top 100'!A125</f>
        <v xml:space="preserve">Massachusetts Institute of Technology        </v>
      </c>
      <c r="J34" s="50">
        <f>+'By Top 100'!BT125</f>
        <v>333968.40000000002</v>
      </c>
      <c r="K34" s="30"/>
      <c r="L34" s="9"/>
    </row>
    <row r="35" spans="1:12" ht="12.75" customHeight="1">
      <c r="A35" s="7">
        <f>+'By Top 100'!BU38</f>
        <v>52</v>
      </c>
      <c r="B35" s="7"/>
      <c r="C35" s="7" t="str">
        <f>+'By Top 100'!A38</f>
        <v>University of Maryland, Baltimore</v>
      </c>
      <c r="D35" s="180">
        <f>+'By Top 100'!BT38</f>
        <v>150793.20000000001</v>
      </c>
      <c r="E35" s="30"/>
      <c r="G35" s="9">
        <f>+'By Top 100'!BU126</f>
        <v>22</v>
      </c>
      <c r="H35" s="9"/>
      <c r="I35" s="74" t="str">
        <f>+'By Top 100'!A126</f>
        <v xml:space="preserve">Cornell University (New York)    </v>
      </c>
      <c r="J35" s="50">
        <f>+'By Top 100'!BT126</f>
        <v>329575.8</v>
      </c>
      <c r="K35" s="30"/>
      <c r="L35" s="9"/>
    </row>
    <row r="36" spans="1:12" ht="12.75" customHeight="1">
      <c r="A36" s="7">
        <f>+'By Top 100'!BU39</f>
        <v>56</v>
      </c>
      <c r="B36" s="7"/>
      <c r="C36" s="7" t="str">
        <f>+'By Top 100'!A39</f>
        <v xml:space="preserve">University of Miami (Florida)     </v>
      </c>
      <c r="D36" s="180">
        <f>+'By Top 100'!BT39</f>
        <v>146254.5</v>
      </c>
      <c r="E36" s="30"/>
      <c r="G36" s="9">
        <f>+'By Top 100'!BU127</f>
        <v>27</v>
      </c>
      <c r="H36" s="9"/>
      <c r="I36" s="74" t="str">
        <f>+'By Top 100'!A127</f>
        <v xml:space="preserve">New York University                </v>
      </c>
      <c r="J36" s="50">
        <f>+'By Top 100'!BT127</f>
        <v>284207.09999999998</v>
      </c>
      <c r="K36" s="30"/>
      <c r="L36" s="9"/>
    </row>
    <row r="37" spans="1:12" ht="12.75" customHeight="1">
      <c r="A37" s="7">
        <f>+'By Top 100'!BU40</f>
        <v>57</v>
      </c>
      <c r="B37" s="7"/>
      <c r="C37" s="7" t="str">
        <f>+'By Top 100'!A40</f>
        <v>University of Virginia (main campus)</v>
      </c>
      <c r="D37" s="180">
        <f>+'By Top 100'!BT40</f>
        <v>144618.29999999999</v>
      </c>
      <c r="E37" s="30"/>
      <c r="G37" s="9">
        <f>+'By Top 100'!BU128</f>
        <v>31</v>
      </c>
      <c r="H37" s="9"/>
      <c r="I37" s="74" t="str">
        <f>+'By Top 100'!A128</f>
        <v xml:space="preserve"> Mount Sinai School of Medicine (CUNY)</v>
      </c>
      <c r="J37" s="50">
        <f>+'By Top 100'!BT128</f>
        <v>247736.9</v>
      </c>
      <c r="K37" s="30"/>
      <c r="L37" s="9"/>
    </row>
    <row r="38" spans="1:12" ht="12.75" customHeight="1">
      <c r="A38" s="7">
        <f>+'By Top 100'!BU41</f>
        <v>60</v>
      </c>
      <c r="B38" s="7"/>
      <c r="C38" s="7" t="str">
        <f>+'By Top 100'!A41</f>
        <v>Virginia Tech</v>
      </c>
      <c r="D38" s="180">
        <f>+'By Top 100'!BT41</f>
        <v>129821.5</v>
      </c>
      <c r="E38" s="30"/>
      <c r="G38" s="9">
        <f>+'By Top 100'!BU129</f>
        <v>34</v>
      </c>
      <c r="H38" s="9"/>
      <c r="I38" s="74" t="str">
        <f>+'By Top 100'!A129</f>
        <v>Rutgers State University of New Jersey</v>
      </c>
      <c r="J38" s="50">
        <f>+'By Top 100'!BT129</f>
        <v>236767.4</v>
      </c>
      <c r="K38" s="30"/>
      <c r="L38" s="9"/>
    </row>
    <row r="39" spans="1:12" ht="12.75" customHeight="1">
      <c r="A39" s="7">
        <f>+'By Top 100'!BU42</f>
        <v>61</v>
      </c>
      <c r="B39" s="7"/>
      <c r="C39" s="7" t="str">
        <f>+'By Top 100'!A42</f>
        <v>University of Kentucky (all campuses)</v>
      </c>
      <c r="D39" s="180">
        <f>+'By Top 100'!BT42</f>
        <v>129596.3</v>
      </c>
      <c r="E39" s="30"/>
      <c r="G39" s="9">
        <f>+'By Top 100'!BU130</f>
        <v>35</v>
      </c>
      <c r="H39" s="9"/>
      <c r="I39" s="74" t="str">
        <f>+'By Top 100'!A130</f>
        <v xml:space="preserve">University of Rochester (New York)   </v>
      </c>
      <c r="J39" s="50">
        <f>+'By Top 100'!BT130</f>
        <v>234385.7</v>
      </c>
      <c r="K39" s="30"/>
      <c r="L39" s="9"/>
    </row>
    <row r="40" spans="1:12" ht="12.75" customHeight="1">
      <c r="A40" s="7">
        <f>+'By Top 100'!BU43</f>
        <v>63</v>
      </c>
      <c r="B40" s="7"/>
      <c r="C40" s="7" t="str">
        <f>+'By Top 100'!A43</f>
        <v xml:space="preserve">University of Texas Anderson Cancer Center  </v>
      </c>
      <c r="D40" s="180">
        <f>+'By Top 100'!BT43</f>
        <v>120543.8</v>
      </c>
      <c r="E40" s="30"/>
      <c r="G40" s="9">
        <f>+'By Top 100'!BU131</f>
        <v>44</v>
      </c>
      <c r="H40" s="9"/>
      <c r="I40" s="74" t="str">
        <f>+'By Top 100'!A131</f>
        <v xml:space="preserve">Boston University (Massachusetts)         </v>
      </c>
      <c r="J40" s="50">
        <f>+'By Top 100'!BT131</f>
        <v>205211.7</v>
      </c>
      <c r="K40" s="30"/>
      <c r="L40" s="9"/>
    </row>
    <row r="41" spans="1:12" ht="12.75" customHeight="1">
      <c r="A41" s="7">
        <f>+'By Top 100'!BU44</f>
        <v>64</v>
      </c>
      <c r="B41" s="7"/>
      <c r="C41" s="7" t="str">
        <f>+'By Top 100'!A44</f>
        <v xml:space="preserve">Wake Forest University (North Carolina)   </v>
      </c>
      <c r="D41" s="180">
        <f>+'By Top 100'!BT44</f>
        <v>117560.2</v>
      </c>
      <c r="E41" s="30"/>
      <c r="G41" s="9">
        <f>+'By Top 100'!BU132</f>
        <v>50</v>
      </c>
      <c r="H41" s="9"/>
      <c r="I41" s="74" t="str">
        <f>+'By Top 100'!A132</f>
        <v>Yeshiva University (New York)</v>
      </c>
      <c r="J41" s="50">
        <f>+'By Top 100'!BT132</f>
        <v>156080.79999999999</v>
      </c>
      <c r="K41" s="30"/>
      <c r="L41" s="9"/>
    </row>
    <row r="42" spans="1:12" ht="12.75" customHeight="1">
      <c r="A42" s="7">
        <f>+'By Top 100'!BU45</f>
        <v>72</v>
      </c>
      <c r="B42" s="7"/>
      <c r="C42" s="7" t="str">
        <f>+'By Top 100'!A45</f>
        <v xml:space="preserve">Virginia Commonwealth University </v>
      </c>
      <c r="D42" s="180">
        <f>+'By Top 100'!BT45</f>
        <v>99487.5</v>
      </c>
      <c r="E42" s="30"/>
      <c r="G42" s="9">
        <f>+'By Top 100'!BU133</f>
        <v>55</v>
      </c>
      <c r="H42" s="9"/>
      <c r="I42" s="74" t="str">
        <f>+'By Top 100'!A133</f>
        <v xml:space="preserve">Princeton University (New Jersey)  </v>
      </c>
      <c r="J42" s="50">
        <f>+'By Top 100'!BT133</f>
        <v>147487</v>
      </c>
      <c r="K42" s="30"/>
      <c r="L42" s="9"/>
    </row>
    <row r="43" spans="1:12" ht="12.75" customHeight="1">
      <c r="A43" s="7">
        <f>+'By Top 100'!BU46</f>
        <v>73</v>
      </c>
      <c r="B43" s="7"/>
      <c r="C43" s="7" t="str">
        <f>+'By Top 100'!A46</f>
        <v xml:space="preserve">University of Georgia        </v>
      </c>
      <c r="D43" s="180">
        <f>+'By Top 100'!BT46</f>
        <v>99290.4</v>
      </c>
      <c r="E43" s="30"/>
      <c r="G43" s="9">
        <f>+'By Top 100'!BU134</f>
        <v>59</v>
      </c>
      <c r="H43" s="9"/>
      <c r="I43" s="74" t="str">
        <f>+'By Top 100'!A134</f>
        <v xml:space="preserve">University of Massachusetts-Worcester (Medical School)            </v>
      </c>
      <c r="J43" s="50">
        <f>+'By Top 100'!BT134</f>
        <v>132231.6</v>
      </c>
      <c r="K43" s="30"/>
      <c r="L43" s="9"/>
    </row>
    <row r="44" spans="1:12" ht="12.75" customHeight="1">
      <c r="A44" s="7">
        <f>+'By Top 100'!BU47</f>
        <v>75</v>
      </c>
      <c r="B44" s="7"/>
      <c r="C44" s="7" t="str">
        <f>+'By Top 100'!A47</f>
        <v>North Carolina State University</v>
      </c>
      <c r="D44" s="180">
        <f>+'By Top 100'!BT47</f>
        <v>98098</v>
      </c>
      <c r="E44" s="30"/>
      <c r="G44" s="9">
        <f>+'By Top 100'!BU135</f>
        <v>62</v>
      </c>
      <c r="H44" s="9"/>
      <c r="I44" s="74" t="str">
        <f>+'By Top 100'!A135</f>
        <v>Carnegie Mellon University (Pennsylvania)</v>
      </c>
      <c r="J44" s="50">
        <f>+'By Top 100'!BT135</f>
        <v>121272.6</v>
      </c>
      <c r="K44" s="30"/>
      <c r="L44" s="9"/>
    </row>
    <row r="45" spans="1:12" ht="12.75" customHeight="1">
      <c r="A45" s="7">
        <f>+'By Top 100'!BU48</f>
        <v>81</v>
      </c>
      <c r="B45" s="7"/>
      <c r="C45" s="7" t="str">
        <f>+'By Top 100'!A48</f>
        <v>Texas A&amp;M University (main campus)</v>
      </c>
      <c r="D45" s="180">
        <f>+'By Top 100'!BT48</f>
        <v>91610.7</v>
      </c>
      <c r="E45" s="30"/>
      <c r="G45" s="9">
        <f>+'By Top 100'!BU136</f>
        <v>67</v>
      </c>
      <c r="H45" s="9"/>
      <c r="I45" s="74" t="str">
        <f>+'By Top 100'!A136</f>
        <v xml:space="preserve">Dartmouth College (New Hampshire)        </v>
      </c>
      <c r="J45" s="50">
        <f>+'By Top 100'!BT136</f>
        <v>110153.7</v>
      </c>
      <c r="K45" s="30"/>
      <c r="L45" s="9"/>
    </row>
    <row r="46" spans="1:12" ht="12.75" customHeight="1">
      <c r="A46" s="7">
        <f>+'By Top 100'!BU49</f>
        <v>83</v>
      </c>
      <c r="B46" s="7"/>
      <c r="C46" s="7" t="str">
        <f>+'By Top 100'!A49</f>
        <v xml:space="preserve">Medical University of South Carolina      </v>
      </c>
      <c r="D46" s="180">
        <f>+'By Top 100'!BT49</f>
        <v>89527.4</v>
      </c>
      <c r="E46" s="30"/>
      <c r="G46" s="9">
        <f>+'By Top 100'!BU137</f>
        <v>70</v>
      </c>
      <c r="H46" s="9"/>
      <c r="I46" s="74" t="str">
        <f>+'By Top 100'!A137</f>
        <v xml:space="preserve">Woods Hole Oceanographic Institute (Massachusetts)        </v>
      </c>
      <c r="J46" s="50">
        <f>+'By Top 100'!BT137</f>
        <v>100943.7</v>
      </c>
      <c r="K46" s="30"/>
      <c r="L46" s="9"/>
    </row>
    <row r="47" spans="1:12" ht="12.75" customHeight="1">
      <c r="A47" s="7">
        <f>+'By Top 100'!BU50</f>
        <v>85</v>
      </c>
      <c r="B47" s="7"/>
      <c r="C47" s="7" t="str">
        <f>+'By Top 100'!A50</f>
        <v xml:space="preserve">Florida State University     </v>
      </c>
      <c r="D47" s="180">
        <f>+'By Top 100'!BT50</f>
        <v>87277.8</v>
      </c>
      <c r="E47" s="30"/>
      <c r="G47" s="9">
        <f>+'By Top 100'!BU138</f>
        <v>74</v>
      </c>
      <c r="H47" s="9"/>
      <c r="I47" s="74" t="str">
        <f>+'By Top 100'!A138</f>
        <v xml:space="preserve">University of Connecticut             </v>
      </c>
      <c r="J47" s="50">
        <f>+'By Top 100'!BT138</f>
        <v>98455.4</v>
      </c>
      <c r="K47" s="30"/>
      <c r="L47" s="9"/>
    </row>
    <row r="48" spans="1:12" ht="12.75" customHeight="1">
      <c r="A48" s="7">
        <f>+'By Top 100'!BU51</f>
        <v>86</v>
      </c>
      <c r="B48" s="7"/>
      <c r="C48" s="7" t="str">
        <f>+'By Top 100'!A51</f>
        <v xml:space="preserve">University of Texas Health Science Center at Houston     </v>
      </c>
      <c r="D48" s="180">
        <f>+'By Top 100'!BT51</f>
        <v>85232.8</v>
      </c>
      <c r="E48" s="30"/>
      <c r="G48" s="9">
        <f>+'By Top 100'!BU139</f>
        <v>76</v>
      </c>
      <c r="H48" s="9"/>
      <c r="I48" s="74" t="str">
        <f>+'By Top 100'!A139</f>
        <v xml:space="preserve">Brown University (Rhode Island)            </v>
      </c>
      <c r="J48" s="50">
        <f>+'By Top 100'!BT139</f>
        <v>96239.1</v>
      </c>
      <c r="K48" s="30"/>
      <c r="L48" s="9"/>
    </row>
    <row r="49" spans="1:12" ht="12.75" customHeight="1">
      <c r="A49" s="7">
        <f>+'By Top 100'!BU52</f>
        <v>88</v>
      </c>
      <c r="B49" s="7"/>
      <c r="C49" s="7" t="str">
        <f>+'By Top 100'!A52</f>
        <v xml:space="preserve">University of Delaware                  </v>
      </c>
      <c r="D49" s="180">
        <f>+'By Top 100'!BT52</f>
        <v>84461.6</v>
      </c>
      <c r="E49" s="30"/>
      <c r="G49" s="9">
        <f>+'By Top 100'!BU140</f>
        <v>82</v>
      </c>
      <c r="H49" s="9"/>
      <c r="I49" s="74" t="str">
        <f>+'By Top 100'!A140</f>
        <v>SUNY at Stony Brook (New York) (all campuses)</v>
      </c>
      <c r="J49" s="50">
        <f>+'By Top 100'!BT140</f>
        <v>90955.5</v>
      </c>
      <c r="K49" s="30"/>
      <c r="L49" s="9"/>
    </row>
    <row r="50" spans="1:12" ht="12.75" customHeight="1">
      <c r="A50" s="7">
        <f>+'By Top 100'!BU53</f>
        <v>91</v>
      </c>
      <c r="B50" s="7"/>
      <c r="C50" s="7" t="str">
        <f>+'By Top 100'!A53</f>
        <v>University of Texas Medical Branch at Galveston</v>
      </c>
      <c r="D50" s="180">
        <f>+'By Top 100'!BT53</f>
        <v>78975.199999999997</v>
      </c>
      <c r="E50" s="30"/>
      <c r="G50" s="9">
        <f>+'By Top 100'!BU141</f>
        <v>84</v>
      </c>
      <c r="H50" s="9"/>
      <c r="I50" s="74" t="str">
        <f>+'By Top 100'!A141</f>
        <v>Temple University (Pennsylvania)</v>
      </c>
      <c r="J50" s="50">
        <f>+'By Top 100'!BT141</f>
        <v>87319.1</v>
      </c>
      <c r="K50" s="30"/>
      <c r="L50" s="9"/>
    </row>
    <row r="51" spans="1:12" ht="12.75" customHeight="1">
      <c r="A51" s="7">
        <f>+'By Top 100'!BU54</f>
        <v>94</v>
      </c>
      <c r="B51" s="7"/>
      <c r="C51" s="7" t="str">
        <f>+'By Top 100'!A54</f>
        <v xml:space="preserve">University of South Florida      </v>
      </c>
      <c r="D51" s="180">
        <f>+'By Top 100'!BT54</f>
        <v>76247.7</v>
      </c>
      <c r="E51" s="30"/>
      <c r="G51" s="9">
        <f>+'By Top 100'!BU142</f>
        <v>92</v>
      </c>
      <c r="H51" s="9"/>
      <c r="I51" s="74" t="str">
        <f>+'By Top 100'!A142</f>
        <v>Rockefeller University (New York)</v>
      </c>
      <c r="J51" s="50">
        <f>+'By Top 100'!BT142</f>
        <v>77850.7</v>
      </c>
      <c r="K51" s="30"/>
      <c r="L51" s="9"/>
    </row>
    <row r="52" spans="1:12" ht="12.75" customHeight="1">
      <c r="A52" s="7"/>
      <c r="B52" s="7"/>
      <c r="C52" s="7"/>
      <c r="D52" s="180"/>
      <c r="E52" s="80"/>
      <c r="G52" s="9">
        <f>+'By Top 100'!BU143</f>
        <v>95</v>
      </c>
      <c r="H52" s="9"/>
      <c r="I52" s="74" t="str">
        <f>+'By Top 100'!A143</f>
        <v xml:space="preserve">Tufts University (Massachusetts)         </v>
      </c>
      <c r="J52" s="50">
        <f>+'By Top 100'!BT143</f>
        <v>75551.399999999994</v>
      </c>
      <c r="K52" s="30"/>
      <c r="L52" s="9"/>
    </row>
    <row r="53" spans="1:12" ht="12.75" customHeight="1">
      <c r="A53" s="7"/>
      <c r="B53" s="7"/>
      <c r="C53" s="7"/>
      <c r="D53" s="180"/>
      <c r="E53" s="80"/>
      <c r="G53" s="9">
        <f>+'By Top 100'!BU144</f>
        <v>96</v>
      </c>
      <c r="H53" s="9"/>
      <c r="I53" s="74" t="str">
        <f>+'By Top 100'!A144</f>
        <v>University of Massachusetts-Amherst</v>
      </c>
      <c r="J53" s="50">
        <f>+'By Top 100'!BT144</f>
        <v>75548.800000000003</v>
      </c>
      <c r="K53" s="30"/>
      <c r="L53" s="9"/>
    </row>
    <row r="54" spans="1:12" ht="12.75" customHeight="1">
      <c r="A54" s="70" t="s">
        <v>327</v>
      </c>
      <c r="B54" s="70"/>
      <c r="C54" s="70"/>
      <c r="D54" s="73">
        <f>+'By Top 100'!BT12</f>
        <v>5987214.3000000007</v>
      </c>
      <c r="E54" s="72">
        <f>(('By Top 100'!BT12-'By Top 100'!BJ12)/'By Top 100'!BJ12)*100</f>
        <v>-8.5872773984445772</v>
      </c>
      <c r="G54" s="9">
        <f>+'By Top 100'!BU145</f>
        <v>100</v>
      </c>
      <c r="H54" s="9"/>
      <c r="I54" s="74" t="str">
        <f>+'By Top 100'!A145</f>
        <v xml:space="preserve">University of Vermont        </v>
      </c>
      <c r="J54" s="50">
        <f>+'By Top 100'!BT145</f>
        <v>73277</v>
      </c>
      <c r="K54" s="30"/>
      <c r="L54" s="9"/>
    </row>
    <row r="55" spans="1:12" ht="12.75" customHeight="1">
      <c r="A55" s="74">
        <f>+'By Top 100'!BU76</f>
        <v>17</v>
      </c>
      <c r="B55" s="74"/>
      <c r="C55" s="52" t="str">
        <f>+'By Top 100'!A76</f>
        <v>University of Colorado (all campuses)</v>
      </c>
      <c r="D55" s="181">
        <f>+'By Top 100'!BT76</f>
        <v>385624.7</v>
      </c>
      <c r="E55" s="80"/>
      <c r="G55" s="9"/>
      <c r="H55" s="9"/>
      <c r="I55" s="74"/>
      <c r="J55" s="16"/>
      <c r="K55" s="30"/>
      <c r="L55" s="9"/>
    </row>
    <row r="56" spans="1:12" ht="12.75" customHeight="1">
      <c r="A56" s="74">
        <f>+'By Top 100'!BU77</f>
        <v>23</v>
      </c>
      <c r="B56" s="74"/>
      <c r="C56" s="52" t="str">
        <f>+'By Top 100'!A77</f>
        <v>University of California-Davis</v>
      </c>
      <c r="D56" s="181">
        <f>+'By Top 100'!BT77</f>
        <v>307832.5</v>
      </c>
      <c r="E56" s="80"/>
      <c r="G56" s="9"/>
      <c r="H56" s="9"/>
      <c r="I56" s="74"/>
      <c r="J56" s="16"/>
      <c r="K56" s="30"/>
      <c r="L56" s="9"/>
    </row>
    <row r="57" spans="1:12" ht="12.75" customHeight="1">
      <c r="A57" s="74">
        <f>+'By Top 100'!BU78</f>
        <v>26</v>
      </c>
      <c r="B57" s="74"/>
      <c r="C57" s="52" t="str">
        <f>+'By Top 100'!A78</f>
        <v xml:space="preserve">University of Southern California     </v>
      </c>
      <c r="D57" s="181">
        <f>+'By Top 100'!BT78</f>
        <v>285562.59999999998</v>
      </c>
      <c r="E57" s="30"/>
      <c r="G57" s="9"/>
      <c r="H57" s="9"/>
      <c r="I57" s="74"/>
      <c r="J57" s="16"/>
      <c r="K57" s="30"/>
      <c r="L57" s="9"/>
    </row>
    <row r="58" spans="1:12" ht="12.75" customHeight="1">
      <c r="A58" s="74">
        <f>+'By Top 100'!BU79</f>
        <v>29</v>
      </c>
      <c r="B58" s="74"/>
      <c r="C58" s="52" t="str">
        <f>+'By Top 100'!A79</f>
        <v xml:space="preserve">University of California-Berkeley             </v>
      </c>
      <c r="D58" s="181">
        <f>+'By Top 100'!BT79</f>
        <v>279116.59999999998</v>
      </c>
      <c r="E58" s="30"/>
      <c r="G58" s="9"/>
      <c r="H58" s="9"/>
      <c r="I58" s="74"/>
      <c r="J58" s="16"/>
      <c r="K58" s="30"/>
      <c r="L58" s="9"/>
    </row>
    <row r="59" spans="1:12" ht="12.75" customHeight="1">
      <c r="A59" s="74">
        <f>+'By Top 100'!BU80</f>
        <v>38</v>
      </c>
      <c r="B59" s="74"/>
      <c r="C59" s="52" t="str">
        <f>+'By Top 100'!A80</f>
        <v>The Scripps Research Institute (California)</v>
      </c>
      <c r="D59" s="181">
        <f>+'By Top 100'!BT80</f>
        <v>220461.8</v>
      </c>
      <c r="E59" s="30"/>
      <c r="G59" s="9"/>
      <c r="H59" s="9"/>
      <c r="I59" s="74"/>
      <c r="J59" s="16"/>
      <c r="K59" s="30"/>
      <c r="L59" s="9"/>
    </row>
    <row r="60" spans="1:12" ht="12.75" customHeight="1">
      <c r="A60" s="74">
        <f>+'By Top 100'!BU81</f>
        <v>40</v>
      </c>
      <c r="B60" s="74"/>
      <c r="C60" s="52" t="str">
        <f>+'By Top 100'!A81</f>
        <v xml:space="preserve">University of Utah           </v>
      </c>
      <c r="D60" s="181">
        <f>+'By Top 100'!BT81</f>
        <v>214776.6</v>
      </c>
      <c r="E60" s="30"/>
      <c r="G60" s="9"/>
      <c r="H60" s="9"/>
      <c r="I60" s="74"/>
      <c r="J60" s="16"/>
      <c r="K60" s="30"/>
      <c r="L60" s="9"/>
    </row>
    <row r="61" spans="1:12" ht="12.75" customHeight="1">
      <c r="A61" s="74">
        <f>+'By Top 100'!BU82</f>
        <v>41</v>
      </c>
      <c r="B61" s="74"/>
      <c r="C61" s="52" t="str">
        <f>+'By Top 100'!A82</f>
        <v xml:space="preserve">Oregon Health Sciences University    </v>
      </c>
      <c r="D61" s="181">
        <f>+'By Top 100'!BT82</f>
        <v>212631.9</v>
      </c>
      <c r="E61" s="30"/>
      <c r="G61" s="9"/>
      <c r="H61" s="9"/>
      <c r="I61" s="74"/>
      <c r="J61" s="16"/>
      <c r="K61" s="30"/>
      <c r="L61" s="9"/>
    </row>
    <row r="62" spans="1:12" ht="12.75" customHeight="1">
      <c r="A62" s="74">
        <f>+'By Top 100'!BU83</f>
        <v>43</v>
      </c>
      <c r="B62" s="74"/>
      <c r="C62" s="52" t="str">
        <f>+'By Top 100'!A83</f>
        <v xml:space="preserve">University of Arizona        </v>
      </c>
      <c r="D62" s="181">
        <f>+'By Top 100'!BT83</f>
        <v>206746.4</v>
      </c>
      <c r="E62" s="30"/>
      <c r="G62" s="9"/>
      <c r="H62" s="9"/>
      <c r="I62" s="74"/>
      <c r="J62" s="16"/>
      <c r="K62" s="30"/>
      <c r="L62" s="9"/>
    </row>
    <row r="63" spans="1:12" ht="12.75" customHeight="1">
      <c r="A63" s="74">
        <f>+'By Top 100'!BU84</f>
        <v>48</v>
      </c>
      <c r="B63" s="74"/>
      <c r="C63" s="52" t="str">
        <f>+'By Top 100'!A84</f>
        <v xml:space="preserve">University of California-Irvine              </v>
      </c>
      <c r="D63" s="181">
        <f>+'By Top 100'!BT84</f>
        <v>164159.1</v>
      </c>
      <c r="E63" s="30"/>
      <c r="G63" s="9"/>
      <c r="H63" s="9"/>
      <c r="I63" s="74"/>
      <c r="J63" s="16"/>
      <c r="K63" s="30"/>
      <c r="L63" s="9"/>
    </row>
    <row r="64" spans="1:12" ht="12.75" customHeight="1">
      <c r="A64" s="74">
        <f>+'By Top 100'!BU85</f>
        <v>54</v>
      </c>
      <c r="B64" s="74"/>
      <c r="C64" s="52" t="str">
        <f>+'By Top 100'!A85</f>
        <v xml:space="preserve">California Institute of Technology        </v>
      </c>
      <c r="D64" s="181">
        <f>+'By Top 100'!BT85</f>
        <v>149454.39999999999</v>
      </c>
      <c r="E64" s="30"/>
      <c r="G64" s="9"/>
      <c r="H64" s="9"/>
      <c r="I64" s="74"/>
      <c r="J64" s="16"/>
      <c r="K64" s="30"/>
      <c r="L64" s="9"/>
    </row>
    <row r="65" spans="1:12" ht="12.75" customHeight="1">
      <c r="A65" s="74">
        <f>+'By Top 100'!BU86</f>
        <v>65</v>
      </c>
      <c r="B65" s="74"/>
      <c r="C65" s="52" t="str">
        <f>+'By Top 100'!A86</f>
        <v>Arizona State University-Main Campus</v>
      </c>
      <c r="D65" s="181">
        <f>+'By Top 100'!BT86</f>
        <v>116150.8</v>
      </c>
      <c r="E65" s="30"/>
      <c r="G65" s="9"/>
      <c r="H65" s="9"/>
      <c r="I65" s="74"/>
      <c r="J65" s="16"/>
      <c r="K65" s="30"/>
      <c r="L65" s="9"/>
    </row>
    <row r="66" spans="1:12" ht="12.75" customHeight="1">
      <c r="A66" s="74">
        <f>+'By Top 100'!BU87</f>
        <v>69</v>
      </c>
      <c r="B66" s="74"/>
      <c r="C66" s="52" t="str">
        <f>+'By Top 100'!A87</f>
        <v xml:space="preserve">University of California-Santa Barbara        </v>
      </c>
      <c r="D66" s="181">
        <f>+'By Top 100'!BT87</f>
        <v>105826.7</v>
      </c>
      <c r="E66" s="30"/>
      <c r="G66" s="9"/>
      <c r="H66" s="9"/>
      <c r="I66" s="74"/>
      <c r="J66" s="16"/>
      <c r="K66" s="30"/>
      <c r="L66" s="9"/>
    </row>
    <row r="67" spans="1:12" ht="12.75" customHeight="1">
      <c r="A67" s="74">
        <f>+'By Top 100'!BU88</f>
        <v>77</v>
      </c>
      <c r="B67" s="74"/>
      <c r="C67" s="52" t="str">
        <f>+'By Top 100'!A88</f>
        <v xml:space="preserve">Oregon State University      </v>
      </c>
      <c r="D67" s="181">
        <f>+'By Top 100'!BT88</f>
        <v>93346.4</v>
      </c>
      <c r="E67" s="30"/>
      <c r="G67" s="9"/>
      <c r="H67" s="9"/>
      <c r="I67" s="74"/>
      <c r="J67" s="16"/>
      <c r="K67" s="30"/>
      <c r="L67" s="9"/>
    </row>
    <row r="68" spans="1:12" ht="12.75" customHeight="1">
      <c r="A68" s="74">
        <f>+'By Top 100'!BU89</f>
        <v>78</v>
      </c>
      <c r="B68" s="74"/>
      <c r="C68" s="52" t="str">
        <f>+'By Top 100'!A89</f>
        <v xml:space="preserve">University of New Mexico              </v>
      </c>
      <c r="D68" s="181">
        <f>+'By Top 100'!BT89</f>
        <v>92757</v>
      </c>
      <c r="E68" s="30"/>
      <c r="G68" s="9"/>
      <c r="H68" s="9"/>
      <c r="I68" s="74"/>
      <c r="J68" s="16"/>
      <c r="K68" s="30"/>
      <c r="L68" s="9"/>
    </row>
    <row r="69" spans="1:12" ht="12.75" customHeight="1">
      <c r="A69" s="74">
        <f>+'By Top 100'!BU90</f>
        <v>79</v>
      </c>
      <c r="B69" s="74"/>
      <c r="C69" s="52" t="str">
        <f>+'By Top 100'!A90</f>
        <v xml:space="preserve">Colorado State University    </v>
      </c>
      <c r="D69" s="181">
        <f>+'By Top 100'!BT90</f>
        <v>92593.2</v>
      </c>
      <c r="E69" s="30"/>
      <c r="G69" s="9"/>
      <c r="H69" s="9"/>
      <c r="I69" s="74"/>
      <c r="J69" s="16"/>
      <c r="K69" s="30"/>
      <c r="L69" s="9"/>
    </row>
    <row r="70" spans="1:12" ht="12.75" customHeight="1">
      <c r="A70" s="74">
        <f>+'By Top 100'!BU91</f>
        <v>89</v>
      </c>
      <c r="B70" s="74"/>
      <c r="C70" s="52" t="str">
        <f>+'By Top 100'!A91</f>
        <v xml:space="preserve">University of Hawaii-Manoa            </v>
      </c>
      <c r="D70" s="181">
        <f>+'By Top 100'!BT91</f>
        <v>79903.399999999994</v>
      </c>
      <c r="E70" s="30"/>
      <c r="G70" s="9"/>
      <c r="H70" s="9"/>
      <c r="I70" s="74"/>
      <c r="J70" s="16"/>
      <c r="K70" s="30"/>
      <c r="L70" s="9"/>
    </row>
    <row r="71" spans="1:12" ht="12.75" customHeight="1">
      <c r="A71" s="74">
        <f>+'By Top 100'!BU92</f>
        <v>90</v>
      </c>
      <c r="B71" s="74"/>
      <c r="C71" s="52" t="str">
        <f>+'By Top 100'!A92</f>
        <v>University of California, Santa Cruz</v>
      </c>
      <c r="D71" s="181">
        <f>+'By Top 100'!BT92</f>
        <v>79360</v>
      </c>
      <c r="E71" s="30"/>
      <c r="G71" s="9"/>
      <c r="H71" s="9"/>
      <c r="I71" s="74"/>
      <c r="J71" s="16"/>
      <c r="K71" s="30"/>
      <c r="L71" s="9"/>
    </row>
    <row r="72" spans="1:12" s="279" customFormat="1" ht="12.75" customHeight="1">
      <c r="A72" s="74">
        <f>+'By Top 100'!BU93</f>
        <v>98</v>
      </c>
      <c r="B72" s="74"/>
      <c r="C72" s="52" t="str">
        <f>+'By Top 100'!A93</f>
        <v>New Mexico State University (all campuses)</v>
      </c>
      <c r="D72" s="181">
        <f>+'By Top 100'!BT93</f>
        <v>75234.600000000006</v>
      </c>
      <c r="E72" s="30"/>
      <c r="F72" s="52"/>
      <c r="G72" s="9"/>
      <c r="H72" s="9"/>
      <c r="I72" s="74"/>
      <c r="J72" s="16"/>
      <c r="K72" s="30"/>
      <c r="L72" s="9"/>
    </row>
    <row r="73" spans="1:12" s="279" customFormat="1" ht="12.75" customHeight="1">
      <c r="A73" s="74">
        <f>+'By Top 100'!BU94</f>
        <v>99</v>
      </c>
      <c r="B73" s="74"/>
      <c r="C73" s="52" t="str">
        <f>+'By Top 100'!A94</f>
        <v>University of Hawaii (all campuses)</v>
      </c>
      <c r="D73" s="181">
        <f>+'By Top 100'!BT94</f>
        <v>74264.899999999994</v>
      </c>
      <c r="E73" s="30"/>
      <c r="F73" s="52"/>
      <c r="G73" s="9"/>
      <c r="H73" s="9"/>
      <c r="I73" s="74"/>
      <c r="J73" s="16"/>
      <c r="K73" s="30"/>
      <c r="L73" s="9"/>
    </row>
    <row r="74" spans="1:12" ht="12.75" customHeight="1">
      <c r="A74" s="74"/>
      <c r="B74" s="10"/>
      <c r="C74" s="52"/>
      <c r="D74" s="181"/>
      <c r="E74" s="83"/>
      <c r="F74" s="158"/>
      <c r="G74" s="82"/>
      <c r="H74" s="82"/>
      <c r="I74" s="10"/>
      <c r="J74" s="159"/>
      <c r="K74" s="83"/>
      <c r="L74" s="9"/>
    </row>
    <row r="75" spans="1:12" ht="38.25" customHeight="1">
      <c r="A75" s="284" t="s">
        <v>225</v>
      </c>
      <c r="B75" s="285"/>
      <c r="C75" s="285"/>
      <c r="D75" s="285"/>
      <c r="E75" s="285"/>
      <c r="F75" s="285"/>
      <c r="G75" s="285"/>
      <c r="H75" s="285"/>
      <c r="I75" s="285"/>
      <c r="J75" s="285"/>
      <c r="K75" s="285"/>
    </row>
    <row r="76" spans="1:12" ht="29.25" customHeight="1">
      <c r="A76" s="286" t="s">
        <v>598</v>
      </c>
      <c r="B76" s="287"/>
      <c r="C76" s="287"/>
      <c r="D76" s="287"/>
      <c r="E76" s="287"/>
      <c r="F76" s="287"/>
      <c r="G76" s="287"/>
      <c r="H76" s="287"/>
      <c r="I76" s="287"/>
      <c r="J76" s="287"/>
      <c r="K76" s="287"/>
    </row>
    <row r="77" spans="1:12" ht="12" customHeight="1">
      <c r="E77"/>
      <c r="K77" s="69" t="s">
        <v>600</v>
      </c>
    </row>
    <row r="78" spans="1:12" ht="12" customHeight="1">
      <c r="E78" s="132"/>
    </row>
    <row r="79" spans="1:12" ht="12" customHeight="1"/>
    <row r="80" spans="1:12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9.9499999999999993" customHeight="1"/>
  </sheetData>
  <mergeCells count="2">
    <mergeCell ref="A75:K75"/>
    <mergeCell ref="A76:K76"/>
  </mergeCells>
  <phoneticPr fontId="0" type="noConversion"/>
  <printOptions horizontalCentered="1"/>
  <pageMargins left="0.5" right="0.5" top="0.75" bottom="0.75" header="0.5" footer="0.5"/>
  <pageSetup scale="58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</sheetPr>
  <dimension ref="A1:DD182"/>
  <sheetViews>
    <sheetView zoomScale="80" zoomScaleNormal="80" workbookViewId="0">
      <pane xSplit="1" ySplit="16" topLeftCell="BI147" activePane="bottomRight" state="frozen"/>
      <selection pane="topRight" activeCell="B1" sqref="B1"/>
      <selection pane="bottomLeft" activeCell="A17" sqref="A17"/>
      <selection pane="bottomRight" activeCell="BT161" sqref="BT161"/>
    </sheetView>
  </sheetViews>
  <sheetFormatPr defaultRowHeight="12.75"/>
  <cols>
    <col min="1" max="1" width="54.28515625" style="210" customWidth="1"/>
    <col min="2" max="3" width="8.42578125" style="19" customWidth="1"/>
    <col min="4" max="4" width="9.7109375" style="26" customWidth="1"/>
    <col min="5" max="5" width="5.28515625" style="19" customWidth="1"/>
    <col min="6" max="6" width="9.7109375" style="26" customWidth="1"/>
    <col min="7" max="7" width="5.28515625" style="19" customWidth="1"/>
    <col min="8" max="8" width="9.7109375" style="26" customWidth="1"/>
    <col min="9" max="9" width="5.28515625" style="19" customWidth="1"/>
    <col min="10" max="10" width="9.7109375" style="26" customWidth="1"/>
    <col min="11" max="11" width="5.28515625" style="19" customWidth="1"/>
    <col min="12" max="12" width="9.7109375" style="26" customWidth="1"/>
    <col min="13" max="13" width="5.28515625" style="19" customWidth="1"/>
    <col min="14" max="14" width="9.7109375" style="26" customWidth="1"/>
    <col min="15" max="15" width="5.28515625" style="19" customWidth="1"/>
    <col min="16" max="16" width="9.7109375" style="26" customWidth="1"/>
    <col min="17" max="17" width="5.28515625" style="19" customWidth="1"/>
    <col min="18" max="18" width="9.7109375" style="26" customWidth="1"/>
    <col min="19" max="19" width="5.28515625" style="19" customWidth="1"/>
    <col min="20" max="20" width="9.7109375" style="26" customWidth="1"/>
    <col min="21" max="21" width="5.28515625" style="19" customWidth="1"/>
    <col min="22" max="22" width="9.7109375" style="26" customWidth="1"/>
    <col min="23" max="23" width="5.28515625" style="19" customWidth="1"/>
    <col min="24" max="24" width="9.7109375" style="26" customWidth="1"/>
    <col min="25" max="25" width="5.28515625" style="19" customWidth="1"/>
    <col min="26" max="26" width="11.28515625" style="26" customWidth="1"/>
    <col min="27" max="27" width="5.28515625" style="19" customWidth="1"/>
    <col min="28" max="28" width="10.7109375" style="26" customWidth="1"/>
    <col min="29" max="29" width="5.28515625" style="19" customWidth="1"/>
    <col min="30" max="30" width="10.5703125" style="26" customWidth="1"/>
    <col min="31" max="31" width="5.28515625" style="19" customWidth="1"/>
    <col min="32" max="32" width="10.85546875" style="26" customWidth="1"/>
    <col min="33" max="33" width="5.28515625" style="19" customWidth="1"/>
    <col min="34" max="34" width="11.28515625" style="26" customWidth="1"/>
    <col min="35" max="35" width="5.28515625" style="19" customWidth="1"/>
    <col min="36" max="36" width="10.5703125" style="26" customWidth="1"/>
    <col min="37" max="37" width="5.28515625" style="19" customWidth="1"/>
    <col min="38" max="38" width="11.28515625" style="26" customWidth="1"/>
    <col min="39" max="39" width="5.28515625" style="19" customWidth="1"/>
    <col min="40" max="40" width="11.42578125" style="26" customWidth="1"/>
    <col min="41" max="41" width="5.28515625" style="19" customWidth="1"/>
    <col min="42" max="42" width="10.7109375" style="26" customWidth="1"/>
    <col min="43" max="43" width="5.5703125" style="19" customWidth="1"/>
    <col min="44" max="44" width="10.5703125" style="26" customWidth="1"/>
    <col min="45" max="45" width="5.42578125" style="19" customWidth="1"/>
    <col min="46" max="46" width="10.5703125" style="26" customWidth="1"/>
    <col min="47" max="47" width="5.7109375" style="19" customWidth="1"/>
    <col min="48" max="48" width="10.85546875" style="26" customWidth="1"/>
    <col min="49" max="49" width="5.7109375" style="19" customWidth="1"/>
    <col min="50" max="50" width="10.5703125" style="26" customWidth="1"/>
    <col min="51" max="51" width="5.7109375" style="19" customWidth="1"/>
    <col min="52" max="52" width="10.5703125" style="26" customWidth="1"/>
    <col min="53" max="53" width="5.7109375" style="19" customWidth="1"/>
    <col min="54" max="54" width="10.5703125" style="26" customWidth="1"/>
    <col min="55" max="55" width="5.7109375" style="19" customWidth="1"/>
    <col min="56" max="56" width="10.5703125" style="26" customWidth="1"/>
    <col min="57" max="57" width="5.7109375" style="19" customWidth="1"/>
    <col min="58" max="58" width="10.5703125" style="26" customWidth="1"/>
    <col min="59" max="59" width="5.7109375" style="19" customWidth="1"/>
    <col min="60" max="60" width="10.5703125" style="26" customWidth="1"/>
    <col min="61" max="61" width="5.7109375" style="19" customWidth="1"/>
    <col min="62" max="62" width="10.5703125" style="26" customWidth="1"/>
    <col min="63" max="63" width="5.7109375" style="19" customWidth="1"/>
    <col min="64" max="65" width="11" style="19" bestFit="1" customWidth="1"/>
    <col min="66" max="66" width="12.85546875" style="75" customWidth="1"/>
    <col min="67" max="67" width="9.140625" style="75"/>
    <col min="68" max="68" width="12.42578125" style="75" bestFit="1" customWidth="1"/>
    <col min="69" max="69" width="9.140625" style="19"/>
    <col min="70" max="70" width="14.5703125" style="19" bestFit="1" customWidth="1"/>
    <col min="71" max="71" width="11.42578125" style="19" customWidth="1"/>
    <col min="72" max="72" width="11.42578125" style="19" bestFit="1" customWidth="1"/>
    <col min="73" max="75" width="9.140625" style="19"/>
    <col min="76" max="77" width="0" style="19" hidden="1" customWidth="1"/>
    <col min="78" max="78" width="20.7109375" style="19" hidden="1" customWidth="1"/>
    <col min="79" max="96" width="0" style="19" hidden="1" customWidth="1"/>
    <col min="97" max="97" width="9.28515625" style="19" bestFit="1" customWidth="1"/>
    <col min="98" max="98" width="30" style="19" bestFit="1" customWidth="1"/>
    <col min="99" max="107" width="12.42578125" style="19" bestFit="1" customWidth="1"/>
    <col min="108" max="16384" width="9.140625" style="19"/>
  </cols>
  <sheetData>
    <row r="1" spans="1:107" s="18" customFormat="1" ht="13.5" customHeight="1">
      <c r="A1" s="209" t="s">
        <v>265</v>
      </c>
      <c r="B1" s="1"/>
      <c r="C1" s="1"/>
      <c r="BN1" s="75"/>
      <c r="BO1" s="75"/>
      <c r="BP1" s="75"/>
      <c r="BQ1" s="19"/>
      <c r="BR1" s="19"/>
      <c r="BS1" s="19"/>
      <c r="BT1" s="19"/>
      <c r="BU1" s="19"/>
      <c r="BX1" s="290" t="s">
        <v>371</v>
      </c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S1" s="274" t="s">
        <v>485</v>
      </c>
      <c r="CT1" s="4"/>
      <c r="CU1" s="4"/>
      <c r="CV1" s="4"/>
      <c r="CW1" s="4"/>
      <c r="CX1" s="4"/>
      <c r="CY1" s="4"/>
      <c r="CZ1" s="4"/>
      <c r="DA1" s="4"/>
      <c r="DB1" s="4"/>
      <c r="DC1" s="4"/>
    </row>
    <row r="2" spans="1:107" s="18" customFormat="1" ht="12.75" customHeight="1">
      <c r="A2" s="209"/>
      <c r="B2" s="1"/>
      <c r="C2" s="1"/>
      <c r="BH2" s="163"/>
      <c r="BN2" s="75"/>
      <c r="BO2" s="75"/>
      <c r="BP2" s="75"/>
      <c r="BQ2" s="19"/>
      <c r="BR2" s="19"/>
      <c r="BS2" s="19"/>
      <c r="BT2" s="19"/>
      <c r="BU2" s="19"/>
      <c r="BX2" s="294" t="s">
        <v>372</v>
      </c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S2" s="274" t="s">
        <v>372</v>
      </c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s="18" customFormat="1">
      <c r="A3" s="210"/>
      <c r="B3" s="19"/>
      <c r="C3" s="19"/>
      <c r="D3" s="26"/>
      <c r="E3" s="19"/>
      <c r="F3" s="26"/>
      <c r="G3" s="19"/>
      <c r="H3" s="26"/>
      <c r="I3" s="19"/>
      <c r="J3" s="26"/>
      <c r="K3" s="19"/>
      <c r="L3" s="26"/>
      <c r="M3" s="19"/>
      <c r="N3" s="26"/>
      <c r="O3" s="19"/>
      <c r="P3" s="26"/>
      <c r="Q3" s="19"/>
      <c r="R3" s="26"/>
      <c r="S3" s="19"/>
      <c r="T3" s="26"/>
      <c r="U3" s="19"/>
      <c r="V3" s="26"/>
      <c r="W3" s="19"/>
      <c r="X3" s="26"/>
      <c r="Y3" s="19"/>
      <c r="Z3" s="26" t="s">
        <v>1</v>
      </c>
      <c r="AA3" s="19"/>
      <c r="AB3" s="26" t="s">
        <v>1</v>
      </c>
      <c r="AC3" s="19"/>
      <c r="AD3" s="26" t="s">
        <v>1</v>
      </c>
      <c r="AE3" s="19"/>
      <c r="AF3" s="26"/>
      <c r="AG3" s="19"/>
      <c r="AH3" s="26" t="s">
        <v>1</v>
      </c>
      <c r="AI3" s="19"/>
      <c r="AJ3" s="26" t="s">
        <v>1</v>
      </c>
      <c r="AK3" s="19"/>
      <c r="AL3" s="26"/>
      <c r="AM3" s="19"/>
      <c r="AN3" s="26" t="s">
        <v>0</v>
      </c>
      <c r="AO3" s="19"/>
      <c r="AP3" s="26"/>
      <c r="AQ3" s="19"/>
      <c r="AR3" s="26"/>
      <c r="AS3" s="19"/>
      <c r="AT3" s="26"/>
      <c r="AU3" s="19"/>
      <c r="AV3" s="26"/>
      <c r="AW3" s="19"/>
      <c r="AX3" s="26"/>
      <c r="AY3" s="19"/>
      <c r="AZ3" s="26"/>
      <c r="BA3" s="19"/>
      <c r="BB3" s="26"/>
      <c r="BC3" s="19"/>
      <c r="BD3" s="26"/>
      <c r="BE3" s="19"/>
      <c r="BF3" s="26"/>
      <c r="BG3" s="19"/>
      <c r="BH3" s="26"/>
      <c r="BI3" s="19"/>
      <c r="BJ3" s="26"/>
      <c r="BK3" s="19"/>
      <c r="BL3" s="170"/>
      <c r="BM3" s="170"/>
      <c r="BN3" s="240"/>
      <c r="BO3" s="240"/>
      <c r="BP3" s="240"/>
      <c r="BQ3" s="169"/>
      <c r="BR3" s="19"/>
      <c r="BS3" s="19"/>
      <c r="BT3" s="19"/>
      <c r="BU3" s="19"/>
      <c r="BX3" s="191" t="s">
        <v>24</v>
      </c>
      <c r="BY3" s="190"/>
      <c r="BZ3" s="190" t="s">
        <v>23</v>
      </c>
      <c r="CA3" s="189">
        <v>2004</v>
      </c>
      <c r="CB3" s="200"/>
      <c r="CC3" s="189">
        <v>2005</v>
      </c>
      <c r="CD3" s="200"/>
      <c r="CE3" s="189">
        <v>2006</v>
      </c>
      <c r="CF3" s="200"/>
      <c r="CG3" s="189">
        <v>2007</v>
      </c>
      <c r="CH3" s="200"/>
      <c r="CI3" s="189">
        <v>2008</v>
      </c>
      <c r="CJ3" s="200"/>
      <c r="CK3" s="189" t="s">
        <v>373</v>
      </c>
      <c r="CL3" s="200"/>
      <c r="CM3" s="189" t="s">
        <v>374</v>
      </c>
      <c r="CN3" s="200"/>
      <c r="CO3" s="189">
        <v>2011</v>
      </c>
      <c r="CP3" s="200"/>
      <c r="CQ3" s="189">
        <v>2012</v>
      </c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07" s="135" customFormat="1" ht="15">
      <c r="A4" s="211"/>
      <c r="B4" s="136"/>
      <c r="C4" s="137"/>
      <c r="D4" s="137">
        <v>1980</v>
      </c>
      <c r="E4" s="138"/>
      <c r="F4" s="137">
        <v>1981</v>
      </c>
      <c r="G4" s="138"/>
      <c r="H4" s="137">
        <v>1982</v>
      </c>
      <c r="I4" s="138"/>
      <c r="J4" s="137">
        <v>1983</v>
      </c>
      <c r="K4" s="138"/>
      <c r="L4" s="137">
        <v>1984</v>
      </c>
      <c r="M4" s="138"/>
      <c r="N4" s="137">
        <v>1985</v>
      </c>
      <c r="O4" s="138"/>
      <c r="P4" s="137">
        <v>1986</v>
      </c>
      <c r="Q4" s="138"/>
      <c r="R4" s="137">
        <v>1987</v>
      </c>
      <c r="S4" s="138"/>
      <c r="T4" s="137">
        <v>1988</v>
      </c>
      <c r="U4" s="138"/>
      <c r="V4" s="137">
        <v>1989</v>
      </c>
      <c r="W4" s="138"/>
      <c r="X4" s="137">
        <v>1990</v>
      </c>
      <c r="Y4" s="138"/>
      <c r="Z4" s="137" t="s">
        <v>2</v>
      </c>
      <c r="AA4" s="138"/>
      <c r="AB4" s="137" t="s">
        <v>3</v>
      </c>
      <c r="AC4" s="138"/>
      <c r="AD4" s="137" t="s">
        <v>4</v>
      </c>
      <c r="AE4" s="138"/>
      <c r="AF4" s="137" t="s">
        <v>5</v>
      </c>
      <c r="AG4" s="138"/>
      <c r="AH4" s="137" t="s">
        <v>6</v>
      </c>
      <c r="AI4" s="138"/>
      <c r="AJ4" s="137" t="s">
        <v>7</v>
      </c>
      <c r="AK4" s="138"/>
      <c r="AL4" s="137" t="s">
        <v>8</v>
      </c>
      <c r="AM4" s="138"/>
      <c r="AN4" s="137" t="s">
        <v>9</v>
      </c>
      <c r="AO4" s="138"/>
      <c r="AP4" s="137">
        <v>1999</v>
      </c>
      <c r="AQ4" s="138"/>
      <c r="AR4" s="137" t="s">
        <v>223</v>
      </c>
      <c r="AS4" s="138"/>
      <c r="AT4" s="137">
        <v>2001</v>
      </c>
      <c r="AU4" s="138"/>
      <c r="AV4" s="137">
        <v>2002</v>
      </c>
      <c r="AW4" s="138"/>
      <c r="AX4" s="137">
        <v>2003</v>
      </c>
      <c r="AY4" s="138"/>
      <c r="AZ4" s="137">
        <v>2004</v>
      </c>
      <c r="BA4" s="138"/>
      <c r="BB4" s="137">
        <v>2005</v>
      </c>
      <c r="BC4" s="138"/>
      <c r="BD4" s="137">
        <v>2006</v>
      </c>
      <c r="BE4" s="138"/>
      <c r="BF4" s="137">
        <v>2007</v>
      </c>
      <c r="BG4" s="138"/>
      <c r="BH4" s="137">
        <v>2008</v>
      </c>
      <c r="BI4" s="138"/>
      <c r="BJ4" s="137">
        <v>2009</v>
      </c>
      <c r="BK4" s="138"/>
      <c r="BL4" s="263">
        <v>2010</v>
      </c>
      <c r="BM4" s="264"/>
      <c r="BN4" s="305">
        <v>2011</v>
      </c>
      <c r="BO4" s="268"/>
      <c r="BP4" s="305">
        <v>2012</v>
      </c>
      <c r="BQ4" s="136"/>
      <c r="BR4" s="273">
        <v>2013</v>
      </c>
      <c r="BS4" s="273"/>
      <c r="BT4" s="273">
        <v>2014</v>
      </c>
      <c r="BU4" s="273"/>
      <c r="BX4" s="188"/>
      <c r="BY4" s="187"/>
      <c r="BZ4" s="187" t="s">
        <v>375</v>
      </c>
      <c r="CA4" s="188"/>
      <c r="CB4" s="196"/>
      <c r="CC4" s="188"/>
      <c r="CD4" s="196"/>
      <c r="CE4" s="188"/>
      <c r="CF4" s="196"/>
      <c r="CG4" s="188"/>
      <c r="CH4" s="196"/>
      <c r="CI4" s="188"/>
      <c r="CJ4" s="196"/>
      <c r="CK4" s="188"/>
      <c r="CL4" s="196"/>
      <c r="CM4" s="188"/>
      <c r="CN4" s="196"/>
      <c r="CO4" s="188"/>
      <c r="CP4" s="196"/>
      <c r="CQ4" s="188"/>
      <c r="CS4" s="275" t="s">
        <v>24</v>
      </c>
      <c r="CT4" s="275" t="s">
        <v>23</v>
      </c>
      <c r="CU4" s="275">
        <v>2006</v>
      </c>
      <c r="CV4" s="275">
        <v>2007</v>
      </c>
      <c r="CW4" s="275">
        <v>2008</v>
      </c>
      <c r="CX4" s="275" t="s">
        <v>590</v>
      </c>
      <c r="CY4" s="275" t="s">
        <v>591</v>
      </c>
      <c r="CZ4" s="275">
        <v>2011</v>
      </c>
      <c r="DA4" s="275">
        <v>2012</v>
      </c>
      <c r="DB4" s="275">
        <v>2013</v>
      </c>
      <c r="DC4" s="275">
        <v>2014</v>
      </c>
    </row>
    <row r="5" spans="1:107" s="18" customFormat="1">
      <c r="A5" s="210" t="s">
        <v>324</v>
      </c>
      <c r="B5" s="19"/>
      <c r="C5" s="19"/>
      <c r="D5" s="47">
        <v>1084341</v>
      </c>
      <c r="E5" s="20"/>
      <c r="F5" s="47">
        <v>1236658</v>
      </c>
      <c r="G5" s="20"/>
      <c r="H5" s="47">
        <v>1205742</v>
      </c>
      <c r="I5" s="20"/>
      <c r="J5" s="47">
        <v>1342711</v>
      </c>
      <c r="K5" s="20"/>
      <c r="L5" s="47">
        <v>1385522</v>
      </c>
      <c r="M5" s="20"/>
      <c r="N5" s="47">
        <v>1526825</v>
      </c>
      <c r="O5" s="20"/>
      <c r="P5" s="47">
        <v>1577218</v>
      </c>
      <c r="Q5" s="20"/>
      <c r="R5" s="47">
        <v>1762164</v>
      </c>
      <c r="S5" s="20"/>
      <c r="T5" s="47">
        <v>1875665</v>
      </c>
      <c r="U5" s="20"/>
      <c r="V5" s="47">
        <v>2027585</v>
      </c>
      <c r="W5" s="20"/>
      <c r="X5" s="47">
        <v>2146528</v>
      </c>
      <c r="Y5" s="20"/>
      <c r="Z5" s="47">
        <v>2305743</v>
      </c>
      <c r="AA5" s="20"/>
      <c r="AB5" s="47">
        <v>2469360</v>
      </c>
      <c r="AC5" s="20"/>
      <c r="AD5" s="47">
        <v>2480377</v>
      </c>
      <c r="AE5" s="20"/>
      <c r="AF5" s="47">
        <v>2717527</v>
      </c>
      <c r="AG5" s="20"/>
      <c r="AH5" s="47">
        <v>2728103</v>
      </c>
      <c r="AI5" s="20"/>
      <c r="AJ5" s="47">
        <v>2699387</v>
      </c>
      <c r="AK5" s="20"/>
      <c r="AL5" s="47">
        <v>2797668</v>
      </c>
      <c r="AM5" s="20"/>
      <c r="AN5" s="47">
        <v>2987508</v>
      </c>
      <c r="AO5" s="20"/>
      <c r="AP5" s="47">
        <v>3413352</v>
      </c>
      <c r="AQ5" s="20"/>
      <c r="AR5" s="47">
        <v>3737305</v>
      </c>
      <c r="AS5" s="20"/>
      <c r="AT5" s="47">
        <v>4110542</v>
      </c>
      <c r="AU5" s="20"/>
      <c r="AV5" s="47">
        <v>4574008</v>
      </c>
      <c r="AW5" s="20"/>
      <c r="AX5" s="47">
        <v>4895761</v>
      </c>
      <c r="AY5" s="20"/>
      <c r="AZ5" s="47">
        <v>5133428</v>
      </c>
      <c r="BA5" s="20"/>
      <c r="BB5" s="47">
        <v>5289494</v>
      </c>
      <c r="BC5" s="20"/>
      <c r="BD5" s="47">
        <v>5620965</v>
      </c>
      <c r="BE5" s="20"/>
      <c r="BF5" s="47">
        <v>5474819</v>
      </c>
      <c r="BG5" s="20"/>
      <c r="BH5" s="47">
        <v>5328424</v>
      </c>
      <c r="BI5" s="20"/>
      <c r="BJ5" s="47">
        <v>6957330</v>
      </c>
      <c r="BK5" s="20"/>
      <c r="BL5" s="176">
        <v>6782744.4000000004</v>
      </c>
      <c r="BM5" s="265"/>
      <c r="BN5" s="177">
        <v>6184842</v>
      </c>
      <c r="BO5" s="269"/>
      <c r="BP5" s="177">
        <v>6183966</v>
      </c>
      <c r="BQ5" s="266"/>
      <c r="BR5" s="177">
        <f>SUM(BR17:BR26)</f>
        <v>5774071.7999999998</v>
      </c>
      <c r="BS5" s="258"/>
      <c r="BT5" s="177">
        <f>SUM(BT17:BT26)</f>
        <v>6492757.3000000007</v>
      </c>
      <c r="BU5" s="19"/>
      <c r="BX5" s="196"/>
      <c r="BY5" s="197"/>
      <c r="BZ5" s="197" t="s">
        <v>376</v>
      </c>
      <c r="CA5" s="204">
        <v>23797338</v>
      </c>
      <c r="CB5" s="204"/>
      <c r="CC5" s="204">
        <v>24662034</v>
      </c>
      <c r="CD5" s="204"/>
      <c r="CE5" s="204">
        <v>24991759</v>
      </c>
      <c r="CF5" s="204"/>
      <c r="CG5" s="204">
        <v>25002915</v>
      </c>
      <c r="CH5" s="204"/>
      <c r="CI5" s="204">
        <v>25484935</v>
      </c>
      <c r="CJ5" s="204"/>
      <c r="CK5" s="204">
        <v>31775602.399999999</v>
      </c>
      <c r="CL5" s="204"/>
      <c r="CM5" s="204">
        <v>30630089</v>
      </c>
      <c r="CN5" s="204"/>
      <c r="CO5" s="204">
        <v>27937512.100000001</v>
      </c>
      <c r="CP5" s="204"/>
      <c r="CQ5" s="204">
        <v>27384768.800000001</v>
      </c>
      <c r="CS5" s="69" t="s">
        <v>486</v>
      </c>
      <c r="CT5" s="276" t="s">
        <v>376</v>
      </c>
      <c r="CU5" s="277">
        <v>24861334</v>
      </c>
      <c r="CV5" s="277">
        <v>24979600</v>
      </c>
      <c r="CW5" s="277">
        <v>25432802</v>
      </c>
      <c r="CX5" s="277">
        <v>31775729.100000001</v>
      </c>
      <c r="CY5" s="277">
        <v>30638987.5</v>
      </c>
      <c r="CZ5" s="277">
        <v>27944115.899999999</v>
      </c>
      <c r="DA5" s="277">
        <v>27387162.699999999</v>
      </c>
      <c r="DB5" s="277">
        <v>25853769.899999999</v>
      </c>
      <c r="DC5" s="277">
        <v>27333334.300000001</v>
      </c>
    </row>
    <row r="6" spans="1:107">
      <c r="A6" s="210" t="s">
        <v>325</v>
      </c>
      <c r="D6" s="47">
        <v>3519293</v>
      </c>
      <c r="E6" s="20"/>
      <c r="F6" s="47">
        <v>3768389</v>
      </c>
      <c r="G6" s="20"/>
      <c r="H6" s="47">
        <v>3891742</v>
      </c>
      <c r="I6" s="20"/>
      <c r="J6" s="47">
        <v>4308326</v>
      </c>
      <c r="K6" s="20"/>
      <c r="L6" s="47">
        <v>4635115</v>
      </c>
      <c r="M6" s="20"/>
      <c r="N6" s="47">
        <v>5337901</v>
      </c>
      <c r="O6" s="20"/>
      <c r="P6" s="47">
        <v>5512198</v>
      </c>
      <c r="Q6" s="20"/>
      <c r="R6" s="47">
        <v>6185093</v>
      </c>
      <c r="S6" s="20"/>
      <c r="T6" s="47">
        <v>6597337</v>
      </c>
      <c r="U6" s="20"/>
      <c r="V6" s="47">
        <v>7236887</v>
      </c>
      <c r="W6" s="20"/>
      <c r="X6" s="47">
        <v>7609814</v>
      </c>
      <c r="Y6" s="20"/>
      <c r="Z6" s="47">
        <v>8431933</v>
      </c>
      <c r="AA6" s="20"/>
      <c r="AB6" s="47">
        <v>9071163</v>
      </c>
      <c r="AC6" s="20"/>
      <c r="AD6" s="47">
        <v>9092042</v>
      </c>
      <c r="AE6" s="20"/>
      <c r="AF6" s="47">
        <v>9878912</v>
      </c>
      <c r="AG6" s="20"/>
      <c r="AH6" s="47">
        <v>9937660</v>
      </c>
      <c r="AI6" s="20"/>
      <c r="AJ6" s="47">
        <v>10214760</v>
      </c>
      <c r="AK6" s="20"/>
      <c r="AL6" s="47">
        <v>10751227</v>
      </c>
      <c r="AM6" s="20"/>
      <c r="AN6" s="47">
        <v>11574877</v>
      </c>
      <c r="AO6" s="20"/>
      <c r="AP6" s="47">
        <v>12968247</v>
      </c>
      <c r="AQ6" s="20"/>
      <c r="AR6" s="47">
        <v>14359112</v>
      </c>
      <c r="AS6" s="20"/>
      <c r="AT6" s="47">
        <v>15992574</v>
      </c>
      <c r="AU6" s="20"/>
      <c r="AV6" s="47">
        <v>17426162</v>
      </c>
      <c r="AW6" s="20"/>
      <c r="AX6" s="47">
        <v>18634533</v>
      </c>
      <c r="AY6" s="20"/>
      <c r="AZ6" s="47">
        <v>19632079</v>
      </c>
      <c r="BA6" s="20"/>
      <c r="BB6" s="47">
        <v>20340136</v>
      </c>
      <c r="BC6" s="20"/>
      <c r="BD6" s="47">
        <v>20721063</v>
      </c>
      <c r="BE6" s="20"/>
      <c r="BF6" s="47">
        <v>20923899</v>
      </c>
      <c r="BG6" s="20"/>
      <c r="BH6" s="47">
        <v>20903828</v>
      </c>
      <c r="BI6" s="20"/>
      <c r="BJ6" s="47">
        <v>26208555</v>
      </c>
      <c r="BK6" s="20"/>
      <c r="BL6" s="177">
        <v>25043722.699999999</v>
      </c>
      <c r="BM6" s="266"/>
      <c r="BN6" s="177">
        <v>23084011</v>
      </c>
      <c r="BO6" s="269"/>
      <c r="BP6" s="177">
        <v>22912073</v>
      </c>
      <c r="BQ6" s="266"/>
      <c r="BR6" s="258">
        <v>25853769.899999999</v>
      </c>
      <c r="BS6" s="258"/>
      <c r="BT6" s="258">
        <v>27333334.300000001</v>
      </c>
      <c r="BX6" s="196"/>
      <c r="BY6" s="197"/>
      <c r="BZ6" s="197" t="s">
        <v>375</v>
      </c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S6" s="69">
        <v>1</v>
      </c>
      <c r="CT6" s="278" t="s">
        <v>487</v>
      </c>
      <c r="CU6" s="277">
        <v>1153211</v>
      </c>
      <c r="CV6" s="277">
        <v>1054913</v>
      </c>
      <c r="CW6" s="277">
        <v>1034233</v>
      </c>
      <c r="CX6" s="277">
        <v>1411770.4</v>
      </c>
      <c r="CY6" s="277">
        <v>1515848</v>
      </c>
      <c r="CZ6" s="277">
        <v>1374916</v>
      </c>
      <c r="DA6" s="277">
        <v>1359091.4</v>
      </c>
      <c r="DB6" s="277">
        <v>1266769.8999999999</v>
      </c>
      <c r="DC6" s="277">
        <v>1402094.6</v>
      </c>
    </row>
    <row r="7" spans="1:107">
      <c r="A7" s="210" t="s">
        <v>278</v>
      </c>
      <c r="D7" s="47">
        <v>4155366</v>
      </c>
      <c r="E7" s="20"/>
      <c r="F7" s="47">
        <v>4409143</v>
      </c>
      <c r="G7" s="20"/>
      <c r="H7" s="47">
        <v>4552543</v>
      </c>
      <c r="I7" s="20"/>
      <c r="J7" s="47">
        <v>5024330</v>
      </c>
      <c r="K7" s="20"/>
      <c r="L7" s="47">
        <v>5448821</v>
      </c>
      <c r="M7" s="20"/>
      <c r="N7" s="47">
        <v>6246181</v>
      </c>
      <c r="O7" s="20"/>
      <c r="P7" s="47">
        <v>6456743</v>
      </c>
      <c r="Q7" s="20"/>
      <c r="R7" s="47">
        <v>7241001</v>
      </c>
      <c r="S7" s="20"/>
      <c r="T7" s="47">
        <v>7719237</v>
      </c>
      <c r="U7" s="20"/>
      <c r="V7" s="47">
        <v>8525212</v>
      </c>
      <c r="W7" s="20"/>
      <c r="X7" s="47">
        <v>9009340</v>
      </c>
      <c r="Y7" s="20"/>
      <c r="Z7" s="47">
        <v>10091898</v>
      </c>
      <c r="AA7" s="20"/>
      <c r="AB7" s="47">
        <v>10897352</v>
      </c>
      <c r="AC7" s="20"/>
      <c r="AD7" s="47">
        <v>10995913</v>
      </c>
      <c r="AE7" s="20"/>
      <c r="AF7" s="47">
        <v>11863165</v>
      </c>
      <c r="AG7" s="20"/>
      <c r="AH7" s="47">
        <v>12150104</v>
      </c>
      <c r="AI7" s="20"/>
      <c r="AJ7" s="47">
        <v>12308744</v>
      </c>
      <c r="AK7" s="20"/>
      <c r="AL7" s="47">
        <v>12981568</v>
      </c>
      <c r="AM7" s="20"/>
      <c r="AN7" s="47">
        <v>13837039</v>
      </c>
      <c r="AO7" s="20"/>
      <c r="AP7" s="47">
        <v>15522396</v>
      </c>
      <c r="AQ7" s="20"/>
      <c r="AR7" s="47">
        <v>17238671</v>
      </c>
      <c r="AS7" s="20"/>
      <c r="AT7" s="47">
        <v>19332144</v>
      </c>
      <c r="AU7" s="20"/>
      <c r="AV7" s="47">
        <v>21090934</v>
      </c>
      <c r="AW7" s="20"/>
      <c r="AX7" s="47">
        <v>22735762</v>
      </c>
      <c r="AY7" s="20"/>
      <c r="AZ7" s="47">
        <v>23735552</v>
      </c>
      <c r="BA7" s="20"/>
      <c r="BB7" s="47">
        <v>24612535</v>
      </c>
      <c r="BC7" s="20"/>
      <c r="BD7" s="47">
        <v>24924277</v>
      </c>
      <c r="BE7" s="20"/>
      <c r="BF7" s="47">
        <v>24924602</v>
      </c>
      <c r="BG7" s="20"/>
      <c r="BH7" s="47">
        <v>25413075</v>
      </c>
      <c r="BI7" s="20"/>
      <c r="BJ7" s="47">
        <v>32328597</v>
      </c>
      <c r="BK7" s="20"/>
      <c r="BL7" s="177">
        <v>30633043</v>
      </c>
      <c r="BM7" s="266"/>
      <c r="BN7" s="241">
        <v>27937512.100000001</v>
      </c>
      <c r="BO7" s="269"/>
      <c r="BP7" s="241">
        <v>27384768.800000001</v>
      </c>
      <c r="BQ7" s="266"/>
      <c r="BR7" s="177">
        <f>SUM(BR17:BR154)</f>
        <v>25853769.700000003</v>
      </c>
      <c r="BS7" s="258"/>
      <c r="BT7" s="177">
        <f>SUM(BT17:BT154)</f>
        <v>27333334.599999998</v>
      </c>
      <c r="BX7" s="196">
        <v>1</v>
      </c>
      <c r="BY7" s="197"/>
      <c r="BZ7" s="197" t="s">
        <v>377</v>
      </c>
      <c r="CA7" s="204">
        <v>1034915</v>
      </c>
      <c r="CB7" s="204"/>
      <c r="CC7" s="204">
        <v>993769</v>
      </c>
      <c r="CD7" s="204"/>
      <c r="CE7" s="204">
        <v>1153211</v>
      </c>
      <c r="CF7" s="204"/>
      <c r="CG7" s="204">
        <v>1054913</v>
      </c>
      <c r="CH7" s="204"/>
      <c r="CI7" s="204">
        <v>1034233</v>
      </c>
      <c r="CJ7" s="204"/>
      <c r="CK7" s="204">
        <v>1411770.4</v>
      </c>
      <c r="CL7" s="204"/>
      <c r="CM7" s="204">
        <v>1515848</v>
      </c>
      <c r="CN7" s="204"/>
      <c r="CO7" s="207">
        <v>1374916</v>
      </c>
      <c r="CP7" s="207"/>
      <c r="CQ7" s="207">
        <v>1359091.4</v>
      </c>
      <c r="CS7" s="69">
        <v>2</v>
      </c>
      <c r="CT7" s="278" t="s">
        <v>488</v>
      </c>
      <c r="CU7" s="277">
        <v>516157</v>
      </c>
      <c r="CV7" s="277">
        <v>501508</v>
      </c>
      <c r="CW7" s="277">
        <v>541245</v>
      </c>
      <c r="CX7" s="277">
        <v>720549.7</v>
      </c>
      <c r="CY7" s="277">
        <v>685773.3</v>
      </c>
      <c r="CZ7" s="277">
        <v>647527.30000000005</v>
      </c>
      <c r="DA7" s="277">
        <v>623342.19999999995</v>
      </c>
      <c r="DB7" s="277">
        <v>574995.6</v>
      </c>
      <c r="DC7" s="277">
        <v>860758.8</v>
      </c>
    </row>
    <row r="8" spans="1:107">
      <c r="A8" s="210" t="s">
        <v>74</v>
      </c>
      <c r="D8" s="47">
        <v>1057924</v>
      </c>
      <c r="E8" s="20"/>
      <c r="F8" s="47">
        <v>1224487</v>
      </c>
      <c r="G8" s="20"/>
      <c r="H8" s="47">
        <v>1217791</v>
      </c>
      <c r="I8" s="20"/>
      <c r="J8" s="47">
        <v>1306656</v>
      </c>
      <c r="K8" s="20"/>
      <c r="L8" s="47">
        <v>1529327</v>
      </c>
      <c r="M8" s="20"/>
      <c r="N8" s="47">
        <v>1575642</v>
      </c>
      <c r="O8" s="20"/>
      <c r="P8" s="47">
        <v>1670964</v>
      </c>
      <c r="Q8" s="20"/>
      <c r="R8" s="47">
        <v>1913688</v>
      </c>
      <c r="S8" s="20"/>
      <c r="T8" s="47">
        <v>2122349</v>
      </c>
      <c r="U8" s="20"/>
      <c r="V8" s="47">
        <v>2314211</v>
      </c>
      <c r="W8" s="20"/>
      <c r="X8" s="47">
        <v>2432223</v>
      </c>
      <c r="Y8" s="20"/>
      <c r="Z8" s="47">
        <v>2735497</v>
      </c>
      <c r="AA8" s="20"/>
      <c r="AB8" s="47">
        <v>3035439</v>
      </c>
      <c r="AC8" s="20"/>
      <c r="AD8" s="47">
        <v>3068970</v>
      </c>
      <c r="AE8" s="20"/>
      <c r="AF8" s="47">
        <v>3333646</v>
      </c>
      <c r="AG8" s="20"/>
      <c r="AH8" s="47">
        <v>3400551</v>
      </c>
      <c r="AI8" s="20"/>
      <c r="AJ8" s="47">
        <v>3525922</v>
      </c>
      <c r="AK8" s="20"/>
      <c r="AL8" s="47">
        <v>3684699</v>
      </c>
      <c r="AM8" s="20"/>
      <c r="AN8" s="47">
        <v>3912918</v>
      </c>
      <c r="AO8" s="20"/>
      <c r="AP8" s="47">
        <v>4421794</v>
      </c>
      <c r="AQ8" s="20"/>
      <c r="AR8" s="47">
        <v>4930056</v>
      </c>
      <c r="AS8" s="20"/>
      <c r="AT8" s="47">
        <v>5662328</v>
      </c>
      <c r="AU8" s="20"/>
      <c r="AV8" s="47">
        <v>6325373</v>
      </c>
      <c r="AW8" s="20"/>
      <c r="AX8" s="47">
        <v>6762715</v>
      </c>
      <c r="AY8" s="20"/>
      <c r="AZ8" s="47">
        <v>6918368</v>
      </c>
      <c r="BA8" s="20"/>
      <c r="BB8" s="47">
        <v>7249100</v>
      </c>
      <c r="BC8" s="20"/>
      <c r="BD8" s="47">
        <v>7450027</v>
      </c>
      <c r="BE8" s="20"/>
      <c r="BF8" s="47">
        <v>7426644</v>
      </c>
      <c r="BG8" s="20"/>
      <c r="BH8" s="47">
        <v>7536179</v>
      </c>
      <c r="BI8" s="20"/>
      <c r="BJ8" s="47">
        <v>9746325</v>
      </c>
      <c r="BK8" s="20"/>
      <c r="BL8" s="177">
        <v>9569634.6999999993</v>
      </c>
      <c r="BM8" s="266"/>
      <c r="BO8" s="269"/>
      <c r="BQ8" s="266"/>
      <c r="BX8" s="196">
        <v>2</v>
      </c>
      <c r="BY8" s="197"/>
      <c r="BZ8" s="197" t="s">
        <v>378</v>
      </c>
      <c r="CA8" s="204">
        <v>589616</v>
      </c>
      <c r="CB8" s="204"/>
      <c r="CC8" s="204">
        <v>593839</v>
      </c>
      <c r="CD8" s="204"/>
      <c r="CE8" s="204">
        <v>612106</v>
      </c>
      <c r="CF8" s="204"/>
      <c r="CG8" s="204">
        <v>607988</v>
      </c>
      <c r="CH8" s="204"/>
      <c r="CI8" s="204">
        <v>568490</v>
      </c>
      <c r="CJ8" s="204"/>
      <c r="CK8" s="204">
        <v>696973.1</v>
      </c>
      <c r="CL8" s="204"/>
      <c r="CM8" s="204">
        <v>736627.6</v>
      </c>
      <c r="CN8" s="204"/>
      <c r="CO8" s="207">
        <v>643087.19999999995</v>
      </c>
      <c r="CP8" s="207"/>
      <c r="CQ8" s="207">
        <v>668817.5</v>
      </c>
      <c r="CS8" s="69">
        <v>3</v>
      </c>
      <c r="CT8" s="278" t="s">
        <v>489</v>
      </c>
      <c r="CU8" s="277">
        <v>610586</v>
      </c>
      <c r="CV8" s="277">
        <v>606495</v>
      </c>
      <c r="CW8" s="277">
        <v>566723</v>
      </c>
      <c r="CX8" s="277">
        <v>695048.5</v>
      </c>
      <c r="CY8" s="277">
        <v>734703.1</v>
      </c>
      <c r="CZ8" s="277">
        <v>640134.30000000005</v>
      </c>
      <c r="DA8" s="277">
        <v>666065.9</v>
      </c>
      <c r="DB8" s="277">
        <v>605210.5</v>
      </c>
      <c r="DC8" s="277">
        <v>658813.5</v>
      </c>
    </row>
    <row r="9" spans="1:107">
      <c r="A9" s="210" t="s">
        <v>75</v>
      </c>
      <c r="D9" s="129">
        <f>D8/D7</f>
        <v>0.25459225493013132</v>
      </c>
      <c r="E9" s="130"/>
      <c r="F9" s="129">
        <f>F8/F7</f>
        <v>0.27771541998070826</v>
      </c>
      <c r="G9" s="130"/>
      <c r="H9" s="129">
        <f>H8/H7</f>
        <v>0.26749686933215128</v>
      </c>
      <c r="I9" s="130"/>
      <c r="J9" s="129">
        <f>J8/J7</f>
        <v>0.26006572020548013</v>
      </c>
      <c r="K9" s="130"/>
      <c r="L9" s="129">
        <f>L8/L7</f>
        <v>0.28067117638843336</v>
      </c>
      <c r="M9" s="130"/>
      <c r="N9" s="129">
        <f>N8/N7</f>
        <v>0.25225685903114237</v>
      </c>
      <c r="O9" s="130"/>
      <c r="P9" s="129">
        <f>P8/P7</f>
        <v>0.25879363635814528</v>
      </c>
      <c r="Q9" s="130"/>
      <c r="R9" s="129">
        <f>R8/R7</f>
        <v>0.26428500700386592</v>
      </c>
      <c r="S9" s="130"/>
      <c r="T9" s="129">
        <f>T8/T7</f>
        <v>0.27494284733063645</v>
      </c>
      <c r="U9" s="130"/>
      <c r="V9" s="129">
        <f>V8/V7</f>
        <v>0.27145495032850797</v>
      </c>
      <c r="W9" s="130"/>
      <c r="X9" s="129">
        <f>X8/X7</f>
        <v>0.26996683441850344</v>
      </c>
      <c r="Y9" s="130"/>
      <c r="Z9" s="129">
        <f>Z8/Z7</f>
        <v>0.271058724533284</v>
      </c>
      <c r="AA9" s="130"/>
      <c r="AB9" s="129">
        <f>AB8/AB7</f>
        <v>0.2785483115531186</v>
      </c>
      <c r="AC9" s="130"/>
      <c r="AD9" s="129">
        <f>AD8/AD7</f>
        <v>0.27910097142456475</v>
      </c>
      <c r="AE9" s="130"/>
      <c r="AF9" s="129">
        <f>AF8/AF7</f>
        <v>0.2810081458025746</v>
      </c>
      <c r="AG9" s="130"/>
      <c r="AH9" s="129">
        <f>AH8/AH7</f>
        <v>0.27987834507424791</v>
      </c>
      <c r="AI9" s="130"/>
      <c r="AJ9" s="129">
        <f>AJ8/AJ7</f>
        <v>0.28645668477628589</v>
      </c>
      <c r="AK9" s="130"/>
      <c r="AL9" s="129">
        <f>AL8/AL7</f>
        <v>0.28384082724059218</v>
      </c>
      <c r="AM9" s="130"/>
      <c r="AN9" s="129">
        <f>AN8/AN7</f>
        <v>0.28278578964762618</v>
      </c>
      <c r="AO9" s="130"/>
      <c r="AP9" s="129">
        <f>AP8/AP7</f>
        <v>0.28486542928037656</v>
      </c>
      <c r="AQ9" s="130"/>
      <c r="AR9" s="129">
        <f>AR8/AR7</f>
        <v>0.28598817159397033</v>
      </c>
      <c r="AS9" s="130"/>
      <c r="AT9" s="129">
        <f>AT8/AT7</f>
        <v>0.29289705270144895</v>
      </c>
      <c r="AU9" s="130"/>
      <c r="AV9" s="129">
        <f>AV8/AV7</f>
        <v>0.29990957252059108</v>
      </c>
      <c r="AW9" s="130"/>
      <c r="AX9" s="129">
        <f>AX8/AX7</f>
        <v>0.29744835471096154</v>
      </c>
      <c r="AY9" s="130"/>
      <c r="AZ9" s="129">
        <f>AZ8/AZ7</f>
        <v>0.29147702147394761</v>
      </c>
      <c r="BA9" s="130"/>
      <c r="BB9" s="129">
        <f>BB8/BB7</f>
        <v>0.29452878380873809</v>
      </c>
      <c r="BC9" s="130"/>
      <c r="BD9" s="129">
        <f>BD8/BD7</f>
        <v>0.29890644370546837</v>
      </c>
      <c r="BE9" s="130"/>
      <c r="BF9" s="129">
        <f>BF8/BF7</f>
        <v>0.29796439678354741</v>
      </c>
      <c r="BG9" s="130"/>
      <c r="BH9" s="129">
        <f>BH8/BH7</f>
        <v>0.29654730881642621</v>
      </c>
      <c r="BI9" s="130"/>
      <c r="BJ9" s="129">
        <f>BJ8/BJ7</f>
        <v>0.30147689366167052</v>
      </c>
      <c r="BK9" s="130"/>
      <c r="BL9" s="129">
        <f>BL8/BL7</f>
        <v>0.31239582368620705</v>
      </c>
      <c r="BM9" s="266"/>
      <c r="BO9" s="269"/>
      <c r="BQ9" s="266"/>
      <c r="BX9" s="196">
        <v>3</v>
      </c>
      <c r="BY9" s="197"/>
      <c r="BZ9" s="197" t="s">
        <v>379</v>
      </c>
      <c r="CA9" s="204">
        <v>477284</v>
      </c>
      <c r="CB9" s="204"/>
      <c r="CC9" s="204">
        <v>473556</v>
      </c>
      <c r="CD9" s="204"/>
      <c r="CE9" s="204">
        <v>516157</v>
      </c>
      <c r="CF9" s="204"/>
      <c r="CG9" s="204">
        <v>501508</v>
      </c>
      <c r="CH9" s="204"/>
      <c r="CI9" s="204">
        <v>542081</v>
      </c>
      <c r="CJ9" s="204"/>
      <c r="CK9" s="204">
        <v>721393.1</v>
      </c>
      <c r="CL9" s="204"/>
      <c r="CM9" s="204">
        <v>686616.7</v>
      </c>
      <c r="CN9" s="204"/>
      <c r="CO9" s="207">
        <v>647527.30000000005</v>
      </c>
      <c r="CP9" s="207"/>
      <c r="CQ9" s="207">
        <v>623342.19999999995</v>
      </c>
      <c r="CS9" s="69">
        <v>4</v>
      </c>
      <c r="CT9" s="278" t="s">
        <v>490</v>
      </c>
      <c r="CU9" s="277">
        <v>401235</v>
      </c>
      <c r="CV9" s="277">
        <v>432688</v>
      </c>
      <c r="CW9" s="277">
        <v>475353</v>
      </c>
      <c r="CX9" s="277">
        <v>579969.30000000005</v>
      </c>
      <c r="CY9" s="277">
        <v>613191.1</v>
      </c>
      <c r="CZ9" s="277">
        <v>546832.6</v>
      </c>
      <c r="DA9" s="277">
        <v>584593.6</v>
      </c>
      <c r="DB9" s="277">
        <v>510907.1</v>
      </c>
      <c r="DC9" s="277">
        <v>580763.1</v>
      </c>
    </row>
    <row r="10" spans="1:107">
      <c r="A10" s="212"/>
      <c r="D10" s="47"/>
      <c r="E10" s="20"/>
      <c r="F10" s="47"/>
      <c r="G10" s="20"/>
      <c r="H10" s="47"/>
      <c r="I10" s="20"/>
      <c r="J10" s="47"/>
      <c r="K10" s="20"/>
      <c r="L10" s="47"/>
      <c r="M10" s="20"/>
      <c r="N10" s="47"/>
      <c r="O10" s="20"/>
      <c r="P10" s="47"/>
      <c r="Q10" s="20"/>
      <c r="R10" s="47"/>
      <c r="S10" s="20"/>
      <c r="T10" s="47"/>
      <c r="U10" s="20"/>
      <c r="V10" s="47"/>
      <c r="W10" s="20"/>
      <c r="X10" s="47"/>
      <c r="Y10" s="20"/>
      <c r="Z10" s="47"/>
      <c r="AA10" s="20"/>
      <c r="AB10" s="47"/>
      <c r="AC10" s="20"/>
      <c r="AD10" s="47"/>
      <c r="AE10" s="20"/>
      <c r="AF10" s="47"/>
      <c r="AG10" s="20"/>
      <c r="AH10" s="47"/>
      <c r="AI10" s="20"/>
      <c r="AJ10" s="47"/>
      <c r="AK10" s="20"/>
      <c r="AL10" s="47"/>
      <c r="AM10" s="20"/>
      <c r="AN10" s="47"/>
      <c r="AO10" s="20"/>
      <c r="AP10" s="47"/>
      <c r="AQ10" s="20"/>
      <c r="AR10" s="47"/>
      <c r="AS10" s="20"/>
      <c r="AT10" s="47"/>
      <c r="AU10" s="20"/>
      <c r="AV10" s="47"/>
      <c r="AW10" s="20"/>
      <c r="AX10" s="47"/>
      <c r="AY10" s="20"/>
      <c r="AZ10" s="47"/>
      <c r="BA10" s="20"/>
      <c r="BB10" s="47"/>
      <c r="BC10" s="20"/>
      <c r="BD10" s="47"/>
      <c r="BE10" s="20"/>
      <c r="BF10" s="47"/>
      <c r="BG10" s="20"/>
      <c r="BH10" s="47"/>
      <c r="BI10" s="20"/>
      <c r="BJ10" s="47"/>
      <c r="BK10" s="20"/>
      <c r="BM10" s="266"/>
      <c r="BO10" s="269"/>
      <c r="BQ10" s="266"/>
      <c r="BX10" s="196">
        <v>4</v>
      </c>
      <c r="BY10" s="197"/>
      <c r="BZ10" s="197" t="s">
        <v>380</v>
      </c>
      <c r="CA10" s="204">
        <v>420251</v>
      </c>
      <c r="CB10" s="204"/>
      <c r="CC10" s="204">
        <v>401064</v>
      </c>
      <c r="CD10" s="204"/>
      <c r="CE10" s="204">
        <v>401235</v>
      </c>
      <c r="CF10" s="204"/>
      <c r="CG10" s="204">
        <v>432688</v>
      </c>
      <c r="CH10" s="204"/>
      <c r="CI10" s="204">
        <v>475353</v>
      </c>
      <c r="CJ10" s="204"/>
      <c r="CK10" s="204">
        <v>579969.30000000005</v>
      </c>
      <c r="CL10" s="204"/>
      <c r="CM10" s="204">
        <v>613191.1</v>
      </c>
      <c r="CN10" s="204"/>
      <c r="CO10" s="207">
        <v>546832.6</v>
      </c>
      <c r="CP10" s="207"/>
      <c r="CQ10" s="207">
        <v>584593.6</v>
      </c>
      <c r="CS10" s="69">
        <v>5</v>
      </c>
      <c r="CT10" s="278" t="s">
        <v>491</v>
      </c>
      <c r="CU10" s="277">
        <v>441929</v>
      </c>
      <c r="CV10" s="277">
        <v>433388</v>
      </c>
      <c r="CW10" s="277">
        <v>498035</v>
      </c>
      <c r="CX10" s="277">
        <v>527864</v>
      </c>
      <c r="CY10" s="277">
        <v>531278.19999999995</v>
      </c>
      <c r="CZ10" s="277">
        <v>525793.19999999995</v>
      </c>
      <c r="DA10" s="277">
        <v>546048</v>
      </c>
      <c r="DB10" s="277">
        <v>524061.1</v>
      </c>
      <c r="DC10" s="277">
        <v>546277.69999999995</v>
      </c>
    </row>
    <row r="11" spans="1:107" ht="15" customHeight="1">
      <c r="A11" s="213" t="s">
        <v>320</v>
      </c>
      <c r="B11" s="76"/>
      <c r="C11" s="76"/>
      <c r="D11" s="77">
        <v>812154</v>
      </c>
      <c r="E11" s="78"/>
      <c r="F11" s="77">
        <v>985905</v>
      </c>
      <c r="G11" s="78"/>
      <c r="H11" s="77">
        <v>985405</v>
      </c>
      <c r="I11" s="78"/>
      <c r="J11" s="77">
        <v>1045222</v>
      </c>
      <c r="K11" s="78"/>
      <c r="L11" s="77">
        <v>782141</v>
      </c>
      <c r="M11" s="78"/>
      <c r="N11" s="77">
        <v>1265346</v>
      </c>
      <c r="O11" s="78"/>
      <c r="P11" s="77">
        <v>1340825</v>
      </c>
      <c r="Q11" s="78"/>
      <c r="R11" s="77">
        <v>1554716</v>
      </c>
      <c r="S11" s="78"/>
      <c r="T11" s="77">
        <v>1689892</v>
      </c>
      <c r="U11" s="78"/>
      <c r="V11" s="77">
        <v>1854782</v>
      </c>
      <c r="W11" s="78"/>
      <c r="X11" s="77">
        <v>1906391</v>
      </c>
      <c r="Y11" s="78"/>
      <c r="Z11" s="77">
        <v>2138516</v>
      </c>
      <c r="AA11" s="78"/>
      <c r="AB11" s="77">
        <v>2305595</v>
      </c>
      <c r="AC11" s="78"/>
      <c r="AD11" s="77">
        <v>2296151</v>
      </c>
      <c r="AE11" s="78"/>
      <c r="AF11" s="77">
        <v>2531638</v>
      </c>
      <c r="AG11" s="78"/>
      <c r="AH11" s="77">
        <v>2612447</v>
      </c>
      <c r="AI11" s="78"/>
      <c r="AJ11" s="77">
        <v>2781876</v>
      </c>
      <c r="AK11" s="78"/>
      <c r="AL11" s="77">
        <v>2986011</v>
      </c>
      <c r="AM11" s="78"/>
      <c r="AN11" s="77">
        <v>3202445</v>
      </c>
      <c r="AO11" s="78"/>
      <c r="AP11" s="77">
        <v>3635261</v>
      </c>
      <c r="AQ11" s="78"/>
      <c r="AR11" s="77">
        <v>3948385</v>
      </c>
      <c r="AS11" s="78"/>
      <c r="AT11" s="77">
        <v>4484302</v>
      </c>
      <c r="AU11" s="78"/>
      <c r="AV11" s="77">
        <v>4911714</v>
      </c>
      <c r="AW11" s="78"/>
      <c r="AX11" s="77">
        <v>5263086</v>
      </c>
      <c r="AY11" s="78"/>
      <c r="AZ11" s="77">
        <v>5405927</v>
      </c>
      <c r="BA11" s="78"/>
      <c r="BB11" s="77">
        <v>5373804</v>
      </c>
      <c r="BC11" s="78"/>
      <c r="BD11" s="77">
        <v>5553377</v>
      </c>
      <c r="BE11" s="78"/>
      <c r="BF11" s="139">
        <v>5772658</v>
      </c>
      <c r="BG11" s="78"/>
      <c r="BH11" s="77">
        <v>5798281</v>
      </c>
      <c r="BI11" s="78"/>
      <c r="BJ11" s="77">
        <v>7556188</v>
      </c>
      <c r="BK11" s="78"/>
      <c r="BL11" s="178">
        <v>7013669.7000000002</v>
      </c>
      <c r="BM11" s="267"/>
      <c r="BN11" s="178">
        <v>4938619</v>
      </c>
      <c r="BO11" s="270"/>
      <c r="BP11" s="178">
        <v>4995480.9000000004</v>
      </c>
      <c r="BQ11" s="267"/>
      <c r="BR11" s="184">
        <f>BR17+SUM(BR27:BR75)</f>
        <v>5945129.1999999993</v>
      </c>
      <c r="BS11" s="76"/>
      <c r="BT11" s="184">
        <f>BT17+SUM(BT27:BT75)</f>
        <v>6220668.8000000007</v>
      </c>
      <c r="BU11" s="76"/>
      <c r="BX11" s="196">
        <v>5</v>
      </c>
      <c r="BY11" s="197"/>
      <c r="BZ11" s="197" t="s">
        <v>381</v>
      </c>
      <c r="CA11" s="204">
        <v>395509</v>
      </c>
      <c r="CB11" s="204"/>
      <c r="CC11" s="204">
        <v>447246</v>
      </c>
      <c r="CD11" s="204"/>
      <c r="CE11" s="204">
        <v>441929</v>
      </c>
      <c r="CF11" s="204"/>
      <c r="CG11" s="204">
        <v>433388</v>
      </c>
      <c r="CH11" s="204"/>
      <c r="CI11" s="204">
        <v>498035</v>
      </c>
      <c r="CJ11" s="204"/>
      <c r="CK11" s="204">
        <v>527864</v>
      </c>
      <c r="CL11" s="204"/>
      <c r="CM11" s="204">
        <v>531278.19999999995</v>
      </c>
      <c r="CN11" s="204"/>
      <c r="CO11" s="207">
        <v>525793.19999999995</v>
      </c>
      <c r="CP11" s="207"/>
      <c r="CQ11" s="207">
        <v>546048</v>
      </c>
      <c r="CS11" s="69">
        <v>6</v>
      </c>
      <c r="CT11" s="278" t="s">
        <v>492</v>
      </c>
      <c r="CU11" s="277">
        <v>497500</v>
      </c>
      <c r="CV11" s="277">
        <v>498549</v>
      </c>
      <c r="CW11" s="277">
        <v>486396</v>
      </c>
      <c r="CX11" s="277">
        <v>630260.69999999995</v>
      </c>
      <c r="CY11" s="277">
        <v>609005.19999999995</v>
      </c>
      <c r="CZ11" s="277">
        <v>515717.9</v>
      </c>
      <c r="DA11" s="277">
        <v>497030.1</v>
      </c>
      <c r="DB11" s="277">
        <v>498295.4</v>
      </c>
      <c r="DC11" s="277">
        <v>542396.5</v>
      </c>
    </row>
    <row r="12" spans="1:107">
      <c r="A12" s="213" t="s">
        <v>321</v>
      </c>
      <c r="B12" s="76"/>
      <c r="C12" s="76"/>
      <c r="D12" s="131" t="s">
        <v>315</v>
      </c>
      <c r="E12" s="78"/>
      <c r="F12" s="131" t="s">
        <v>315</v>
      </c>
      <c r="G12" s="78"/>
      <c r="H12" s="131" t="s">
        <v>315</v>
      </c>
      <c r="I12" s="78"/>
      <c r="J12" s="131" t="s">
        <v>315</v>
      </c>
      <c r="K12" s="78"/>
      <c r="L12" s="131" t="s">
        <v>315</v>
      </c>
      <c r="M12" s="78"/>
      <c r="N12" s="131">
        <v>1394973</v>
      </c>
      <c r="O12" s="78"/>
      <c r="P12" s="77">
        <v>1435319</v>
      </c>
      <c r="Q12" s="78"/>
      <c r="R12" s="77">
        <v>1569197</v>
      </c>
      <c r="S12" s="78"/>
      <c r="T12" s="77">
        <v>1668456</v>
      </c>
      <c r="U12" s="78"/>
      <c r="V12" s="77">
        <v>1896454</v>
      </c>
      <c r="W12" s="78"/>
      <c r="X12" s="77">
        <v>1974640</v>
      </c>
      <c r="Y12" s="78"/>
      <c r="Z12" s="77">
        <v>2220025</v>
      </c>
      <c r="AA12" s="78"/>
      <c r="AB12" s="77">
        <v>2400447</v>
      </c>
      <c r="AC12" s="78"/>
      <c r="AD12" s="77">
        <v>2406706</v>
      </c>
      <c r="AE12" s="78"/>
      <c r="AF12" s="77">
        <v>2660126</v>
      </c>
      <c r="AG12" s="78"/>
      <c r="AH12" s="77">
        <v>2668214</v>
      </c>
      <c r="AI12" s="78"/>
      <c r="AJ12" s="77">
        <v>2643098</v>
      </c>
      <c r="AK12" s="78"/>
      <c r="AL12" s="77">
        <v>2871519</v>
      </c>
      <c r="AM12" s="78"/>
      <c r="AN12" s="77">
        <v>3260196</v>
      </c>
      <c r="AO12" s="78"/>
      <c r="AP12" s="77">
        <v>3533645</v>
      </c>
      <c r="AQ12" s="78"/>
      <c r="AR12" s="77">
        <v>3964957</v>
      </c>
      <c r="AS12" s="78"/>
      <c r="AT12" s="77">
        <v>4281311</v>
      </c>
      <c r="AU12" s="78"/>
      <c r="AV12" s="77">
        <v>4797995</v>
      </c>
      <c r="AW12" s="78"/>
      <c r="AX12" s="77">
        <v>5094314</v>
      </c>
      <c r="AY12" s="78"/>
      <c r="AZ12" s="77">
        <v>5312155</v>
      </c>
      <c r="BA12" s="78"/>
      <c r="BB12" s="77">
        <v>5429677</v>
      </c>
      <c r="BC12" s="78"/>
      <c r="BD12" s="77">
        <v>5428668</v>
      </c>
      <c r="BE12" s="78"/>
      <c r="BF12" s="139">
        <v>5287235</v>
      </c>
      <c r="BG12" s="78"/>
      <c r="BH12" s="77">
        <v>5310856</v>
      </c>
      <c r="BI12" s="78"/>
      <c r="BJ12" s="77">
        <v>6549651</v>
      </c>
      <c r="BK12" s="78"/>
      <c r="BL12" s="178">
        <v>6553332.9000000004</v>
      </c>
      <c r="BM12" s="267"/>
      <c r="BN12" s="178">
        <v>3213537</v>
      </c>
      <c r="BO12" s="270"/>
      <c r="BP12" s="178">
        <v>3237165</v>
      </c>
      <c r="BQ12" s="267"/>
      <c r="BR12" s="184">
        <f>BR19+BR20+BR21+BR23+BR24+SUM(BR76:BR100)</f>
        <v>5784414.1000000006</v>
      </c>
      <c r="BS12" s="76"/>
      <c r="BT12" s="184">
        <f>BT19+BT20+BT21+BT23+BT24+SUM(BT76:BT100)</f>
        <v>5987214.3000000007</v>
      </c>
      <c r="BU12" s="76"/>
      <c r="BX12" s="196">
        <v>6</v>
      </c>
      <c r="BY12" s="197"/>
      <c r="BZ12" s="197" t="s">
        <v>382</v>
      </c>
      <c r="CA12" s="204">
        <v>494194</v>
      </c>
      <c r="CB12" s="204"/>
      <c r="CC12" s="204">
        <v>519430</v>
      </c>
      <c r="CD12" s="204"/>
      <c r="CE12" s="204">
        <v>497500</v>
      </c>
      <c r="CF12" s="204"/>
      <c r="CG12" s="204">
        <v>498549</v>
      </c>
      <c r="CH12" s="204"/>
      <c r="CI12" s="204">
        <v>486396</v>
      </c>
      <c r="CJ12" s="204"/>
      <c r="CK12" s="204">
        <v>630260.69999999995</v>
      </c>
      <c r="CL12" s="204"/>
      <c r="CM12" s="204">
        <v>609005.19999999995</v>
      </c>
      <c r="CN12" s="204"/>
      <c r="CO12" s="207">
        <v>515717.9</v>
      </c>
      <c r="CP12" s="207"/>
      <c r="CQ12" s="207">
        <v>497030.1</v>
      </c>
      <c r="CS12" s="69">
        <v>7</v>
      </c>
      <c r="CT12" s="278" t="s">
        <v>493</v>
      </c>
      <c r="CU12" s="277">
        <v>477632</v>
      </c>
      <c r="CV12" s="277">
        <v>479996</v>
      </c>
      <c r="CW12" s="277">
        <v>490105</v>
      </c>
      <c r="CX12" s="277">
        <v>576215.4</v>
      </c>
      <c r="CY12" s="277">
        <v>548805.4</v>
      </c>
      <c r="CZ12" s="277">
        <v>493091.7</v>
      </c>
      <c r="DA12" s="277">
        <v>474971.9</v>
      </c>
      <c r="DB12" s="277">
        <v>452505.3</v>
      </c>
      <c r="DC12" s="277">
        <v>487210.4</v>
      </c>
    </row>
    <row r="13" spans="1:107" ht="25.5">
      <c r="A13" s="213" t="s">
        <v>322</v>
      </c>
      <c r="B13" s="76"/>
      <c r="C13" s="76"/>
      <c r="D13" s="131" t="s">
        <v>315</v>
      </c>
      <c r="E13" s="78"/>
      <c r="F13" s="131" t="s">
        <v>315</v>
      </c>
      <c r="G13" s="78"/>
      <c r="H13" s="131" t="s">
        <v>315</v>
      </c>
      <c r="I13" s="78"/>
      <c r="J13" s="131" t="s">
        <v>315</v>
      </c>
      <c r="K13" s="78"/>
      <c r="L13" s="131" t="s">
        <v>315</v>
      </c>
      <c r="M13" s="78"/>
      <c r="N13" s="131">
        <v>1043803</v>
      </c>
      <c r="O13" s="78"/>
      <c r="P13" s="77">
        <v>1054456</v>
      </c>
      <c r="Q13" s="78"/>
      <c r="R13" s="77">
        <v>1196026</v>
      </c>
      <c r="S13" s="78"/>
      <c r="T13" s="77">
        <v>1242974</v>
      </c>
      <c r="U13" s="78"/>
      <c r="V13" s="77">
        <v>1372760</v>
      </c>
      <c r="W13" s="78"/>
      <c r="X13" s="77">
        <v>1480278</v>
      </c>
      <c r="Y13" s="78"/>
      <c r="Z13" s="77">
        <v>1643284</v>
      </c>
      <c r="AA13" s="78"/>
      <c r="AB13" s="77">
        <v>1754444</v>
      </c>
      <c r="AC13" s="78"/>
      <c r="AD13" s="77">
        <v>1748991</v>
      </c>
      <c r="AE13" s="78"/>
      <c r="AF13" s="77">
        <v>1898590</v>
      </c>
      <c r="AG13" s="78"/>
      <c r="AH13" s="77">
        <v>1942759</v>
      </c>
      <c r="AI13" s="78"/>
      <c r="AJ13" s="77">
        <v>2022726</v>
      </c>
      <c r="AK13" s="78"/>
      <c r="AL13" s="77">
        <v>2171614</v>
      </c>
      <c r="AM13" s="78"/>
      <c r="AN13" s="77">
        <v>2234691</v>
      </c>
      <c r="AO13" s="78"/>
      <c r="AP13" s="77">
        <v>2543710</v>
      </c>
      <c r="AQ13" s="78"/>
      <c r="AR13" s="77">
        <v>2832289</v>
      </c>
      <c r="AS13" s="78"/>
      <c r="AT13" s="77">
        <v>3205740</v>
      </c>
      <c r="AU13" s="78"/>
      <c r="AV13" s="77">
        <v>3371747</v>
      </c>
      <c r="AW13" s="78"/>
      <c r="AX13" s="77">
        <v>3724977</v>
      </c>
      <c r="AY13" s="78"/>
      <c r="AZ13" s="77">
        <v>3992533</v>
      </c>
      <c r="BA13" s="78"/>
      <c r="BB13" s="77">
        <v>3955504</v>
      </c>
      <c r="BC13" s="78"/>
      <c r="BD13" s="77">
        <v>3982014</v>
      </c>
      <c r="BE13" s="78"/>
      <c r="BF13" s="139">
        <v>4104354</v>
      </c>
      <c r="BG13" s="78"/>
      <c r="BH13" s="77">
        <v>4354885</v>
      </c>
      <c r="BI13" s="78"/>
      <c r="BJ13" s="77">
        <v>5252755</v>
      </c>
      <c r="BK13" s="78"/>
      <c r="BL13" s="178">
        <v>4927805.9000000004</v>
      </c>
      <c r="BM13" s="267"/>
      <c r="BN13" s="178">
        <v>3514761</v>
      </c>
      <c r="BO13" s="270"/>
      <c r="BP13" s="178">
        <v>3721723.6</v>
      </c>
      <c r="BQ13" s="267"/>
      <c r="BR13" s="184">
        <f>BR18+SUM(BR101:BR121)</f>
        <v>4015358.3000000007</v>
      </c>
      <c r="BS13" s="76"/>
      <c r="BT13" s="184">
        <f>BT18+SUM(BT101:BT121)</f>
        <v>4392944</v>
      </c>
      <c r="BU13" s="76"/>
      <c r="BX13" s="196">
        <v>7</v>
      </c>
      <c r="BY13" s="197"/>
      <c r="BZ13" s="197" t="s">
        <v>383</v>
      </c>
      <c r="CA13" s="204">
        <v>374231</v>
      </c>
      <c r="CB13" s="201" t="s">
        <v>384</v>
      </c>
      <c r="CC13" s="204">
        <v>423390</v>
      </c>
      <c r="CD13" s="201"/>
      <c r="CE13" s="204">
        <v>470146</v>
      </c>
      <c r="CF13" s="201"/>
      <c r="CG13" s="204">
        <v>431473</v>
      </c>
      <c r="CH13" s="201" t="s">
        <v>384</v>
      </c>
      <c r="CI13" s="204">
        <v>405359</v>
      </c>
      <c r="CJ13" s="201" t="s">
        <v>384</v>
      </c>
      <c r="CK13" s="204">
        <v>524240.1</v>
      </c>
      <c r="CL13" s="201" t="s">
        <v>384</v>
      </c>
      <c r="CM13" s="204">
        <v>497581.6</v>
      </c>
      <c r="CN13" s="201" t="s">
        <v>384</v>
      </c>
      <c r="CO13" s="207">
        <v>464101.5</v>
      </c>
      <c r="CP13" s="208" t="s">
        <v>384</v>
      </c>
      <c r="CQ13" s="207">
        <v>478986.4</v>
      </c>
      <c r="CS13" s="69">
        <v>8</v>
      </c>
      <c r="CT13" s="278" t="s">
        <v>494</v>
      </c>
      <c r="CU13" s="277">
        <v>455870</v>
      </c>
      <c r="CV13" s="277">
        <v>423952</v>
      </c>
      <c r="CW13" s="277">
        <v>396619</v>
      </c>
      <c r="CX13" s="277">
        <v>467088.3</v>
      </c>
      <c r="CY13" s="277">
        <v>516796.3</v>
      </c>
      <c r="CZ13" s="277">
        <v>471489.3</v>
      </c>
      <c r="DA13" s="277">
        <v>475348.3</v>
      </c>
      <c r="DB13" s="277">
        <v>461139.20000000001</v>
      </c>
      <c r="DC13" s="277">
        <v>478346</v>
      </c>
    </row>
    <row r="14" spans="1:107">
      <c r="A14" s="213" t="s">
        <v>323</v>
      </c>
      <c r="B14" s="76"/>
      <c r="C14" s="76"/>
      <c r="D14" s="131" t="s">
        <v>315</v>
      </c>
      <c r="E14" s="78"/>
      <c r="F14" s="131" t="s">
        <v>315</v>
      </c>
      <c r="G14" s="78"/>
      <c r="H14" s="131" t="s">
        <v>315</v>
      </c>
      <c r="I14" s="78"/>
      <c r="J14" s="131" t="s">
        <v>315</v>
      </c>
      <c r="K14" s="78"/>
      <c r="L14" s="131" t="s">
        <v>315</v>
      </c>
      <c r="M14" s="78"/>
      <c r="N14" s="131">
        <v>1615585</v>
      </c>
      <c r="O14" s="78"/>
      <c r="P14" s="77">
        <v>1650216</v>
      </c>
      <c r="Q14" s="78"/>
      <c r="R14" s="77">
        <v>1821468</v>
      </c>
      <c r="S14" s="78"/>
      <c r="T14" s="77">
        <v>1917687</v>
      </c>
      <c r="U14" s="78"/>
      <c r="V14" s="77">
        <v>2080070</v>
      </c>
      <c r="W14" s="78"/>
      <c r="X14" s="77">
        <v>2196378</v>
      </c>
      <c r="Y14" s="78"/>
      <c r="Z14" s="77">
        <v>2392440</v>
      </c>
      <c r="AA14" s="78"/>
      <c r="AB14" s="77">
        <v>2574161</v>
      </c>
      <c r="AC14" s="78"/>
      <c r="AD14" s="77">
        <v>2583671</v>
      </c>
      <c r="AE14" s="78"/>
      <c r="AF14" s="77">
        <v>2728964</v>
      </c>
      <c r="AG14" s="78"/>
      <c r="AH14" s="77">
        <v>2690537</v>
      </c>
      <c r="AI14" s="78"/>
      <c r="AJ14" s="77">
        <v>2743510</v>
      </c>
      <c r="AK14" s="78"/>
      <c r="AL14" s="77">
        <v>2915618</v>
      </c>
      <c r="AM14" s="78"/>
      <c r="AN14" s="77">
        <v>2995635</v>
      </c>
      <c r="AO14" s="78"/>
      <c r="AP14" s="77">
        <v>3422487</v>
      </c>
      <c r="AQ14" s="78"/>
      <c r="AR14" s="77">
        <v>3745795</v>
      </c>
      <c r="AS14" s="78"/>
      <c r="AT14" s="77">
        <v>4204932</v>
      </c>
      <c r="AU14" s="78"/>
      <c r="AV14" s="77">
        <v>4579662</v>
      </c>
      <c r="AW14" s="78"/>
      <c r="AX14" s="77">
        <v>4773253</v>
      </c>
      <c r="AY14" s="78"/>
      <c r="AZ14" s="77">
        <v>5273844</v>
      </c>
      <c r="BA14" s="78"/>
      <c r="BB14" s="77">
        <v>5164523</v>
      </c>
      <c r="BC14" s="78"/>
      <c r="BD14" s="77">
        <v>5343503</v>
      </c>
      <c r="BE14" s="78"/>
      <c r="BF14" s="139">
        <v>5304613</v>
      </c>
      <c r="BG14" s="78"/>
      <c r="BH14" s="77">
        <v>5738141</v>
      </c>
      <c r="BI14" s="78"/>
      <c r="BJ14" s="77">
        <v>6849961</v>
      </c>
      <c r="BK14" s="78"/>
      <c r="BL14" s="178">
        <v>6351941</v>
      </c>
      <c r="BM14" s="267"/>
      <c r="BN14" s="178">
        <v>4927549</v>
      </c>
      <c r="BO14" s="270"/>
      <c r="BP14" s="178">
        <v>4494271.4000000004</v>
      </c>
      <c r="BQ14" s="267"/>
      <c r="BR14" s="184">
        <f>BR22+BR25+BR26+SUM(BR122:BR150)</f>
        <v>5635836.5999999996</v>
      </c>
      <c r="BS14" s="76"/>
      <c r="BT14" s="184">
        <f>BT22+BT25+BT26+SUM(BT122:BT150)</f>
        <v>6037837.4000000013</v>
      </c>
      <c r="BU14" s="76"/>
      <c r="BX14" s="196">
        <v>8</v>
      </c>
      <c r="BY14" s="197"/>
      <c r="BZ14" s="197" t="s">
        <v>385</v>
      </c>
      <c r="CA14" s="204">
        <v>371919</v>
      </c>
      <c r="CB14" s="201"/>
      <c r="CC14" s="204">
        <v>405357</v>
      </c>
      <c r="CD14" s="201"/>
      <c r="CE14" s="204">
        <v>425431</v>
      </c>
      <c r="CF14" s="201"/>
      <c r="CG14" s="204">
        <v>425938</v>
      </c>
      <c r="CH14" s="201"/>
      <c r="CI14" s="204">
        <v>409649</v>
      </c>
      <c r="CJ14" s="201"/>
      <c r="CK14" s="204">
        <v>518812</v>
      </c>
      <c r="CL14" s="201"/>
      <c r="CM14" s="204">
        <v>497059.6</v>
      </c>
      <c r="CN14" s="201"/>
      <c r="CO14" s="207">
        <v>459692.4</v>
      </c>
      <c r="CP14" s="208"/>
      <c r="CQ14" s="207">
        <v>475736.2</v>
      </c>
      <c r="CS14" s="69">
        <v>9</v>
      </c>
      <c r="CT14" s="278" t="s">
        <v>495</v>
      </c>
      <c r="CU14" s="277">
        <v>425431</v>
      </c>
      <c r="CV14" s="277">
        <v>425938</v>
      </c>
      <c r="CW14" s="277">
        <v>409649</v>
      </c>
      <c r="CX14" s="277">
        <v>518812</v>
      </c>
      <c r="CY14" s="277">
        <v>497059.6</v>
      </c>
      <c r="CZ14" s="277">
        <v>459692.4</v>
      </c>
      <c r="DA14" s="277">
        <v>475736.2</v>
      </c>
      <c r="DB14" s="277">
        <v>425886.6</v>
      </c>
      <c r="DC14" s="277">
        <v>470596.9</v>
      </c>
    </row>
    <row r="15" spans="1:107" ht="25.5">
      <c r="A15" s="214" t="s">
        <v>23</v>
      </c>
      <c r="B15" s="22" t="s">
        <v>288</v>
      </c>
      <c r="C15" s="22" t="s">
        <v>366</v>
      </c>
      <c r="D15" s="46" t="s">
        <v>26</v>
      </c>
      <c r="E15" s="23" t="s">
        <v>24</v>
      </c>
      <c r="F15" s="46" t="s">
        <v>26</v>
      </c>
      <c r="G15" s="23" t="s">
        <v>24</v>
      </c>
      <c r="H15" s="46" t="s">
        <v>26</v>
      </c>
      <c r="I15" s="23" t="s">
        <v>24</v>
      </c>
      <c r="J15" s="46" t="s">
        <v>26</v>
      </c>
      <c r="K15" s="23" t="s">
        <v>24</v>
      </c>
      <c r="L15" s="46" t="s">
        <v>26</v>
      </c>
      <c r="M15" s="23" t="s">
        <v>24</v>
      </c>
      <c r="N15" s="46" t="s">
        <v>26</v>
      </c>
      <c r="O15" s="23" t="s">
        <v>24</v>
      </c>
      <c r="P15" s="46" t="s">
        <v>26</v>
      </c>
      <c r="Q15" s="23" t="s">
        <v>24</v>
      </c>
      <c r="R15" s="46" t="s">
        <v>26</v>
      </c>
      <c r="S15" s="23" t="s">
        <v>24</v>
      </c>
      <c r="T15" s="46" t="s">
        <v>26</v>
      </c>
      <c r="U15" s="23" t="s">
        <v>24</v>
      </c>
      <c r="V15" s="46" t="s">
        <v>26</v>
      </c>
      <c r="W15" s="23" t="s">
        <v>24</v>
      </c>
      <c r="X15" s="46" t="s">
        <v>26</v>
      </c>
      <c r="Y15" s="23" t="s">
        <v>24</v>
      </c>
      <c r="Z15" s="46" t="s">
        <v>26</v>
      </c>
      <c r="AA15" s="23" t="s">
        <v>24</v>
      </c>
      <c r="AB15" s="46" t="s">
        <v>26</v>
      </c>
      <c r="AC15" s="23" t="s">
        <v>24</v>
      </c>
      <c r="AD15" s="46" t="s">
        <v>26</v>
      </c>
      <c r="AE15" s="23" t="s">
        <v>24</v>
      </c>
      <c r="AF15" s="46" t="s">
        <v>26</v>
      </c>
      <c r="AG15" s="23" t="s">
        <v>24</v>
      </c>
      <c r="AH15" s="46" t="s">
        <v>26</v>
      </c>
      <c r="AI15" s="23" t="s">
        <v>24</v>
      </c>
      <c r="AJ15" s="46" t="s">
        <v>26</v>
      </c>
      <c r="AK15" s="23" t="s">
        <v>24</v>
      </c>
      <c r="AL15" s="46" t="s">
        <v>26</v>
      </c>
      <c r="AM15" s="23" t="s">
        <v>24</v>
      </c>
      <c r="AN15" s="46" t="s">
        <v>26</v>
      </c>
      <c r="AO15" s="23" t="s">
        <v>24</v>
      </c>
      <c r="AP15" s="46"/>
      <c r="AQ15" s="23" t="s">
        <v>24</v>
      </c>
      <c r="AR15" s="46"/>
      <c r="AS15" s="23" t="s">
        <v>24</v>
      </c>
      <c r="AT15" s="46"/>
      <c r="AU15" s="23" t="s">
        <v>24</v>
      </c>
      <c r="AV15" s="46"/>
      <c r="AW15" s="23" t="s">
        <v>24</v>
      </c>
      <c r="AX15" s="46"/>
      <c r="AY15" s="23" t="s">
        <v>24</v>
      </c>
      <c r="AZ15" s="46"/>
      <c r="BA15" s="23" t="s">
        <v>24</v>
      </c>
      <c r="BB15" s="46"/>
      <c r="BC15" s="23" t="s">
        <v>24</v>
      </c>
      <c r="BD15" s="46"/>
      <c r="BE15" s="23" t="s">
        <v>24</v>
      </c>
      <c r="BF15" s="46"/>
      <c r="BG15" s="23" t="s">
        <v>24</v>
      </c>
      <c r="BH15" s="46"/>
      <c r="BI15" s="23" t="s">
        <v>24</v>
      </c>
      <c r="BJ15" s="46"/>
      <c r="BK15" s="23" t="s">
        <v>24</v>
      </c>
      <c r="BL15" s="46" t="s">
        <v>26</v>
      </c>
      <c r="BM15" s="23" t="s">
        <v>24</v>
      </c>
      <c r="BN15" s="46" t="s">
        <v>26</v>
      </c>
      <c r="BO15" s="23" t="s">
        <v>24</v>
      </c>
      <c r="BP15" s="46" t="s">
        <v>26</v>
      </c>
      <c r="BQ15" s="23" t="s">
        <v>24</v>
      </c>
      <c r="BR15" s="46" t="s">
        <v>26</v>
      </c>
      <c r="BS15" s="23" t="s">
        <v>24</v>
      </c>
      <c r="BT15" s="46" t="s">
        <v>26</v>
      </c>
      <c r="BU15" s="23" t="s">
        <v>24</v>
      </c>
      <c r="BX15" s="196">
        <v>9</v>
      </c>
      <c r="BY15" s="197"/>
      <c r="BZ15" s="197" t="s">
        <v>386</v>
      </c>
      <c r="CA15" s="204">
        <v>472297</v>
      </c>
      <c r="CB15" s="204"/>
      <c r="CC15" s="204">
        <v>459575</v>
      </c>
      <c r="CD15" s="204"/>
      <c r="CE15" s="204">
        <v>455870</v>
      </c>
      <c r="CF15" s="204"/>
      <c r="CG15" s="204">
        <v>423952</v>
      </c>
      <c r="CH15" s="204"/>
      <c r="CI15" s="204">
        <v>396619</v>
      </c>
      <c r="CJ15" s="204"/>
      <c r="CK15" s="204">
        <v>467088.3</v>
      </c>
      <c r="CL15" s="204"/>
      <c r="CM15" s="204">
        <v>516796.3</v>
      </c>
      <c r="CN15" s="204"/>
      <c r="CO15" s="207">
        <v>471489.3</v>
      </c>
      <c r="CP15" s="207"/>
      <c r="CQ15" s="207">
        <v>475348.3</v>
      </c>
      <c r="CS15" s="69">
        <v>10</v>
      </c>
      <c r="CT15" s="278" t="s">
        <v>496</v>
      </c>
      <c r="CU15" s="277">
        <v>470146</v>
      </c>
      <c r="CV15" s="277">
        <v>431473</v>
      </c>
      <c r="CW15" s="277">
        <v>405359</v>
      </c>
      <c r="CX15" s="277">
        <v>524240.1</v>
      </c>
      <c r="CY15" s="277">
        <v>497581.6</v>
      </c>
      <c r="CZ15" s="277">
        <v>464101.5</v>
      </c>
      <c r="DA15" s="277">
        <v>478986.4</v>
      </c>
      <c r="DB15" s="277">
        <v>454301.1</v>
      </c>
      <c r="DC15" s="277">
        <v>465499.8</v>
      </c>
    </row>
    <row r="16" spans="1:107" ht="14.25" customHeight="1">
      <c r="A16" s="215"/>
      <c r="B16" s="59"/>
      <c r="C16" s="59"/>
      <c r="D16" s="62"/>
      <c r="E16" s="63"/>
      <c r="F16" s="62"/>
      <c r="G16" s="63"/>
      <c r="H16" s="62"/>
      <c r="I16" s="63"/>
      <c r="J16" s="62"/>
      <c r="K16" s="63"/>
      <c r="L16" s="62"/>
      <c r="M16" s="63"/>
      <c r="N16" s="62"/>
      <c r="O16" s="63"/>
      <c r="P16" s="62"/>
      <c r="Q16" s="63"/>
      <c r="R16" s="62"/>
      <c r="S16" s="63"/>
      <c r="T16" s="62"/>
      <c r="U16" s="63"/>
      <c r="V16" s="62"/>
      <c r="W16" s="63"/>
      <c r="X16" s="62"/>
      <c r="Y16" s="63"/>
      <c r="Z16" s="62" t="s">
        <v>1</v>
      </c>
      <c r="AA16" s="63"/>
      <c r="AB16" s="62" t="s">
        <v>1</v>
      </c>
      <c r="AC16" s="63"/>
      <c r="AD16" s="62" t="s">
        <v>1</v>
      </c>
      <c r="AE16" s="63"/>
      <c r="AF16" s="62" t="s">
        <v>1</v>
      </c>
      <c r="AG16" s="63"/>
      <c r="AH16" s="62" t="s">
        <v>1</v>
      </c>
      <c r="AI16" s="63"/>
      <c r="AJ16" s="62" t="s">
        <v>1</v>
      </c>
      <c r="AK16" s="63"/>
      <c r="AL16" s="62" t="s">
        <v>1</v>
      </c>
      <c r="AM16" s="63"/>
      <c r="AN16" s="62" t="s">
        <v>0</v>
      </c>
      <c r="AO16" s="63"/>
      <c r="AP16" s="62"/>
      <c r="AQ16" s="63"/>
      <c r="AR16" s="62"/>
      <c r="AS16" s="63"/>
      <c r="AT16" s="62" t="s">
        <v>1</v>
      </c>
      <c r="AU16" s="63" t="s">
        <v>0</v>
      </c>
      <c r="AV16" s="62"/>
      <c r="AW16" s="63"/>
      <c r="AX16" s="62"/>
      <c r="AY16" s="63"/>
      <c r="AZ16" s="62"/>
      <c r="BA16" s="63"/>
      <c r="BB16" s="62"/>
      <c r="BC16" s="63"/>
      <c r="BD16" s="62"/>
      <c r="BE16" s="63"/>
      <c r="BF16" s="62"/>
      <c r="BG16" s="63"/>
      <c r="BH16" s="62"/>
      <c r="BI16" s="63"/>
      <c r="BJ16" s="62"/>
      <c r="BK16" s="63"/>
      <c r="BM16" s="271"/>
      <c r="BO16" s="272"/>
      <c r="BQ16" s="271"/>
      <c r="BX16" s="196">
        <v>10</v>
      </c>
      <c r="BY16" s="197"/>
      <c r="BZ16" s="197" t="s">
        <v>387</v>
      </c>
      <c r="CA16" s="204">
        <v>470319</v>
      </c>
      <c r="CB16" s="204"/>
      <c r="CC16" s="204">
        <v>497497</v>
      </c>
      <c r="CD16" s="204"/>
      <c r="CE16" s="204">
        <v>477632</v>
      </c>
      <c r="CF16" s="204"/>
      <c r="CG16" s="204">
        <v>479996</v>
      </c>
      <c r="CH16" s="204"/>
      <c r="CI16" s="204">
        <v>490105</v>
      </c>
      <c r="CJ16" s="204"/>
      <c r="CK16" s="204">
        <v>576215.4</v>
      </c>
      <c r="CL16" s="204"/>
      <c r="CM16" s="204">
        <v>548805.4</v>
      </c>
      <c r="CN16" s="204"/>
      <c r="CO16" s="207">
        <v>493091.7</v>
      </c>
      <c r="CP16" s="207"/>
      <c r="CQ16" s="207">
        <v>474971.9</v>
      </c>
      <c r="CS16" s="69">
        <v>11</v>
      </c>
      <c r="CT16" s="278" t="s">
        <v>497</v>
      </c>
      <c r="CU16" s="277">
        <v>420812</v>
      </c>
      <c r="CV16" s="277">
        <v>429274</v>
      </c>
      <c r="CW16" s="277">
        <v>411261</v>
      </c>
      <c r="CX16" s="277">
        <v>514309.5</v>
      </c>
      <c r="CY16" s="277">
        <v>527516.30000000005</v>
      </c>
      <c r="CZ16" s="277">
        <v>458699.2</v>
      </c>
      <c r="DA16" s="277">
        <v>465452.9</v>
      </c>
      <c r="DB16" s="277">
        <v>425667.7</v>
      </c>
      <c r="DC16" s="277">
        <v>460629.5</v>
      </c>
    </row>
    <row r="17" spans="1:107" ht="14.25">
      <c r="A17" s="216" t="s">
        <v>237</v>
      </c>
      <c r="B17" s="140" t="s">
        <v>290</v>
      </c>
      <c r="C17" s="140" t="s">
        <v>360</v>
      </c>
      <c r="D17" s="141">
        <v>239869</v>
      </c>
      <c r="E17" s="142">
        <f t="shared" ref="E17" si="0">RANK(D17,$D$17:$D$153)</f>
        <v>1</v>
      </c>
      <c r="F17" s="141">
        <v>363429</v>
      </c>
      <c r="G17" s="142">
        <f t="shared" ref="G17" si="1">RANK(F17,$F$17:$F$153)</f>
        <v>1</v>
      </c>
      <c r="H17" s="141">
        <v>312979</v>
      </c>
      <c r="I17" s="142">
        <f t="shared" ref="I17" si="2">RANK(H17,$H$17:$H$153)</f>
        <v>1</v>
      </c>
      <c r="J17" s="141">
        <v>318374</v>
      </c>
      <c r="K17" s="142">
        <f t="shared" ref="K17" si="3">RANK(J17,$J$17:$J$153)</f>
        <v>1</v>
      </c>
      <c r="L17" s="141">
        <v>280530</v>
      </c>
      <c r="M17" s="142">
        <f t="shared" ref="M17" si="4">RANK(L17,$L$17:$L$153)</f>
        <v>1</v>
      </c>
      <c r="N17" s="141">
        <v>297374</v>
      </c>
      <c r="O17" s="142">
        <f t="shared" ref="O17" si="5">RANK(N17,$N$17:$N$153)</f>
        <v>1</v>
      </c>
      <c r="P17" s="141">
        <v>331317</v>
      </c>
      <c r="Q17" s="142">
        <f t="shared" ref="Q17" si="6">RANK(P17,$P$17:$P$153)</f>
        <v>1</v>
      </c>
      <c r="R17" s="141">
        <v>374656</v>
      </c>
      <c r="S17" s="142">
        <f t="shared" ref="S17" si="7">RANK(R17,$R$17:$R$153)</f>
        <v>1</v>
      </c>
      <c r="T17" s="141">
        <v>431593</v>
      </c>
      <c r="U17" s="142">
        <f t="shared" ref="U17" si="8">RANK(T17,$T$17:$T$153)</f>
        <v>1</v>
      </c>
      <c r="V17" s="141">
        <v>411879</v>
      </c>
      <c r="W17" s="142">
        <f t="shared" ref="W17" si="9">RANK(V17,$V$17:$V$153)</f>
        <v>1</v>
      </c>
      <c r="X17" s="141">
        <v>469544</v>
      </c>
      <c r="Y17" s="142">
        <f t="shared" ref="Y17" si="10">RANK(X17,$X$17:$X$153)</f>
        <v>1</v>
      </c>
      <c r="Z17" s="141">
        <v>490893</v>
      </c>
      <c r="AA17" s="142">
        <f t="shared" ref="AA17" si="11">RANK(Z17,$Z$17:$Z$153)</f>
        <v>1</v>
      </c>
      <c r="AB17" s="141">
        <v>534128</v>
      </c>
      <c r="AC17" s="142">
        <f t="shared" ref="AC17" si="12">RANK(AB17,$AB$17:$AB$153)</f>
        <v>1</v>
      </c>
      <c r="AD17" s="141">
        <v>543894</v>
      </c>
      <c r="AE17" s="142">
        <f t="shared" ref="AE17" si="13">RANK(AD17,$AD$17:$AD$153)</f>
        <v>1</v>
      </c>
      <c r="AF17" s="141">
        <v>612691</v>
      </c>
      <c r="AG17" s="142">
        <f t="shared" ref="AG17" si="14">RANK(AF17,$AF$17:$AF$153)</f>
        <v>1</v>
      </c>
      <c r="AH17" s="141">
        <v>569329</v>
      </c>
      <c r="AI17" s="142">
        <f t="shared" ref="AI17" si="15">RANK(AH17,$AH$17:$AH$153)</f>
        <v>1</v>
      </c>
      <c r="AJ17" s="141">
        <v>611683</v>
      </c>
      <c r="AK17" s="142">
        <f t="shared" ref="AK17" si="16">RANK(AJ17,$AJ$17:$AJ$153)</f>
        <v>1</v>
      </c>
      <c r="AL17" s="141">
        <v>587484</v>
      </c>
      <c r="AM17" s="142">
        <f t="shared" ref="AM17" si="17">RANK(AL17,$AL$17:$AL$153)</f>
        <v>1</v>
      </c>
      <c r="AN17" s="141">
        <v>618353</v>
      </c>
      <c r="AO17" s="142">
        <f t="shared" ref="AO17" si="18">RANK(AN17,$AN$17:$AN$153)</f>
        <v>1</v>
      </c>
      <c r="AP17" s="141">
        <v>777913</v>
      </c>
      <c r="AQ17" s="142">
        <f t="shared" ref="AQ17" si="19">RANK(AP17,$AP$17:$AP$153)</f>
        <v>1</v>
      </c>
      <c r="AR17" s="141">
        <v>795475</v>
      </c>
      <c r="AS17" s="142">
        <f t="shared" ref="AS17" si="20">RANK(AR17,$AR$17:$AR$153)</f>
        <v>1</v>
      </c>
      <c r="AT17" s="141">
        <v>837959</v>
      </c>
      <c r="AU17" s="142">
        <f t="shared" ref="AU17" si="21">RANK(AT17,$AT$17:$AT$153)</f>
        <v>1</v>
      </c>
      <c r="AV17" s="141">
        <v>974682</v>
      </c>
      <c r="AW17" s="142">
        <f t="shared" ref="AW17" si="22">RANK(AV17,$AV$17:$AV$153)</f>
        <v>1</v>
      </c>
      <c r="AX17" s="141">
        <v>961923</v>
      </c>
      <c r="AY17" s="142">
        <f t="shared" ref="AY17" si="23">RANK(AX17,$AX$17:$AX$153)</f>
        <v>1</v>
      </c>
      <c r="AZ17" s="141">
        <v>1034915</v>
      </c>
      <c r="BA17" s="142">
        <f t="shared" ref="BA17" si="24">RANK(AZ17,$AZ$17:$AZ$153)</f>
        <v>1</v>
      </c>
      <c r="BB17" s="141">
        <v>993769</v>
      </c>
      <c r="BC17" s="142">
        <f t="shared" ref="BC17" si="25">RANK(BB17,$BB$17:$BB$153)</f>
        <v>1</v>
      </c>
      <c r="BD17" s="141">
        <v>1153211</v>
      </c>
      <c r="BE17" s="142">
        <f t="shared" ref="BE17" si="26">RANK(BD17,$BD$17:$BD$153)</f>
        <v>1</v>
      </c>
      <c r="BF17" s="141">
        <v>1054913</v>
      </c>
      <c r="BG17" s="142">
        <f t="shared" ref="BG17" si="27">RANK(BF17,$BF$17:$BF$153)</f>
        <v>1</v>
      </c>
      <c r="BH17" s="141">
        <v>1034233</v>
      </c>
      <c r="BI17" s="142">
        <f t="shared" ref="BI17" si="28">RANK(BH17,$BH$17:$BH$153)</f>
        <v>1</v>
      </c>
      <c r="BJ17" s="141">
        <v>1465631</v>
      </c>
      <c r="BK17" s="142">
        <f t="shared" ref="BK17" si="29">RANK(BJ17,$BJ$17:$BJ$153)</f>
        <v>1</v>
      </c>
      <c r="BL17" s="172">
        <v>1515848</v>
      </c>
      <c r="BM17" s="142">
        <f t="shared" ref="BM17" si="30">RANK(BL17,$BL$17:$BL$153)</f>
        <v>1</v>
      </c>
      <c r="BN17" s="239">
        <v>1374916</v>
      </c>
      <c r="BO17" s="142">
        <f t="shared" ref="BO17:BO48" si="31">RANK(BN17,$BN$17:$BN$153)</f>
        <v>1</v>
      </c>
      <c r="BP17" s="239">
        <v>1359091.4</v>
      </c>
      <c r="BQ17" s="142">
        <f t="shared" ref="BQ17:BS48" si="32">RANK(BP17,$BP$17:$BP$153)</f>
        <v>1</v>
      </c>
      <c r="BR17" s="259">
        <v>1266769.8999999999</v>
      </c>
      <c r="BS17" s="142">
        <f>RANK(BR17,$BR$17:$BR$153)</f>
        <v>1</v>
      </c>
      <c r="BT17" s="259">
        <v>1402094.6</v>
      </c>
      <c r="BU17" s="142">
        <f>RANK(BT17,$BT$17:$BT$153)</f>
        <v>1</v>
      </c>
      <c r="BX17" s="196"/>
      <c r="BY17" s="197"/>
      <c r="BZ17" s="197" t="s">
        <v>375</v>
      </c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S17" s="69">
        <v>12</v>
      </c>
      <c r="CT17" s="278" t="s">
        <v>498</v>
      </c>
      <c r="CU17" s="277">
        <v>343442</v>
      </c>
      <c r="CV17" s="277">
        <v>353478</v>
      </c>
      <c r="CW17" s="277">
        <v>385666</v>
      </c>
      <c r="CX17" s="277">
        <v>470222.2</v>
      </c>
      <c r="CY17" s="277">
        <v>429711.8</v>
      </c>
      <c r="CZ17" s="277">
        <v>421737.5</v>
      </c>
      <c r="DA17" s="277">
        <v>425506.5</v>
      </c>
      <c r="DB17" s="277">
        <v>419478.5</v>
      </c>
      <c r="DC17" s="277">
        <v>450660.5</v>
      </c>
    </row>
    <row r="18" spans="1:107">
      <c r="A18" s="218" t="s">
        <v>96</v>
      </c>
      <c r="B18" s="148" t="s">
        <v>292</v>
      </c>
      <c r="C18" s="148" t="s">
        <v>361</v>
      </c>
      <c r="D18" s="149"/>
      <c r="E18" s="150" t="e">
        <f>RANK(D18,$D$17:$D$153)</f>
        <v>#N/A</v>
      </c>
      <c r="F18" s="149"/>
      <c r="G18" s="150" t="e">
        <f>RANK(F18,$F$17:$F$153)</f>
        <v>#N/A</v>
      </c>
      <c r="H18" s="149"/>
      <c r="I18" s="150" t="e">
        <f>RANK(H18,$H$17:$H$153)</f>
        <v>#N/A</v>
      </c>
      <c r="J18" s="149"/>
      <c r="K18" s="150" t="e">
        <f>RANK(J18,$J$17:$J$153)</f>
        <v>#N/A</v>
      </c>
      <c r="L18" s="149"/>
      <c r="M18" s="150" t="e">
        <f>RANK(L18,$L$17:$L$153)</f>
        <v>#N/A</v>
      </c>
      <c r="N18" s="149">
        <v>108035</v>
      </c>
      <c r="O18" s="150">
        <f>RANK(N18,$N$17:$N$153)</f>
        <v>11</v>
      </c>
      <c r="P18" s="149">
        <v>111232</v>
      </c>
      <c r="Q18" s="150">
        <f>RANK(P18,$P$17:$P$153)</f>
        <v>11</v>
      </c>
      <c r="R18" s="149">
        <v>134933</v>
      </c>
      <c r="S18" s="150">
        <f>RANK(R18,$R$17:$R$153)</f>
        <v>7</v>
      </c>
      <c r="T18" s="149">
        <v>148446</v>
      </c>
      <c r="U18" s="150">
        <f>RANK(T18,$T$17:$T$153)</f>
        <v>6</v>
      </c>
      <c r="V18" s="149">
        <v>167865</v>
      </c>
      <c r="W18" s="150">
        <f>RANK(V18,$V$17:$V$153)</f>
        <v>6</v>
      </c>
      <c r="X18" s="149">
        <v>176370</v>
      </c>
      <c r="Y18" s="150">
        <f>RANK(X18,$X$17:$X$153)</f>
        <v>6</v>
      </c>
      <c r="Z18" s="149">
        <v>193954</v>
      </c>
      <c r="AA18" s="150">
        <f>RANK(Z18,$Z$17:$Z$153)</f>
        <v>6</v>
      </c>
      <c r="AB18" s="149">
        <v>210000</v>
      </c>
      <c r="AC18" s="150">
        <f>RANK(AB18,$AB$17:$AB$153)</f>
        <v>5</v>
      </c>
      <c r="AD18" s="149">
        <v>214612</v>
      </c>
      <c r="AE18" s="150">
        <f>RANK(AD18,$AD$17:$AD$153)</f>
        <v>5</v>
      </c>
      <c r="AF18" s="149">
        <v>240833</v>
      </c>
      <c r="AG18" s="150">
        <f>RANK(AF18,$AF$17:$AF$153)</f>
        <v>5</v>
      </c>
      <c r="AH18" s="149">
        <v>243579</v>
      </c>
      <c r="AI18" s="150">
        <f>RANK(AH18,$AH$17:$AH$153)</f>
        <v>5</v>
      </c>
      <c r="AJ18" s="149">
        <v>261284</v>
      </c>
      <c r="AK18" s="150">
        <f>RANK(AJ18,$AJ$17:$AJ$153)</f>
        <v>4</v>
      </c>
      <c r="AL18" s="149">
        <v>270858</v>
      </c>
      <c r="AM18" s="150">
        <f>RANK(AL18,$AL$17:$AL$153)</f>
        <v>4</v>
      </c>
      <c r="AN18" s="149">
        <v>288635</v>
      </c>
      <c r="AO18" s="150">
        <f>RANK(AN18,$AN$17:$AN$153)</f>
        <v>4</v>
      </c>
      <c r="AP18" s="149">
        <v>315939</v>
      </c>
      <c r="AQ18" s="150">
        <f>RANK(AP18,$AP$17:$AP$153)</f>
        <v>5</v>
      </c>
      <c r="AR18" s="149">
        <v>346733</v>
      </c>
      <c r="AS18" s="150">
        <f>RANK(AR18,$AR$17:$AR$153)</f>
        <v>6</v>
      </c>
      <c r="AT18" s="149">
        <v>403434</v>
      </c>
      <c r="AU18" s="150">
        <f>RANK(AT18,$AT$17:$AT$153)</f>
        <v>4</v>
      </c>
      <c r="AV18" s="149">
        <v>419678</v>
      </c>
      <c r="AW18" s="150">
        <f>RANK(AV18,$AV$17:$AV$153)</f>
        <v>4</v>
      </c>
      <c r="AX18" s="149">
        <v>470526</v>
      </c>
      <c r="AY18" s="150">
        <f>RANK(AX18,$AX$17:$AX$153)</f>
        <v>3</v>
      </c>
      <c r="AZ18" s="149">
        <v>477284</v>
      </c>
      <c r="BA18" s="150">
        <f>RANK(AZ18,$AZ$17:$AZ$153)</f>
        <v>4</v>
      </c>
      <c r="BB18" s="149">
        <v>473556</v>
      </c>
      <c r="BC18" s="150">
        <f>RANK(BB18,$BB$17:$BB$153)</f>
        <v>5</v>
      </c>
      <c r="BD18" s="149">
        <v>516157</v>
      </c>
      <c r="BE18" s="150">
        <f>RANK(BD18,$BD$17:$BD$153)</f>
        <v>3</v>
      </c>
      <c r="BF18" s="149">
        <v>501508</v>
      </c>
      <c r="BG18" s="150">
        <f>RANK(BF18,$BF$17:$BF$153)</f>
        <v>3</v>
      </c>
      <c r="BH18" s="149">
        <v>542081</v>
      </c>
      <c r="BI18" s="150">
        <f>RANK(BH18,$BH$17:$BH$153)</f>
        <v>3</v>
      </c>
      <c r="BJ18" s="149">
        <v>727852</v>
      </c>
      <c r="BK18" s="150">
        <f>RANK(BJ18,$BJ$17:$BJ$153)</f>
        <v>2</v>
      </c>
      <c r="BL18" s="174">
        <v>686616.7</v>
      </c>
      <c r="BM18" s="150">
        <f>RANK(BL18,$BL$17:$BL$153)</f>
        <v>3</v>
      </c>
      <c r="BN18" s="237">
        <v>647527.30000000005</v>
      </c>
      <c r="BO18" s="150">
        <f>RANK(BN18,$BN$17:$BN$153)</f>
        <v>2</v>
      </c>
      <c r="BP18" s="237">
        <v>623342.19999999995</v>
      </c>
      <c r="BQ18" s="150">
        <f>RANK(BP18,$BP$17:$BP$153)</f>
        <v>3</v>
      </c>
      <c r="BR18" s="260">
        <v>574995.6</v>
      </c>
      <c r="BS18" s="150">
        <f>RANK(BR18,$BR$17:$BR$153)</f>
        <v>3</v>
      </c>
      <c r="BT18" s="260">
        <v>860758.8</v>
      </c>
      <c r="BU18" s="150">
        <f>RANK(BT18,$BT$17:$BT$153)</f>
        <v>2</v>
      </c>
      <c r="BX18" s="196">
        <v>11</v>
      </c>
      <c r="BY18" s="197"/>
      <c r="BZ18" s="197" t="s">
        <v>388</v>
      </c>
      <c r="CA18" s="204">
        <v>379065</v>
      </c>
      <c r="CB18" s="204"/>
      <c r="CC18" s="204">
        <v>405546</v>
      </c>
      <c r="CD18" s="204"/>
      <c r="CE18" s="204">
        <v>420812</v>
      </c>
      <c r="CF18" s="204"/>
      <c r="CG18" s="204">
        <v>429274</v>
      </c>
      <c r="CH18" s="204"/>
      <c r="CI18" s="204">
        <v>411261</v>
      </c>
      <c r="CJ18" s="204"/>
      <c r="CK18" s="204">
        <v>514309.5</v>
      </c>
      <c r="CL18" s="204"/>
      <c r="CM18" s="204">
        <v>527516.30000000005</v>
      </c>
      <c r="CN18" s="204"/>
      <c r="CO18" s="207">
        <v>458699.2</v>
      </c>
      <c r="CP18" s="207"/>
      <c r="CQ18" s="207">
        <v>465452.9</v>
      </c>
      <c r="CS18" s="69">
        <v>13</v>
      </c>
      <c r="CT18" s="278" t="s">
        <v>499</v>
      </c>
      <c r="CU18" s="277">
        <v>472488</v>
      </c>
      <c r="CV18" s="277">
        <v>470715</v>
      </c>
      <c r="CW18" s="277">
        <v>412821</v>
      </c>
      <c r="CX18" s="277">
        <v>512764</v>
      </c>
      <c r="CY18" s="277">
        <v>496842.4</v>
      </c>
      <c r="CZ18" s="277">
        <v>436753.1</v>
      </c>
      <c r="DA18" s="277">
        <v>431687.6</v>
      </c>
      <c r="DB18" s="277">
        <v>424451.6</v>
      </c>
      <c r="DC18" s="277">
        <v>440787</v>
      </c>
    </row>
    <row r="19" spans="1:107">
      <c r="A19" s="217" t="s">
        <v>10</v>
      </c>
      <c r="B19" s="145" t="s">
        <v>289</v>
      </c>
      <c r="C19" s="145" t="s">
        <v>359</v>
      </c>
      <c r="D19" s="146">
        <v>100567</v>
      </c>
      <c r="E19" s="147">
        <f>RANK(D19,$D$17:$D$153)</f>
        <v>4</v>
      </c>
      <c r="F19" s="146">
        <v>99965</v>
      </c>
      <c r="G19" s="147">
        <f>RANK(F19,$F$17:$F$153)</f>
        <v>4</v>
      </c>
      <c r="H19" s="146">
        <v>97690</v>
      </c>
      <c r="I19" s="147">
        <f>RANK(H19,$H$17:$H$153)</f>
        <v>4</v>
      </c>
      <c r="J19" s="146">
        <v>114294</v>
      </c>
      <c r="K19" s="147">
        <f>RANK(J19,$J$17:$J$153)</f>
        <v>4</v>
      </c>
      <c r="L19" s="146">
        <v>136803</v>
      </c>
      <c r="M19" s="147">
        <f>RANK(L19,$L$17:$L$153)</f>
        <v>4</v>
      </c>
      <c r="N19" s="146">
        <v>146179</v>
      </c>
      <c r="O19" s="147">
        <f>RANK(N19,$N$17:$N$153)</f>
        <v>4</v>
      </c>
      <c r="P19" s="146">
        <v>146718</v>
      </c>
      <c r="Q19" s="147">
        <f>RANK(P19,$P$17:$P$153)</f>
        <v>4</v>
      </c>
      <c r="R19" s="146">
        <v>164985</v>
      </c>
      <c r="S19" s="147">
        <f>RANK(R19,$R$17:$R$153)</f>
        <v>4</v>
      </c>
      <c r="T19" s="146">
        <v>181301</v>
      </c>
      <c r="U19" s="147">
        <f>RANK(T19,$T$17:$T$153)</f>
        <v>4</v>
      </c>
      <c r="V19" s="146">
        <v>203691</v>
      </c>
      <c r="W19" s="147">
        <f>RANK(V19,$V$17:$V$153)</f>
        <v>4</v>
      </c>
      <c r="X19" s="146">
        <v>217214</v>
      </c>
      <c r="Y19" s="147">
        <f>RANK(X19,$X$17:$X$153)</f>
        <v>4</v>
      </c>
      <c r="Z19" s="146">
        <v>245288</v>
      </c>
      <c r="AA19" s="147">
        <f>RANK(Z19,$Z$17:$Z$153)</f>
        <v>2</v>
      </c>
      <c r="AB19" s="146">
        <v>245428</v>
      </c>
      <c r="AC19" s="147">
        <f>RANK(AB19,$AB$17:$AB$153)</f>
        <v>4</v>
      </c>
      <c r="AD19" s="146">
        <v>246035</v>
      </c>
      <c r="AE19" s="147">
        <f>RANK(AD19,$AD$17:$AD$153)</f>
        <v>4</v>
      </c>
      <c r="AF19" s="146">
        <v>276260</v>
      </c>
      <c r="AG19" s="147">
        <f>RANK(AF19,$AF$17:$AF$153)</f>
        <v>2</v>
      </c>
      <c r="AH19" s="146">
        <v>299704</v>
      </c>
      <c r="AI19" s="147">
        <f>RANK(AH19,$AH$17:$AH$153)</f>
        <v>2</v>
      </c>
      <c r="AJ19" s="146">
        <v>309853</v>
      </c>
      <c r="AK19" s="147">
        <f>RANK(AJ19,$AJ$17:$AJ$153)</f>
        <v>2</v>
      </c>
      <c r="AL19" s="146">
        <v>314938</v>
      </c>
      <c r="AM19" s="147">
        <f>RANK(AL19,$AL$17:$AL$153)</f>
        <v>3</v>
      </c>
      <c r="AN19" s="146">
        <v>335511</v>
      </c>
      <c r="AO19" s="147">
        <f>RANK(AN19,$AN$17:$AN$153)</f>
        <v>2</v>
      </c>
      <c r="AP19" s="146">
        <v>385745</v>
      </c>
      <c r="AQ19" s="147">
        <f>RANK(AP19,$AP$17:$AP$153)</f>
        <v>2</v>
      </c>
      <c r="AR19" s="146">
        <v>396145</v>
      </c>
      <c r="AS19" s="147">
        <f>RANK(AR19,$AR$17:$AR$153)</f>
        <v>2</v>
      </c>
      <c r="AT19" s="146">
        <v>474492</v>
      </c>
      <c r="AU19" s="147">
        <f>RANK(AT19,$AT$17:$AT$153)</f>
        <v>2</v>
      </c>
      <c r="AV19" s="146">
        <v>525587</v>
      </c>
      <c r="AW19" s="147">
        <f>RANK(AV19,$AV$17:$AV$153)</f>
        <v>2</v>
      </c>
      <c r="AX19" s="146">
        <v>565536</v>
      </c>
      <c r="AY19" s="147">
        <f>RANK(AX19,$AX$17:$AX$153)</f>
        <v>2</v>
      </c>
      <c r="AZ19" s="146">
        <v>589616</v>
      </c>
      <c r="BA19" s="147">
        <f>RANK(AZ19,$AZ$17:$AZ$153)</f>
        <v>2</v>
      </c>
      <c r="BB19" s="146">
        <v>593839</v>
      </c>
      <c r="BC19" s="147">
        <f>RANK(BB19,$BB$17:$BB$153)</f>
        <v>2</v>
      </c>
      <c r="BD19" s="146">
        <v>612106</v>
      </c>
      <c r="BE19" s="147">
        <f>RANK(BD19,$BD$17:$BD$153)</f>
        <v>2</v>
      </c>
      <c r="BF19" s="146">
        <v>607988</v>
      </c>
      <c r="BG19" s="147">
        <f>RANK(BF19,$BF$17:$BF$153)</f>
        <v>2</v>
      </c>
      <c r="BH19" s="146">
        <v>568490</v>
      </c>
      <c r="BI19" s="147">
        <f>RANK(BH19,$BH$17:$BH$153)</f>
        <v>2</v>
      </c>
      <c r="BJ19" s="146">
        <v>714220</v>
      </c>
      <c r="BK19" s="147">
        <f>RANK(BJ19,$BJ$17:$BJ$153)</f>
        <v>3</v>
      </c>
      <c r="BL19" s="173">
        <v>736627.6</v>
      </c>
      <c r="BM19" s="147">
        <f>RANK(BL19,$BL$17:$BL$153)</f>
        <v>2</v>
      </c>
      <c r="BN19" s="238">
        <v>643087.19999999995</v>
      </c>
      <c r="BO19" s="147">
        <f>RANK(BN19,$BN$17:$BN$153)</f>
        <v>3</v>
      </c>
      <c r="BP19" s="238">
        <v>668817.5</v>
      </c>
      <c r="BQ19" s="147">
        <f>RANK(BP19,$BP$17:$BP$153)</f>
        <v>2</v>
      </c>
      <c r="BR19" s="245">
        <v>605210.5</v>
      </c>
      <c r="BS19" s="147">
        <f>RANK(BR19,$BR$17:$BR$153)</f>
        <v>2</v>
      </c>
      <c r="BT19" s="245">
        <v>658813.5</v>
      </c>
      <c r="BU19" s="147">
        <f>RANK(BT19,$BT$17:$BT$153)</f>
        <v>3</v>
      </c>
      <c r="BX19" s="196">
        <v>12</v>
      </c>
      <c r="BY19" s="197"/>
      <c r="BZ19" s="197" t="s">
        <v>389</v>
      </c>
      <c r="CA19" s="204">
        <v>392611</v>
      </c>
      <c r="CB19" s="204"/>
      <c r="CC19" s="204">
        <v>431365</v>
      </c>
      <c r="CD19" s="204"/>
      <c r="CE19" s="204">
        <v>472488</v>
      </c>
      <c r="CF19" s="204"/>
      <c r="CG19" s="204">
        <v>470715</v>
      </c>
      <c r="CH19" s="204"/>
      <c r="CI19" s="204">
        <v>412821</v>
      </c>
      <c r="CJ19" s="204"/>
      <c r="CK19" s="204">
        <v>512764</v>
      </c>
      <c r="CL19" s="204"/>
      <c r="CM19" s="204">
        <v>496842.4</v>
      </c>
      <c r="CN19" s="204"/>
      <c r="CO19" s="207">
        <v>436753.1</v>
      </c>
      <c r="CP19" s="207"/>
      <c r="CQ19" s="207">
        <v>431687.6</v>
      </c>
      <c r="CS19" s="69">
        <v>14</v>
      </c>
      <c r="CT19" s="278" t="s">
        <v>500</v>
      </c>
      <c r="CU19" s="277">
        <v>361692</v>
      </c>
      <c r="CV19" s="277">
        <v>387298</v>
      </c>
      <c r="CW19" s="277">
        <v>393404</v>
      </c>
      <c r="CX19" s="277">
        <v>458076.9</v>
      </c>
      <c r="CY19" s="277">
        <v>470464.5</v>
      </c>
      <c r="CZ19" s="277">
        <v>424182.2</v>
      </c>
      <c r="DA19" s="277">
        <v>409639.7</v>
      </c>
      <c r="DB19" s="277">
        <v>383426.9</v>
      </c>
      <c r="DC19" s="277">
        <v>398769.8</v>
      </c>
    </row>
    <row r="20" spans="1:107">
      <c r="A20" s="217" t="s">
        <v>304</v>
      </c>
      <c r="B20" s="145" t="s">
        <v>289</v>
      </c>
      <c r="C20" s="145" t="s">
        <v>359</v>
      </c>
      <c r="D20" s="146">
        <v>90703</v>
      </c>
      <c r="E20" s="147">
        <f>RANK(D20,$D$17:$D$153)</f>
        <v>5</v>
      </c>
      <c r="F20" s="146">
        <v>91403</v>
      </c>
      <c r="G20" s="147">
        <f>RANK(F20,$F$17:$F$153)</f>
        <v>6</v>
      </c>
      <c r="H20" s="146">
        <v>91297</v>
      </c>
      <c r="I20" s="147">
        <f>RANK(H20,$H$17:$H$153)</f>
        <v>5</v>
      </c>
      <c r="J20" s="146">
        <v>105122</v>
      </c>
      <c r="K20" s="147">
        <f>RANK(J20,$J$17:$J$153)</f>
        <v>6</v>
      </c>
      <c r="L20" s="146">
        <v>104922</v>
      </c>
      <c r="M20" s="147">
        <f>RANK(L20,$L$17:$L$153)</f>
        <v>8</v>
      </c>
      <c r="N20" s="146">
        <v>103633</v>
      </c>
      <c r="O20" s="147">
        <f>RANK(N20,$N$17:$N$153)</f>
        <v>13</v>
      </c>
      <c r="P20" s="146">
        <v>133243</v>
      </c>
      <c r="Q20" s="147">
        <f>RANK(P20,$P$17:$P$153)</f>
        <v>5</v>
      </c>
      <c r="R20" s="146">
        <v>151768</v>
      </c>
      <c r="S20" s="147">
        <f>RANK(R20,$R$17:$R$153)</f>
        <v>5</v>
      </c>
      <c r="T20" s="146">
        <v>139149</v>
      </c>
      <c r="U20" s="147">
        <f>RANK(T20,$T$17:$T$153)</f>
        <v>8</v>
      </c>
      <c r="V20" s="146">
        <v>166543</v>
      </c>
      <c r="W20" s="147">
        <f>RANK(V20,$V$17:$V$153)</f>
        <v>7</v>
      </c>
      <c r="X20" s="146">
        <v>164774</v>
      </c>
      <c r="Y20" s="147">
        <f>RANK(X20,$X$17:$X$153)</f>
        <v>8</v>
      </c>
      <c r="Z20" s="146">
        <v>183659</v>
      </c>
      <c r="AA20" s="147">
        <f>RANK(Z20,$Z$17:$Z$153)</f>
        <v>7</v>
      </c>
      <c r="AB20" s="146">
        <v>202477</v>
      </c>
      <c r="AC20" s="147">
        <f>RANK(AB20,$AB$17:$AB$153)</f>
        <v>7</v>
      </c>
      <c r="AD20" s="146">
        <v>204063</v>
      </c>
      <c r="AE20" s="147">
        <f>RANK(AD20,$AD$17:$AD$153)</f>
        <v>6</v>
      </c>
      <c r="AF20" s="146">
        <v>228856</v>
      </c>
      <c r="AG20" s="147">
        <f>RANK(AF20,$AF$17:$AF$153)</f>
        <v>6</v>
      </c>
      <c r="AH20" s="146">
        <v>239249</v>
      </c>
      <c r="AI20" s="147">
        <f>RANK(AH20,$AH$17:$AH$153)</f>
        <v>6</v>
      </c>
      <c r="AJ20" s="146">
        <v>226260</v>
      </c>
      <c r="AK20" s="147">
        <f>RANK(AJ20,$AJ$17:$AJ$153)</f>
        <v>6</v>
      </c>
      <c r="AL20" s="146">
        <v>246181</v>
      </c>
      <c r="AM20" s="147">
        <f>RANK(AL20,$AL$17:$AL$153)</f>
        <v>5</v>
      </c>
      <c r="AN20" s="146">
        <v>262217</v>
      </c>
      <c r="AO20" s="147">
        <f>RANK(AN20,$AN$17:$AN$153)</f>
        <v>6</v>
      </c>
      <c r="AP20" s="146">
        <v>296412</v>
      </c>
      <c r="AQ20" s="147">
        <f>RANK(AP20,$AP$17:$AP$153)</f>
        <v>6</v>
      </c>
      <c r="AR20" s="146">
        <v>314361</v>
      </c>
      <c r="AS20" s="147">
        <f>RANK(AR20,$AR$17:$AR$153)</f>
        <v>7</v>
      </c>
      <c r="AT20" s="146">
        <v>333901</v>
      </c>
      <c r="AU20" s="147">
        <f>RANK(AT20,$AT$17:$AT$153)</f>
        <v>8</v>
      </c>
      <c r="AV20" s="146">
        <v>373598</v>
      </c>
      <c r="AW20" s="147">
        <f>RANK(AV20,$AV$17:$AV$153)</f>
        <v>7</v>
      </c>
      <c r="AX20" s="146">
        <v>414107</v>
      </c>
      <c r="AY20" s="147">
        <f>RANK(AX20,$AX$17:$AX$153)</f>
        <v>7</v>
      </c>
      <c r="AZ20" s="146">
        <v>420251</v>
      </c>
      <c r="BA20" s="147">
        <f>RANK(AZ20,$AZ$17:$AZ$153)</f>
        <v>7</v>
      </c>
      <c r="BB20" s="146">
        <v>401064</v>
      </c>
      <c r="BC20" s="147">
        <f>RANK(BB20,$BB$17:$BB$153)</f>
        <v>13</v>
      </c>
      <c r="BD20" s="146">
        <v>401235</v>
      </c>
      <c r="BE20" s="147">
        <f>RANK(BD20,$BD$17:$BD$153)</f>
        <v>13</v>
      </c>
      <c r="BF20" s="146">
        <v>432688</v>
      </c>
      <c r="BG20" s="147">
        <f>RANK(BF20,$BF$17:$BF$153)</f>
        <v>8</v>
      </c>
      <c r="BH20" s="146">
        <v>475353</v>
      </c>
      <c r="BI20" s="147">
        <f>RANK(BH20,$BH$17:$BH$153)</f>
        <v>7</v>
      </c>
      <c r="BJ20" s="146">
        <v>588716</v>
      </c>
      <c r="BK20" s="147">
        <f>RANK(BJ20,$BJ$17:$BJ$153)</f>
        <v>6</v>
      </c>
      <c r="BL20" s="173">
        <v>613191.1</v>
      </c>
      <c r="BM20" s="147">
        <f>RANK(BL20,$BL$17:$BL$153)</f>
        <v>4</v>
      </c>
      <c r="BN20" s="238">
        <v>546832.6</v>
      </c>
      <c r="BO20" s="147">
        <f>RANK(BN20,$BN$17:$BN$153)</f>
        <v>4</v>
      </c>
      <c r="BP20" s="238">
        <v>584593.6</v>
      </c>
      <c r="BQ20" s="147">
        <f>RANK(BP20,$BP$17:$BP$153)</f>
        <v>4</v>
      </c>
      <c r="BR20" s="245">
        <v>510907.1</v>
      </c>
      <c r="BS20" s="147">
        <f>RANK(BR20,$BR$17:$BR$153)</f>
        <v>5</v>
      </c>
      <c r="BT20" s="245">
        <v>580763.1</v>
      </c>
      <c r="BU20" s="147">
        <f>RANK(BT20,$BT$17:$BT$153)</f>
        <v>4</v>
      </c>
      <c r="BX20" s="196">
        <v>13</v>
      </c>
      <c r="BY20" s="197"/>
      <c r="BZ20" s="197" t="s">
        <v>390</v>
      </c>
      <c r="CA20" s="204">
        <v>305663</v>
      </c>
      <c r="CB20" s="204"/>
      <c r="CC20" s="204">
        <v>322990</v>
      </c>
      <c r="CD20" s="204"/>
      <c r="CE20" s="204">
        <v>343442</v>
      </c>
      <c r="CF20" s="204"/>
      <c r="CG20" s="204">
        <v>353478</v>
      </c>
      <c r="CH20" s="204"/>
      <c r="CI20" s="204">
        <v>385666</v>
      </c>
      <c r="CJ20" s="204"/>
      <c r="CK20" s="204">
        <v>470222.2</v>
      </c>
      <c r="CL20" s="204"/>
      <c r="CM20" s="204">
        <v>429711.8</v>
      </c>
      <c r="CN20" s="204"/>
      <c r="CO20" s="207">
        <v>421737.5</v>
      </c>
      <c r="CP20" s="207"/>
      <c r="CQ20" s="207">
        <v>425506.5</v>
      </c>
      <c r="CS20" s="69">
        <v>15</v>
      </c>
      <c r="CT20" s="278" t="s">
        <v>501</v>
      </c>
      <c r="CU20" s="277">
        <v>372132</v>
      </c>
      <c r="CV20" s="277">
        <v>369160</v>
      </c>
      <c r="CW20" s="277">
        <v>392522</v>
      </c>
      <c r="CX20" s="277">
        <v>535471</v>
      </c>
      <c r="CY20" s="277">
        <v>458828.2</v>
      </c>
      <c r="CZ20" s="277">
        <v>418226.8</v>
      </c>
      <c r="DA20" s="277">
        <v>417160.8</v>
      </c>
      <c r="DB20" s="277">
        <v>386174.5</v>
      </c>
      <c r="DC20" s="277">
        <v>397471.4</v>
      </c>
    </row>
    <row r="21" spans="1:107">
      <c r="A21" s="217" t="s">
        <v>281</v>
      </c>
      <c r="B21" s="145" t="s">
        <v>289</v>
      </c>
      <c r="C21" s="145" t="s">
        <v>359</v>
      </c>
      <c r="D21" s="146"/>
      <c r="E21" s="147" t="e">
        <f>RANK(D21,$D$17:$D$153)</f>
        <v>#N/A</v>
      </c>
      <c r="F21" s="146"/>
      <c r="G21" s="147" t="e">
        <f>RANK(F21,$F$17:$F$153)</f>
        <v>#N/A</v>
      </c>
      <c r="H21" s="146"/>
      <c r="I21" s="147" t="e">
        <f>RANK(H21,$H$17:$H$153)</f>
        <v>#N/A</v>
      </c>
      <c r="J21" s="146"/>
      <c r="K21" s="147" t="e">
        <f>RANK(J21,$J$17:$J$153)</f>
        <v>#N/A</v>
      </c>
      <c r="L21" s="146"/>
      <c r="M21" s="147" t="e">
        <f>RANK(L21,$L$17:$L$153)</f>
        <v>#N/A</v>
      </c>
      <c r="N21" s="146">
        <v>98536</v>
      </c>
      <c r="O21" s="147">
        <f>RANK(N21,$N$17:$N$153)</f>
        <v>16</v>
      </c>
      <c r="P21" s="146">
        <v>104453</v>
      </c>
      <c r="Q21" s="147">
        <f>RANK(P21,$P$17:$P$153)</f>
        <v>13</v>
      </c>
      <c r="R21" s="146">
        <v>124811</v>
      </c>
      <c r="S21" s="147">
        <f>RANK(R21,$R$17:$R$153)</f>
        <v>12</v>
      </c>
      <c r="T21" s="146">
        <v>147553</v>
      </c>
      <c r="U21" s="147">
        <f>RANK(T21,$T$17:$T$153)</f>
        <v>7</v>
      </c>
      <c r="V21" s="146">
        <v>159027</v>
      </c>
      <c r="W21" s="147">
        <f>RANK(V21,$V$17:$V$153)</f>
        <v>8</v>
      </c>
      <c r="X21" s="146">
        <v>167270</v>
      </c>
      <c r="Y21" s="147">
        <f>RANK(X21,$X$17:$X$153)</f>
        <v>7</v>
      </c>
      <c r="Z21" s="146">
        <v>178698</v>
      </c>
      <c r="AA21" s="147">
        <f>RANK(Z21,$Z$17:$Z$153)</f>
        <v>9</v>
      </c>
      <c r="AB21" s="146">
        <v>195178</v>
      </c>
      <c r="AC21" s="147">
        <f>RANK(AB21,$AB$17:$AB$153)</f>
        <v>8</v>
      </c>
      <c r="AD21" s="146">
        <v>175443</v>
      </c>
      <c r="AE21" s="147">
        <f>RANK(AD21,$AD$17:$AD$153)</f>
        <v>11</v>
      </c>
      <c r="AF21" s="146">
        <v>204404</v>
      </c>
      <c r="AG21" s="147">
        <f>RANK(AF21,$AF$17:$AF$153)</f>
        <v>9</v>
      </c>
      <c r="AH21" s="146">
        <v>201770</v>
      </c>
      <c r="AI21" s="147">
        <f>RANK(AH21,$AH$17:$AH$153)</f>
        <v>12</v>
      </c>
      <c r="AJ21" s="146">
        <v>218935</v>
      </c>
      <c r="AK21" s="147">
        <f>RANK(AJ21,$AJ$17:$AJ$153)</f>
        <v>7</v>
      </c>
      <c r="AL21" s="146">
        <v>222045</v>
      </c>
      <c r="AM21" s="147">
        <f>RANK(AL21,$AL$17:$AL$153)</f>
        <v>9</v>
      </c>
      <c r="AN21" s="146">
        <v>221428</v>
      </c>
      <c r="AO21" s="147">
        <f>RANK(AN21,$AN$17:$AN$153)</f>
        <v>10</v>
      </c>
      <c r="AP21" s="146">
        <v>251924</v>
      </c>
      <c r="AQ21" s="147">
        <f>RANK(AP21,$AP$17:$AP$153)</f>
        <v>11</v>
      </c>
      <c r="AR21" s="146">
        <v>289208</v>
      </c>
      <c r="AS21" s="147">
        <f>RANK(AR21,$AR$17:$AR$153)</f>
        <v>9</v>
      </c>
      <c r="AT21" s="146">
        <v>344878</v>
      </c>
      <c r="AU21" s="147">
        <f>RANK(AT21,$AT$17:$AT$153)</f>
        <v>7</v>
      </c>
      <c r="AV21" s="146">
        <v>360977</v>
      </c>
      <c r="AW21" s="147">
        <f>RANK(AV21,$AV$17:$AV$153)</f>
        <v>8</v>
      </c>
      <c r="AX21" s="146">
        <v>368533</v>
      </c>
      <c r="AY21" s="147">
        <f>RANK(AX21,$AX$17:$AX$153)</f>
        <v>10</v>
      </c>
      <c r="AZ21" s="146">
        <v>395509</v>
      </c>
      <c r="BA21" s="147">
        <f>RANK(AZ21,$AZ$17:$AZ$153)</f>
        <v>8</v>
      </c>
      <c r="BB21" s="146">
        <v>447246</v>
      </c>
      <c r="BC21" s="147">
        <f>RANK(BB21,$BB$17:$BB$153)</f>
        <v>7</v>
      </c>
      <c r="BD21" s="146">
        <v>441929</v>
      </c>
      <c r="BE21" s="147">
        <f>RANK(BD21,$BD$17:$BD$153)</f>
        <v>9</v>
      </c>
      <c r="BF21" s="146">
        <v>433388</v>
      </c>
      <c r="BG21" s="147">
        <f>RANK(BF21,$BF$17:$BF$153)</f>
        <v>7</v>
      </c>
      <c r="BH21" s="146">
        <v>498035</v>
      </c>
      <c r="BI21" s="147">
        <f>RANK(BH21,$BH$17:$BH$153)</f>
        <v>4</v>
      </c>
      <c r="BJ21" s="146">
        <v>544133</v>
      </c>
      <c r="BK21" s="147">
        <f>RANK(BJ21,$BJ$17:$BJ$153)</f>
        <v>8</v>
      </c>
      <c r="BL21" s="173">
        <v>531278.19999999995</v>
      </c>
      <c r="BM21" s="147">
        <f>RANK(BL21,$BL$17:$BL$153)</f>
        <v>7</v>
      </c>
      <c r="BN21" s="238">
        <v>525793.19999999995</v>
      </c>
      <c r="BO21" s="147">
        <f>RANK(BN21,$BN$17:$BN$153)</f>
        <v>5</v>
      </c>
      <c r="BP21" s="238">
        <v>546048</v>
      </c>
      <c r="BQ21" s="147">
        <f>RANK(BP21,$BP$17:$BP$153)</f>
        <v>5</v>
      </c>
      <c r="BR21" s="245">
        <v>524061.1</v>
      </c>
      <c r="BS21" s="147">
        <f>RANK(BR21,$BR$17:$BR$153)</f>
        <v>4</v>
      </c>
      <c r="BT21" s="245">
        <v>546277.69999999995</v>
      </c>
      <c r="BU21" s="147">
        <f>RANK(BT21,$BT$17:$BT$153)</f>
        <v>5</v>
      </c>
      <c r="BX21" s="196">
        <v>14</v>
      </c>
      <c r="BY21" s="197"/>
      <c r="BZ21" s="197" t="s">
        <v>391</v>
      </c>
      <c r="CA21" s="204">
        <v>364033</v>
      </c>
      <c r="CB21" s="204"/>
      <c r="CC21" s="204">
        <v>374513</v>
      </c>
      <c r="CD21" s="204"/>
      <c r="CE21" s="204">
        <v>373702</v>
      </c>
      <c r="CF21" s="204"/>
      <c r="CG21" s="204">
        <v>371788</v>
      </c>
      <c r="CH21" s="204"/>
      <c r="CI21" s="204">
        <v>395144</v>
      </c>
      <c r="CJ21" s="204"/>
      <c r="CK21" s="204">
        <v>538502.69999999995</v>
      </c>
      <c r="CL21" s="204"/>
      <c r="CM21" s="204">
        <v>461859.9</v>
      </c>
      <c r="CN21" s="204"/>
      <c r="CO21" s="207">
        <v>420688.1</v>
      </c>
      <c r="CP21" s="207"/>
      <c r="CQ21" s="207">
        <v>420355</v>
      </c>
      <c r="CS21" s="69">
        <v>16</v>
      </c>
      <c r="CT21" s="278" t="s">
        <v>502</v>
      </c>
      <c r="CU21" s="277">
        <v>410695</v>
      </c>
      <c r="CV21" s="277">
        <v>407809</v>
      </c>
      <c r="CW21" s="277">
        <v>403579</v>
      </c>
      <c r="CX21" s="277">
        <v>467857.9</v>
      </c>
      <c r="CY21" s="277">
        <v>445546</v>
      </c>
      <c r="CZ21" s="277">
        <v>382249.8</v>
      </c>
      <c r="DA21" s="277">
        <v>393729.2</v>
      </c>
      <c r="DB21" s="277">
        <v>348060.8</v>
      </c>
      <c r="DC21" s="277">
        <v>394310.2</v>
      </c>
    </row>
    <row r="22" spans="1:107">
      <c r="A22" s="219" t="s">
        <v>97</v>
      </c>
      <c r="B22" s="151" t="s">
        <v>291</v>
      </c>
      <c r="C22" s="151" t="s">
        <v>358</v>
      </c>
      <c r="D22" s="152"/>
      <c r="E22" s="153" t="e">
        <f>RANK(D22,$D$17:$D$153)</f>
        <v>#N/A</v>
      </c>
      <c r="F22" s="152">
        <v>76136</v>
      </c>
      <c r="G22" s="153">
        <f>RANK(F22,$F$17:$F$153)</f>
        <v>11</v>
      </c>
      <c r="H22" s="152"/>
      <c r="I22" s="153" t="e">
        <f>RANK(H22,$H$17:$H$153)</f>
        <v>#N/A</v>
      </c>
      <c r="J22" s="152"/>
      <c r="K22" s="153" t="e">
        <f>RANK(J22,$J$17:$J$153)</f>
        <v>#N/A</v>
      </c>
      <c r="L22" s="152"/>
      <c r="M22" s="153" t="e">
        <f>RANK(L22,$L$17:$L$153)</f>
        <v>#N/A</v>
      </c>
      <c r="N22" s="152">
        <v>103119</v>
      </c>
      <c r="O22" s="153">
        <f>RANK(N22,$N$17:$N$153)</f>
        <v>15</v>
      </c>
      <c r="P22" s="152">
        <v>103584</v>
      </c>
      <c r="Q22" s="153">
        <f>RANK(P22,$P$17:$P$153)</f>
        <v>14</v>
      </c>
      <c r="R22" s="152">
        <v>109531</v>
      </c>
      <c r="S22" s="153">
        <f>RANK(R22,$R$17:$R$153)</f>
        <v>15</v>
      </c>
      <c r="T22" s="152">
        <v>120029</v>
      </c>
      <c r="U22" s="153">
        <f>RANK(T22,$T$17:$T$153)</f>
        <v>14</v>
      </c>
      <c r="V22" s="152">
        <v>132805</v>
      </c>
      <c r="W22" s="153">
        <f>RANK(V22,$V$17:$V$153)</f>
        <v>14</v>
      </c>
      <c r="X22" s="152">
        <v>142509</v>
      </c>
      <c r="Y22" s="153">
        <f>RANK(X22,$X$17:$X$153)</f>
        <v>13</v>
      </c>
      <c r="Z22" s="152">
        <v>169352</v>
      </c>
      <c r="AA22" s="153">
        <f>RANK(Z22,$Z$17:$Z$153)</f>
        <v>10</v>
      </c>
      <c r="AB22" s="152">
        <v>178002</v>
      </c>
      <c r="AC22" s="153">
        <f>RANK(AB22,$AB$17:$AB$153)</f>
        <v>11</v>
      </c>
      <c r="AD22" s="152">
        <v>187281</v>
      </c>
      <c r="AE22" s="153">
        <f>RANK(AD22,$AD$17:$AD$153)</f>
        <v>10</v>
      </c>
      <c r="AF22" s="152">
        <v>190296</v>
      </c>
      <c r="AG22" s="153">
        <f>RANK(AF22,$AF$17:$AF$153)</f>
        <v>11</v>
      </c>
      <c r="AH22" s="152">
        <v>202252</v>
      </c>
      <c r="AI22" s="153">
        <f>RANK(AH22,$AH$17:$AH$153)</f>
        <v>10</v>
      </c>
      <c r="AJ22" s="152">
        <v>216699</v>
      </c>
      <c r="AK22" s="153">
        <f>RANK(AJ22,$AJ$17:$AJ$153)</f>
        <v>8</v>
      </c>
      <c r="AL22" s="152">
        <v>242011</v>
      </c>
      <c r="AM22" s="153">
        <f>RANK(AL22,$AL$17:$AL$153)</f>
        <v>6</v>
      </c>
      <c r="AN22" s="152">
        <v>273583</v>
      </c>
      <c r="AO22" s="153">
        <f>RANK(AN22,$AN$17:$AN$153)</f>
        <v>5</v>
      </c>
      <c r="AP22" s="152">
        <v>319646</v>
      </c>
      <c r="AQ22" s="153">
        <f>RANK(AP22,$AP$17:$AP$153)</f>
        <v>4</v>
      </c>
      <c r="AR22" s="152">
        <v>348514</v>
      </c>
      <c r="AS22" s="153">
        <f>RANK(AR22,$AR$17:$AR$153)</f>
        <v>5</v>
      </c>
      <c r="AT22" s="152">
        <v>412038</v>
      </c>
      <c r="AU22" s="153">
        <f>RANK(AT22,$AT$17:$AT$153)</f>
        <v>3</v>
      </c>
      <c r="AV22" s="152">
        <v>447223</v>
      </c>
      <c r="AW22" s="153">
        <f>RANK(AV22,$AV$17:$AV$153)</f>
        <v>3</v>
      </c>
      <c r="AX22" s="152">
        <v>454807</v>
      </c>
      <c r="AY22" s="153">
        <f>RANK(AX22,$AX$17:$AX$153)</f>
        <v>4</v>
      </c>
      <c r="AZ22" s="152">
        <v>494194</v>
      </c>
      <c r="BA22" s="153">
        <f>RANK(AZ22,$AZ$17:$AZ$153)</f>
        <v>3</v>
      </c>
      <c r="BB22" s="152">
        <v>519430</v>
      </c>
      <c r="BC22" s="153">
        <f>RANK(BB22,$BB$17:$BB$153)</f>
        <v>3</v>
      </c>
      <c r="BD22" s="152">
        <v>497500</v>
      </c>
      <c r="BE22" s="153">
        <f>RANK(BD22,$BD$17:$BD$153)</f>
        <v>4</v>
      </c>
      <c r="BF22" s="152">
        <v>498549</v>
      </c>
      <c r="BG22" s="153">
        <f>RANK(BF22,$BF$17:$BF$153)</f>
        <v>4</v>
      </c>
      <c r="BH22" s="152">
        <v>486396</v>
      </c>
      <c r="BI22" s="153">
        <f>RANK(BH22,$BH$17:$BH$153)</f>
        <v>6</v>
      </c>
      <c r="BJ22" s="152">
        <v>636221</v>
      </c>
      <c r="BK22" s="153">
        <f>RANK(BJ22,$BJ$17:$BJ$153)</f>
        <v>4</v>
      </c>
      <c r="BL22" s="175">
        <v>609005.19999999995</v>
      </c>
      <c r="BM22" s="153">
        <f>RANK(BL22,$BL$17:$BL$153)</f>
        <v>5</v>
      </c>
      <c r="BN22" s="249">
        <v>515717.9</v>
      </c>
      <c r="BO22" s="153">
        <f>RANK(BN22,$BN$17:$BN$153)</f>
        <v>6</v>
      </c>
      <c r="BP22" s="249">
        <v>497030.1</v>
      </c>
      <c r="BQ22" s="153">
        <f>RANK(BP22,$BP$17:$BP$153)</f>
        <v>6</v>
      </c>
      <c r="BR22" s="261">
        <v>498295.4</v>
      </c>
      <c r="BS22" s="153">
        <f>RANK(BR22,$BR$17:$BR$153)</f>
        <v>6</v>
      </c>
      <c r="BT22" s="261">
        <v>542396.5</v>
      </c>
      <c r="BU22" s="153">
        <f>RANK(BT22,$BT$17:$BT$153)</f>
        <v>6</v>
      </c>
      <c r="BX22" s="196">
        <v>15</v>
      </c>
      <c r="BY22" s="197"/>
      <c r="BZ22" s="197" t="s">
        <v>392</v>
      </c>
      <c r="CA22" s="204">
        <v>316203</v>
      </c>
      <c r="CB22" s="204"/>
      <c r="CC22" s="204">
        <v>260997</v>
      </c>
      <c r="CD22" s="204"/>
      <c r="CE22" s="204">
        <v>291835</v>
      </c>
      <c r="CF22" s="204"/>
      <c r="CG22" s="204">
        <v>320824</v>
      </c>
      <c r="CH22" s="204"/>
      <c r="CI22" s="204">
        <v>314285</v>
      </c>
      <c r="CJ22" s="204"/>
      <c r="CK22" s="204">
        <v>408348.3</v>
      </c>
      <c r="CL22" s="204"/>
      <c r="CM22" s="204">
        <v>413094</v>
      </c>
      <c r="CN22" s="204"/>
      <c r="CO22" s="207">
        <v>476497.1</v>
      </c>
      <c r="CP22" s="207"/>
      <c r="CQ22" s="207">
        <v>414683.1</v>
      </c>
      <c r="CS22" s="69">
        <v>17</v>
      </c>
      <c r="CT22" s="278" t="s">
        <v>503</v>
      </c>
      <c r="CU22" s="277">
        <v>340116</v>
      </c>
      <c r="CV22" s="277">
        <v>330024</v>
      </c>
      <c r="CW22" s="277">
        <v>318393</v>
      </c>
      <c r="CX22" s="277">
        <v>397555.6</v>
      </c>
      <c r="CY22" s="277">
        <v>427045.4</v>
      </c>
      <c r="CZ22" s="277">
        <v>389196.4</v>
      </c>
      <c r="DA22" s="277">
        <v>394013.9</v>
      </c>
      <c r="DB22" s="277">
        <v>389982.4</v>
      </c>
      <c r="DC22" s="277">
        <v>385624.7</v>
      </c>
    </row>
    <row r="23" spans="1:107">
      <c r="A23" s="217" t="s">
        <v>280</v>
      </c>
      <c r="B23" s="145" t="s">
        <v>289</v>
      </c>
      <c r="C23" s="145" t="s">
        <v>359</v>
      </c>
      <c r="D23" s="146">
        <v>87073</v>
      </c>
      <c r="E23" s="147">
        <f>RANK(D23,$D$17:$D$153)</f>
        <v>6</v>
      </c>
      <c r="F23" s="146">
        <v>95210</v>
      </c>
      <c r="G23" s="147">
        <f>RANK(F23,$F$17:$F$153)</f>
        <v>5</v>
      </c>
      <c r="H23" s="146">
        <v>89661</v>
      </c>
      <c r="I23" s="147">
        <f>RANK(H23,$H$17:$H$153)</f>
        <v>6</v>
      </c>
      <c r="J23" s="146">
        <v>108450</v>
      </c>
      <c r="K23" s="147">
        <f>RANK(J23,$J$17:$J$153)</f>
        <v>5</v>
      </c>
      <c r="L23" s="146">
        <v>110057</v>
      </c>
      <c r="M23" s="147">
        <f>RANK(L23,$L$17:$L$153)</f>
        <v>6</v>
      </c>
      <c r="N23" s="146">
        <v>128211</v>
      </c>
      <c r="O23" s="147">
        <f>RANK(N23,$N$17:$N$153)</f>
        <v>5</v>
      </c>
      <c r="P23" s="146">
        <v>125483</v>
      </c>
      <c r="Q23" s="147">
        <f>RANK(P23,$P$17:$P$153)</f>
        <v>7</v>
      </c>
      <c r="R23" s="146">
        <v>148575</v>
      </c>
      <c r="S23" s="147">
        <f>RANK(R23,$R$17:$R$153)</f>
        <v>6</v>
      </c>
      <c r="T23" s="146">
        <v>154964</v>
      </c>
      <c r="U23" s="147">
        <f>RANK(T23,$T$17:$T$153)</f>
        <v>5</v>
      </c>
      <c r="V23" s="146">
        <v>170839</v>
      </c>
      <c r="W23" s="147">
        <f>RANK(V23,$V$17:$V$153)</f>
        <v>5</v>
      </c>
      <c r="X23" s="146">
        <v>176735</v>
      </c>
      <c r="Y23" s="147">
        <f>RANK(X23,$X$17:$X$153)</f>
        <v>5</v>
      </c>
      <c r="Z23" s="146">
        <v>194359</v>
      </c>
      <c r="AA23" s="147">
        <f>RANK(Z23,$Z$17:$Z$153)</f>
        <v>5</v>
      </c>
      <c r="AB23" s="146">
        <v>202754</v>
      </c>
      <c r="AC23" s="147">
        <f>RANK(AB23,$AB$17:$AB$153)</f>
        <v>6</v>
      </c>
      <c r="AD23" s="146">
        <v>195788</v>
      </c>
      <c r="AE23" s="147">
        <f>RANK(AD23,$AD$17:$AD$153)</f>
        <v>7</v>
      </c>
      <c r="AF23" s="146">
        <v>224376</v>
      </c>
      <c r="AG23" s="147">
        <f>RANK(AF23,$AF$17:$AF$153)</f>
        <v>7</v>
      </c>
      <c r="AH23" s="146">
        <v>216423</v>
      </c>
      <c r="AI23" s="147">
        <f>RANK(AH23,$AH$17:$AH$153)</f>
        <v>7</v>
      </c>
      <c r="AJ23" s="146">
        <v>208356</v>
      </c>
      <c r="AK23" s="147">
        <f>RANK(AJ23,$AJ$17:$AJ$153)</f>
        <v>9</v>
      </c>
      <c r="AL23" s="146">
        <v>216958</v>
      </c>
      <c r="AM23" s="147">
        <f>RANK(AL23,$AL$17:$AL$153)</f>
        <v>10</v>
      </c>
      <c r="AN23" s="146">
        <v>246381</v>
      </c>
      <c r="AO23" s="147">
        <f>RANK(AN23,$AN$17:$AN$153)</f>
        <v>7</v>
      </c>
      <c r="AP23" s="146">
        <v>275245</v>
      </c>
      <c r="AQ23" s="147">
        <f>RANK(AP23,$AP$17:$AP$153)</f>
        <v>7</v>
      </c>
      <c r="AR23" s="146">
        <v>372370</v>
      </c>
      <c r="AS23" s="147">
        <f>RANK(AR23,$AR$17:$AR$153)</f>
        <v>3</v>
      </c>
      <c r="AT23" s="146">
        <v>363867</v>
      </c>
      <c r="AU23" s="147">
        <f>RANK(AT23,$AT$17:$AT$153)</f>
        <v>5</v>
      </c>
      <c r="AV23" s="146">
        <v>415748</v>
      </c>
      <c r="AW23" s="147">
        <f>RANK(AV23,$AV$17:$AV$153)</f>
        <v>5</v>
      </c>
      <c r="AX23" s="146">
        <v>448594</v>
      </c>
      <c r="AY23" s="147">
        <f>RANK(AX23,$AX$17:$AX$153)</f>
        <v>5</v>
      </c>
      <c r="AZ23" s="146">
        <v>470319</v>
      </c>
      <c r="BA23" s="147">
        <f>RANK(AZ23,$AZ$17:$AZ$153)</f>
        <v>6</v>
      </c>
      <c r="BB23" s="146">
        <v>497497</v>
      </c>
      <c r="BC23" s="147">
        <f>RANK(BB23,$BB$17:$BB$153)</f>
        <v>4</v>
      </c>
      <c r="BD23" s="146">
        <v>477632</v>
      </c>
      <c r="BE23" s="147">
        <f>RANK(BD23,$BD$17:$BD$153)</f>
        <v>5</v>
      </c>
      <c r="BF23" s="146">
        <v>479996</v>
      </c>
      <c r="BG23" s="147">
        <f>RANK(BF23,$BF$17:$BF$153)</f>
        <v>5</v>
      </c>
      <c r="BH23" s="146">
        <v>490105</v>
      </c>
      <c r="BI23" s="147">
        <f>RANK(BH23,$BH$17:$BH$153)</f>
        <v>5</v>
      </c>
      <c r="BJ23" s="146">
        <v>584308</v>
      </c>
      <c r="BK23" s="147">
        <f>RANK(BJ23,$BJ$17:$BJ$153)</f>
        <v>7</v>
      </c>
      <c r="BL23" s="311">
        <v>548805.4</v>
      </c>
      <c r="BM23" s="147">
        <f>RANK(BL23,$BL$17:$BL$153)</f>
        <v>6</v>
      </c>
      <c r="BN23" s="313">
        <v>493091.7</v>
      </c>
      <c r="BO23" s="147">
        <f>RANK(BN23,$BN$17:$BN$153)</f>
        <v>7</v>
      </c>
      <c r="BP23" s="313">
        <v>474971.9</v>
      </c>
      <c r="BQ23" s="147">
        <f>RANK(BP23,$BP$17:$BP$153)</f>
        <v>10</v>
      </c>
      <c r="BR23" s="245">
        <v>452505.3</v>
      </c>
      <c r="BS23" s="147">
        <f>RANK(BR23,$BR$17:$BR$153)</f>
        <v>9</v>
      </c>
      <c r="BT23" s="245">
        <v>487210.4</v>
      </c>
      <c r="BU23" s="147">
        <f>RANK(BT23,$BT$17:$BT$153)</f>
        <v>7</v>
      </c>
      <c r="BX23" s="196">
        <v>16</v>
      </c>
      <c r="BY23" s="197"/>
      <c r="BZ23" s="197" t="s">
        <v>393</v>
      </c>
      <c r="CA23" s="204">
        <v>342976</v>
      </c>
      <c r="CB23" s="204"/>
      <c r="CC23" s="204">
        <v>356091</v>
      </c>
      <c r="CD23" s="204"/>
      <c r="CE23" s="204">
        <v>361692</v>
      </c>
      <c r="CF23" s="204"/>
      <c r="CG23" s="204">
        <v>387298</v>
      </c>
      <c r="CH23" s="204"/>
      <c r="CI23" s="204">
        <v>393404</v>
      </c>
      <c r="CJ23" s="204"/>
      <c r="CK23" s="204">
        <v>458076.9</v>
      </c>
      <c r="CL23" s="204"/>
      <c r="CM23" s="204">
        <v>470464.5</v>
      </c>
      <c r="CN23" s="204"/>
      <c r="CO23" s="207">
        <v>424182.2</v>
      </c>
      <c r="CP23" s="207"/>
      <c r="CQ23" s="207">
        <v>409639.7</v>
      </c>
      <c r="CS23" s="69">
        <v>18</v>
      </c>
      <c r="CT23" s="278" t="s">
        <v>504</v>
      </c>
      <c r="CU23" s="277">
        <v>290370</v>
      </c>
      <c r="CV23" s="277">
        <v>319390</v>
      </c>
      <c r="CW23" s="277">
        <v>312403</v>
      </c>
      <c r="CX23" s="277">
        <v>406480.2</v>
      </c>
      <c r="CY23" s="277">
        <v>411225.8</v>
      </c>
      <c r="CZ23" s="277">
        <v>473445.8</v>
      </c>
      <c r="DA23" s="277">
        <v>411896.5</v>
      </c>
      <c r="DB23" s="277">
        <v>349950.7</v>
      </c>
      <c r="DC23" s="277">
        <v>384725.5</v>
      </c>
    </row>
    <row r="24" spans="1:107">
      <c r="A24" s="217" t="s">
        <v>95</v>
      </c>
      <c r="B24" s="145" t="s">
        <v>289</v>
      </c>
      <c r="C24" s="145" t="s">
        <v>359</v>
      </c>
      <c r="D24" s="146">
        <v>104539</v>
      </c>
      <c r="E24" s="147">
        <f>RANK(D24,$D$17:$D$153)</f>
        <v>3</v>
      </c>
      <c r="F24" s="146">
        <v>106073</v>
      </c>
      <c r="G24" s="147">
        <f>RANK(F24,$F$17:$F$153)</f>
        <v>3</v>
      </c>
      <c r="H24" s="146">
        <v>124289</v>
      </c>
      <c r="I24" s="147">
        <f>RANK(H24,$H$17:$H$153)</f>
        <v>3</v>
      </c>
      <c r="J24" s="146">
        <v>140090</v>
      </c>
      <c r="K24" s="147">
        <f>RANK(J24,$J$17:$J$153)</f>
        <v>3</v>
      </c>
      <c r="L24" s="146">
        <v>160274</v>
      </c>
      <c r="M24" s="147">
        <f>RANK(L24,$L$17:$L$153)</f>
        <v>3</v>
      </c>
      <c r="N24" s="146">
        <v>174961</v>
      </c>
      <c r="O24" s="147">
        <f>RANK(N24,$N$17:$N$153)</f>
        <v>3</v>
      </c>
      <c r="P24" s="146">
        <v>180186</v>
      </c>
      <c r="Q24" s="147">
        <f>RANK(P24,$P$17:$P$153)</f>
        <v>3</v>
      </c>
      <c r="R24" s="146">
        <v>201049</v>
      </c>
      <c r="S24" s="147">
        <f>RANK(R24,$R$17:$R$153)</f>
        <v>2</v>
      </c>
      <c r="T24" s="146">
        <v>210572</v>
      </c>
      <c r="U24" s="147">
        <f>RANK(T24,$T$17:$T$153)</f>
        <v>2</v>
      </c>
      <c r="V24" s="146">
        <v>239847</v>
      </c>
      <c r="W24" s="147">
        <f>RANK(V24,$V$17:$V$153)</f>
        <v>2</v>
      </c>
      <c r="X24" s="146">
        <v>247992</v>
      </c>
      <c r="Y24" s="147">
        <f>RANK(X24,$X$17:$X$153)</f>
        <v>2</v>
      </c>
      <c r="Z24" s="146">
        <v>237842</v>
      </c>
      <c r="AA24" s="147">
        <f>RANK(Z24,$Z$17:$Z$153)</f>
        <v>3</v>
      </c>
      <c r="AB24" s="146">
        <v>246589</v>
      </c>
      <c r="AC24" s="147">
        <f>RANK(AB24,$AB$17:$AB$153)</f>
        <v>3</v>
      </c>
      <c r="AD24" s="146">
        <v>249575</v>
      </c>
      <c r="AE24" s="147">
        <f>RANK(AD24,$AD$17:$AD$153)</f>
        <v>3</v>
      </c>
      <c r="AF24" s="146">
        <v>262438</v>
      </c>
      <c r="AG24" s="147">
        <f>RANK(AF24,$AF$17:$AF$153)</f>
        <v>4</v>
      </c>
      <c r="AH24" s="146">
        <v>266744</v>
      </c>
      <c r="AI24" s="147">
        <f>RANK(AH24,$AH$17:$AH$153)</f>
        <v>4</v>
      </c>
      <c r="AJ24" s="146">
        <v>294859</v>
      </c>
      <c r="AK24" s="147">
        <f>RANK(AJ24,$AJ$17:$AJ$153)</f>
        <v>3</v>
      </c>
      <c r="AL24" s="146">
        <v>315686</v>
      </c>
      <c r="AM24" s="147">
        <f>RANK(AL24,$AL$17:$AL$153)</f>
        <v>2</v>
      </c>
      <c r="AN24" s="146">
        <v>329734</v>
      </c>
      <c r="AO24" s="147">
        <f>RANK(AN24,$AN$17:$AN$153)</f>
        <v>3</v>
      </c>
      <c r="AP24" s="146">
        <v>321302</v>
      </c>
      <c r="AQ24" s="147">
        <f>RANK(AP24,$AP$17:$AP$153)</f>
        <v>3</v>
      </c>
      <c r="AR24" s="146">
        <v>355005</v>
      </c>
      <c r="AS24" s="147">
        <f>RANK(AR24,$AR$17:$AR$153)</f>
        <v>4</v>
      </c>
      <c r="AT24" s="146">
        <v>351108</v>
      </c>
      <c r="AU24" s="147">
        <f>RANK(AT24,$AT$17:$AT$153)</f>
        <v>6</v>
      </c>
      <c r="AV24" s="146">
        <v>380980</v>
      </c>
      <c r="AW24" s="147">
        <f>RANK(AV24,$AV$17:$AV$153)</f>
        <v>6</v>
      </c>
      <c r="AX24" s="146">
        <v>436624</v>
      </c>
      <c r="AY24" s="147">
        <f>RANK(AX24,$AX$17:$AX$153)</f>
        <v>6</v>
      </c>
      <c r="AZ24" s="146">
        <v>472297</v>
      </c>
      <c r="BA24" s="147">
        <f>RANK(AZ24,$AZ$17:$AZ$153)</f>
        <v>5</v>
      </c>
      <c r="BB24" s="146">
        <v>459575</v>
      </c>
      <c r="BC24" s="147">
        <f>RANK(BB24,$BB$17:$BB$153)</f>
        <v>6</v>
      </c>
      <c r="BD24" s="146">
        <v>455870</v>
      </c>
      <c r="BE24" s="147">
        <f>RANK(BD24,$BD$17:$BD$153)</f>
        <v>8</v>
      </c>
      <c r="BF24" s="146">
        <v>423952</v>
      </c>
      <c r="BG24" s="147">
        <f>RANK(BF24,$BF$17:$BF$153)</f>
        <v>12</v>
      </c>
      <c r="BH24" s="146">
        <v>396619</v>
      </c>
      <c r="BI24" s="147">
        <f>RANK(BH24,$BH$17:$BH$153)</f>
        <v>13</v>
      </c>
      <c r="BJ24" s="146">
        <v>467657</v>
      </c>
      <c r="BK24" s="147">
        <f>RANK(BJ24,$BJ$17:$BJ$153)</f>
        <v>15</v>
      </c>
      <c r="BL24" s="173">
        <v>516796.3</v>
      </c>
      <c r="BM24" s="147">
        <f>RANK(BL24,$BL$17:$BL$153)</f>
        <v>9</v>
      </c>
      <c r="BN24" s="238">
        <v>471489.3</v>
      </c>
      <c r="BO24" s="147">
        <f>RANK(BN24,$BN$17:$BN$153)</f>
        <v>10</v>
      </c>
      <c r="BP24" s="238">
        <v>475348.3</v>
      </c>
      <c r="BQ24" s="147">
        <f>RANK(BP24,$BP$17:$BP$153)</f>
        <v>9</v>
      </c>
      <c r="BR24" s="245">
        <v>461139.20000000001</v>
      </c>
      <c r="BS24" s="147">
        <f>RANK(BR24,$BR$17:$BR$153)</f>
        <v>7</v>
      </c>
      <c r="BT24" s="245">
        <v>478346</v>
      </c>
      <c r="BU24" s="147">
        <f>RANK(BT24,$BT$17:$BT$153)</f>
        <v>8</v>
      </c>
      <c r="BX24" s="196">
        <v>17</v>
      </c>
      <c r="BY24" s="197"/>
      <c r="BZ24" s="197" t="s">
        <v>394</v>
      </c>
      <c r="CA24" s="204">
        <v>336709</v>
      </c>
      <c r="CB24" s="204"/>
      <c r="CC24" s="204">
        <v>335647</v>
      </c>
      <c r="CD24" s="204"/>
      <c r="CE24" s="204">
        <v>340116</v>
      </c>
      <c r="CF24" s="204"/>
      <c r="CG24" s="204">
        <v>330024</v>
      </c>
      <c r="CH24" s="204"/>
      <c r="CI24" s="204">
        <v>318393</v>
      </c>
      <c r="CJ24" s="204"/>
      <c r="CK24" s="204">
        <v>397555.6</v>
      </c>
      <c r="CL24" s="204"/>
      <c r="CM24" s="204">
        <v>427045.4</v>
      </c>
      <c r="CN24" s="204"/>
      <c r="CO24" s="207">
        <v>389196.4</v>
      </c>
      <c r="CP24" s="207"/>
      <c r="CQ24" s="207">
        <v>394013.9</v>
      </c>
      <c r="CS24" s="69">
        <v>19</v>
      </c>
      <c r="CT24" s="278" t="s">
        <v>505</v>
      </c>
      <c r="CU24" s="277">
        <v>328306</v>
      </c>
      <c r="CV24" s="277">
        <v>367978</v>
      </c>
      <c r="CW24" s="277">
        <v>351678</v>
      </c>
      <c r="CX24" s="277">
        <v>458694.6</v>
      </c>
      <c r="CY24" s="277">
        <v>417197.5</v>
      </c>
      <c r="CZ24" s="277">
        <v>489889.5</v>
      </c>
      <c r="DA24" s="277">
        <v>388864</v>
      </c>
      <c r="DB24" s="277">
        <v>373370.8</v>
      </c>
      <c r="DC24" s="277">
        <v>378920.8</v>
      </c>
    </row>
    <row r="25" spans="1:107">
      <c r="A25" s="219" t="s">
        <v>102</v>
      </c>
      <c r="B25" s="151" t="s">
        <v>291</v>
      </c>
      <c r="C25" s="151" t="s">
        <v>358</v>
      </c>
      <c r="D25" s="152"/>
      <c r="E25" s="153" t="e">
        <f>RANK(D25,$D$17:$D$153)</f>
        <v>#N/A</v>
      </c>
      <c r="F25" s="152"/>
      <c r="G25" s="153" t="e">
        <f>RANK(F25,$F$17:$F$153)</f>
        <v>#N/A</v>
      </c>
      <c r="H25" s="152"/>
      <c r="I25" s="153" t="e">
        <f>RANK(H25,$H$17:$H$153)</f>
        <v>#N/A</v>
      </c>
      <c r="J25" s="152"/>
      <c r="K25" s="153" t="e">
        <f>RANK(J25,$J$17:$J$153)</f>
        <v>#N/A</v>
      </c>
      <c r="L25" s="152"/>
      <c r="M25" s="153" t="e">
        <f>RANK(L25,$L$17:$L$153)</f>
        <v>#N/A</v>
      </c>
      <c r="N25" s="152">
        <v>58620</v>
      </c>
      <c r="O25" s="153">
        <f>RANK(N25,$N$17:$N$153)</f>
        <v>28</v>
      </c>
      <c r="P25" s="152">
        <v>59373</v>
      </c>
      <c r="Q25" s="153">
        <f>RANK(P25,$P$17:$P$153)</f>
        <v>30</v>
      </c>
      <c r="R25" s="152">
        <v>72236</v>
      </c>
      <c r="S25" s="153">
        <f>RANK(R25,$R$17:$R$153)</f>
        <v>28</v>
      </c>
      <c r="T25" s="152">
        <v>79380</v>
      </c>
      <c r="U25" s="153">
        <f>RANK(T25,$T$17:$T$153)</f>
        <v>28</v>
      </c>
      <c r="V25" s="152">
        <v>91712</v>
      </c>
      <c r="W25" s="153">
        <f>RANK(V25,$V$17:$V$153)</f>
        <v>25</v>
      </c>
      <c r="X25" s="152">
        <v>116581</v>
      </c>
      <c r="Y25" s="153">
        <f>RANK(X25,$X$17:$X$153)</f>
        <v>20</v>
      </c>
      <c r="Z25" s="152">
        <v>151545</v>
      </c>
      <c r="AA25" s="153">
        <f>RANK(Z25,$Z$17:$Z$153)</f>
        <v>16</v>
      </c>
      <c r="AB25" s="152">
        <v>168451</v>
      </c>
      <c r="AC25" s="153">
        <f>RANK(AB25,$AB$17:$AB$153)</f>
        <v>15</v>
      </c>
      <c r="AD25" s="152">
        <v>135678</v>
      </c>
      <c r="AE25" s="153">
        <f>RANK(AD25,$AD$17:$AD$153)</f>
        <v>19</v>
      </c>
      <c r="AF25" s="152">
        <v>156582</v>
      </c>
      <c r="AG25" s="153">
        <f>RANK(AF25,$AF$17:$AF$153)</f>
        <v>18</v>
      </c>
      <c r="AH25" s="152">
        <v>166280</v>
      </c>
      <c r="AI25" s="153">
        <f>RANK(AH25,$AH$17:$AH$153)</f>
        <v>16</v>
      </c>
      <c r="AJ25" s="152">
        <v>154120</v>
      </c>
      <c r="AK25" s="153">
        <f>RANK(AJ25,$AJ$17:$AJ$153)</f>
        <v>22</v>
      </c>
      <c r="AL25" s="152">
        <v>176721</v>
      </c>
      <c r="AM25" s="153">
        <f>RANK(AL25,$AL$17:$AL$153)</f>
        <v>20</v>
      </c>
      <c r="AN25" s="152">
        <v>193491</v>
      </c>
      <c r="AO25" s="153">
        <f>RANK(AN25,$AN$17:$AN$153)</f>
        <v>19</v>
      </c>
      <c r="AP25" s="152">
        <v>221012</v>
      </c>
      <c r="AQ25" s="153">
        <f>RANK(AP25,$AP$17:$AP$153)</f>
        <v>17</v>
      </c>
      <c r="AR25" s="152">
        <v>246233</v>
      </c>
      <c r="AS25" s="153">
        <f>RANK(AR25,$AR$17:$AR$153)</f>
        <v>17</v>
      </c>
      <c r="AT25" s="152">
        <v>300805</v>
      </c>
      <c r="AU25" s="153">
        <f>RANK(AT25,$AT$17:$AT$153)</f>
        <v>12</v>
      </c>
      <c r="AV25" s="152">
        <v>335761</v>
      </c>
      <c r="AW25" s="153">
        <f>RANK(AV25,$AV$17:$AV$153)</f>
        <v>10</v>
      </c>
      <c r="AX25" s="152">
        <v>362366</v>
      </c>
      <c r="AY25" s="153">
        <f>RANK(AX25,$AX$17:$AX$153)</f>
        <v>12</v>
      </c>
      <c r="AZ25" s="152">
        <v>371919</v>
      </c>
      <c r="BA25" s="153">
        <f>RANK(AZ25,$AZ$17:$AZ$153)</f>
        <v>12</v>
      </c>
      <c r="BB25" s="152">
        <v>405357</v>
      </c>
      <c r="BC25" s="153">
        <f>RANK(BB25,$BB$17:$BB$153)</f>
        <v>11</v>
      </c>
      <c r="BD25" s="152">
        <v>425431</v>
      </c>
      <c r="BE25" s="153">
        <f>RANK(BD25,$BD$17:$BD$153)</f>
        <v>10</v>
      </c>
      <c r="BF25" s="152">
        <v>425938</v>
      </c>
      <c r="BG25" s="153">
        <f>RANK(BF25,$BF$17:$BF$153)</f>
        <v>10</v>
      </c>
      <c r="BH25" s="152">
        <v>409649</v>
      </c>
      <c r="BI25" s="153">
        <f>RANK(BH25,$BH$17:$BH$153)</f>
        <v>10</v>
      </c>
      <c r="BJ25" s="152">
        <v>525066</v>
      </c>
      <c r="BK25" s="153">
        <f>RANK(BJ25,$BJ$17:$BJ$153)</f>
        <v>10</v>
      </c>
      <c r="BL25" s="243">
        <v>497059.6</v>
      </c>
      <c r="BM25" s="153">
        <f>RANK(BL25,$BL$17:$BL$153)</f>
        <v>10</v>
      </c>
      <c r="BN25" s="250">
        <v>459692.4</v>
      </c>
      <c r="BO25" s="153">
        <f>RANK(BN25,$BN$17:$BN$153)</f>
        <v>12</v>
      </c>
      <c r="BP25" s="250">
        <v>475736.2</v>
      </c>
      <c r="BQ25" s="153">
        <f>RANK(BP25,$BP$17:$BP$153)</f>
        <v>8</v>
      </c>
      <c r="BR25" s="261">
        <v>425886.6</v>
      </c>
      <c r="BS25" s="153">
        <f>RANK(BR25,$BR$17:$BR$153)</f>
        <v>10</v>
      </c>
      <c r="BT25" s="261">
        <v>470596.9</v>
      </c>
      <c r="BU25" s="153">
        <f>RANK(BT25,$BT$17:$BT$153)</f>
        <v>9</v>
      </c>
      <c r="BX25" s="196">
        <v>18</v>
      </c>
      <c r="BY25" s="197"/>
      <c r="BZ25" s="197" t="s">
        <v>395</v>
      </c>
      <c r="CA25" s="204">
        <v>386432</v>
      </c>
      <c r="CB25" s="204"/>
      <c r="CC25" s="204">
        <v>402929</v>
      </c>
      <c r="CD25" s="204"/>
      <c r="CE25" s="204">
        <v>410695</v>
      </c>
      <c r="CF25" s="204"/>
      <c r="CG25" s="204">
        <v>407809</v>
      </c>
      <c r="CH25" s="204"/>
      <c r="CI25" s="204">
        <v>403579</v>
      </c>
      <c r="CJ25" s="204"/>
      <c r="CK25" s="204">
        <v>467857.9</v>
      </c>
      <c r="CL25" s="204"/>
      <c r="CM25" s="204">
        <v>445546</v>
      </c>
      <c r="CN25" s="204"/>
      <c r="CO25" s="207">
        <v>382249.8</v>
      </c>
      <c r="CP25" s="207"/>
      <c r="CQ25" s="207">
        <v>393729.2</v>
      </c>
      <c r="CS25" s="69">
        <v>20</v>
      </c>
      <c r="CT25" s="278" t="s">
        <v>506</v>
      </c>
      <c r="CU25" s="277">
        <v>306418</v>
      </c>
      <c r="CV25" s="277">
        <v>329636</v>
      </c>
      <c r="CW25" s="277">
        <v>319632</v>
      </c>
      <c r="CX25" s="277">
        <v>389591.6</v>
      </c>
      <c r="CY25" s="277">
        <v>399067.9</v>
      </c>
      <c r="CZ25" s="277">
        <v>352638.8</v>
      </c>
      <c r="DA25" s="277">
        <v>359283.9</v>
      </c>
      <c r="DB25" s="277">
        <v>347493.1</v>
      </c>
      <c r="DC25" s="277">
        <v>336787</v>
      </c>
    </row>
    <row r="26" spans="1:107" ht="25.5">
      <c r="A26" s="306" t="s">
        <v>249</v>
      </c>
      <c r="B26" s="307" t="s">
        <v>291</v>
      </c>
      <c r="C26" s="308" t="s">
        <v>358</v>
      </c>
      <c r="D26" s="309">
        <v>81361</v>
      </c>
      <c r="E26" s="310">
        <f>RANK(D26,$D$17:$D$153)</f>
        <v>8</v>
      </c>
      <c r="F26" s="309">
        <v>83659</v>
      </c>
      <c r="G26" s="310">
        <f>RANK(F26,$F$17:$F$153)</f>
        <v>9</v>
      </c>
      <c r="H26" s="309">
        <v>88879</v>
      </c>
      <c r="I26" s="310">
        <f>RANK(H26,$H$17:$H$153)</f>
        <v>7</v>
      </c>
      <c r="J26" s="309">
        <v>101006</v>
      </c>
      <c r="K26" s="310">
        <f>RANK(J26,$J$17:$J$153)</f>
        <v>7</v>
      </c>
      <c r="L26" s="309">
        <v>110089</v>
      </c>
      <c r="M26" s="310">
        <f>RANK(L26,$L$17:$L$153)</f>
        <v>5</v>
      </c>
      <c r="N26" s="309">
        <v>127331</v>
      </c>
      <c r="O26" s="310">
        <f>RANK(N26,$N$17:$N$153)</f>
        <v>6</v>
      </c>
      <c r="P26" s="309">
        <v>127131</v>
      </c>
      <c r="Q26" s="310">
        <f>RANK(P26,$P$17:$P$153)</f>
        <v>6</v>
      </c>
      <c r="R26" s="309">
        <v>130724</v>
      </c>
      <c r="S26" s="310">
        <f>RANK(R26,$R$17:$R$153)</f>
        <v>10</v>
      </c>
      <c r="T26" s="309">
        <v>139108</v>
      </c>
      <c r="U26" s="310">
        <f>RANK(T26,$T$17:$T$153)</f>
        <v>9</v>
      </c>
      <c r="V26" s="309">
        <v>150263</v>
      </c>
      <c r="W26" s="310">
        <f>RANK(V26,$V$17:$V$153)</f>
        <v>10</v>
      </c>
      <c r="X26" s="309">
        <v>153171</v>
      </c>
      <c r="Y26" s="310">
        <f>RANK(X26,$X$17:$X$153)</f>
        <v>10</v>
      </c>
      <c r="Z26" s="309">
        <v>168861</v>
      </c>
      <c r="AA26" s="310">
        <f>RANK(Z26,$Z$17:$Z$153)</f>
        <v>11</v>
      </c>
      <c r="AB26" s="309">
        <v>190483</v>
      </c>
      <c r="AC26" s="310">
        <f>RANK(AB26,$AB$17:$AB$153)</f>
        <v>10</v>
      </c>
      <c r="AD26" s="309">
        <v>194910</v>
      </c>
      <c r="AE26" s="310">
        <f>RANK(AD26,$AD$17:$AD$153)</f>
        <v>8</v>
      </c>
      <c r="AF26" s="309">
        <v>187308</v>
      </c>
      <c r="AG26" s="310">
        <f>RANK(AF26,$AF$17:$AF$153)</f>
        <v>13</v>
      </c>
      <c r="AH26" s="309">
        <v>185670</v>
      </c>
      <c r="AI26" s="310">
        <f>RANK(AH26,$AH$17:$AH$153)</f>
        <v>14</v>
      </c>
      <c r="AJ26" s="309">
        <v>190230</v>
      </c>
      <c r="AK26" s="310">
        <f>RANK(AJ26,$AJ$17:$AJ$153)</f>
        <v>14</v>
      </c>
      <c r="AL26" s="309">
        <v>209604</v>
      </c>
      <c r="AM26" s="310">
        <f>RANK(AL26,$AL$17:$AL$153)</f>
        <v>12</v>
      </c>
      <c r="AN26" s="309">
        <v>220561</v>
      </c>
      <c r="AO26" s="310">
        <f>RANK(AN26,$AN$17:$AN$153)</f>
        <v>11</v>
      </c>
      <c r="AP26" s="309">
        <v>251631</v>
      </c>
      <c r="AQ26" s="310">
        <f>RANK(AP26,$AP$17:$AP$153)</f>
        <v>12</v>
      </c>
      <c r="AR26" s="309">
        <v>282217</v>
      </c>
      <c r="AS26" s="310">
        <f>RANK(AR26,$AR$17:$AR$153)</f>
        <v>11</v>
      </c>
      <c r="AT26" s="309">
        <v>305777</v>
      </c>
      <c r="AU26" s="310">
        <f>RANK(AT26,$AT$17:$AT$153)</f>
        <v>11</v>
      </c>
      <c r="AV26" s="309">
        <v>330216</v>
      </c>
      <c r="AW26" s="310">
        <f>RANK(AV26,$AV$17:$AV$153)</f>
        <v>11</v>
      </c>
      <c r="AX26" s="309">
        <v>363706</v>
      </c>
      <c r="AY26" s="310">
        <f>RANK(AX26,$AX$17:$AX$153)</f>
        <v>11</v>
      </c>
      <c r="AZ26" s="309">
        <v>369532</v>
      </c>
      <c r="BA26" s="310">
        <f>RANK(AZ26,$AZ$17:$AZ$153)</f>
        <v>13</v>
      </c>
      <c r="BB26" s="309">
        <v>419940</v>
      </c>
      <c r="BC26" s="310">
        <f>RANK(BB26,$BB$17:$BB$153)</f>
        <v>9</v>
      </c>
      <c r="BD26" s="309">
        <v>467815</v>
      </c>
      <c r="BE26" s="310">
        <f>RANK(BD26,$BD$17:$BD$153)</f>
        <v>7</v>
      </c>
      <c r="BF26" s="309">
        <v>425679</v>
      </c>
      <c r="BG26" s="310">
        <f>RANK(BF26,$BF$17:$BF$153)</f>
        <v>11</v>
      </c>
      <c r="BH26" s="309">
        <v>400362</v>
      </c>
      <c r="BI26" s="310">
        <f>RANK(BH26,$BH$17:$BH$153)</f>
        <v>12</v>
      </c>
      <c r="BJ26" s="309">
        <v>632591</v>
      </c>
      <c r="BK26" s="310">
        <f>RANK(BJ26,$BJ$17:$BJ$153)</f>
        <v>5</v>
      </c>
      <c r="BL26" s="312">
        <v>492052.4</v>
      </c>
      <c r="BM26" s="310">
        <f>RANK(BL26,$BL$17:$BL$153)</f>
        <v>12</v>
      </c>
      <c r="BN26" s="314">
        <v>464101.5</v>
      </c>
      <c r="BO26" s="310">
        <f>RANK(BN26,$BN$17:$BN$153)</f>
        <v>11</v>
      </c>
      <c r="BP26" s="315">
        <v>478986.4</v>
      </c>
      <c r="BQ26" s="310">
        <f>RANK(BP26,$BP$17:$BP$153)</f>
        <v>7</v>
      </c>
      <c r="BR26" s="316">
        <v>454301.1</v>
      </c>
      <c r="BS26" s="310">
        <f>RANK(BR26,$BR$17:$BR$153)</f>
        <v>8</v>
      </c>
      <c r="BT26" s="317">
        <v>465499.8</v>
      </c>
      <c r="BU26" s="310">
        <f>RANK(BT26,$BT$17:$BT$153)</f>
        <v>10</v>
      </c>
      <c r="BX26" s="196">
        <v>19</v>
      </c>
      <c r="BY26" s="197"/>
      <c r="BZ26" s="197" t="s">
        <v>396</v>
      </c>
      <c r="CA26" s="204">
        <v>328702</v>
      </c>
      <c r="CB26" s="204"/>
      <c r="CC26" s="204">
        <v>329277</v>
      </c>
      <c r="CD26" s="204"/>
      <c r="CE26" s="204">
        <v>331176</v>
      </c>
      <c r="CF26" s="204"/>
      <c r="CG26" s="204">
        <v>370741</v>
      </c>
      <c r="CH26" s="204"/>
      <c r="CI26" s="204">
        <v>355044</v>
      </c>
      <c r="CJ26" s="204"/>
      <c r="CK26" s="204">
        <v>461813.3</v>
      </c>
      <c r="CL26" s="204"/>
      <c r="CM26" s="204">
        <v>420316.2</v>
      </c>
      <c r="CN26" s="204"/>
      <c r="CO26" s="207">
        <v>489889.5</v>
      </c>
      <c r="CP26" s="207"/>
      <c r="CQ26" s="207">
        <v>388864</v>
      </c>
      <c r="CS26" s="69">
        <v>21</v>
      </c>
      <c r="CT26" s="278" t="s">
        <v>507</v>
      </c>
      <c r="CU26" s="277">
        <v>355666</v>
      </c>
      <c r="CV26" s="277">
        <v>379362</v>
      </c>
      <c r="CW26" s="277">
        <v>386668</v>
      </c>
      <c r="CX26" s="277">
        <v>415896.1</v>
      </c>
      <c r="CY26" s="277">
        <v>338341.9</v>
      </c>
      <c r="CZ26" s="277">
        <v>317966.3</v>
      </c>
      <c r="DA26" s="277">
        <v>358084.9</v>
      </c>
      <c r="DB26" s="277">
        <v>309965.2</v>
      </c>
      <c r="DC26" s="277">
        <v>333968.40000000002</v>
      </c>
    </row>
    <row r="27" spans="1:107">
      <c r="A27" s="216" t="s">
        <v>259</v>
      </c>
      <c r="B27" s="140" t="s">
        <v>290</v>
      </c>
      <c r="C27" s="140" t="s">
        <v>360</v>
      </c>
      <c r="D27" s="141">
        <v>41850</v>
      </c>
      <c r="E27" s="142">
        <f>RANK(D27,$D$17:$D$153)</f>
        <v>12</v>
      </c>
      <c r="F27" s="141">
        <v>38447</v>
      </c>
      <c r="G27" s="142">
        <f>RANK(F27,$F$17:$F$153)</f>
        <v>14</v>
      </c>
      <c r="H27" s="141">
        <v>41890</v>
      </c>
      <c r="I27" s="142">
        <f>RANK(H27,$H$17:$H$153)</f>
        <v>14</v>
      </c>
      <c r="J27" s="141">
        <v>47228</v>
      </c>
      <c r="K27" s="142">
        <f>RANK(J27,$J$17:$J$153)</f>
        <v>13</v>
      </c>
      <c r="L27" s="141">
        <v>48491</v>
      </c>
      <c r="M27" s="142">
        <f>RANK(L27,$L$17:$L$153)</f>
        <v>13</v>
      </c>
      <c r="N27" s="141">
        <v>63105</v>
      </c>
      <c r="O27" s="142">
        <f>RANK(N27,$N$17:$N$153)</f>
        <v>27</v>
      </c>
      <c r="P27" s="141">
        <v>70526</v>
      </c>
      <c r="Q27" s="142">
        <f>RANK(P27,$P$17:$P$153)</f>
        <v>25</v>
      </c>
      <c r="R27" s="141">
        <v>81473</v>
      </c>
      <c r="S27" s="142">
        <f>RANK(R27,$R$17:$R$153)</f>
        <v>25</v>
      </c>
      <c r="T27" s="141">
        <v>84918</v>
      </c>
      <c r="U27" s="142">
        <f>RANK(T27,$T$17:$T$153)</f>
        <v>24</v>
      </c>
      <c r="V27" s="141">
        <v>95025</v>
      </c>
      <c r="W27" s="142">
        <f>RANK(V27,$V$17:$V$153)</f>
        <v>24</v>
      </c>
      <c r="X27" s="141">
        <v>100183</v>
      </c>
      <c r="Y27" s="142">
        <f>RANK(X27,$X$17:$X$153)</f>
        <v>24</v>
      </c>
      <c r="Z27" s="141">
        <v>111501</v>
      </c>
      <c r="AA27" s="142">
        <f>RANK(Z27,$Z$17:$Z$153)</f>
        <v>23</v>
      </c>
      <c r="AB27" s="141">
        <v>130245</v>
      </c>
      <c r="AC27" s="142">
        <f>RANK(AB27,$AB$17:$AB$153)</f>
        <v>23</v>
      </c>
      <c r="AD27" s="141">
        <v>129075</v>
      </c>
      <c r="AE27" s="142">
        <f>RANK(AD27,$AD$17:$AD$153)</f>
        <v>22</v>
      </c>
      <c r="AF27" s="141">
        <v>146161</v>
      </c>
      <c r="AG27" s="142">
        <f>RANK(AF27,$AF$17:$AF$153)</f>
        <v>23</v>
      </c>
      <c r="AH27" s="141">
        <v>156302</v>
      </c>
      <c r="AI27" s="142">
        <f>RANK(AH27,$AH$17:$AH$153)</f>
        <v>19</v>
      </c>
      <c r="AJ27" s="141">
        <v>164603</v>
      </c>
      <c r="AK27" s="142">
        <f>RANK(AJ27,$AJ$17:$AJ$153)</f>
        <v>19</v>
      </c>
      <c r="AL27" s="141">
        <v>165365</v>
      </c>
      <c r="AM27" s="142">
        <f>RANK(AL27,$AL$17:$AL$153)</f>
        <v>21</v>
      </c>
      <c r="AN27" s="141">
        <v>182700</v>
      </c>
      <c r="AO27" s="142">
        <f>RANK(AN27,$AN$17:$AN$153)</f>
        <v>20</v>
      </c>
      <c r="AP27" s="141">
        <v>199267</v>
      </c>
      <c r="AQ27" s="142">
        <f>RANK(AP27,$AP$17:$AP$153)</f>
        <v>21</v>
      </c>
      <c r="AR27" s="141">
        <v>232681</v>
      </c>
      <c r="AS27" s="142">
        <f>RANK(AR27,$AR$17:$AR$153)</f>
        <v>19</v>
      </c>
      <c r="AT27" s="141">
        <v>275874</v>
      </c>
      <c r="AU27" s="142">
        <f>RANK(AT27,$AT$17:$AT$153)</f>
        <v>16</v>
      </c>
      <c r="AV27" s="141">
        <v>297899</v>
      </c>
      <c r="AW27" s="142">
        <f>RANK(AV27,$AV$17:$AV$153)</f>
        <v>17</v>
      </c>
      <c r="AX27" s="141">
        <v>313220</v>
      </c>
      <c r="AY27" s="142">
        <f>RANK(AX27,$AX$17:$AX$153)</f>
        <v>17</v>
      </c>
      <c r="AZ27" s="141">
        <v>305663</v>
      </c>
      <c r="BA27" s="142">
        <f>RANK(AZ27,$AZ$17:$AZ$153)</f>
        <v>21</v>
      </c>
      <c r="BB27" s="141">
        <v>322990</v>
      </c>
      <c r="BC27" s="142">
        <f>RANK(BB27,$BB$17:$BB$153)</f>
        <v>20</v>
      </c>
      <c r="BD27" s="141">
        <v>343442</v>
      </c>
      <c r="BE27" s="142">
        <f>RANK(BD27,$BD$17:$BD$153)</f>
        <v>17</v>
      </c>
      <c r="BF27" s="141">
        <v>353478</v>
      </c>
      <c r="BG27" s="142">
        <f>RANK(BF27,$BF$17:$BF$153)</f>
        <v>18</v>
      </c>
      <c r="BH27" s="141">
        <v>385666</v>
      </c>
      <c r="BI27" s="142">
        <f>RANK(BH27,$BH$17:$BH$153)</f>
        <v>17</v>
      </c>
      <c r="BJ27" s="141">
        <v>486446</v>
      </c>
      <c r="BK27" s="142">
        <f>RANK(BJ27,$BJ$17:$BJ$153)</f>
        <v>13</v>
      </c>
      <c r="BL27" s="172">
        <v>429711.8</v>
      </c>
      <c r="BM27" s="142">
        <f>RANK(BL27,$BL$17:$BL$153)</f>
        <v>16</v>
      </c>
      <c r="BN27" s="239">
        <v>421737.5</v>
      </c>
      <c r="BO27" s="142">
        <f>RANK(BN27,$BN$17:$BN$153)</f>
        <v>16</v>
      </c>
      <c r="BP27" s="239">
        <v>425506.5</v>
      </c>
      <c r="BQ27" s="142">
        <f>RANK(BP27,$BP$17:$BP$153)</f>
        <v>13</v>
      </c>
      <c r="BR27" s="259">
        <v>419478.5</v>
      </c>
      <c r="BS27" s="142">
        <f>RANK(BR27,$BR$17:$BR$153)</f>
        <v>13</v>
      </c>
      <c r="BT27" s="259">
        <v>450660.5</v>
      </c>
      <c r="BU27" s="142">
        <f>RANK(BT27,$BT$17:$BT$153)</f>
        <v>12</v>
      </c>
      <c r="BX27" s="196">
        <v>20</v>
      </c>
      <c r="BY27" s="197"/>
      <c r="BZ27" s="197" t="s">
        <v>397</v>
      </c>
      <c r="CA27" s="204">
        <v>340213</v>
      </c>
      <c r="CB27" s="204"/>
      <c r="CC27" s="204">
        <v>342388</v>
      </c>
      <c r="CD27" s="204"/>
      <c r="CE27" s="204">
        <v>357059</v>
      </c>
      <c r="CF27" s="204"/>
      <c r="CG27" s="204">
        <v>380832</v>
      </c>
      <c r="CH27" s="204"/>
      <c r="CI27" s="204">
        <v>388180</v>
      </c>
      <c r="CJ27" s="204"/>
      <c r="CK27" s="204">
        <v>416320.8</v>
      </c>
      <c r="CL27" s="204"/>
      <c r="CM27" s="204">
        <v>340188.3</v>
      </c>
      <c r="CN27" s="204"/>
      <c r="CO27" s="207">
        <v>320846.3</v>
      </c>
      <c r="CP27" s="207"/>
      <c r="CQ27" s="207">
        <v>360815.5</v>
      </c>
      <c r="CS27" s="69">
        <v>22</v>
      </c>
      <c r="CT27" s="278" t="s">
        <v>508</v>
      </c>
      <c r="CU27" s="277">
        <v>299108</v>
      </c>
      <c r="CV27" s="277">
        <v>326134</v>
      </c>
      <c r="CW27" s="277">
        <v>338574</v>
      </c>
      <c r="CX27" s="277">
        <v>445600.2</v>
      </c>
      <c r="CY27" s="277">
        <v>359847.9</v>
      </c>
      <c r="CZ27" s="277">
        <v>325756.09999999998</v>
      </c>
      <c r="DA27" s="277">
        <v>332492.2</v>
      </c>
      <c r="DB27" s="277">
        <v>321805.8</v>
      </c>
      <c r="DC27" s="277">
        <v>329575.8</v>
      </c>
    </row>
    <row r="28" spans="1:107">
      <c r="A28" s="216" t="s">
        <v>100</v>
      </c>
      <c r="B28" s="140" t="s">
        <v>290</v>
      </c>
      <c r="C28" s="140" t="s">
        <v>360</v>
      </c>
      <c r="D28" s="141">
        <v>42531</v>
      </c>
      <c r="E28" s="142">
        <f>RANK(D28,$D$17:$D$153)</f>
        <v>11</v>
      </c>
      <c r="F28" s="141">
        <v>44287</v>
      </c>
      <c r="G28" s="142">
        <f>RANK(F28,$F$17:$F$153)</f>
        <v>12</v>
      </c>
      <c r="H28" s="141">
        <v>50397</v>
      </c>
      <c r="I28" s="142">
        <f>RANK(H28,$H$17:$H$153)</f>
        <v>11</v>
      </c>
      <c r="J28" s="141">
        <v>55619</v>
      </c>
      <c r="K28" s="142">
        <f>RANK(J28,$J$17:$J$153)</f>
        <v>12</v>
      </c>
      <c r="L28" s="141">
        <v>62074</v>
      </c>
      <c r="M28" s="142">
        <f>RANK(L28,$L$17:$L$153)</f>
        <v>12</v>
      </c>
      <c r="N28" s="141">
        <v>69169</v>
      </c>
      <c r="O28" s="142">
        <f>RANK(N28,$N$17:$N$153)</f>
        <v>26</v>
      </c>
      <c r="P28" s="141">
        <v>70034</v>
      </c>
      <c r="Q28" s="142">
        <f>RANK(P28,$P$17:$P$153)</f>
        <v>26</v>
      </c>
      <c r="R28" s="141">
        <v>84622</v>
      </c>
      <c r="S28" s="142">
        <f>RANK(R28,$R$17:$R$153)</f>
        <v>23</v>
      </c>
      <c r="T28" s="141">
        <v>92763</v>
      </c>
      <c r="U28" s="142">
        <f>RANK(T28,$T$17:$T$153)</f>
        <v>23</v>
      </c>
      <c r="V28" s="141">
        <v>108611</v>
      </c>
      <c r="W28" s="142">
        <f>RANK(V28,$V$17:$V$153)</f>
        <v>19</v>
      </c>
      <c r="X28" s="141">
        <v>116109</v>
      </c>
      <c r="Y28" s="142">
        <f>RANK(X28,$X$17:$X$153)</f>
        <v>22</v>
      </c>
      <c r="Z28" s="141">
        <v>128098</v>
      </c>
      <c r="AA28" s="142">
        <f>RANK(Z28,$Z$17:$Z$153)</f>
        <v>21</v>
      </c>
      <c r="AB28" s="141">
        <v>139868</v>
      </c>
      <c r="AC28" s="142">
        <f>RANK(AB28,$AB$17:$AB$153)</f>
        <v>21</v>
      </c>
      <c r="AD28" s="141">
        <v>138839</v>
      </c>
      <c r="AE28" s="142">
        <f>RANK(AD28,$AD$17:$AD$153)</f>
        <v>18</v>
      </c>
      <c r="AF28" s="141">
        <v>154649</v>
      </c>
      <c r="AG28" s="142">
        <f>RANK(AF28,$AF$17:$AF$153)</f>
        <v>19</v>
      </c>
      <c r="AH28" s="141">
        <v>154998</v>
      </c>
      <c r="AI28" s="142">
        <f>RANK(AH28,$AH$17:$AH$153)</f>
        <v>20</v>
      </c>
      <c r="AJ28" s="141">
        <v>164886</v>
      </c>
      <c r="AK28" s="142">
        <f>RANK(AJ28,$AJ$17:$AJ$153)</f>
        <v>18</v>
      </c>
      <c r="AL28" s="141">
        <v>186892</v>
      </c>
      <c r="AM28" s="142">
        <f>RANK(AL28,$AL$17:$AL$153)</f>
        <v>18</v>
      </c>
      <c r="AN28" s="141">
        <v>198849</v>
      </c>
      <c r="AO28" s="142">
        <f>RANK(AN28,$AN$17:$AN$153)</f>
        <v>16</v>
      </c>
      <c r="AP28" s="141">
        <v>210701</v>
      </c>
      <c r="AQ28" s="142">
        <f>RANK(AP28,$AP$17:$AP$153)</f>
        <v>18</v>
      </c>
      <c r="AR28" s="141">
        <v>232219</v>
      </c>
      <c r="AS28" s="142">
        <f>RANK(AR28,$AR$17:$AR$153)</f>
        <v>20</v>
      </c>
      <c r="AT28" s="141">
        <v>274149</v>
      </c>
      <c r="AU28" s="142">
        <f>RANK(AT28,$AT$17:$AT$153)</f>
        <v>17</v>
      </c>
      <c r="AV28" s="141">
        <v>327519</v>
      </c>
      <c r="AW28" s="142">
        <f>RANK(AV28,$AV$17:$AV$153)</f>
        <v>13</v>
      </c>
      <c r="AX28" s="141">
        <v>377050</v>
      </c>
      <c r="AY28" s="142">
        <f>RANK(AX28,$AX$17:$AX$153)</f>
        <v>9</v>
      </c>
      <c r="AZ28" s="141">
        <v>392611</v>
      </c>
      <c r="BA28" s="142">
        <f>RANK(AZ28,$AZ$17:$AZ$153)</f>
        <v>9</v>
      </c>
      <c r="BB28" s="141">
        <v>431365</v>
      </c>
      <c r="BC28" s="142">
        <f>RANK(BB28,$BB$17:$BB$153)</f>
        <v>8</v>
      </c>
      <c r="BD28" s="141">
        <v>472488</v>
      </c>
      <c r="BE28" s="142">
        <f>RANK(BD28,$BD$17:$BD$153)</f>
        <v>6</v>
      </c>
      <c r="BF28" s="141">
        <v>470715</v>
      </c>
      <c r="BG28" s="142">
        <f>RANK(BF28,$BF$17:$BF$153)</f>
        <v>6</v>
      </c>
      <c r="BH28" s="141">
        <v>412821</v>
      </c>
      <c r="BI28" s="142">
        <f>RANK(BH28,$BH$17:$BH$153)</f>
        <v>8</v>
      </c>
      <c r="BJ28" s="141">
        <v>513373</v>
      </c>
      <c r="BK28" s="142">
        <f>RANK(BJ28,$BJ$17:$BJ$153)</f>
        <v>12</v>
      </c>
      <c r="BL28" s="172">
        <v>496842.4</v>
      </c>
      <c r="BM28" s="142">
        <f>RANK(BL28,$BL$17:$BL$153)</f>
        <v>11</v>
      </c>
      <c r="BN28" s="239">
        <v>436753.1</v>
      </c>
      <c r="BO28" s="142">
        <f>RANK(BN28,$BN$17:$BN$153)</f>
        <v>14</v>
      </c>
      <c r="BP28" s="239">
        <v>431687.6</v>
      </c>
      <c r="BQ28" s="142">
        <f>RANK(BP28,$BP$17:$BP$153)</f>
        <v>12</v>
      </c>
      <c r="BR28" s="259">
        <v>424451.6</v>
      </c>
      <c r="BS28" s="142">
        <f>RANK(BR28,$BR$17:$BR$153)</f>
        <v>12</v>
      </c>
      <c r="BT28" s="259">
        <v>440787</v>
      </c>
      <c r="BU28" s="142">
        <f>RANK(BT28,$BT$17:$BT$153)</f>
        <v>13</v>
      </c>
      <c r="BX28" s="196"/>
      <c r="BY28" s="197"/>
      <c r="BZ28" s="197" t="s">
        <v>375</v>
      </c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S28" s="69">
        <v>23</v>
      </c>
      <c r="CT28" s="278" t="s">
        <v>509</v>
      </c>
      <c r="CU28" s="277">
        <v>236097</v>
      </c>
      <c r="CV28" s="277">
        <v>242880</v>
      </c>
      <c r="CW28" s="277">
        <v>257971</v>
      </c>
      <c r="CX28" s="277">
        <v>326588.59999999998</v>
      </c>
      <c r="CY28" s="277">
        <v>312900.90000000002</v>
      </c>
      <c r="CZ28" s="277">
        <v>284314.3</v>
      </c>
      <c r="DA28" s="277">
        <v>282135.59999999998</v>
      </c>
      <c r="DB28" s="277">
        <v>294866</v>
      </c>
      <c r="DC28" s="277">
        <v>307832.5</v>
      </c>
    </row>
    <row r="29" spans="1:107">
      <c r="A29" s="216" t="s">
        <v>93</v>
      </c>
      <c r="B29" s="140" t="s">
        <v>290</v>
      </c>
      <c r="C29" s="140" t="s">
        <v>360</v>
      </c>
      <c r="D29" s="141">
        <v>25928</v>
      </c>
      <c r="E29" s="142">
        <f>RANK(D29,$D$17:$D$153)</f>
        <v>20</v>
      </c>
      <c r="F29" s="141">
        <v>27426</v>
      </c>
      <c r="G29" s="142">
        <f>RANK(F29,$F$17:$F$153)</f>
        <v>21</v>
      </c>
      <c r="H29" s="141">
        <v>28739</v>
      </c>
      <c r="I29" s="142">
        <f>RANK(H29,$H$17:$H$153)</f>
        <v>18</v>
      </c>
      <c r="J29" s="141">
        <v>31996</v>
      </c>
      <c r="K29" s="142">
        <f>RANK(J29,$J$17:$J$153)</f>
        <v>20</v>
      </c>
      <c r="L29" s="141">
        <v>35338</v>
      </c>
      <c r="M29" s="142">
        <f>RANK(L29,$L$17:$L$153)</f>
        <v>19</v>
      </c>
      <c r="N29" s="141">
        <v>39909</v>
      </c>
      <c r="O29" s="142">
        <f>RANK(N29,$N$17:$N$153)</f>
        <v>47</v>
      </c>
      <c r="P29" s="141">
        <v>43990</v>
      </c>
      <c r="Q29" s="142">
        <f>RANK(P29,$P$17:$P$153)</f>
        <v>45</v>
      </c>
      <c r="R29" s="141">
        <v>54653</v>
      </c>
      <c r="S29" s="142">
        <f>RANK(R29,$R$17:$R$153)</f>
        <v>40</v>
      </c>
      <c r="T29" s="141">
        <v>58389</v>
      </c>
      <c r="U29" s="142">
        <f>RANK(T29,$T$17:$T$153)</f>
        <v>39</v>
      </c>
      <c r="V29" s="141">
        <v>63978</v>
      </c>
      <c r="W29" s="142">
        <f>RANK(V29,$V$17:$V$153)</f>
        <v>39</v>
      </c>
      <c r="X29" s="141">
        <v>70585</v>
      </c>
      <c r="Y29" s="142">
        <f>RANK(X29,$X$17:$X$153)</f>
        <v>35</v>
      </c>
      <c r="Z29" s="141">
        <v>76443</v>
      </c>
      <c r="AA29" s="142">
        <f>RANK(Z29,$Z$17:$Z$153)</f>
        <v>38</v>
      </c>
      <c r="AB29" s="141">
        <v>84390</v>
      </c>
      <c r="AC29" s="142">
        <f>RANK(AB29,$AB$17:$AB$153)</f>
        <v>39</v>
      </c>
      <c r="AD29" s="141">
        <v>82091</v>
      </c>
      <c r="AE29" s="142">
        <f>RANK(AD29,$AD$17:$AD$153)</f>
        <v>38</v>
      </c>
      <c r="AF29" s="141">
        <v>87238</v>
      </c>
      <c r="AG29" s="142">
        <f>RANK(AF29,$AF$17:$AF$153)</f>
        <v>37</v>
      </c>
      <c r="AH29" s="141">
        <v>94421</v>
      </c>
      <c r="AI29" s="142">
        <f>RANK(AH29,$AH$17:$AH$153)</f>
        <v>35</v>
      </c>
      <c r="AJ29" s="141">
        <v>92050</v>
      </c>
      <c r="AK29" s="142">
        <f>RANK(AJ29,$AJ$17:$AJ$153)</f>
        <v>39</v>
      </c>
      <c r="AL29" s="141">
        <v>106732</v>
      </c>
      <c r="AM29" s="142">
        <f>RANK(AL29,$AL$17:$AL$153)</f>
        <v>34</v>
      </c>
      <c r="AN29" s="141">
        <v>108281</v>
      </c>
      <c r="AO29" s="142">
        <f>RANK(AN29,$AN$17:$AN$153)</f>
        <v>39</v>
      </c>
      <c r="AP29" s="141">
        <v>118189</v>
      </c>
      <c r="AQ29" s="142">
        <f>RANK(AP29,$AP$17:$AP$153)</f>
        <v>40</v>
      </c>
      <c r="AR29" s="141">
        <v>138420</v>
      </c>
      <c r="AS29" s="142">
        <f>RANK(AR29,$AR$17:$AR$153)</f>
        <v>39</v>
      </c>
      <c r="AT29" s="141">
        <v>166118</v>
      </c>
      <c r="AU29" s="142">
        <f>RANK(AT29,$AT$17:$AT$153)</f>
        <v>32</v>
      </c>
      <c r="AV29" s="141">
        <v>215451</v>
      </c>
      <c r="AW29" s="142">
        <f>RANK(AV29,$AV$17:$AV$153)</f>
        <v>26</v>
      </c>
      <c r="AX29" s="141">
        <v>234955</v>
      </c>
      <c r="AY29" s="142">
        <f>RANK(AX29,$AX$17:$AX$153)</f>
        <v>25</v>
      </c>
      <c r="AZ29" s="141">
        <v>259476</v>
      </c>
      <c r="BA29" s="142">
        <f>RANK(AZ29,$AZ$17:$AZ$153)</f>
        <v>24</v>
      </c>
      <c r="BB29" s="141">
        <v>279238</v>
      </c>
      <c r="BC29" s="142">
        <f>RANK(BB29,$BB$17:$BB$153)</f>
        <v>23</v>
      </c>
      <c r="BD29" s="141">
        <v>306418</v>
      </c>
      <c r="BE29" s="142">
        <f>RANK(BD29,$BD$17:$BD$153)</f>
        <v>20</v>
      </c>
      <c r="BF29" s="141">
        <v>329636</v>
      </c>
      <c r="BG29" s="142">
        <f>RANK(BF29,$BF$17:$BF$153)</f>
        <v>20</v>
      </c>
      <c r="BH29" s="141">
        <v>319632</v>
      </c>
      <c r="BI29" s="142">
        <f>RANK(BH29,$BH$17:$BH$153)</f>
        <v>20</v>
      </c>
      <c r="BJ29" s="141">
        <v>405661</v>
      </c>
      <c r="BK29" s="142">
        <f>RANK(BJ29,$BJ$17:$BJ$153)</f>
        <v>21</v>
      </c>
      <c r="BL29" s="172">
        <v>399067.9</v>
      </c>
      <c r="BM29" s="142">
        <f>RANK(BL29,$BL$17:$BL$153)</f>
        <v>20</v>
      </c>
      <c r="BN29" s="239">
        <v>352638.8</v>
      </c>
      <c r="BO29" s="142">
        <f>RANK(BN29,$BN$17:$BN$153)</f>
        <v>20</v>
      </c>
      <c r="BP29" s="239">
        <v>359283.9</v>
      </c>
      <c r="BQ29" s="142">
        <f>RANK(BP29,$BP$17:$BP$153)</f>
        <v>21</v>
      </c>
      <c r="BR29" s="259">
        <v>347493.1</v>
      </c>
      <c r="BS29" s="142">
        <f>RANK(BR29,$BR$17:$BR$153)</f>
        <v>20</v>
      </c>
      <c r="BT29" s="259">
        <v>336787</v>
      </c>
      <c r="BU29" s="142">
        <f>RANK(BT29,$BT$17:$BT$153)</f>
        <v>20</v>
      </c>
      <c r="BX29" s="196">
        <v>21</v>
      </c>
      <c r="BY29" s="197"/>
      <c r="BZ29" s="197" t="s">
        <v>398</v>
      </c>
      <c r="CA29" s="204">
        <v>259476</v>
      </c>
      <c r="CB29" s="204"/>
      <c r="CC29" s="204">
        <v>279238</v>
      </c>
      <c r="CD29" s="204"/>
      <c r="CE29" s="204">
        <v>306418</v>
      </c>
      <c r="CF29" s="204"/>
      <c r="CG29" s="204">
        <v>329636</v>
      </c>
      <c r="CH29" s="204"/>
      <c r="CI29" s="204">
        <v>319632</v>
      </c>
      <c r="CJ29" s="204"/>
      <c r="CK29" s="204">
        <v>389591.6</v>
      </c>
      <c r="CL29" s="204"/>
      <c r="CM29" s="204">
        <v>399067.9</v>
      </c>
      <c r="CN29" s="204"/>
      <c r="CO29" s="207">
        <v>352638.8</v>
      </c>
      <c r="CP29" s="207"/>
      <c r="CQ29" s="207">
        <v>359283.9</v>
      </c>
      <c r="CS29" s="69">
        <v>24</v>
      </c>
      <c r="CT29" s="278" t="s">
        <v>510</v>
      </c>
      <c r="CU29" s="277">
        <v>220281</v>
      </c>
      <c r="CV29" s="277">
        <v>254229</v>
      </c>
      <c r="CW29" s="277">
        <v>241099</v>
      </c>
      <c r="CX29" s="277">
        <v>330512.2</v>
      </c>
      <c r="CY29" s="277">
        <v>281669.59999999998</v>
      </c>
      <c r="CZ29" s="277">
        <v>285903.7</v>
      </c>
      <c r="DA29" s="277">
        <v>302712.2</v>
      </c>
      <c r="DB29" s="277">
        <v>296763.59999999998</v>
      </c>
      <c r="DC29" s="277">
        <v>296873.3</v>
      </c>
    </row>
    <row r="30" spans="1:107">
      <c r="A30" s="216" t="s">
        <v>112</v>
      </c>
      <c r="B30" s="140" t="s">
        <v>290</v>
      </c>
      <c r="C30" s="140" t="s">
        <v>360</v>
      </c>
      <c r="D30" s="141">
        <v>16028</v>
      </c>
      <c r="E30" s="142">
        <f>RANK(D30,$D$17:$D$153)</f>
        <v>30</v>
      </c>
      <c r="F30" s="141">
        <v>17374</v>
      </c>
      <c r="G30" s="142">
        <f>RANK(F30,$F$17:$F$153)</f>
        <v>29</v>
      </c>
      <c r="H30" s="141">
        <v>18574</v>
      </c>
      <c r="I30" s="142">
        <f>RANK(H30,$H$17:$H$153)</f>
        <v>27</v>
      </c>
      <c r="J30" s="141">
        <v>20569</v>
      </c>
      <c r="K30" s="142">
        <f>RANK(J30,$J$17:$J$153)</f>
        <v>28</v>
      </c>
      <c r="L30" s="141">
        <v>23621</v>
      </c>
      <c r="M30" s="142">
        <f>RANK(L30,$L$17:$L$153)</f>
        <v>25</v>
      </c>
      <c r="N30" s="141">
        <v>27005</v>
      </c>
      <c r="O30" s="142">
        <f>RANK(N30,$N$17:$N$153)</f>
        <v>69</v>
      </c>
      <c r="P30" s="141">
        <v>30981</v>
      </c>
      <c r="Q30" s="142">
        <f>RANK(P30,$P$17:$P$153)</f>
        <v>66</v>
      </c>
      <c r="R30" s="141">
        <v>47294</v>
      </c>
      <c r="S30" s="142">
        <f>RANK(R30,$R$17:$R$153)</f>
        <v>49</v>
      </c>
      <c r="T30" s="141">
        <v>50889</v>
      </c>
      <c r="U30" s="142">
        <f>RANK(T30,$T$17:$T$153)</f>
        <v>50</v>
      </c>
      <c r="V30" s="141">
        <v>45840</v>
      </c>
      <c r="W30" s="142">
        <f>RANK(V30,$V$17:$V$153)</f>
        <v>57</v>
      </c>
      <c r="X30" s="141">
        <v>49581</v>
      </c>
      <c r="Y30" s="142">
        <f>RANK(X30,$X$17:$X$153)</f>
        <v>57</v>
      </c>
      <c r="Z30" s="141">
        <v>57385</v>
      </c>
      <c r="AA30" s="142">
        <f>RANK(Z30,$Z$17:$Z$153)</f>
        <v>50</v>
      </c>
      <c r="AB30" s="141">
        <v>65424</v>
      </c>
      <c r="AC30" s="142">
        <f>RANK(AB30,$AB$17:$AB$153)</f>
        <v>51</v>
      </c>
      <c r="AD30" s="141">
        <v>64526</v>
      </c>
      <c r="AE30" s="142">
        <f>RANK(AD30,$AD$17:$AD$153)</f>
        <v>53</v>
      </c>
      <c r="AF30" s="141">
        <v>75391</v>
      </c>
      <c r="AG30" s="142">
        <f>RANK(AF30,$AF$17:$AF$153)</f>
        <v>47</v>
      </c>
      <c r="AH30" s="141">
        <v>75763</v>
      </c>
      <c r="AI30" s="142">
        <f>RANK(AH30,$AH$17:$AH$153)</f>
        <v>49</v>
      </c>
      <c r="AJ30" s="141">
        <v>80249</v>
      </c>
      <c r="AK30" s="142">
        <f>RANK(AJ30,$AJ$17:$AJ$153)</f>
        <v>48</v>
      </c>
      <c r="AL30" s="141">
        <v>92272</v>
      </c>
      <c r="AM30" s="142">
        <f>RANK(AL30,$AL$17:$AL$153)</f>
        <v>47</v>
      </c>
      <c r="AN30" s="141">
        <v>109625</v>
      </c>
      <c r="AO30" s="142">
        <f>RANK(AN30,$AN$17:$AN$153)</f>
        <v>38</v>
      </c>
      <c r="AP30" s="141">
        <v>128478</v>
      </c>
      <c r="AQ30" s="142">
        <f>RANK(AP30,$AP$17:$AP$153)</f>
        <v>36</v>
      </c>
      <c r="AR30" s="141">
        <v>145595</v>
      </c>
      <c r="AS30" s="142">
        <f>RANK(AR30,$AR$17:$AR$153)</f>
        <v>33</v>
      </c>
      <c r="AT30" s="141">
        <v>161948</v>
      </c>
      <c r="AU30" s="142">
        <f>RANK(AT30,$AT$17:$AT$153)</f>
        <v>37</v>
      </c>
      <c r="AV30" s="141">
        <v>180627</v>
      </c>
      <c r="AW30" s="142">
        <f>RANK(AV30,$AV$17:$AV$153)</f>
        <v>35</v>
      </c>
      <c r="AX30" s="141">
        <v>204566</v>
      </c>
      <c r="AY30" s="142">
        <f>RANK(AX30,$AX$17:$AX$153)</f>
        <v>32</v>
      </c>
      <c r="AZ30" s="141">
        <v>213998</v>
      </c>
      <c r="BA30" s="142">
        <f>RANK(AZ30,$AZ$17:$AZ$153)</f>
        <v>30</v>
      </c>
      <c r="BB30" s="141">
        <v>223515</v>
      </c>
      <c r="BC30" s="142">
        <f>RANK(BB30,$BB$17:$BB$153)</f>
        <v>31</v>
      </c>
      <c r="BD30" s="141">
        <v>228142</v>
      </c>
      <c r="BE30" s="142">
        <f>RANK(BD30,$BD$17:$BD$153)</f>
        <v>30</v>
      </c>
      <c r="BF30" s="141">
        <v>247941</v>
      </c>
      <c r="BG30" s="142">
        <f>RANK(BF30,$BF$17:$BF$153)</f>
        <v>28</v>
      </c>
      <c r="BH30" s="141">
        <v>266179</v>
      </c>
      <c r="BI30" s="142">
        <f>RANK(BH30,$BH$17:$BH$153)</f>
        <v>25</v>
      </c>
      <c r="BJ30" s="141">
        <v>319224</v>
      </c>
      <c r="BK30" s="142">
        <f>RANK(BJ30,$BJ$17:$BJ$153)</f>
        <v>27</v>
      </c>
      <c r="BL30" s="172">
        <v>303111.3</v>
      </c>
      <c r="BM30" s="142">
        <f>RANK(BL30,$BL$17:$BL$153)</f>
        <v>27</v>
      </c>
      <c r="BN30" s="239">
        <v>312104.2</v>
      </c>
      <c r="BO30" s="142">
        <f>RANK(BN30,$BN$17:$BN$153)</f>
        <v>24</v>
      </c>
      <c r="BP30" s="239">
        <v>303255.5</v>
      </c>
      <c r="BQ30" s="142">
        <f>RANK(BP30,$BP$17:$BP$153)</f>
        <v>24</v>
      </c>
      <c r="BR30" s="259">
        <v>289807.3</v>
      </c>
      <c r="BS30" s="142">
        <f>RANK(BR30,$BR$17:$BR$153)</f>
        <v>26</v>
      </c>
      <c r="BT30" s="259">
        <v>293671.59999999998</v>
      </c>
      <c r="BU30" s="142">
        <f>RANK(BT30,$BT$17:$BT$153)</f>
        <v>25</v>
      </c>
      <c r="BX30" s="196">
        <v>22</v>
      </c>
      <c r="BY30" s="197"/>
      <c r="BZ30" s="197" t="s">
        <v>399</v>
      </c>
      <c r="CA30" s="204">
        <v>328580</v>
      </c>
      <c r="CB30" s="204"/>
      <c r="CC30" s="204">
        <v>323177</v>
      </c>
      <c r="CD30" s="204"/>
      <c r="CE30" s="204">
        <v>299108</v>
      </c>
      <c r="CF30" s="204"/>
      <c r="CG30" s="204">
        <v>326134</v>
      </c>
      <c r="CH30" s="204"/>
      <c r="CI30" s="204">
        <v>338574</v>
      </c>
      <c r="CJ30" s="204"/>
      <c r="CK30" s="204">
        <v>445600.2</v>
      </c>
      <c r="CL30" s="204"/>
      <c r="CM30" s="204">
        <v>359847.9</v>
      </c>
      <c r="CN30" s="204"/>
      <c r="CO30" s="207">
        <v>325756.09999999998</v>
      </c>
      <c r="CP30" s="207"/>
      <c r="CQ30" s="207">
        <v>332492.2</v>
      </c>
      <c r="CS30" s="69">
        <v>25</v>
      </c>
      <c r="CT30" s="278" t="s">
        <v>511</v>
      </c>
      <c r="CU30" s="277">
        <v>228142</v>
      </c>
      <c r="CV30" s="277">
        <v>247941</v>
      </c>
      <c r="CW30" s="277">
        <v>266179</v>
      </c>
      <c r="CX30" s="277">
        <v>310368.40000000002</v>
      </c>
      <c r="CY30" s="277">
        <v>303111.3</v>
      </c>
      <c r="CZ30" s="277">
        <v>312104.2</v>
      </c>
      <c r="DA30" s="277">
        <v>303255.5</v>
      </c>
      <c r="DB30" s="277">
        <v>289807.3</v>
      </c>
      <c r="DC30" s="277">
        <v>293671.59999999998</v>
      </c>
    </row>
    <row r="31" spans="1:107">
      <c r="A31" s="216" t="s">
        <v>338</v>
      </c>
      <c r="B31" s="140" t="s">
        <v>290</v>
      </c>
      <c r="C31" s="140" t="s">
        <v>360</v>
      </c>
      <c r="D31" s="141">
        <v>27833</v>
      </c>
      <c r="E31" s="142">
        <f>RANK(D31,$D$17:$D$153)</f>
        <v>16</v>
      </c>
      <c r="F31" s="141">
        <v>33116</v>
      </c>
      <c r="G31" s="142">
        <f>RANK(F31,$F$17:$F$153)</f>
        <v>17</v>
      </c>
      <c r="H31" s="141">
        <v>43530</v>
      </c>
      <c r="I31" s="142">
        <f>RANK(H31,$H$17:$H$153)</f>
        <v>13</v>
      </c>
      <c r="J31" s="141">
        <v>45835</v>
      </c>
      <c r="K31" s="142">
        <f>RANK(J31,$J$17:$J$153)</f>
        <v>14</v>
      </c>
      <c r="L31" s="141">
        <v>38460</v>
      </c>
      <c r="M31" s="142">
        <f>RANK(L31,$L$17:$L$153)</f>
        <v>16</v>
      </c>
      <c r="N31" s="141">
        <v>51585</v>
      </c>
      <c r="O31" s="142">
        <f>RANK(N31,$N$17:$N$153)</f>
        <v>33</v>
      </c>
      <c r="P31" s="141">
        <v>46549</v>
      </c>
      <c r="Q31" s="142">
        <f>RANK(P31,$P$17:$P$153)</f>
        <v>43</v>
      </c>
      <c r="R31" s="141">
        <v>45145</v>
      </c>
      <c r="S31" s="142">
        <f>RANK(R31,$R$17:$R$153)</f>
        <v>52</v>
      </c>
      <c r="T31" s="141">
        <v>55472</v>
      </c>
      <c r="U31" s="142">
        <f>RANK(T31,$T$17:$T$153)</f>
        <v>43</v>
      </c>
      <c r="V31" s="141">
        <v>60934</v>
      </c>
      <c r="W31" s="142">
        <f>RANK(V31,$V$17:$V$153)</f>
        <v>42</v>
      </c>
      <c r="X31" s="141">
        <v>54250</v>
      </c>
      <c r="Y31" s="142">
        <f>RANK(X31,$X$17:$X$153)</f>
        <v>50</v>
      </c>
      <c r="Z31" s="141">
        <v>56008</v>
      </c>
      <c r="AA31" s="142">
        <f>RANK(Z31,$Z$17:$Z$153)</f>
        <v>51</v>
      </c>
      <c r="AB31" s="141">
        <v>45833</v>
      </c>
      <c r="AC31" s="142">
        <f>RANK(AB31,$AB$17:$AB$153)</f>
        <v>70</v>
      </c>
      <c r="AD31" s="141">
        <v>60577</v>
      </c>
      <c r="AE31" s="142">
        <f>RANK(AD31,$AD$17:$AD$153)</f>
        <v>57</v>
      </c>
      <c r="AF31" s="141">
        <v>51372</v>
      </c>
      <c r="AG31" s="142">
        <f>RANK(AF31,$AF$17:$AF$153)</f>
        <v>72</v>
      </c>
      <c r="AH31" s="141">
        <v>75556</v>
      </c>
      <c r="AI31" s="142">
        <f>RANK(AH31,$AH$17:$AH$153)</f>
        <v>51</v>
      </c>
      <c r="AJ31" s="141">
        <v>67890</v>
      </c>
      <c r="AK31" s="142">
        <f>RANK(AJ31,$AJ$17:$AJ$153)</f>
        <v>55</v>
      </c>
      <c r="AL31" s="141">
        <v>63651</v>
      </c>
      <c r="AM31" s="142">
        <f>RANK(AL31,$AL$17:$AL$153)</f>
        <v>64</v>
      </c>
      <c r="AN31" s="141">
        <v>64843</v>
      </c>
      <c r="AO31" s="142">
        <f>RANK(AN31,$AN$17:$AN$153)</f>
        <v>69</v>
      </c>
      <c r="AP31" s="141">
        <v>67290</v>
      </c>
      <c r="AQ31" s="142">
        <f>RANK(AP31,$AP$17:$AP$153)</f>
        <v>71</v>
      </c>
      <c r="AR31" s="141">
        <v>58388</v>
      </c>
      <c r="AS31" s="142">
        <f>RANK(AR31,$AR$17:$AR$153)</f>
        <v>90</v>
      </c>
      <c r="AT31" s="141">
        <v>86455</v>
      </c>
      <c r="AU31" s="142">
        <f>RANK(AT31,$AT$17:$AT$153)</f>
        <v>72</v>
      </c>
      <c r="AV31" s="141">
        <v>105653</v>
      </c>
      <c r="AW31" s="142">
        <f>RANK(AV31,$AV$17:$AV$153)</f>
        <v>62</v>
      </c>
      <c r="AX31" s="141">
        <v>104987</v>
      </c>
      <c r="AY31" s="142">
        <f>RANK(AX31,$AX$17:$AX$153)</f>
        <v>66</v>
      </c>
      <c r="AZ31" s="141">
        <v>102695</v>
      </c>
      <c r="BA31" s="142">
        <f>RANK(AZ31,$AZ$17:$AZ$153)</f>
        <v>69</v>
      </c>
      <c r="BB31" s="141">
        <v>115420</v>
      </c>
      <c r="BC31" s="142">
        <f>RANK(BB31,$BB$17:$BB$153)</f>
        <v>63</v>
      </c>
      <c r="BD31" s="141">
        <v>126221</v>
      </c>
      <c r="BE31" s="142">
        <f>RANK(BD31,$BD$17:$BD$153)</f>
        <v>56</v>
      </c>
      <c r="BF31" s="141">
        <v>162290</v>
      </c>
      <c r="BG31" s="142">
        <f>RANK(BF31,$BF$17:$BF$153)</f>
        <v>49</v>
      </c>
      <c r="BH31" s="141">
        <v>177690</v>
      </c>
      <c r="BI31" s="142">
        <f>RANK(BH31,$BH$17:$BH$153)</f>
        <v>42</v>
      </c>
      <c r="BJ31" s="141">
        <v>253849</v>
      </c>
      <c r="BK31" s="142">
        <f>RANK(BJ31,$BJ$17:$BJ$153)</f>
        <v>38</v>
      </c>
      <c r="BL31" s="172">
        <v>234879.2</v>
      </c>
      <c r="BM31" s="142">
        <f>RANK(BL31,$BL$17:$BL$153)</f>
        <v>36</v>
      </c>
      <c r="BN31" s="239">
        <v>242772.2</v>
      </c>
      <c r="BO31" s="142">
        <f>RANK(BN31,$BN$17:$BN$153)</f>
        <v>31</v>
      </c>
      <c r="BP31" s="239">
        <v>251840.1</v>
      </c>
      <c r="BQ31" s="142">
        <f>RANK(BP31,$BP$17:$BP$153)</f>
        <v>31</v>
      </c>
      <c r="BR31" s="259">
        <v>291983.90000000002</v>
      </c>
      <c r="BS31" s="142">
        <f>RANK(BR31,$BR$17:$BR$153)</f>
        <v>25</v>
      </c>
      <c r="BT31" s="259">
        <v>241666.5</v>
      </c>
      <c r="BU31" s="142">
        <f>RANK(BT31,$BT$17:$BT$153)</f>
        <v>32</v>
      </c>
      <c r="BX31" s="196">
        <v>23</v>
      </c>
      <c r="BY31" s="197"/>
      <c r="BZ31" s="197" t="s">
        <v>400</v>
      </c>
      <c r="CA31" s="204">
        <v>288312</v>
      </c>
      <c r="CB31" s="204"/>
      <c r="CC31" s="204">
        <v>306985</v>
      </c>
      <c r="CD31" s="204"/>
      <c r="CE31" s="204">
        <v>265546</v>
      </c>
      <c r="CF31" s="204"/>
      <c r="CG31" s="204">
        <v>260335</v>
      </c>
      <c r="CH31" s="204"/>
      <c r="CI31" s="204">
        <v>261207</v>
      </c>
      <c r="CJ31" s="204"/>
      <c r="CK31" s="204">
        <v>345732.3</v>
      </c>
      <c r="CL31" s="204"/>
      <c r="CM31" s="204">
        <v>378861.5</v>
      </c>
      <c r="CN31" s="204"/>
      <c r="CO31" s="207">
        <v>308884.8</v>
      </c>
      <c r="CP31" s="207"/>
      <c r="CQ31" s="207">
        <v>306840.09999999998</v>
      </c>
      <c r="CS31" s="69">
        <v>26</v>
      </c>
      <c r="CT31" s="278" t="s">
        <v>512</v>
      </c>
      <c r="CU31" s="277">
        <v>264811</v>
      </c>
      <c r="CV31" s="277">
        <v>259616</v>
      </c>
      <c r="CW31" s="277">
        <v>260367</v>
      </c>
      <c r="CX31" s="277">
        <v>344951.7</v>
      </c>
      <c r="CY31" s="277">
        <v>378081</v>
      </c>
      <c r="CZ31" s="277">
        <v>308884.8</v>
      </c>
      <c r="DA31" s="277">
        <v>306840.09999999998</v>
      </c>
      <c r="DB31" s="277">
        <v>276893.2</v>
      </c>
      <c r="DC31" s="277">
        <v>285562.59999999998</v>
      </c>
    </row>
    <row r="32" spans="1:107">
      <c r="A32" s="216" t="s">
        <v>103</v>
      </c>
      <c r="B32" s="140" t="s">
        <v>290</v>
      </c>
      <c r="C32" s="140" t="s">
        <v>360</v>
      </c>
      <c r="D32" s="141">
        <v>26835</v>
      </c>
      <c r="E32" s="142">
        <f>RANK(D32,$D$17:$D$153)</f>
        <v>18</v>
      </c>
      <c r="F32" s="141">
        <v>29970</v>
      </c>
      <c r="G32" s="142">
        <f>RANK(F32,$F$17:$F$153)</f>
        <v>19</v>
      </c>
      <c r="H32" s="141">
        <v>28731</v>
      </c>
      <c r="I32" s="142">
        <f>RANK(H32,$H$17:$H$153)</f>
        <v>19</v>
      </c>
      <c r="J32" s="141">
        <v>32627</v>
      </c>
      <c r="K32" s="142">
        <f>RANK(J32,$J$17:$J$153)</f>
        <v>19</v>
      </c>
      <c r="L32" s="141">
        <v>37839</v>
      </c>
      <c r="M32" s="142">
        <f>RANK(L32,$L$17:$L$153)</f>
        <v>18</v>
      </c>
      <c r="N32" s="141">
        <v>44093</v>
      </c>
      <c r="O32" s="142">
        <f>RANK(N32,$N$17:$N$153)</f>
        <v>45</v>
      </c>
      <c r="P32" s="141">
        <v>45856</v>
      </c>
      <c r="Q32" s="142">
        <f>RANK(P32,$P$17:$P$153)</f>
        <v>44</v>
      </c>
      <c r="R32" s="141">
        <v>62240</v>
      </c>
      <c r="S32" s="142">
        <f>RANK(R32,$R$17:$R$153)</f>
        <v>34</v>
      </c>
      <c r="T32" s="141">
        <v>59933</v>
      </c>
      <c r="U32" s="142">
        <f>RANK(T32,$T$17:$T$153)</f>
        <v>38</v>
      </c>
      <c r="V32" s="141">
        <v>70702</v>
      </c>
      <c r="W32" s="142">
        <f>RANK(V32,$V$17:$V$153)</f>
        <v>32</v>
      </c>
      <c r="X32" s="141">
        <v>74529</v>
      </c>
      <c r="Y32" s="142">
        <f>RANK(X32,$X$17:$X$153)</f>
        <v>32</v>
      </c>
      <c r="Z32" s="141">
        <v>90355</v>
      </c>
      <c r="AA32" s="142">
        <f>RANK(Z32,$Z$17:$Z$153)</f>
        <v>29</v>
      </c>
      <c r="AB32" s="141">
        <v>94055</v>
      </c>
      <c r="AC32" s="142">
        <f>RANK(AB32,$AB$17:$AB$153)</f>
        <v>31</v>
      </c>
      <c r="AD32" s="141">
        <v>90740</v>
      </c>
      <c r="AE32" s="142">
        <f>RANK(AD32,$AD$17:$AD$153)</f>
        <v>30</v>
      </c>
      <c r="AF32" s="141">
        <v>104409</v>
      </c>
      <c r="AG32" s="142">
        <f>RANK(AF32,$AF$17:$AF$153)</f>
        <v>27</v>
      </c>
      <c r="AH32" s="141">
        <v>120191</v>
      </c>
      <c r="AI32" s="142">
        <f>RANK(AH32,$AH$17:$AH$153)</f>
        <v>26</v>
      </c>
      <c r="AJ32" s="141">
        <v>134107</v>
      </c>
      <c r="AK32" s="142">
        <f>RANK(AJ32,$AJ$17:$AJ$153)</f>
        <v>25</v>
      </c>
      <c r="AL32" s="141">
        <v>151204</v>
      </c>
      <c r="AM32" s="142">
        <f>RANK(AL32,$AL$17:$AL$153)</f>
        <v>24</v>
      </c>
      <c r="AN32" s="141">
        <v>160710</v>
      </c>
      <c r="AO32" s="142">
        <f>RANK(AN32,$AN$17:$AN$153)</f>
        <v>25</v>
      </c>
      <c r="AP32" s="141">
        <v>171045</v>
      </c>
      <c r="AQ32" s="142">
        <f>RANK(AP32,$AP$17:$AP$153)</f>
        <v>25</v>
      </c>
      <c r="AR32" s="141">
        <v>182898</v>
      </c>
      <c r="AS32" s="142">
        <f>RANK(AR32,$AR$17:$AR$153)</f>
        <v>25</v>
      </c>
      <c r="AT32" s="141">
        <v>201579</v>
      </c>
      <c r="AU32" s="142">
        <f>RANK(AT32,$AT$17:$AT$153)</f>
        <v>26</v>
      </c>
      <c r="AV32" s="141">
        <v>224155</v>
      </c>
      <c r="AW32" s="142">
        <f>RANK(AV32,$AV$17:$AV$153)</f>
        <v>25</v>
      </c>
      <c r="AX32" s="141">
        <v>211643</v>
      </c>
      <c r="AY32" s="142">
        <f>RANK(AX32,$AX$17:$AX$153)</f>
        <v>29</v>
      </c>
      <c r="AZ32" s="141">
        <v>211640</v>
      </c>
      <c r="BA32" s="142">
        <f>RANK(AZ32,$AZ$17:$AZ$153)</f>
        <v>31</v>
      </c>
      <c r="BB32" s="141">
        <v>232779</v>
      </c>
      <c r="BC32" s="142">
        <f>RANK(BB32,$BB$17:$BB$153)</f>
        <v>29</v>
      </c>
      <c r="BD32" s="141">
        <v>235393</v>
      </c>
      <c r="BE32" s="142">
        <f>RANK(BD32,$BD$17:$BD$153)</f>
        <v>28</v>
      </c>
      <c r="BF32" s="141">
        <v>235077</v>
      </c>
      <c r="BG32" s="142">
        <f>RANK(BF32,$BF$17:$BF$153)</f>
        <v>30</v>
      </c>
      <c r="BH32" s="141">
        <v>212449</v>
      </c>
      <c r="BI32" s="142">
        <f>RANK(BH32,$BH$17:$BH$153)</f>
        <v>35</v>
      </c>
      <c r="BJ32" s="141">
        <v>277005</v>
      </c>
      <c r="BK32" s="142">
        <f>RANK(BJ32,$BJ$17:$BJ$153)</f>
        <v>34</v>
      </c>
      <c r="BL32" s="172">
        <v>235981.1</v>
      </c>
      <c r="BM32" s="142">
        <f>RANK(BL32,$BL$17:$BL$153)</f>
        <v>35</v>
      </c>
      <c r="BN32" s="239">
        <v>238121.3</v>
      </c>
      <c r="BO32" s="142">
        <f>RANK(BN32,$BN$17:$BN$153)</f>
        <v>34</v>
      </c>
      <c r="BP32" s="239">
        <v>228808.2</v>
      </c>
      <c r="BQ32" s="142">
        <f>RANK(BP32,$BP$17:$BP$153)</f>
        <v>38</v>
      </c>
      <c r="BR32" s="259">
        <v>208928.4</v>
      </c>
      <c r="BS32" s="142">
        <f>RANK(BR32,$BR$17:$BR$153)</f>
        <v>38</v>
      </c>
      <c r="BT32" s="259">
        <v>238847.1</v>
      </c>
      <c r="BU32" s="142">
        <f>RANK(BT32,$BT$17:$BT$153)</f>
        <v>33</v>
      </c>
      <c r="BX32" s="196">
        <v>24</v>
      </c>
      <c r="BY32" s="197"/>
      <c r="BZ32" s="197" t="s">
        <v>401</v>
      </c>
      <c r="CA32" s="204">
        <v>213998</v>
      </c>
      <c r="CB32" s="204"/>
      <c r="CC32" s="204">
        <v>223515</v>
      </c>
      <c r="CD32" s="204"/>
      <c r="CE32" s="204">
        <v>228142</v>
      </c>
      <c r="CF32" s="204"/>
      <c r="CG32" s="204">
        <v>247941</v>
      </c>
      <c r="CH32" s="204"/>
      <c r="CI32" s="204">
        <v>266179</v>
      </c>
      <c r="CJ32" s="204"/>
      <c r="CK32" s="204">
        <v>310368.40000000002</v>
      </c>
      <c r="CL32" s="204"/>
      <c r="CM32" s="204">
        <v>303111.3</v>
      </c>
      <c r="CN32" s="204"/>
      <c r="CO32" s="207">
        <v>312104.2</v>
      </c>
      <c r="CP32" s="207"/>
      <c r="CQ32" s="207">
        <v>303255.5</v>
      </c>
      <c r="CS32" s="69">
        <v>27</v>
      </c>
      <c r="CT32" s="278" t="s">
        <v>513</v>
      </c>
      <c r="CU32" s="277">
        <v>169198</v>
      </c>
      <c r="CV32" s="277">
        <v>177406</v>
      </c>
      <c r="CW32" s="277">
        <v>181472</v>
      </c>
      <c r="CX32" s="277">
        <v>224650.3</v>
      </c>
      <c r="CY32" s="277">
        <v>251065.4</v>
      </c>
      <c r="CZ32" s="277">
        <v>229011.4</v>
      </c>
      <c r="DA32" s="277">
        <v>244131.3</v>
      </c>
      <c r="DB32" s="277">
        <v>236238.5</v>
      </c>
      <c r="DC32" s="277">
        <v>284207.09999999998</v>
      </c>
    </row>
    <row r="33" spans="1:107">
      <c r="A33" s="216" t="s">
        <v>92</v>
      </c>
      <c r="B33" s="140" t="s">
        <v>290</v>
      </c>
      <c r="C33" s="140" t="s">
        <v>360</v>
      </c>
      <c r="D33" s="141">
        <v>31784</v>
      </c>
      <c r="E33" s="142">
        <f>RANK(D33,$D$17:$D$153)</f>
        <v>14</v>
      </c>
      <c r="F33" s="141">
        <v>35062</v>
      </c>
      <c r="G33" s="142">
        <f>RANK(F33,$F$17:$F$153)</f>
        <v>15</v>
      </c>
      <c r="H33" s="141">
        <v>36972</v>
      </c>
      <c r="I33" s="142">
        <f>RANK(H33,$H$17:$H$153)</f>
        <v>15</v>
      </c>
      <c r="J33" s="141">
        <v>35551</v>
      </c>
      <c r="K33" s="142">
        <f>RANK(J33,$J$17:$J$153)</f>
        <v>15</v>
      </c>
      <c r="L33" s="141">
        <v>39340</v>
      </c>
      <c r="M33" s="142">
        <f>RANK(L33,$L$17:$L$153)</f>
        <v>15</v>
      </c>
      <c r="N33" s="141">
        <v>45837</v>
      </c>
      <c r="O33" s="142">
        <f>RANK(N33,$N$17:$N$153)</f>
        <v>44</v>
      </c>
      <c r="P33" s="141">
        <v>47022</v>
      </c>
      <c r="Q33" s="142">
        <f>RANK(P33,$P$17:$P$153)</f>
        <v>41</v>
      </c>
      <c r="R33" s="141">
        <v>56255</v>
      </c>
      <c r="S33" s="142">
        <f>RANK(R33,$R$17:$R$153)</f>
        <v>39</v>
      </c>
      <c r="T33" s="141">
        <v>63117</v>
      </c>
      <c r="U33" s="142">
        <f>RANK(T33,$T$17:$T$153)</f>
        <v>34</v>
      </c>
      <c r="V33" s="141">
        <v>69499</v>
      </c>
      <c r="W33" s="142">
        <f>RANK(V33,$V$17:$V$153)</f>
        <v>34</v>
      </c>
      <c r="X33" s="141">
        <v>72260</v>
      </c>
      <c r="Y33" s="142">
        <f>RANK(X33,$X$17:$X$153)</f>
        <v>33</v>
      </c>
      <c r="Z33" s="141">
        <v>82849</v>
      </c>
      <c r="AA33" s="142">
        <f>RANK(Z33,$Z$17:$Z$153)</f>
        <v>33</v>
      </c>
      <c r="AB33" s="141">
        <v>84947</v>
      </c>
      <c r="AC33" s="142">
        <f>RANK(AB33,$AB$17:$AB$153)</f>
        <v>38</v>
      </c>
      <c r="AD33" s="141">
        <v>88276</v>
      </c>
      <c r="AE33" s="142">
        <f>RANK(AD33,$AD$17:$AD$153)</f>
        <v>32</v>
      </c>
      <c r="AF33" s="141">
        <v>98514</v>
      </c>
      <c r="AG33" s="142">
        <f>RANK(AF33,$AF$17:$AF$153)</f>
        <v>33</v>
      </c>
      <c r="AH33" s="141">
        <v>84076</v>
      </c>
      <c r="AI33" s="142">
        <f>RANK(AH33,$AH$17:$AH$153)</f>
        <v>43</v>
      </c>
      <c r="AJ33" s="141">
        <v>92211</v>
      </c>
      <c r="AK33" s="142">
        <f>RANK(AJ33,$AJ$17:$AJ$153)</f>
        <v>38</v>
      </c>
      <c r="AL33" s="141">
        <v>94634</v>
      </c>
      <c r="AM33" s="142">
        <f>RANK(AL33,$AL$17:$AL$153)</f>
        <v>43</v>
      </c>
      <c r="AN33" s="141">
        <v>115247</v>
      </c>
      <c r="AO33" s="142">
        <f>RANK(AN33,$AN$17:$AN$153)</f>
        <v>35</v>
      </c>
      <c r="AP33" s="141">
        <v>149418</v>
      </c>
      <c r="AQ33" s="142">
        <f>RANK(AP33,$AP$17:$AP$153)</f>
        <v>29</v>
      </c>
      <c r="AR33" s="141">
        <v>172333</v>
      </c>
      <c r="AS33" s="142">
        <f>RANK(AR33,$AR$17:$AR$153)</f>
        <v>27</v>
      </c>
      <c r="AT33" s="141">
        <v>231682</v>
      </c>
      <c r="AU33" s="142">
        <f>RANK(AT33,$AT$17:$AT$153)</f>
        <v>24</v>
      </c>
      <c r="AV33" s="141">
        <v>266786</v>
      </c>
      <c r="AW33" s="142">
        <f>RANK(AV33,$AV$17:$AV$153)</f>
        <v>22</v>
      </c>
      <c r="AX33" s="141">
        <v>251800</v>
      </c>
      <c r="AY33" s="142">
        <f>RANK(AX33,$AX$17:$AX$153)</f>
        <v>24</v>
      </c>
      <c r="AZ33" s="141">
        <v>252565</v>
      </c>
      <c r="BA33" s="142">
        <f>RANK(AZ33,$AZ$17:$AZ$153)</f>
        <v>25</v>
      </c>
      <c r="BB33" s="141">
        <v>250913</v>
      </c>
      <c r="BC33" s="142">
        <f>RANK(BB33,$BB$17:$BB$153)</f>
        <v>25</v>
      </c>
      <c r="BD33" s="141">
        <v>236522</v>
      </c>
      <c r="BE33" s="142">
        <f>RANK(BD33,$BD$17:$BD$153)</f>
        <v>26</v>
      </c>
      <c r="BF33" s="141">
        <v>227876</v>
      </c>
      <c r="BG33" s="142">
        <f>RANK(BF33,$BF$17:$BF$153)</f>
        <v>31</v>
      </c>
      <c r="BH33" s="141">
        <v>246293</v>
      </c>
      <c r="BI33" s="142">
        <f>RANK(BH33,$BH$17:$BH$153)</f>
        <v>30</v>
      </c>
      <c r="BJ33" s="141">
        <v>278332</v>
      </c>
      <c r="BK33" s="142">
        <f>RANK(BJ33,$BJ$17:$BJ$153)</f>
        <v>33</v>
      </c>
      <c r="BL33" s="172">
        <v>251277</v>
      </c>
      <c r="BM33" s="142">
        <f>RANK(BL33,$BL$17:$BL$153)</f>
        <v>33</v>
      </c>
      <c r="BN33" s="239">
        <v>226431.5</v>
      </c>
      <c r="BO33" s="142">
        <f>RANK(BN33,$BN$17:$BN$153)</f>
        <v>39</v>
      </c>
      <c r="BP33" s="239">
        <v>257567.1</v>
      </c>
      <c r="BQ33" s="142">
        <f>RANK(BP33,$BP$17:$BP$153)</f>
        <v>30</v>
      </c>
      <c r="BR33" s="259">
        <v>215354.1</v>
      </c>
      <c r="BS33" s="142">
        <f>RANK(BR33,$BR$17:$BR$153)</f>
        <v>36</v>
      </c>
      <c r="BT33" s="259">
        <v>226548</v>
      </c>
      <c r="BU33" s="142">
        <f>RANK(BT33,$BT$17:$BT$153)</f>
        <v>36</v>
      </c>
      <c r="BX33" s="196">
        <v>25</v>
      </c>
      <c r="BY33" s="197"/>
      <c r="BZ33" s="197" t="s">
        <v>402</v>
      </c>
      <c r="CA33" s="204">
        <v>208500</v>
      </c>
      <c r="CB33" s="204"/>
      <c r="CC33" s="204">
        <v>215068</v>
      </c>
      <c r="CD33" s="204"/>
      <c r="CE33" s="204">
        <v>222151</v>
      </c>
      <c r="CF33" s="204"/>
      <c r="CG33" s="204">
        <v>254229</v>
      </c>
      <c r="CH33" s="204"/>
      <c r="CI33" s="204">
        <v>241529</v>
      </c>
      <c r="CJ33" s="204"/>
      <c r="CK33" s="204">
        <v>330913.09999999998</v>
      </c>
      <c r="CL33" s="204"/>
      <c r="CM33" s="204">
        <v>281996.5</v>
      </c>
      <c r="CN33" s="204"/>
      <c r="CO33" s="207">
        <v>285903.7</v>
      </c>
      <c r="CP33" s="207"/>
      <c r="CQ33" s="207">
        <v>302712.2</v>
      </c>
      <c r="CS33" s="69">
        <v>28</v>
      </c>
      <c r="CT33" s="278" t="s">
        <v>514</v>
      </c>
      <c r="CU33" s="277">
        <v>184560</v>
      </c>
      <c r="CV33" s="277">
        <v>210499</v>
      </c>
      <c r="CW33" s="277">
        <v>211985</v>
      </c>
      <c r="CX33" s="277">
        <v>212488.1</v>
      </c>
      <c r="CY33" s="277">
        <v>230269.8</v>
      </c>
      <c r="CZ33" s="277">
        <v>326454.8</v>
      </c>
      <c r="DA33" s="277">
        <v>210483</v>
      </c>
      <c r="DB33" s="277">
        <v>241817.5</v>
      </c>
      <c r="DC33" s="277">
        <v>280101.3</v>
      </c>
    </row>
    <row r="34" spans="1:107">
      <c r="A34" s="216" t="s">
        <v>238</v>
      </c>
      <c r="B34" s="140" t="s">
        <v>290</v>
      </c>
      <c r="C34" s="140" t="s">
        <v>360</v>
      </c>
      <c r="D34" s="141">
        <v>26367</v>
      </c>
      <c r="E34" s="142">
        <f>RANK(D34,$D$17:$D$153)</f>
        <v>19</v>
      </c>
      <c r="F34" s="141">
        <v>27313</v>
      </c>
      <c r="G34" s="142">
        <f>RANK(F34,$F$17:$F$153)</f>
        <v>22</v>
      </c>
      <c r="H34" s="141">
        <v>28355</v>
      </c>
      <c r="I34" s="142">
        <f>RANK(H34,$H$17:$H$153)</f>
        <v>20</v>
      </c>
      <c r="J34" s="141">
        <v>35514</v>
      </c>
      <c r="K34" s="142">
        <f>RANK(J34,$J$17:$J$153)</f>
        <v>17</v>
      </c>
      <c r="L34" s="141">
        <v>38260</v>
      </c>
      <c r="M34" s="142">
        <f>RANK(L34,$L$17:$L$153)</f>
        <v>17</v>
      </c>
      <c r="N34" s="141">
        <v>51073</v>
      </c>
      <c r="O34" s="142">
        <f>RANK(N34,$N$17:$N$153)</f>
        <v>35</v>
      </c>
      <c r="P34" s="141">
        <v>53906</v>
      </c>
      <c r="Q34" s="142">
        <f>RANK(P34,$P$17:$P$153)</f>
        <v>34</v>
      </c>
      <c r="R34" s="141">
        <v>48728</v>
      </c>
      <c r="S34" s="142">
        <f>RANK(R34,$R$17:$R$153)</f>
        <v>48</v>
      </c>
      <c r="T34" s="141">
        <v>54580</v>
      </c>
      <c r="U34" s="142">
        <f>RANK(T34,$T$17:$T$153)</f>
        <v>45</v>
      </c>
      <c r="V34" s="141">
        <v>60252</v>
      </c>
      <c r="W34" s="142">
        <f>RANK(V34,$V$17:$V$153)</f>
        <v>43</v>
      </c>
      <c r="X34" s="141">
        <v>64723</v>
      </c>
      <c r="Y34" s="142">
        <f>RANK(X34,$X$17:$X$153)</f>
        <v>41</v>
      </c>
      <c r="Z34" s="141">
        <v>72115</v>
      </c>
      <c r="AA34" s="142">
        <f>RANK(Z34,$Z$17:$Z$153)</f>
        <v>39</v>
      </c>
      <c r="AB34" s="141">
        <v>71901</v>
      </c>
      <c r="AC34" s="142">
        <f>RANK(AB34,$AB$17:$AB$153)</f>
        <v>46</v>
      </c>
      <c r="AD34" s="141">
        <v>76326</v>
      </c>
      <c r="AE34" s="142">
        <f>RANK(AD34,$AD$17:$AD$153)</f>
        <v>44</v>
      </c>
      <c r="AF34" s="141">
        <v>80617</v>
      </c>
      <c r="AG34" s="142">
        <f>RANK(AF34,$AF$17:$AF$153)</f>
        <v>43</v>
      </c>
      <c r="AH34" s="141">
        <v>92754</v>
      </c>
      <c r="AI34" s="142">
        <f>RANK(AH34,$AH$17:$AH$153)</f>
        <v>38</v>
      </c>
      <c r="AJ34" s="141">
        <v>88507</v>
      </c>
      <c r="AK34" s="142">
        <f>RANK(AJ34,$AJ$17:$AJ$153)</f>
        <v>43</v>
      </c>
      <c r="AL34" s="141">
        <v>90461</v>
      </c>
      <c r="AM34" s="142">
        <f>RANK(AL34,$AL$17:$AL$153)</f>
        <v>48</v>
      </c>
      <c r="AN34" s="141">
        <v>95877</v>
      </c>
      <c r="AO34" s="142">
        <f>RANK(AN34,$AN$17:$AN$153)</f>
        <v>48</v>
      </c>
      <c r="AP34" s="141">
        <v>108013</v>
      </c>
      <c r="AQ34" s="142">
        <f>RANK(AP34,$AP$17:$AP$153)</f>
        <v>48</v>
      </c>
      <c r="AR34" s="141">
        <v>120704</v>
      </c>
      <c r="AS34" s="142">
        <f>RANK(AR34,$AR$17:$AR$153)</f>
        <v>48</v>
      </c>
      <c r="AT34" s="141">
        <v>133894</v>
      </c>
      <c r="AU34" s="142">
        <f>RANK(AT34,$AT$17:$AT$153)</f>
        <v>49</v>
      </c>
      <c r="AV34" s="141">
        <v>126737</v>
      </c>
      <c r="AW34" s="142">
        <f>RANK(AV34,$AV$17:$AV$153)</f>
        <v>57</v>
      </c>
      <c r="AX34" s="141">
        <v>120455</v>
      </c>
      <c r="AY34" s="142">
        <f>RANK(AX34,$AX$17:$AX$153)</f>
        <v>58</v>
      </c>
      <c r="AZ34" s="141">
        <v>111129</v>
      </c>
      <c r="BA34" s="142">
        <f>RANK(AZ34,$AZ$17:$AZ$153)</f>
        <v>60</v>
      </c>
      <c r="BB34" s="141">
        <v>124945</v>
      </c>
      <c r="BC34" s="142">
        <f>RANK(BB34,$BB$17:$BB$153)</f>
        <v>58</v>
      </c>
      <c r="BD34" s="141">
        <v>131210</v>
      </c>
      <c r="BE34" s="142">
        <f>RANK(BD34,$BD$17:$BD$153)</f>
        <v>53</v>
      </c>
      <c r="BF34" s="141">
        <v>137420</v>
      </c>
      <c r="BG34" s="142">
        <f>RANK(BF34,$BF$17:$BF$153)</f>
        <v>54</v>
      </c>
      <c r="BH34" s="141">
        <v>157053</v>
      </c>
      <c r="BI34" s="142">
        <f>RANK(BH34,$BH$17:$BH$153)</f>
        <v>50</v>
      </c>
      <c r="BJ34" s="141">
        <v>185589</v>
      </c>
      <c r="BK34" s="142">
        <f>RANK(BJ34,$BJ$17:$BJ$153)</f>
        <v>53</v>
      </c>
      <c r="BL34" s="172">
        <v>179887.2</v>
      </c>
      <c r="BM34" s="142">
        <f>RANK(BL34,$BL$17:$BL$153)</f>
        <v>55</v>
      </c>
      <c r="BN34" s="239">
        <v>156861.5</v>
      </c>
      <c r="BO34" s="142">
        <f>RANK(BN34,$BN$17:$BN$153)</f>
        <v>58</v>
      </c>
      <c r="BP34" s="239">
        <v>221386.9</v>
      </c>
      <c r="BQ34" s="142">
        <f>RANK(BP34,$BP$17:$BP$153)</f>
        <v>39</v>
      </c>
      <c r="BR34" s="259">
        <v>202657.3</v>
      </c>
      <c r="BS34" s="142">
        <f>RANK(BR34,$BR$17:$BR$153)</f>
        <v>40</v>
      </c>
      <c r="BT34" s="259">
        <v>215837.9</v>
      </c>
      <c r="BU34" s="142">
        <f>RANK(BT34,$BT$17:$BT$153)</f>
        <v>39</v>
      </c>
      <c r="BX34" s="196">
        <v>26</v>
      </c>
      <c r="BY34" s="197"/>
      <c r="BZ34" s="197" t="s">
        <v>403</v>
      </c>
      <c r="CA34" s="204">
        <v>205134</v>
      </c>
      <c r="CB34" s="204"/>
      <c r="CC34" s="204">
        <v>217157</v>
      </c>
      <c r="CD34" s="204"/>
      <c r="CE34" s="204">
        <v>236366</v>
      </c>
      <c r="CF34" s="204"/>
      <c r="CG34" s="204">
        <v>243149</v>
      </c>
      <c r="CH34" s="204"/>
      <c r="CI34" s="204">
        <v>258245</v>
      </c>
      <c r="CJ34" s="204"/>
      <c r="CK34" s="204">
        <v>326865.40000000002</v>
      </c>
      <c r="CL34" s="204"/>
      <c r="CM34" s="204">
        <v>313177.7</v>
      </c>
      <c r="CN34" s="204"/>
      <c r="CO34" s="207">
        <v>284314.3</v>
      </c>
      <c r="CP34" s="207"/>
      <c r="CQ34" s="207">
        <v>282135.59999999998</v>
      </c>
      <c r="CS34" s="69">
        <v>29</v>
      </c>
      <c r="CT34" s="278" t="s">
        <v>515</v>
      </c>
      <c r="CU34" s="277">
        <v>227359</v>
      </c>
      <c r="CV34" s="277">
        <v>212728</v>
      </c>
      <c r="CW34" s="277">
        <v>245986</v>
      </c>
      <c r="CX34" s="277">
        <v>282101.40000000002</v>
      </c>
      <c r="CY34" s="277">
        <v>304794.59999999998</v>
      </c>
      <c r="CZ34" s="277">
        <v>273542.40000000002</v>
      </c>
      <c r="DA34" s="277">
        <v>274769.7</v>
      </c>
      <c r="DB34" s="277">
        <v>260807.4</v>
      </c>
      <c r="DC34" s="277">
        <v>279116.59999999998</v>
      </c>
    </row>
    <row r="35" spans="1:107">
      <c r="A35" s="216" t="s">
        <v>13</v>
      </c>
      <c r="B35" s="140" t="s">
        <v>290</v>
      </c>
      <c r="C35" s="140" t="s">
        <v>360</v>
      </c>
      <c r="D35" s="141">
        <v>25134</v>
      </c>
      <c r="E35" s="142">
        <f>RANK(D35,$D$17:$D$153)</f>
        <v>21</v>
      </c>
      <c r="F35" s="141">
        <v>30845</v>
      </c>
      <c r="G35" s="142">
        <f>RANK(F35,$F$17:$F$153)</f>
        <v>18</v>
      </c>
      <c r="H35" s="141">
        <v>35106</v>
      </c>
      <c r="I35" s="142">
        <f>RANK(H35,$H$17:$H$153)</f>
        <v>16</v>
      </c>
      <c r="J35" s="141">
        <v>35549</v>
      </c>
      <c r="K35" s="142">
        <f>RANK(J35,$J$17:$J$153)</f>
        <v>16</v>
      </c>
      <c r="L35" s="141">
        <v>40847</v>
      </c>
      <c r="M35" s="142">
        <f>RANK(L35,$L$17:$L$153)</f>
        <v>14</v>
      </c>
      <c r="N35" s="141">
        <v>47716</v>
      </c>
      <c r="O35" s="142">
        <f>RANK(N35,$N$17:$N$153)</f>
        <v>41</v>
      </c>
      <c r="P35" s="141">
        <v>48911</v>
      </c>
      <c r="Q35" s="142">
        <f>RANK(P35,$P$17:$P$153)</f>
        <v>38</v>
      </c>
      <c r="R35" s="141">
        <v>52888</v>
      </c>
      <c r="S35" s="142">
        <f>RANK(R35,$R$17:$R$153)</f>
        <v>43</v>
      </c>
      <c r="T35" s="141">
        <v>55748</v>
      </c>
      <c r="U35" s="142">
        <f>RANK(T35,$T$17:$T$153)</f>
        <v>42</v>
      </c>
      <c r="V35" s="141">
        <v>58696</v>
      </c>
      <c r="W35" s="142">
        <f>RANK(V35,$V$17:$V$153)</f>
        <v>47</v>
      </c>
      <c r="X35" s="141">
        <v>55498</v>
      </c>
      <c r="Y35" s="142">
        <f>RANK(X35,$X$17:$X$153)</f>
        <v>49</v>
      </c>
      <c r="Z35" s="141">
        <v>63270</v>
      </c>
      <c r="AA35" s="142">
        <f>RANK(Z35,$Z$17:$Z$153)</f>
        <v>48</v>
      </c>
      <c r="AB35" s="141">
        <v>92533</v>
      </c>
      <c r="AC35" s="142">
        <f>RANK(AB35,$AB$17:$AB$153)</f>
        <v>32</v>
      </c>
      <c r="AD35" s="141">
        <v>77359</v>
      </c>
      <c r="AE35" s="142">
        <f>RANK(AD35,$AD$17:$AD$153)</f>
        <v>43</v>
      </c>
      <c r="AF35" s="141">
        <v>73037</v>
      </c>
      <c r="AG35" s="142">
        <f>RANK(AF35,$AF$17:$AF$153)</f>
        <v>48</v>
      </c>
      <c r="AH35" s="141">
        <v>82450</v>
      </c>
      <c r="AI35" s="142">
        <f>RANK(AH35,$AH$17:$AH$153)</f>
        <v>45</v>
      </c>
      <c r="AJ35" s="141">
        <v>81495</v>
      </c>
      <c r="AK35" s="142">
        <f>RANK(AJ35,$AJ$17:$AJ$153)</f>
        <v>47</v>
      </c>
      <c r="AL35" s="141">
        <v>89709</v>
      </c>
      <c r="AM35" s="142">
        <f>RANK(AL35,$AL$17:$AL$153)</f>
        <v>50</v>
      </c>
      <c r="AN35" s="141">
        <v>98495</v>
      </c>
      <c r="AO35" s="142">
        <f>RANK(AN35,$AN$17:$AN$153)</f>
        <v>46</v>
      </c>
      <c r="AP35" s="141">
        <v>111103</v>
      </c>
      <c r="AQ35" s="142">
        <f>RANK(AP35,$AP$17:$AP$153)</f>
        <v>45</v>
      </c>
      <c r="AR35" s="141">
        <v>129192</v>
      </c>
      <c r="AS35" s="142">
        <f>RANK(AR35,$AR$17:$AR$153)</f>
        <v>43</v>
      </c>
      <c r="AT35" s="141">
        <v>157437</v>
      </c>
      <c r="AU35" s="142">
        <f>RANK(AT35,$AT$17:$AT$153)</f>
        <v>40</v>
      </c>
      <c r="AV35" s="141">
        <v>167108</v>
      </c>
      <c r="AW35" s="142">
        <f>RANK(AV35,$AV$17:$AV$153)</f>
        <v>40</v>
      </c>
      <c r="AX35" s="141">
        <v>175128</v>
      </c>
      <c r="AY35" s="142">
        <f>RANK(AX35,$AX$17:$AX$153)</f>
        <v>40</v>
      </c>
      <c r="AZ35" s="141">
        <v>178962</v>
      </c>
      <c r="BA35" s="142">
        <f>RANK(AZ35,$AZ$17:$AZ$153)</f>
        <v>40</v>
      </c>
      <c r="BB35" s="141">
        <v>196955</v>
      </c>
      <c r="BC35" s="142">
        <f>RANK(BB35,$BB$17:$BB$153)</f>
        <v>37</v>
      </c>
      <c r="BD35" s="141">
        <v>184179</v>
      </c>
      <c r="BE35" s="142">
        <f>RANK(BD35,$BD$17:$BD$153)</f>
        <v>40</v>
      </c>
      <c r="BF35" s="141">
        <v>182944</v>
      </c>
      <c r="BG35" s="142">
        <f>RANK(BF35,$BF$17:$BF$153)</f>
        <v>44</v>
      </c>
      <c r="BH35" s="141">
        <v>180987</v>
      </c>
      <c r="BI35" s="142">
        <f>RANK(BH35,$BH$17:$BH$153)</f>
        <v>41</v>
      </c>
      <c r="BJ35" s="141">
        <v>234745</v>
      </c>
      <c r="BK35" s="142">
        <f>RANK(BJ35,$BJ$17:$BJ$153)</f>
        <v>42</v>
      </c>
      <c r="BL35" s="172">
        <v>228189.4</v>
      </c>
      <c r="BM35" s="142">
        <f>RANK(BL35,$BL$17:$BL$153)</f>
        <v>40</v>
      </c>
      <c r="BN35" s="239">
        <v>191290.5</v>
      </c>
      <c r="BO35" s="142">
        <f>RANK(BN35,$BN$17:$BN$153)</f>
        <v>44</v>
      </c>
      <c r="BP35" s="239">
        <v>204959.2</v>
      </c>
      <c r="BQ35" s="142">
        <f>RANK(BP35,$BP$17:$BP$153)</f>
        <v>43</v>
      </c>
      <c r="BR35" s="259">
        <v>199019</v>
      </c>
      <c r="BS35" s="142">
        <f>RANK(BR35,$BR$17:$BR$153)</f>
        <v>41</v>
      </c>
      <c r="BT35" s="259">
        <v>203232.9</v>
      </c>
      <c r="BU35" s="142">
        <f>RANK(BT35,$BT$17:$BT$153)</f>
        <v>45</v>
      </c>
      <c r="BX35" s="196">
        <v>27</v>
      </c>
      <c r="BY35" s="197"/>
      <c r="BZ35" s="197" t="s">
        <v>404</v>
      </c>
      <c r="CA35" s="204">
        <v>246944</v>
      </c>
      <c r="CB35" s="204"/>
      <c r="CC35" s="204">
        <v>245465</v>
      </c>
      <c r="CD35" s="204"/>
      <c r="CE35" s="204">
        <v>228557</v>
      </c>
      <c r="CF35" s="204"/>
      <c r="CG35" s="204">
        <v>214174</v>
      </c>
      <c r="CH35" s="204"/>
      <c r="CI35" s="204">
        <v>247244</v>
      </c>
      <c r="CJ35" s="204"/>
      <c r="CK35" s="204">
        <v>283324.59999999998</v>
      </c>
      <c r="CL35" s="204"/>
      <c r="CM35" s="204">
        <v>306017.8</v>
      </c>
      <c r="CN35" s="204"/>
      <c r="CO35" s="207">
        <v>275512</v>
      </c>
      <c r="CP35" s="207"/>
      <c r="CQ35" s="207">
        <v>276814.09999999998</v>
      </c>
      <c r="CS35" s="69">
        <v>30</v>
      </c>
      <c r="CT35" s="278" t="s">
        <v>516</v>
      </c>
      <c r="CU35" s="277">
        <v>277867</v>
      </c>
      <c r="CV35" s="277">
        <v>278897</v>
      </c>
      <c r="CW35" s="277">
        <v>268026</v>
      </c>
      <c r="CX35" s="277">
        <v>294838</v>
      </c>
      <c r="CY35" s="277">
        <v>287014.2</v>
      </c>
      <c r="CZ35" s="277">
        <v>276627.40000000002</v>
      </c>
      <c r="DA35" s="277">
        <v>272422.8</v>
      </c>
      <c r="DB35" s="277">
        <v>276652.5</v>
      </c>
      <c r="DC35" s="277">
        <v>257772.2</v>
      </c>
    </row>
    <row r="36" spans="1:107" ht="25.5">
      <c r="A36" s="216" t="s">
        <v>113</v>
      </c>
      <c r="B36" s="140" t="s">
        <v>290</v>
      </c>
      <c r="C36" s="140" t="s">
        <v>360</v>
      </c>
      <c r="D36" s="141">
        <v>40223</v>
      </c>
      <c r="E36" s="142">
        <f>RANK(D36,$D$17:$D$153)</f>
        <v>13</v>
      </c>
      <c r="F36" s="141">
        <v>43756</v>
      </c>
      <c r="G36" s="142">
        <f>RANK(F36,$F$17:$F$153)</f>
        <v>13</v>
      </c>
      <c r="H36" s="141">
        <v>44767</v>
      </c>
      <c r="I36" s="142">
        <f>RANK(H36,$H$17:$H$153)</f>
        <v>12</v>
      </c>
      <c r="J36" s="141">
        <v>56300</v>
      </c>
      <c r="K36" s="142">
        <f>RANK(J36,$J$17:$J$153)</f>
        <v>11</v>
      </c>
      <c r="L36" s="141">
        <v>62316</v>
      </c>
      <c r="M36" s="142">
        <f>RANK(L36,$L$17:$L$153)</f>
        <v>11</v>
      </c>
      <c r="N36" s="141">
        <v>72379</v>
      </c>
      <c r="O36" s="142">
        <f>RANK(N36,$N$17:$N$153)</f>
        <v>21</v>
      </c>
      <c r="P36" s="141">
        <v>74028</v>
      </c>
      <c r="Q36" s="142">
        <f>RANK(P36,$P$17:$P$153)</f>
        <v>20</v>
      </c>
      <c r="R36" s="141">
        <v>76495</v>
      </c>
      <c r="S36" s="142">
        <f>RANK(R36,$R$17:$R$153)</f>
        <v>26</v>
      </c>
      <c r="T36" s="141">
        <v>84400</v>
      </c>
      <c r="U36" s="142">
        <f>RANK(T36,$T$17:$T$153)</f>
        <v>26</v>
      </c>
      <c r="V36" s="141">
        <v>84619</v>
      </c>
      <c r="W36" s="142">
        <f>RANK(V36,$V$17:$V$153)</f>
        <v>27</v>
      </c>
      <c r="X36" s="141">
        <v>91843</v>
      </c>
      <c r="Y36" s="142">
        <f>RANK(X36,$X$17:$X$153)</f>
        <v>27</v>
      </c>
      <c r="Z36" s="141">
        <v>95063</v>
      </c>
      <c r="AA36" s="142">
        <f>RANK(Z36,$Z$17:$Z$153)</f>
        <v>28</v>
      </c>
      <c r="AB36" s="141">
        <v>110616</v>
      </c>
      <c r="AC36" s="142">
        <f>RANK(AB36,$AB$17:$AB$153)</f>
        <v>25</v>
      </c>
      <c r="AD36" s="141">
        <v>117225</v>
      </c>
      <c r="AE36" s="142">
        <f>RANK(AD36,$AD$17:$AD$153)</f>
        <v>24</v>
      </c>
      <c r="AF36" s="141">
        <v>103155</v>
      </c>
      <c r="AG36" s="142">
        <f>RANK(AF36,$AF$17:$AF$153)</f>
        <v>28</v>
      </c>
      <c r="AH36" s="141">
        <v>115879</v>
      </c>
      <c r="AI36" s="142">
        <f>RANK(AH36,$AH$17:$AH$153)</f>
        <v>27</v>
      </c>
      <c r="AJ36" s="141">
        <v>104489</v>
      </c>
      <c r="AK36" s="142">
        <f>RANK(AJ36,$AJ$17:$AJ$153)</f>
        <v>32</v>
      </c>
      <c r="AL36" s="141">
        <v>94607</v>
      </c>
      <c r="AM36" s="142">
        <f>RANK(AL36,$AL$17:$AL$153)</f>
        <v>44</v>
      </c>
      <c r="AN36" s="141">
        <v>107370</v>
      </c>
      <c r="AO36" s="142">
        <f>RANK(AN36,$AN$17:$AN$153)</f>
        <v>41</v>
      </c>
      <c r="AP36" s="141">
        <v>121084</v>
      </c>
      <c r="AQ36" s="142">
        <f>RANK(AP36,$AP$17:$AP$153)</f>
        <v>39</v>
      </c>
      <c r="AR36" s="141">
        <v>134977</v>
      </c>
      <c r="AS36" s="142">
        <f>RANK(AR36,$AR$17:$AR$153)</f>
        <v>42</v>
      </c>
      <c r="AT36" s="141">
        <v>164511</v>
      </c>
      <c r="AU36" s="142">
        <f>RANK(AT36,$AT$17:$AT$153)</f>
        <v>34</v>
      </c>
      <c r="AV36" s="141">
        <v>146012</v>
      </c>
      <c r="AW36" s="142">
        <f>RANK(AV36,$AV$17:$AV$153)</f>
        <v>48</v>
      </c>
      <c r="AX36" s="141">
        <v>154473</v>
      </c>
      <c r="AY36" s="142">
        <f>RANK(AX36,$AX$17:$AX$153)</f>
        <v>50</v>
      </c>
      <c r="AZ36" s="141">
        <v>149199</v>
      </c>
      <c r="BA36" s="142">
        <f>RANK(AZ36,$AZ$17:$AZ$153)</f>
        <v>52</v>
      </c>
      <c r="BB36" s="141">
        <v>130504</v>
      </c>
      <c r="BC36" s="142">
        <f>RANK(BB36,$BB$17:$BB$153)</f>
        <v>53</v>
      </c>
      <c r="BD36" s="141">
        <v>128887</v>
      </c>
      <c r="BE36" s="142">
        <f>RANK(BD36,$BD$17:$BD$153)</f>
        <v>54</v>
      </c>
      <c r="BF36" s="141">
        <v>151509</v>
      </c>
      <c r="BG36" s="142">
        <f>RANK(BF36,$BF$17:$BF$153)</f>
        <v>52</v>
      </c>
      <c r="BH36" s="141">
        <v>160328</v>
      </c>
      <c r="BI36" s="142">
        <f>RANK(BH36,$BH$17:$BH$153)</f>
        <v>49</v>
      </c>
      <c r="BJ36" s="141">
        <v>223908</v>
      </c>
      <c r="BK36" s="142">
        <f>RANK(BJ36,$BJ$17:$BJ$153)</f>
        <v>45</v>
      </c>
      <c r="BL36" s="172">
        <v>192868.1</v>
      </c>
      <c r="BM36" s="142">
        <f>RANK(BL36,$BL$17:$BL$153)</f>
        <v>50</v>
      </c>
      <c r="BN36" s="239">
        <v>190250.6</v>
      </c>
      <c r="BO36" s="142">
        <f>RANK(BN36,$BN$17:$BN$153)</f>
        <v>45</v>
      </c>
      <c r="BP36" s="239">
        <v>234211.8</v>
      </c>
      <c r="BQ36" s="142">
        <f>RANK(BP36,$BP$17:$BP$153)</f>
        <v>35</v>
      </c>
      <c r="BR36" s="259">
        <v>165124.20000000001</v>
      </c>
      <c r="BS36" s="142">
        <f>RANK(BR36,$BR$17:$BR$153)</f>
        <v>50</v>
      </c>
      <c r="BT36" s="259">
        <v>186308.9</v>
      </c>
      <c r="BU36" s="142">
        <f>RANK(BT36,$BT$17:$BT$153)</f>
        <v>46</v>
      </c>
      <c r="BX36" s="196">
        <v>28</v>
      </c>
      <c r="BY36" s="197"/>
      <c r="BZ36" s="197" t="s">
        <v>405</v>
      </c>
      <c r="CA36" s="204">
        <v>241479</v>
      </c>
      <c r="CB36" s="204"/>
      <c r="CC36" s="204">
        <v>287651</v>
      </c>
      <c r="CD36" s="204"/>
      <c r="CE36" s="204">
        <v>277867</v>
      </c>
      <c r="CF36" s="204"/>
      <c r="CG36" s="204">
        <v>278897</v>
      </c>
      <c r="CH36" s="204"/>
      <c r="CI36" s="204">
        <v>268026</v>
      </c>
      <c r="CJ36" s="204"/>
      <c r="CK36" s="204">
        <v>294838</v>
      </c>
      <c r="CL36" s="204"/>
      <c r="CM36" s="204">
        <v>287014.2</v>
      </c>
      <c r="CN36" s="204"/>
      <c r="CO36" s="207">
        <v>276627.40000000002</v>
      </c>
      <c r="CP36" s="207"/>
      <c r="CQ36" s="207">
        <v>272422.8</v>
      </c>
      <c r="CS36" s="69">
        <v>31</v>
      </c>
      <c r="CT36" s="278" t="s">
        <v>517</v>
      </c>
      <c r="CU36" s="277">
        <v>177049</v>
      </c>
      <c r="CV36" s="277">
        <v>187319</v>
      </c>
      <c r="CW36" s="277">
        <v>188105</v>
      </c>
      <c r="CX36" s="277">
        <v>235361.5</v>
      </c>
      <c r="CY36" s="277">
        <v>216467.9</v>
      </c>
      <c r="CZ36" s="277">
        <v>182633.3</v>
      </c>
      <c r="DA36" s="277">
        <v>187399.1</v>
      </c>
      <c r="DB36" s="277">
        <v>207051.3</v>
      </c>
      <c r="DC36" s="277">
        <v>247736.9</v>
      </c>
    </row>
    <row r="37" spans="1:107" ht="25.5">
      <c r="A37" s="216" t="s">
        <v>165</v>
      </c>
      <c r="B37" s="140" t="s">
        <v>290</v>
      </c>
      <c r="C37" s="140" t="s">
        <v>360</v>
      </c>
      <c r="D37" s="141">
        <v>22172</v>
      </c>
      <c r="E37" s="142">
        <f>RANK(D37,$D$17:$D$153)</f>
        <v>22</v>
      </c>
      <c r="F37" s="141">
        <v>23911</v>
      </c>
      <c r="G37" s="142">
        <f>RANK(F37,$F$17:$F$153)</f>
        <v>24</v>
      </c>
      <c r="H37" s="141">
        <v>23966</v>
      </c>
      <c r="I37" s="142">
        <f>RANK(H37,$H$17:$H$153)</f>
        <v>23</v>
      </c>
      <c r="J37" s="141">
        <v>27787</v>
      </c>
      <c r="K37" s="142">
        <f>RANK(J37,$J$17:$J$153)</f>
        <v>23</v>
      </c>
      <c r="L37" s="141">
        <v>32949</v>
      </c>
      <c r="M37" s="142">
        <f>RANK(L37,$L$17:$L$153)</f>
        <v>20</v>
      </c>
      <c r="N37" s="141">
        <v>37432</v>
      </c>
      <c r="O37" s="142">
        <f>RANK(N37,$N$17:$N$153)</f>
        <v>50</v>
      </c>
      <c r="P37" s="141">
        <v>40330</v>
      </c>
      <c r="Q37" s="142">
        <f>RANK(P37,$P$17:$P$153)</f>
        <v>50</v>
      </c>
      <c r="R37" s="141">
        <v>45994</v>
      </c>
      <c r="S37" s="142">
        <f>RANK(R37,$R$17:$R$153)</f>
        <v>51</v>
      </c>
      <c r="T37" s="141">
        <v>46645</v>
      </c>
      <c r="U37" s="142">
        <f>RANK(T37,$T$17:$T$153)</f>
        <v>51</v>
      </c>
      <c r="V37" s="141">
        <v>48591</v>
      </c>
      <c r="W37" s="142">
        <f>RANK(V37,$V$17:$V$153)</f>
        <v>53</v>
      </c>
      <c r="X37" s="141">
        <v>50504</v>
      </c>
      <c r="Y37" s="142">
        <f>RANK(X37,$X$17:$X$153)</f>
        <v>54</v>
      </c>
      <c r="Z37" s="141">
        <v>55878</v>
      </c>
      <c r="AA37" s="142">
        <f>RANK(Z37,$Z$17:$Z$153)</f>
        <v>53</v>
      </c>
      <c r="AB37" s="141">
        <v>60673</v>
      </c>
      <c r="AC37" s="142">
        <f>RANK(AB37,$AB$17:$AB$153)</f>
        <v>54</v>
      </c>
      <c r="AD37" s="141">
        <v>61269</v>
      </c>
      <c r="AE37" s="142">
        <f>RANK(AD37,$AD$17:$AD$153)</f>
        <v>56</v>
      </c>
      <c r="AF37" s="141">
        <v>72361</v>
      </c>
      <c r="AG37" s="142">
        <f>RANK(AF37,$AF$17:$AF$153)</f>
        <v>49</v>
      </c>
      <c r="AH37" s="141">
        <v>75607</v>
      </c>
      <c r="AI37" s="142">
        <f>RANK(AH37,$AH$17:$AH$153)</f>
        <v>50</v>
      </c>
      <c r="AJ37" s="141">
        <v>84331</v>
      </c>
      <c r="AK37" s="142">
        <f>RANK(AJ37,$AJ$17:$AJ$153)</f>
        <v>44</v>
      </c>
      <c r="AL37" s="141">
        <v>92547</v>
      </c>
      <c r="AM37" s="142">
        <f>RANK(AL37,$AL$17:$AL$153)</f>
        <v>46</v>
      </c>
      <c r="AN37" s="141">
        <v>92375</v>
      </c>
      <c r="AO37" s="142">
        <f>RANK(AN37,$AN$17:$AN$153)</f>
        <v>50</v>
      </c>
      <c r="AP37" s="141">
        <v>101675</v>
      </c>
      <c r="AQ37" s="142">
        <f>RANK(AP37,$AP$17:$AP$153)</f>
        <v>50</v>
      </c>
      <c r="AR37" s="141">
        <v>119767</v>
      </c>
      <c r="AS37" s="142">
        <f>RANK(AR37,$AR$17:$AR$153)</f>
        <v>49</v>
      </c>
      <c r="AT37" s="141">
        <v>146908</v>
      </c>
      <c r="AU37" s="142">
        <f>RANK(AT37,$AT$17:$AT$153)</f>
        <v>45</v>
      </c>
      <c r="AV37" s="141">
        <v>162347</v>
      </c>
      <c r="AW37" s="142">
        <f>RANK(AV37,$AV$17:$AV$153)</f>
        <v>41</v>
      </c>
      <c r="AX37" s="141">
        <v>174408</v>
      </c>
      <c r="AY37" s="142">
        <f>RANK(AX37,$AX$17:$AX$153)</f>
        <v>41</v>
      </c>
      <c r="AZ37" s="141">
        <v>167698</v>
      </c>
      <c r="BA37" s="142">
        <f>RANK(AZ37,$AZ$17:$AZ$153)</f>
        <v>42</v>
      </c>
      <c r="BB37" s="141">
        <v>170879</v>
      </c>
      <c r="BC37" s="142">
        <f>RANK(BB37,$BB$17:$BB$153)</f>
        <v>45</v>
      </c>
      <c r="BD37" s="141">
        <v>173382</v>
      </c>
      <c r="BE37" s="142">
        <f>RANK(BD37,$BD$17:$BD$153)</f>
        <v>43</v>
      </c>
      <c r="BF37" s="141">
        <v>191047</v>
      </c>
      <c r="BG37" s="142">
        <f>RANK(BF37,$BF$17:$BF$153)</f>
        <v>41</v>
      </c>
      <c r="BH37" s="141">
        <v>162625</v>
      </c>
      <c r="BI37" s="142">
        <f>RANK(BH37,$BH$17:$BH$153)</f>
        <v>48</v>
      </c>
      <c r="BJ37" s="141">
        <v>194678</v>
      </c>
      <c r="BK37" s="142">
        <f>RANK(BJ37,$BJ$17:$BJ$153)</f>
        <v>51</v>
      </c>
      <c r="BL37" s="172">
        <v>187874.2</v>
      </c>
      <c r="BM37" s="142">
        <f>RANK(BL37,$BL$17:$BL$153)</f>
        <v>51</v>
      </c>
      <c r="BN37" s="239">
        <v>172699.2</v>
      </c>
      <c r="BO37" s="142">
        <f>RANK(BN37,$BN$17:$BN$153)</f>
        <v>52</v>
      </c>
      <c r="BP37" s="239">
        <v>167380.79999999999</v>
      </c>
      <c r="BQ37" s="142">
        <f>RANK(BP37,$BP$17:$BP$153)</f>
        <v>51</v>
      </c>
      <c r="BR37" s="259">
        <v>144602</v>
      </c>
      <c r="BS37" s="142">
        <f>RANK(BR37,$BR$17:$BR$153)</f>
        <v>55</v>
      </c>
      <c r="BT37" s="259">
        <v>154829.9</v>
      </c>
      <c r="BU37" s="142">
        <f>RANK(BT37,$BT$17:$BT$153)</f>
        <v>51</v>
      </c>
      <c r="BX37" s="196">
        <v>29</v>
      </c>
      <c r="BY37" s="197"/>
      <c r="BZ37" s="197" t="s">
        <v>406</v>
      </c>
      <c r="CA37" s="204">
        <v>206926</v>
      </c>
      <c r="CB37" s="204"/>
      <c r="CC37" s="204">
        <v>201044</v>
      </c>
      <c r="CD37" s="204"/>
      <c r="CE37" s="204">
        <v>200736</v>
      </c>
      <c r="CF37" s="204"/>
      <c r="CG37" s="204">
        <v>211981</v>
      </c>
      <c r="CH37" s="204"/>
      <c r="CI37" s="204">
        <v>217002</v>
      </c>
      <c r="CJ37" s="204"/>
      <c r="CK37" s="204">
        <v>270106.59999999998</v>
      </c>
      <c r="CL37" s="204"/>
      <c r="CM37" s="204">
        <v>230577.8</v>
      </c>
      <c r="CN37" s="204"/>
      <c r="CO37" s="207">
        <v>238860.5</v>
      </c>
      <c r="CP37" s="207"/>
      <c r="CQ37" s="207">
        <v>265080.8</v>
      </c>
      <c r="CS37" s="69">
        <v>32</v>
      </c>
      <c r="CT37" s="278" t="s">
        <v>518</v>
      </c>
      <c r="CU37" s="277">
        <v>126221</v>
      </c>
      <c r="CV37" s="277">
        <v>162290</v>
      </c>
      <c r="CW37" s="277">
        <v>176859</v>
      </c>
      <c r="CX37" s="277">
        <v>253124.7</v>
      </c>
      <c r="CY37" s="277">
        <v>234004.2</v>
      </c>
      <c r="CZ37" s="277">
        <v>240793.1</v>
      </c>
      <c r="DA37" s="277">
        <v>248670.7</v>
      </c>
      <c r="DB37" s="277">
        <v>291983.90000000002</v>
      </c>
      <c r="DC37" s="277">
        <v>241666.5</v>
      </c>
    </row>
    <row r="38" spans="1:107">
      <c r="A38" s="216" t="s">
        <v>248</v>
      </c>
      <c r="B38" s="140" t="s">
        <v>290</v>
      </c>
      <c r="C38" s="140" t="s">
        <v>360</v>
      </c>
      <c r="D38" s="141">
        <v>17171</v>
      </c>
      <c r="E38" s="142">
        <f>RANK(D38,$D$17:$D$153)</f>
        <v>26</v>
      </c>
      <c r="F38" s="141">
        <v>20414</v>
      </c>
      <c r="G38" s="142">
        <f>RANK(F38,$F$17:$F$153)</f>
        <v>25</v>
      </c>
      <c r="H38" s="141">
        <v>22355</v>
      </c>
      <c r="I38" s="142">
        <f>RANK(H38,$H$17:$H$153)</f>
        <v>25</v>
      </c>
      <c r="J38" s="141">
        <v>18679</v>
      </c>
      <c r="K38" s="142">
        <f>RANK(J38,$J$17:$J$153)</f>
        <v>30</v>
      </c>
      <c r="L38" s="141">
        <v>19943</v>
      </c>
      <c r="M38" s="142">
        <f>RANK(L38,$L$17:$L$153)</f>
        <v>30</v>
      </c>
      <c r="N38" s="141">
        <v>20986</v>
      </c>
      <c r="O38" s="142">
        <f>RANK(N38,$N$17:$N$153)</f>
        <v>85</v>
      </c>
      <c r="P38" s="141">
        <v>24574</v>
      </c>
      <c r="Q38" s="142">
        <f>RANK(P38,$P$17:$P$153)</f>
        <v>76</v>
      </c>
      <c r="R38" s="141">
        <v>28278</v>
      </c>
      <c r="S38" s="142">
        <f>RANK(R38,$R$17:$R$153)</f>
        <v>72</v>
      </c>
      <c r="T38" s="141">
        <v>31322</v>
      </c>
      <c r="U38" s="142">
        <f>RANK(T38,$T$17:$T$153)</f>
        <v>76</v>
      </c>
      <c r="V38" s="141">
        <v>34648</v>
      </c>
      <c r="W38" s="142">
        <f>RANK(V38,$V$17:$V$153)</f>
        <v>79</v>
      </c>
      <c r="X38" s="141">
        <v>41100</v>
      </c>
      <c r="Y38" s="142">
        <f>RANK(X38,$X$17:$X$153)</f>
        <v>70</v>
      </c>
      <c r="Z38" s="141">
        <v>48125</v>
      </c>
      <c r="AA38" s="142">
        <f>RANK(Z38,$Z$17:$Z$153)</f>
        <v>66</v>
      </c>
      <c r="AB38" s="141">
        <v>51943</v>
      </c>
      <c r="AC38" s="142">
        <f>RANK(AB38,$AB$17:$AB$153)</f>
        <v>62</v>
      </c>
      <c r="AD38" s="141">
        <v>49992</v>
      </c>
      <c r="AE38" s="142">
        <f>RANK(AD38,$AD$17:$AD$153)</f>
        <v>70</v>
      </c>
      <c r="AF38" s="141">
        <v>61050</v>
      </c>
      <c r="AG38" s="142">
        <f>RANK(AF38,$AF$17:$AF$153)</f>
        <v>60</v>
      </c>
      <c r="AH38" s="141">
        <v>65906</v>
      </c>
      <c r="AI38" s="142">
        <f>RANK(AH38,$AH$17:$AH$153)</f>
        <v>59</v>
      </c>
      <c r="AJ38" s="141">
        <v>69243</v>
      </c>
      <c r="AK38" s="142">
        <f>RANK(AJ38,$AJ$17:$AJ$153)</f>
        <v>54</v>
      </c>
      <c r="AL38" s="141">
        <v>68574</v>
      </c>
      <c r="AM38" s="142">
        <f>RANK(AL38,$AL$17:$AL$153)</f>
        <v>58</v>
      </c>
      <c r="AN38" s="141">
        <v>77942</v>
      </c>
      <c r="AO38" s="142">
        <f>RANK(AN38,$AN$17:$AN$153)</f>
        <v>57</v>
      </c>
      <c r="AP38" s="141">
        <v>83504</v>
      </c>
      <c r="AQ38" s="142">
        <f>RANK(AP38,$AP$17:$AP$153)</f>
        <v>61</v>
      </c>
      <c r="AR38" s="141">
        <v>90846</v>
      </c>
      <c r="AS38" s="142">
        <f>RANK(AR38,$AR$17:$AR$153)</f>
        <v>58</v>
      </c>
      <c r="AT38" s="141">
        <v>104608</v>
      </c>
      <c r="AU38" s="142">
        <f>RANK(AT38,$AT$17:$AT$153)</f>
        <v>57</v>
      </c>
      <c r="AV38" s="141">
        <v>121554</v>
      </c>
      <c r="AW38" s="142">
        <f>RANK(AV38,$AV$17:$AV$153)</f>
        <v>58</v>
      </c>
      <c r="AX38" s="141">
        <v>123978</v>
      </c>
      <c r="AY38" s="142">
        <f>RANK(AX38,$AX$17:$AX$153)</f>
        <v>57</v>
      </c>
      <c r="AZ38" s="141">
        <v>149776</v>
      </c>
      <c r="BA38" s="142">
        <f>RANK(AZ38,$AZ$17:$AZ$153)</f>
        <v>51</v>
      </c>
      <c r="BB38" s="141">
        <v>180286</v>
      </c>
      <c r="BC38" s="142">
        <f>RANK(BB38,$BB$17:$BB$153)</f>
        <v>42</v>
      </c>
      <c r="BD38" s="141">
        <v>171191</v>
      </c>
      <c r="BE38" s="142">
        <f>RANK(BD38,$BD$17:$BD$153)</f>
        <v>44</v>
      </c>
      <c r="BF38" s="141">
        <v>154340</v>
      </c>
      <c r="BG38" s="142">
        <f>RANK(BF38,$BF$17:$BF$153)</f>
        <v>51</v>
      </c>
      <c r="BH38" s="141">
        <v>167255</v>
      </c>
      <c r="BI38" s="142">
        <f>RANK(BH38,$BH$17:$BH$153)</f>
        <v>47</v>
      </c>
      <c r="BJ38" s="141">
        <v>263803</v>
      </c>
      <c r="BK38" s="142">
        <f>RANK(BJ38,$BJ$17:$BJ$153)</f>
        <v>37</v>
      </c>
      <c r="BL38" s="172">
        <v>182480.8</v>
      </c>
      <c r="BM38" s="142">
        <f>RANK(BL38,$BL$17:$BL$153)</f>
        <v>53</v>
      </c>
      <c r="BN38" s="239">
        <v>204133.7</v>
      </c>
      <c r="BO38" s="142">
        <f>RANK(BN38,$BN$17:$BN$153)</f>
        <v>40</v>
      </c>
      <c r="BP38" s="239">
        <v>179658</v>
      </c>
      <c r="BQ38" s="142">
        <f>RANK(BP38,$BP$17:$BP$153)</f>
        <v>48</v>
      </c>
      <c r="BR38" s="259">
        <v>160902.6</v>
      </c>
      <c r="BS38" s="142">
        <f>RANK(BR38,$BR$17:$BR$153)</f>
        <v>51</v>
      </c>
      <c r="BT38" s="259">
        <v>150793.20000000001</v>
      </c>
      <c r="BU38" s="142">
        <f>RANK(BT38,$BT$17:$BT$153)</f>
        <v>52</v>
      </c>
      <c r="BX38" s="196">
        <v>30</v>
      </c>
      <c r="BY38" s="197"/>
      <c r="BZ38" s="197" t="s">
        <v>407</v>
      </c>
      <c r="CA38" s="204">
        <v>252565</v>
      </c>
      <c r="CB38" s="204"/>
      <c r="CC38" s="204">
        <v>250913</v>
      </c>
      <c r="CD38" s="204"/>
      <c r="CE38" s="204">
        <v>236522</v>
      </c>
      <c r="CF38" s="204"/>
      <c r="CG38" s="204">
        <v>227876</v>
      </c>
      <c r="CH38" s="204"/>
      <c r="CI38" s="204">
        <v>246293</v>
      </c>
      <c r="CJ38" s="204"/>
      <c r="CK38" s="204">
        <v>277624.8</v>
      </c>
      <c r="CL38" s="204"/>
      <c r="CM38" s="204">
        <v>251277</v>
      </c>
      <c r="CN38" s="204"/>
      <c r="CO38" s="207">
        <v>226431.5</v>
      </c>
      <c r="CP38" s="207"/>
      <c r="CQ38" s="207">
        <v>257567.1</v>
      </c>
      <c r="CS38" s="69">
        <v>33</v>
      </c>
      <c r="CT38" s="278" t="s">
        <v>519</v>
      </c>
      <c r="CU38" s="277">
        <v>234952</v>
      </c>
      <c r="CV38" s="277">
        <v>234655</v>
      </c>
      <c r="CW38" s="277">
        <v>211925</v>
      </c>
      <c r="CX38" s="277">
        <v>265284.8</v>
      </c>
      <c r="CY38" s="277">
        <v>235432.5</v>
      </c>
      <c r="CZ38" s="277">
        <v>238121.3</v>
      </c>
      <c r="DA38" s="277">
        <v>228808.2</v>
      </c>
      <c r="DB38" s="277">
        <v>208928.4</v>
      </c>
      <c r="DC38" s="277">
        <v>238847.1</v>
      </c>
    </row>
    <row r="39" spans="1:107">
      <c r="A39" s="216" t="s">
        <v>115</v>
      </c>
      <c r="B39" s="140" t="s">
        <v>290</v>
      </c>
      <c r="C39" s="140" t="s">
        <v>360</v>
      </c>
      <c r="D39" s="141">
        <v>27986</v>
      </c>
      <c r="E39" s="142">
        <f>RANK(D39,$D$17:$D$153)</f>
        <v>15</v>
      </c>
      <c r="F39" s="141">
        <v>28956</v>
      </c>
      <c r="G39" s="142">
        <f>RANK(F39,$F$17:$F$153)</f>
        <v>20</v>
      </c>
      <c r="H39" s="141">
        <v>27070</v>
      </c>
      <c r="I39" s="142">
        <f>RANK(H39,$H$17:$H$153)</f>
        <v>21</v>
      </c>
      <c r="J39" s="141">
        <v>28936</v>
      </c>
      <c r="K39" s="142">
        <f>RANK(J39,$J$17:$J$153)</f>
        <v>21</v>
      </c>
      <c r="L39" s="141">
        <v>27880</v>
      </c>
      <c r="M39" s="142">
        <f>RANK(L39,$L$17:$L$153)</f>
        <v>23</v>
      </c>
      <c r="N39" s="141">
        <v>33709</v>
      </c>
      <c r="O39" s="142">
        <f>RANK(N39,$N$17:$N$153)</f>
        <v>58</v>
      </c>
      <c r="P39" s="141">
        <v>37618</v>
      </c>
      <c r="Q39" s="142">
        <f>RANK(P39,$P$17:$P$153)</f>
        <v>53</v>
      </c>
      <c r="R39" s="141">
        <v>49547</v>
      </c>
      <c r="S39" s="142">
        <f>RANK(R39,$R$17:$R$153)</f>
        <v>46</v>
      </c>
      <c r="T39" s="141">
        <v>58241</v>
      </c>
      <c r="U39" s="142">
        <f>RANK(T39,$T$17:$T$153)</f>
        <v>40</v>
      </c>
      <c r="V39" s="141">
        <v>60135</v>
      </c>
      <c r="W39" s="142">
        <f>RANK(V39,$V$17:$V$153)</f>
        <v>44</v>
      </c>
      <c r="X39" s="141">
        <v>63707</v>
      </c>
      <c r="Y39" s="142">
        <f>RANK(X39,$X$17:$X$153)</f>
        <v>42</v>
      </c>
      <c r="Z39" s="141">
        <v>68511</v>
      </c>
      <c r="AA39" s="142">
        <f>RANK(Z39,$Z$17:$Z$153)</f>
        <v>43</v>
      </c>
      <c r="AB39" s="141">
        <v>71329</v>
      </c>
      <c r="AC39" s="142">
        <f>RANK(AB39,$AB$17:$AB$153)</f>
        <v>47</v>
      </c>
      <c r="AD39" s="141">
        <v>67315</v>
      </c>
      <c r="AE39" s="142">
        <f>RANK(AD39,$AD$17:$AD$153)</f>
        <v>50</v>
      </c>
      <c r="AF39" s="141">
        <v>83694</v>
      </c>
      <c r="AG39" s="142">
        <f>RANK(AF39,$AF$17:$AF$153)</f>
        <v>40</v>
      </c>
      <c r="AH39" s="141">
        <v>80703</v>
      </c>
      <c r="AI39" s="142">
        <f>RANK(AH39,$AH$17:$AH$153)</f>
        <v>46</v>
      </c>
      <c r="AJ39" s="141">
        <v>76826</v>
      </c>
      <c r="AK39" s="142">
        <f>RANK(AJ39,$AJ$17:$AJ$153)</f>
        <v>49</v>
      </c>
      <c r="AL39" s="141">
        <v>82435</v>
      </c>
      <c r="AM39" s="142">
        <f>RANK(AL39,$AL$17:$AL$153)</f>
        <v>51</v>
      </c>
      <c r="AN39" s="141">
        <v>90099</v>
      </c>
      <c r="AO39" s="142">
        <f>RANK(AN39,$AN$17:$AN$153)</f>
        <v>51</v>
      </c>
      <c r="AP39" s="141">
        <v>93583</v>
      </c>
      <c r="AQ39" s="142">
        <f>RANK(AP39,$AP$17:$AP$153)</f>
        <v>53</v>
      </c>
      <c r="AR39" s="141">
        <v>113708</v>
      </c>
      <c r="AS39" s="142">
        <f>RANK(AR39,$AR$17:$AR$153)</f>
        <v>51</v>
      </c>
      <c r="AT39" s="141">
        <v>111199</v>
      </c>
      <c r="AU39" s="142">
        <f>RANK(AT39,$AT$17:$AT$153)</f>
        <v>54</v>
      </c>
      <c r="AV39" s="141">
        <v>126965</v>
      </c>
      <c r="AW39" s="142">
        <f>RANK(AV39,$AV$17:$AV$153)</f>
        <v>56</v>
      </c>
      <c r="AX39" s="141">
        <v>124742</v>
      </c>
      <c r="AY39" s="142">
        <f>RANK(AX39,$AX$17:$AX$153)</f>
        <v>56</v>
      </c>
      <c r="AZ39" s="141">
        <v>140269</v>
      </c>
      <c r="BA39" s="142">
        <f>RANK(AZ39,$AZ$17:$AZ$153)</f>
        <v>54</v>
      </c>
      <c r="BB39" s="141">
        <v>129345</v>
      </c>
      <c r="BC39" s="142">
        <f>RANK(BB39,$BB$17:$BB$153)</f>
        <v>55</v>
      </c>
      <c r="BD39" s="141">
        <v>120693</v>
      </c>
      <c r="BE39" s="142">
        <f>RANK(BD39,$BD$17:$BD$153)</f>
        <v>58</v>
      </c>
      <c r="BF39" s="141">
        <v>140830</v>
      </c>
      <c r="BG39" s="142">
        <f>RANK(BF39,$BF$17:$BF$153)</f>
        <v>53</v>
      </c>
      <c r="BH39" s="141">
        <v>140461</v>
      </c>
      <c r="BI39" s="142">
        <f>RANK(BH39,$BH$17:$BH$153)</f>
        <v>55</v>
      </c>
      <c r="BJ39" s="141">
        <v>175729</v>
      </c>
      <c r="BK39" s="142">
        <f>RANK(BJ39,$BJ$17:$BJ$153)</f>
        <v>56</v>
      </c>
      <c r="BL39" s="172">
        <v>208165.1</v>
      </c>
      <c r="BM39" s="142">
        <f>RANK(BL39,$BL$17:$BL$153)</f>
        <v>45</v>
      </c>
      <c r="BN39" s="239">
        <v>174480.8</v>
      </c>
      <c r="BO39" s="142">
        <f>RANK(BN39,$BN$17:$BN$153)</f>
        <v>51</v>
      </c>
      <c r="BP39" s="239">
        <v>161717</v>
      </c>
      <c r="BQ39" s="142">
        <f>RANK(BP39,$BP$17:$BP$153)</f>
        <v>53</v>
      </c>
      <c r="BR39" s="259">
        <v>158251.70000000001</v>
      </c>
      <c r="BS39" s="142">
        <f>RANK(BR39,$BR$17:$BR$153)</f>
        <v>52</v>
      </c>
      <c r="BT39" s="259">
        <v>146254.5</v>
      </c>
      <c r="BU39" s="142">
        <f>RANK(BT39,$BT$17:$BT$153)</f>
        <v>56</v>
      </c>
      <c r="BX39" s="196"/>
      <c r="BY39" s="197"/>
      <c r="BZ39" s="197" t="s">
        <v>375</v>
      </c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S39" s="69">
        <v>34</v>
      </c>
      <c r="CT39" s="278" t="s">
        <v>520</v>
      </c>
      <c r="CU39" s="277">
        <v>248413</v>
      </c>
      <c r="CV39" s="277">
        <v>200482</v>
      </c>
      <c r="CW39" s="277">
        <v>246520</v>
      </c>
      <c r="CX39" s="277">
        <v>316966.09999999998</v>
      </c>
      <c r="CY39" s="277">
        <v>291214.7</v>
      </c>
      <c r="CZ39" s="277">
        <v>279797.7</v>
      </c>
      <c r="DA39" s="277">
        <v>249228.9</v>
      </c>
      <c r="DB39" s="277">
        <v>212247.1</v>
      </c>
      <c r="DC39" s="277">
        <v>236767.4</v>
      </c>
    </row>
    <row r="40" spans="1:107">
      <c r="A40" s="216" t="s">
        <v>339</v>
      </c>
      <c r="B40" s="140" t="s">
        <v>290</v>
      </c>
      <c r="C40" s="140" t="s">
        <v>360</v>
      </c>
      <c r="D40" s="141"/>
      <c r="E40" s="142" t="e">
        <f>RANK(D40,$D$17:$D$153)</f>
        <v>#N/A</v>
      </c>
      <c r="F40" s="141">
        <v>24333</v>
      </c>
      <c r="G40" s="142">
        <f>RANK(F40,$F$17:$F$153)</f>
        <v>23</v>
      </c>
      <c r="H40" s="141">
        <v>25688</v>
      </c>
      <c r="I40" s="142">
        <f>RANK(H40,$H$17:$H$153)</f>
        <v>22</v>
      </c>
      <c r="J40" s="141">
        <v>27984</v>
      </c>
      <c r="K40" s="142">
        <f>RANK(J40,$J$17:$J$153)</f>
        <v>22</v>
      </c>
      <c r="L40" s="141">
        <v>30279</v>
      </c>
      <c r="M40" s="142">
        <f>RANK(L40,$L$17:$L$153)</f>
        <v>22</v>
      </c>
      <c r="N40" s="141">
        <v>37415</v>
      </c>
      <c r="O40" s="142">
        <f>RANK(N40,$N$17:$N$153)</f>
        <v>51</v>
      </c>
      <c r="P40" s="141">
        <v>39136</v>
      </c>
      <c r="Q40" s="142">
        <f>RANK(P40,$P$17:$P$153)</f>
        <v>52</v>
      </c>
      <c r="R40" s="141">
        <v>44831</v>
      </c>
      <c r="S40" s="142">
        <f>RANK(R40,$R$17:$R$153)</f>
        <v>53</v>
      </c>
      <c r="T40" s="141">
        <v>46045</v>
      </c>
      <c r="U40" s="142">
        <f>RANK(T40,$T$17:$T$153)</f>
        <v>52</v>
      </c>
      <c r="V40" s="141">
        <v>51990</v>
      </c>
      <c r="W40" s="142">
        <f>RANK(V40,$V$17:$V$153)</f>
        <v>52</v>
      </c>
      <c r="X40" s="141">
        <v>60796</v>
      </c>
      <c r="Y40" s="142">
        <f>RANK(X40,$X$17:$X$153)</f>
        <v>46</v>
      </c>
      <c r="Z40" s="141">
        <v>66916</v>
      </c>
      <c r="AA40" s="142">
        <f>RANK(Z40,$Z$17:$Z$153)</f>
        <v>46</v>
      </c>
      <c r="AB40" s="141">
        <v>77182</v>
      </c>
      <c r="AC40" s="142">
        <f>RANK(AB40,$AB$17:$AB$153)</f>
        <v>42</v>
      </c>
      <c r="AD40" s="141">
        <v>79221</v>
      </c>
      <c r="AE40" s="142">
        <f>RANK(AD40,$AD$17:$AD$153)</f>
        <v>40</v>
      </c>
      <c r="AF40" s="141">
        <v>76035</v>
      </c>
      <c r="AG40" s="142">
        <f>RANK(AF40,$AF$17:$AF$153)</f>
        <v>46</v>
      </c>
      <c r="AH40" s="141">
        <v>78951</v>
      </c>
      <c r="AI40" s="142">
        <f>RANK(AH40,$AH$17:$AH$153)</f>
        <v>48</v>
      </c>
      <c r="AJ40" s="141">
        <v>84141</v>
      </c>
      <c r="AK40" s="142">
        <f>RANK(AJ40,$AJ$17:$AJ$153)</f>
        <v>46</v>
      </c>
      <c r="AL40" s="141">
        <v>90292</v>
      </c>
      <c r="AM40" s="142">
        <f>RANK(AL40,$AL$17:$AL$153)</f>
        <v>49</v>
      </c>
      <c r="AN40" s="141">
        <v>100993</v>
      </c>
      <c r="AO40" s="142">
        <f>RANK(AN40,$AN$17:$AN$153)</f>
        <v>45</v>
      </c>
      <c r="AP40" s="141">
        <v>109777</v>
      </c>
      <c r="AQ40" s="142">
        <f>RANK(AP40,$AP$17:$AP$153)</f>
        <v>47</v>
      </c>
      <c r="AR40" s="141">
        <v>122537</v>
      </c>
      <c r="AS40" s="142">
        <f>RANK(AR40,$AR$17:$AR$153)</f>
        <v>47</v>
      </c>
      <c r="AT40" s="141">
        <v>152960</v>
      </c>
      <c r="AU40" s="142">
        <f>RANK(AT40,$AT$17:$AT$153)</f>
        <v>43</v>
      </c>
      <c r="AV40" s="141">
        <v>159056</v>
      </c>
      <c r="AW40" s="142">
        <f>RANK(AV40,$AV$17:$AV$153)</f>
        <v>43</v>
      </c>
      <c r="AX40" s="141">
        <v>172823</v>
      </c>
      <c r="AY40" s="142">
        <f>RANK(AX40,$AX$17:$AX$153)</f>
        <v>42</v>
      </c>
      <c r="AZ40" s="141">
        <v>188803</v>
      </c>
      <c r="BA40" s="142">
        <f>RANK(AZ40,$AZ$17:$AZ$153)</f>
        <v>39</v>
      </c>
      <c r="BB40" s="141">
        <v>184443</v>
      </c>
      <c r="BC40" s="142">
        <f>RANK(BB40,$BB$17:$BB$153)</f>
        <v>39</v>
      </c>
      <c r="BD40" s="141">
        <v>176272</v>
      </c>
      <c r="BE40" s="142">
        <f>RANK(BD40,$BD$17:$BD$153)</f>
        <v>42</v>
      </c>
      <c r="BF40" s="141">
        <v>198445</v>
      </c>
      <c r="BG40" s="142">
        <f>RANK(BF40,$BF$17:$BF$153)</f>
        <v>40</v>
      </c>
      <c r="BH40" s="141">
        <v>174679</v>
      </c>
      <c r="BI40" s="142">
        <f>RANK(BH40,$BH$17:$BH$153)</f>
        <v>44</v>
      </c>
      <c r="BJ40" s="141">
        <v>236818</v>
      </c>
      <c r="BK40" s="142">
        <f>RANK(BJ40,$BJ$17:$BJ$153)</f>
        <v>40</v>
      </c>
      <c r="BL40" s="172">
        <v>196634.4</v>
      </c>
      <c r="BM40" s="142">
        <f>RANK(BL40,$BL$17:$BL$153)</f>
        <v>49</v>
      </c>
      <c r="BN40" s="239">
        <v>161253</v>
      </c>
      <c r="BO40" s="142">
        <f>RANK(BN40,$BN$17:$BN$153)</f>
        <v>55</v>
      </c>
      <c r="BP40" s="239">
        <v>159469.5</v>
      </c>
      <c r="BQ40" s="142">
        <f>RANK(BP40,$BP$17:$BP$153)</f>
        <v>55</v>
      </c>
      <c r="BR40" s="259">
        <v>142958.39999999999</v>
      </c>
      <c r="BS40" s="142">
        <f>RANK(BR40,$BR$17:$BR$153)</f>
        <v>58</v>
      </c>
      <c r="BT40" s="259">
        <v>144618.29999999999</v>
      </c>
      <c r="BU40" s="142">
        <f>RANK(BT40,$BT$17:$BT$153)</f>
        <v>57</v>
      </c>
      <c r="BX40" s="196">
        <v>31</v>
      </c>
      <c r="BY40" s="197"/>
      <c r="BZ40" s="197" t="s">
        <v>408</v>
      </c>
      <c r="CA40" s="204">
        <v>102695</v>
      </c>
      <c r="CB40" s="204"/>
      <c r="CC40" s="204">
        <v>115420</v>
      </c>
      <c r="CD40" s="204"/>
      <c r="CE40" s="204">
        <v>126221</v>
      </c>
      <c r="CF40" s="204"/>
      <c r="CG40" s="204">
        <v>162290</v>
      </c>
      <c r="CH40" s="204"/>
      <c r="CI40" s="204">
        <v>177690</v>
      </c>
      <c r="CJ40" s="204"/>
      <c r="CK40" s="204">
        <v>253999.6</v>
      </c>
      <c r="CL40" s="204"/>
      <c r="CM40" s="204">
        <v>234879.2</v>
      </c>
      <c r="CN40" s="204"/>
      <c r="CO40" s="207">
        <v>242772.2</v>
      </c>
      <c r="CP40" s="207"/>
      <c r="CQ40" s="207">
        <v>251840.1</v>
      </c>
      <c r="CS40" s="69">
        <v>35</v>
      </c>
      <c r="CT40" s="278" t="s">
        <v>521</v>
      </c>
      <c r="CU40" s="277">
        <v>252314</v>
      </c>
      <c r="CV40" s="277">
        <v>255201</v>
      </c>
      <c r="CW40" s="277">
        <v>248850</v>
      </c>
      <c r="CX40" s="277">
        <v>303690.3</v>
      </c>
      <c r="CY40" s="277">
        <v>293785.8</v>
      </c>
      <c r="CZ40" s="277">
        <v>249920.7</v>
      </c>
      <c r="DA40" s="277">
        <v>251590.39999999999</v>
      </c>
      <c r="DB40" s="302">
        <v>226575.1</v>
      </c>
      <c r="DC40" s="302">
        <v>234385.7</v>
      </c>
    </row>
    <row r="41" spans="1:107">
      <c r="A41" s="216" t="s">
        <v>161</v>
      </c>
      <c r="B41" s="140" t="s">
        <v>290</v>
      </c>
      <c r="C41" s="140" t="s">
        <v>360</v>
      </c>
      <c r="D41" s="141">
        <v>16711</v>
      </c>
      <c r="E41" s="142">
        <f>RANK(D41,$D$17:$D$153)</f>
        <v>28</v>
      </c>
      <c r="F41" s="141">
        <v>16449</v>
      </c>
      <c r="G41" s="142">
        <f>RANK(F41,$F$17:$F$153)</f>
        <v>33</v>
      </c>
      <c r="H41" s="141">
        <v>18680</v>
      </c>
      <c r="I41" s="142">
        <f>RANK(H41,$H$17:$H$153)</f>
        <v>26</v>
      </c>
      <c r="J41" s="141">
        <v>20602</v>
      </c>
      <c r="K41" s="142">
        <f>RANK(J41,$J$17:$J$153)</f>
        <v>27</v>
      </c>
      <c r="L41" s="141">
        <v>21214</v>
      </c>
      <c r="M41" s="142">
        <f>RANK(L41,$L$17:$L$153)</f>
        <v>29</v>
      </c>
      <c r="N41" s="141">
        <v>24590</v>
      </c>
      <c r="O41" s="142">
        <f>RANK(N41,$N$17:$N$153)</f>
        <v>75</v>
      </c>
      <c r="P41" s="141">
        <v>23363</v>
      </c>
      <c r="Q41" s="142">
        <f>RANK(P41,$P$17:$P$153)</f>
        <v>77</v>
      </c>
      <c r="R41" s="141">
        <v>23588</v>
      </c>
      <c r="S41" s="142">
        <f>RANK(R41,$R$17:$R$153)</f>
        <v>87</v>
      </c>
      <c r="T41" s="141">
        <v>27265</v>
      </c>
      <c r="U41" s="142">
        <f>RANK(T41,$T$17:$T$153)</f>
        <v>84</v>
      </c>
      <c r="V41" s="141">
        <v>35347</v>
      </c>
      <c r="W41" s="142">
        <f>RANK(V41,$V$17:$V$153)</f>
        <v>78</v>
      </c>
      <c r="X41" s="141">
        <v>32239</v>
      </c>
      <c r="Y41" s="142">
        <f>RANK(X41,$X$17:$X$153)</f>
        <v>82</v>
      </c>
      <c r="Z41" s="141">
        <v>32648</v>
      </c>
      <c r="AA41" s="142">
        <f>RANK(Z41,$Z$17:$Z$153)</f>
        <v>95</v>
      </c>
      <c r="AB41" s="141">
        <v>36734</v>
      </c>
      <c r="AC41" s="142">
        <f>RANK(AB41,$AB$17:$AB$153)</f>
        <v>89</v>
      </c>
      <c r="AD41" s="141">
        <v>57141</v>
      </c>
      <c r="AE41" s="142">
        <f>RANK(AD41,$AD$17:$AD$153)</f>
        <v>61</v>
      </c>
      <c r="AF41" s="141">
        <v>60236</v>
      </c>
      <c r="AG41" s="142">
        <f>RANK(AF41,$AF$17:$AF$153)</f>
        <v>61</v>
      </c>
      <c r="AH41" s="141">
        <v>54735</v>
      </c>
      <c r="AI41" s="142">
        <f>RANK(AH41,$AH$17:$AH$153)</f>
        <v>64</v>
      </c>
      <c r="AJ41" s="141">
        <v>44470</v>
      </c>
      <c r="AK41" s="142">
        <f>RANK(AJ41,$AJ$17:$AJ$153)</f>
        <v>85</v>
      </c>
      <c r="AL41" s="141">
        <v>53227</v>
      </c>
      <c r="AM41" s="142">
        <f>RANK(AL41,$AL$17:$AL$153)</f>
        <v>78</v>
      </c>
      <c r="AN41" s="141">
        <v>46108</v>
      </c>
      <c r="AO41" s="142">
        <f>RANK(AN41,$AN$17:$AN$153)</f>
        <v>89</v>
      </c>
      <c r="AP41" s="141">
        <v>48468</v>
      </c>
      <c r="AQ41" s="142">
        <f>RANK(AP41,$AP$17:$AP$153)</f>
        <v>95</v>
      </c>
      <c r="AR41" s="141">
        <v>54805</v>
      </c>
      <c r="AS41" s="142">
        <f>RANK(AR41,$AR$17:$AR$153)</f>
        <v>96</v>
      </c>
      <c r="AT41" s="141">
        <v>55066</v>
      </c>
      <c r="AU41" s="142">
        <f>RANK(AT41,$AT$17:$AT$153)</f>
        <v>101</v>
      </c>
      <c r="AV41" s="141">
        <v>64181</v>
      </c>
      <c r="AW41" s="142">
        <f>RANK(AV41,$AV$17:$AV$153)</f>
        <v>101</v>
      </c>
      <c r="AX41" s="141">
        <v>57723</v>
      </c>
      <c r="AY41" s="142">
        <f>RANK(AX41,$AX$17:$AX$153)</f>
        <v>108</v>
      </c>
      <c r="AZ41" s="141">
        <v>69918</v>
      </c>
      <c r="BA41" s="142">
        <f>RANK(AZ41,$AZ$17:$AZ$153)</f>
        <v>97</v>
      </c>
      <c r="BB41" s="141">
        <v>90511</v>
      </c>
      <c r="BC41" s="142">
        <f>RANK(BB41,$BB$17:$BB$153)</f>
        <v>78</v>
      </c>
      <c r="BD41" s="141">
        <v>64114</v>
      </c>
      <c r="BE41" s="142">
        <f>RANK(BD41,$BD$17:$BD$153)</f>
        <v>107</v>
      </c>
      <c r="BF41" s="141">
        <v>87113</v>
      </c>
      <c r="BG41" s="142">
        <f>RANK(BF41,$BF$17:$BF$153)</f>
        <v>84</v>
      </c>
      <c r="BH41" s="141">
        <v>87547</v>
      </c>
      <c r="BI41" s="142">
        <f>RANK(BH41,$BH$17:$BH$153)</f>
        <v>91</v>
      </c>
      <c r="BJ41" s="141">
        <v>159267</v>
      </c>
      <c r="BK41" s="142">
        <f>RANK(BJ41,$BJ$17:$BJ$153)</f>
        <v>60</v>
      </c>
      <c r="BL41" s="172">
        <v>115789</v>
      </c>
      <c r="BM41" s="142">
        <f>RANK(BL41,$BL$17:$BL$153)</f>
        <v>75</v>
      </c>
      <c r="BN41" s="239">
        <v>135474.9</v>
      </c>
      <c r="BO41" s="142">
        <f>RANK(BN41,$BN$17:$BN$153)</f>
        <v>60</v>
      </c>
      <c r="BP41" s="239">
        <v>120282.4</v>
      </c>
      <c r="BQ41" s="142">
        <f>RANK(BP41,$BP$17:$BP$153)</f>
        <v>64</v>
      </c>
      <c r="BR41" s="259">
        <v>130793</v>
      </c>
      <c r="BS41" s="142">
        <f>RANK(BR41,$BR$17:$BR$153)</f>
        <v>61</v>
      </c>
      <c r="BT41" s="259">
        <v>129821.5</v>
      </c>
      <c r="BU41" s="142">
        <f>RANK(BT41,$BT$17:$BT$153)</f>
        <v>60</v>
      </c>
      <c r="BX41" s="196">
        <v>32</v>
      </c>
      <c r="BY41" s="197"/>
      <c r="BZ41" s="197" t="s">
        <v>409</v>
      </c>
      <c r="CA41" s="204">
        <v>236305</v>
      </c>
      <c r="CB41" s="204"/>
      <c r="CC41" s="204">
        <v>248538</v>
      </c>
      <c r="CD41" s="204"/>
      <c r="CE41" s="204">
        <v>252314</v>
      </c>
      <c r="CF41" s="204"/>
      <c r="CG41" s="204">
        <v>255201</v>
      </c>
      <c r="CH41" s="204"/>
      <c r="CI41" s="204">
        <v>248850</v>
      </c>
      <c r="CJ41" s="204"/>
      <c r="CK41" s="204">
        <v>303690.3</v>
      </c>
      <c r="CL41" s="204"/>
      <c r="CM41" s="204">
        <v>293785.8</v>
      </c>
      <c r="CN41" s="204"/>
      <c r="CO41" s="207">
        <v>249920.7</v>
      </c>
      <c r="CP41" s="207"/>
      <c r="CQ41" s="207">
        <v>251590.39999999999</v>
      </c>
      <c r="CS41" s="69">
        <v>36</v>
      </c>
      <c r="CT41" s="278" t="s">
        <v>522</v>
      </c>
      <c r="CU41" s="277">
        <v>236522</v>
      </c>
      <c r="CV41" s="277">
        <v>227876</v>
      </c>
      <c r="CW41" s="277">
        <v>246293</v>
      </c>
      <c r="CX41" s="277">
        <v>277624.8</v>
      </c>
      <c r="CY41" s="277">
        <v>251277</v>
      </c>
      <c r="CZ41" s="277">
        <v>226431.5</v>
      </c>
      <c r="DA41" s="277">
        <v>257567.1</v>
      </c>
      <c r="DB41" s="277">
        <v>215354.1</v>
      </c>
      <c r="DC41" s="277">
        <v>226548</v>
      </c>
    </row>
    <row r="42" spans="1:107">
      <c r="A42" s="216" t="s">
        <v>341</v>
      </c>
      <c r="B42" s="140" t="s">
        <v>290</v>
      </c>
      <c r="C42" s="140" t="s">
        <v>360</v>
      </c>
      <c r="D42" s="141">
        <v>13933</v>
      </c>
      <c r="E42" s="142">
        <f>RANK(D42,$D$17:$D$153)</f>
        <v>32</v>
      </c>
      <c r="F42" s="141">
        <v>12875</v>
      </c>
      <c r="G42" s="142">
        <f>RANK(F42,$F$17:$F$153)</f>
        <v>36</v>
      </c>
      <c r="H42" s="141">
        <v>14764</v>
      </c>
      <c r="I42" s="142">
        <f>RANK(H42,$H$17:$H$153)</f>
        <v>33</v>
      </c>
      <c r="J42" s="141">
        <v>14317</v>
      </c>
      <c r="K42" s="142">
        <f>RANK(J42,$J$17:$J$153)</f>
        <v>34</v>
      </c>
      <c r="L42" s="141">
        <v>16268</v>
      </c>
      <c r="M42" s="142">
        <f>RANK(L42,$L$17:$L$153)</f>
        <v>33</v>
      </c>
      <c r="N42" s="141">
        <v>21951</v>
      </c>
      <c r="O42" s="142">
        <f>RANK(N42,$N$17:$N$153)</f>
        <v>83</v>
      </c>
      <c r="P42" s="141">
        <v>22394</v>
      </c>
      <c r="Q42" s="142">
        <f>RANK(P42,$P$17:$P$153)</f>
        <v>82</v>
      </c>
      <c r="R42" s="141">
        <v>23826</v>
      </c>
      <c r="S42" s="142">
        <f>RANK(R42,$R$17:$R$153)</f>
        <v>85</v>
      </c>
      <c r="T42" s="141">
        <v>24401</v>
      </c>
      <c r="U42" s="142">
        <f>RANK(T42,$T$17:$T$153)</f>
        <v>90</v>
      </c>
      <c r="V42" s="141">
        <v>28829</v>
      </c>
      <c r="W42" s="142">
        <f>RANK(V42,$V$17:$V$153)</f>
        <v>84</v>
      </c>
      <c r="X42" s="141">
        <v>29288</v>
      </c>
      <c r="Y42" s="142">
        <f>RANK(X42,$X$17:$X$153)</f>
        <v>87</v>
      </c>
      <c r="Z42" s="141">
        <v>35914</v>
      </c>
      <c r="AA42" s="142">
        <f>RANK(Z42,$Z$17:$Z$153)</f>
        <v>89</v>
      </c>
      <c r="AB42" s="141">
        <v>45221</v>
      </c>
      <c r="AC42" s="142">
        <f>RANK(AB42,$AB$17:$AB$153)</f>
        <v>72</v>
      </c>
      <c r="AD42" s="141">
        <v>46594</v>
      </c>
      <c r="AE42" s="142">
        <f>RANK(AD42,$AD$17:$AD$153)</f>
        <v>73</v>
      </c>
      <c r="AF42" s="141">
        <v>48581</v>
      </c>
      <c r="AG42" s="142">
        <f>RANK(AF42,$AF$17:$AF$153)</f>
        <v>78</v>
      </c>
      <c r="AH42" s="141">
        <v>47985</v>
      </c>
      <c r="AI42" s="142">
        <f>RANK(AH42,$AH$17:$AH$153)</f>
        <v>75</v>
      </c>
      <c r="AJ42" s="141">
        <v>55713</v>
      </c>
      <c r="AK42" s="142">
        <f>RANK(AJ42,$AJ$17:$AJ$153)</f>
        <v>67</v>
      </c>
      <c r="AL42" s="141">
        <v>61450</v>
      </c>
      <c r="AM42" s="142">
        <f>RANK(AL42,$AL$17:$AL$153)</f>
        <v>66</v>
      </c>
      <c r="AN42" s="141">
        <v>57646</v>
      </c>
      <c r="AO42" s="142">
        <f>RANK(AN42,$AN$17:$AN$153)</f>
        <v>76</v>
      </c>
      <c r="AP42" s="141">
        <v>70096</v>
      </c>
      <c r="AQ42" s="142">
        <f>RANK(AP42,$AP$17:$AP$153)</f>
        <v>69</v>
      </c>
      <c r="AR42" s="141">
        <v>85447</v>
      </c>
      <c r="AS42" s="142">
        <f>RANK(AR42,$AR$17:$AR$153)</f>
        <v>67</v>
      </c>
      <c r="AT42" s="141">
        <v>93828</v>
      </c>
      <c r="AU42" s="142">
        <f>RANK(AT42,$AT$17:$AT$153)</f>
        <v>64</v>
      </c>
      <c r="AV42" s="141">
        <v>105478</v>
      </c>
      <c r="AW42" s="142">
        <f>RANK(AV42,$AV$17:$AV$153)</f>
        <v>63</v>
      </c>
      <c r="AX42" s="141">
        <v>111885</v>
      </c>
      <c r="AY42" s="142">
        <f>RANK(AX42,$AX$17:$AX$153)</f>
        <v>62</v>
      </c>
      <c r="AZ42" s="141">
        <v>112950</v>
      </c>
      <c r="BA42" s="142">
        <f>RANK(AZ42,$AZ$17:$AZ$153)</f>
        <v>59</v>
      </c>
      <c r="BB42" s="141">
        <v>130329</v>
      </c>
      <c r="BC42" s="142">
        <f>RANK(BB42,$BB$17:$BB$153)</f>
        <v>54</v>
      </c>
      <c r="BD42" s="141">
        <v>117026</v>
      </c>
      <c r="BE42" s="142">
        <f>RANK(BD42,$BD$17:$BD$153)</f>
        <v>62</v>
      </c>
      <c r="BF42" s="141">
        <v>119892</v>
      </c>
      <c r="BG42" s="142">
        <f>RANK(BF42,$BF$17:$BF$153)</f>
        <v>60</v>
      </c>
      <c r="BH42" s="141">
        <v>117959</v>
      </c>
      <c r="BI42" s="142">
        <f>RANK(BH42,$BH$17:$BH$153)</f>
        <v>62</v>
      </c>
      <c r="BJ42" s="141">
        <v>160208</v>
      </c>
      <c r="BK42" s="142">
        <f>RANK(BJ42,$BJ$17:$BJ$153)</f>
        <v>59</v>
      </c>
      <c r="BL42" s="172">
        <v>131876.20000000001</v>
      </c>
      <c r="BM42" s="142">
        <f>RANK(BL42,$BL$17:$BL$153)</f>
        <v>66</v>
      </c>
      <c r="BN42" s="239">
        <v>122978.8</v>
      </c>
      <c r="BO42" s="142">
        <f>RANK(BN42,$BN$17:$BN$153)</f>
        <v>66</v>
      </c>
      <c r="BP42" s="239">
        <v>116272</v>
      </c>
      <c r="BQ42" s="142">
        <f>RANK(BP42,$BP$17:$BP$153)</f>
        <v>65</v>
      </c>
      <c r="BR42" s="259">
        <v>110221.4</v>
      </c>
      <c r="BS42" s="142">
        <f>RANK(BR42,$BR$17:$BR$153)</f>
        <v>65</v>
      </c>
      <c r="BT42" s="259">
        <v>129596.3</v>
      </c>
      <c r="BU42" s="142">
        <f>RANK(BT42,$BT$17:$BT$153)</f>
        <v>61</v>
      </c>
      <c r="BX42" s="196">
        <v>33</v>
      </c>
      <c r="BY42" s="197"/>
      <c r="BZ42" s="197" t="s">
        <v>410</v>
      </c>
      <c r="CA42" s="204">
        <v>229115</v>
      </c>
      <c r="CB42" s="204"/>
      <c r="CC42" s="204">
        <v>241195</v>
      </c>
      <c r="CD42" s="204"/>
      <c r="CE42" s="204">
        <v>217452</v>
      </c>
      <c r="CF42" s="204"/>
      <c r="CG42" s="204">
        <v>199031</v>
      </c>
      <c r="CH42" s="204"/>
      <c r="CI42" s="204">
        <v>208495</v>
      </c>
      <c r="CJ42" s="204"/>
      <c r="CK42" s="204">
        <v>253757.7</v>
      </c>
      <c r="CL42" s="204"/>
      <c r="CM42" s="204">
        <v>258987.1</v>
      </c>
      <c r="CN42" s="204"/>
      <c r="CO42" s="207">
        <v>233404.1</v>
      </c>
      <c r="CP42" s="207"/>
      <c r="CQ42" s="207">
        <v>244149.9</v>
      </c>
      <c r="CS42" s="69">
        <v>37</v>
      </c>
      <c r="CT42" s="278" t="s">
        <v>523</v>
      </c>
      <c r="CU42" s="277">
        <v>205917</v>
      </c>
      <c r="CV42" s="277">
        <v>217155</v>
      </c>
      <c r="CW42" s="277">
        <v>230638</v>
      </c>
      <c r="CX42" s="277">
        <v>279503.8</v>
      </c>
      <c r="CY42" s="277">
        <v>311649.5</v>
      </c>
      <c r="CZ42" s="277">
        <v>230866.1</v>
      </c>
      <c r="DA42" s="277">
        <v>231754.1</v>
      </c>
      <c r="DB42" s="277">
        <v>222774</v>
      </c>
      <c r="DC42" s="277">
        <v>221228.7</v>
      </c>
    </row>
    <row r="43" spans="1:107">
      <c r="A43" s="216" t="s">
        <v>120</v>
      </c>
      <c r="B43" s="140" t="s">
        <v>290</v>
      </c>
      <c r="C43" s="140" t="s">
        <v>360</v>
      </c>
      <c r="D43" s="141">
        <v>20345</v>
      </c>
      <c r="E43" s="142">
        <f>RANK(D43,$D$17:$D$153)</f>
        <v>24</v>
      </c>
      <c r="F43" s="141">
        <v>17789</v>
      </c>
      <c r="G43" s="142">
        <f>RANK(F43,$F$17:$F$153)</f>
        <v>28</v>
      </c>
      <c r="H43" s="141">
        <v>15346</v>
      </c>
      <c r="I43" s="142">
        <f>RANK(H43,$H$17:$H$153)</f>
        <v>32</v>
      </c>
      <c r="J43" s="141">
        <v>14693</v>
      </c>
      <c r="K43" s="142">
        <f>RANK(J43,$J$17:$J$153)</f>
        <v>31</v>
      </c>
      <c r="L43" s="141">
        <v>17708</v>
      </c>
      <c r="M43" s="142">
        <f>RANK(L43,$L$17:$L$153)</f>
        <v>32</v>
      </c>
      <c r="N43" s="141">
        <v>19925</v>
      </c>
      <c r="O43" s="142">
        <f>RANK(N43,$N$17:$N$153)</f>
        <v>87</v>
      </c>
      <c r="P43" s="141">
        <v>20576</v>
      </c>
      <c r="Q43" s="142">
        <f>RANK(P43,$P$17:$P$153)</f>
        <v>89</v>
      </c>
      <c r="R43" s="141">
        <v>26134</v>
      </c>
      <c r="S43" s="142">
        <f>RANK(R43,$R$17:$R$153)</f>
        <v>78</v>
      </c>
      <c r="T43" s="141">
        <v>28408</v>
      </c>
      <c r="U43" s="142">
        <f>RANK(T43,$T$17:$T$153)</f>
        <v>79</v>
      </c>
      <c r="V43" s="141">
        <v>27772</v>
      </c>
      <c r="W43" s="142">
        <f>RANK(V43,$V$17:$V$153)</f>
        <v>88</v>
      </c>
      <c r="X43" s="141">
        <v>30650</v>
      </c>
      <c r="Y43" s="142">
        <f>RANK(X43,$X$17:$X$153)</f>
        <v>85</v>
      </c>
      <c r="Z43" s="141">
        <v>34693</v>
      </c>
      <c r="AA43" s="142">
        <f>RANK(Z43,$Z$17:$Z$153)</f>
        <v>91</v>
      </c>
      <c r="AB43" s="141">
        <v>40442</v>
      </c>
      <c r="AC43" s="142">
        <f>RANK(AB43,$AB$17:$AB$153)</f>
        <v>79</v>
      </c>
      <c r="AD43" s="141">
        <v>42602</v>
      </c>
      <c r="AE43" s="142">
        <f>RANK(AD43,$AD$17:$AD$153)</f>
        <v>79</v>
      </c>
      <c r="AF43" s="141">
        <v>48434</v>
      </c>
      <c r="AG43" s="142">
        <f>RANK(AF43,$AF$17:$AF$153)</f>
        <v>79</v>
      </c>
      <c r="AH43" s="141">
        <v>45457</v>
      </c>
      <c r="AI43" s="142">
        <f>RANK(AH43,$AH$17:$AH$153)</f>
        <v>81</v>
      </c>
      <c r="AJ43" s="141">
        <v>55541</v>
      </c>
      <c r="AK43" s="142">
        <f>RANK(AJ43,$AJ$17:$AJ$153)</f>
        <v>68</v>
      </c>
      <c r="AL43" s="141">
        <v>59250</v>
      </c>
      <c r="AM43" s="142">
        <f>RANK(AL43,$AL$17:$AL$153)</f>
        <v>70</v>
      </c>
      <c r="AN43" s="141">
        <v>65741</v>
      </c>
      <c r="AO43" s="142">
        <f>RANK(AN43,$AN$17:$AN$153)</f>
        <v>67</v>
      </c>
      <c r="AP43" s="141">
        <v>82211</v>
      </c>
      <c r="AQ43" s="142">
        <f>RANK(AP43,$AP$17:$AP$153)</f>
        <v>62</v>
      </c>
      <c r="AR43" s="141">
        <v>90566</v>
      </c>
      <c r="AS43" s="142">
        <f>RANK(AR43,$AR$17:$AR$153)</f>
        <v>59</v>
      </c>
      <c r="AT43" s="141">
        <v>107482</v>
      </c>
      <c r="AU43" s="142">
        <f>RANK(AT43,$AT$17:$AT$153)</f>
        <v>56</v>
      </c>
      <c r="AV43" s="141">
        <v>128350</v>
      </c>
      <c r="AW43" s="142">
        <f>RANK(AV43,$AV$17:$AV$153)</f>
        <v>55</v>
      </c>
      <c r="AX43" s="141">
        <v>140472</v>
      </c>
      <c r="AY43" s="142">
        <f>RANK(AX43,$AX$17:$AX$153)</f>
        <v>53</v>
      </c>
      <c r="AZ43" s="141">
        <v>157773</v>
      </c>
      <c r="BA43" s="142">
        <f>RANK(AZ43,$AZ$17:$AZ$153)</f>
        <v>46</v>
      </c>
      <c r="BB43" s="141">
        <v>157292</v>
      </c>
      <c r="BC43" s="142">
        <f>RANK(BB43,$BB$17:$BB$153)</f>
        <v>49</v>
      </c>
      <c r="BD43" s="141">
        <v>165883</v>
      </c>
      <c r="BE43" s="142">
        <f>RANK(BD43,$BD$17:$BD$153)</f>
        <v>48</v>
      </c>
      <c r="BF43" s="141">
        <v>168188</v>
      </c>
      <c r="BG43" s="142">
        <f>RANK(BF43,$BF$17:$BF$153)</f>
        <v>47</v>
      </c>
      <c r="BH43" s="141">
        <v>151824</v>
      </c>
      <c r="BI43" s="142">
        <f>RANK(BH43,$BH$17:$BH$153)</f>
        <v>51</v>
      </c>
      <c r="BJ43" s="141">
        <v>185895</v>
      </c>
      <c r="BK43" s="142">
        <f>RANK(BJ43,$BJ$17:$BJ$153)</f>
        <v>52</v>
      </c>
      <c r="BL43" s="172">
        <v>197772.3</v>
      </c>
      <c r="BM43" s="142">
        <f>RANK(BL43,$BL$17:$BL$153)</f>
        <v>47</v>
      </c>
      <c r="BN43" s="239">
        <v>154100.6</v>
      </c>
      <c r="BO43" s="142">
        <f>RANK(BN43,$BN$17:$BN$153)</f>
        <v>59</v>
      </c>
      <c r="BP43" s="239">
        <v>151889.9</v>
      </c>
      <c r="BQ43" s="142">
        <f>RANK(BP43,$BP$17:$BP$153)</f>
        <v>59</v>
      </c>
      <c r="BR43" s="259">
        <v>128550.2</v>
      </c>
      <c r="BS43" s="142">
        <f>RANK(BR43,$BR$17:$BR$153)</f>
        <v>62</v>
      </c>
      <c r="BT43" s="259">
        <v>120543.8</v>
      </c>
      <c r="BU43" s="142">
        <f>RANK(BT43,$BT$17:$BT$153)</f>
        <v>63</v>
      </c>
      <c r="BX43" s="196">
        <v>34</v>
      </c>
      <c r="BY43" s="197"/>
      <c r="BZ43" s="197" t="s">
        <v>411</v>
      </c>
      <c r="CA43" s="204">
        <v>153124</v>
      </c>
      <c r="CB43" s="204"/>
      <c r="CC43" s="204">
        <v>176712</v>
      </c>
      <c r="CD43" s="204"/>
      <c r="CE43" s="204">
        <v>169198</v>
      </c>
      <c r="CF43" s="204"/>
      <c r="CG43" s="204">
        <v>177406</v>
      </c>
      <c r="CH43" s="204"/>
      <c r="CI43" s="204">
        <v>181472</v>
      </c>
      <c r="CJ43" s="204"/>
      <c r="CK43" s="204">
        <v>224650.3</v>
      </c>
      <c r="CL43" s="204"/>
      <c r="CM43" s="204">
        <v>251065.4</v>
      </c>
      <c r="CN43" s="204"/>
      <c r="CO43" s="207">
        <v>229011.4</v>
      </c>
      <c r="CP43" s="207"/>
      <c r="CQ43" s="207">
        <v>244131.3</v>
      </c>
      <c r="CS43" s="69">
        <v>38</v>
      </c>
      <c r="CT43" s="278" t="s">
        <v>524</v>
      </c>
      <c r="CU43" s="277">
        <v>217452</v>
      </c>
      <c r="CV43" s="277">
        <v>199031</v>
      </c>
      <c r="CW43" s="277">
        <v>208495</v>
      </c>
      <c r="CX43" s="277">
        <v>253757.7</v>
      </c>
      <c r="CY43" s="277">
        <v>258987.1</v>
      </c>
      <c r="CZ43" s="277">
        <v>233404.1</v>
      </c>
      <c r="DA43" s="277">
        <v>244149.9</v>
      </c>
      <c r="DB43" s="277">
        <v>227586.2</v>
      </c>
      <c r="DC43" s="277">
        <v>220461.8</v>
      </c>
    </row>
    <row r="44" spans="1:107">
      <c r="A44" s="216" t="s">
        <v>126</v>
      </c>
      <c r="B44" s="140" t="s">
        <v>290</v>
      </c>
      <c r="C44" s="140" t="s">
        <v>360</v>
      </c>
      <c r="D44" s="141"/>
      <c r="E44" s="142" t="e">
        <f>RANK(D44,$D$17:$D$153)</f>
        <v>#N/A</v>
      </c>
      <c r="F44" s="141"/>
      <c r="G44" s="142" t="e">
        <f>RANK(F44,$F$17:$F$153)</f>
        <v>#N/A</v>
      </c>
      <c r="H44" s="141"/>
      <c r="I44" s="142" t="e">
        <f>RANK(H44,$H$17:$H$153)</f>
        <v>#N/A</v>
      </c>
      <c r="J44" s="141"/>
      <c r="K44" s="142" t="e">
        <f>RANK(J44,$J$17:$J$153)</f>
        <v>#N/A</v>
      </c>
      <c r="L44" s="141">
        <v>14660</v>
      </c>
      <c r="M44" s="142">
        <f>RANK(L44,$L$17:$L$153)</f>
        <v>36</v>
      </c>
      <c r="N44" s="141">
        <v>15228</v>
      </c>
      <c r="O44" s="142">
        <f>RANK(N44,$N$17:$N$153)</f>
        <v>102</v>
      </c>
      <c r="P44" s="141">
        <v>17480</v>
      </c>
      <c r="Q44" s="142">
        <f>RANK(P44,$P$17:$P$153)</f>
        <v>93</v>
      </c>
      <c r="R44" s="141">
        <v>21100</v>
      </c>
      <c r="S44" s="142">
        <f>RANK(R44,$R$17:$R$153)</f>
        <v>93</v>
      </c>
      <c r="T44" s="141">
        <v>27572</v>
      </c>
      <c r="U44" s="142">
        <f>RANK(T44,$T$17:$T$153)</f>
        <v>82</v>
      </c>
      <c r="V44" s="141">
        <v>27314</v>
      </c>
      <c r="W44" s="142">
        <f>RANK(V44,$V$17:$V$153)</f>
        <v>89</v>
      </c>
      <c r="X44" s="141">
        <v>29019</v>
      </c>
      <c r="Y44" s="142">
        <f>RANK(X44,$X$17:$X$153)</f>
        <v>88</v>
      </c>
      <c r="Z44" s="141">
        <v>35224</v>
      </c>
      <c r="AA44" s="142">
        <f>RANK(Z44,$Z$17:$Z$153)</f>
        <v>90</v>
      </c>
      <c r="AB44" s="141">
        <v>36901</v>
      </c>
      <c r="AC44" s="142">
        <f>RANK(AB44,$AB$17:$AB$153)</f>
        <v>87</v>
      </c>
      <c r="AD44" s="141">
        <v>37768</v>
      </c>
      <c r="AE44" s="142">
        <f>RANK(AD44,$AD$17:$AD$153)</f>
        <v>88</v>
      </c>
      <c r="AF44" s="141">
        <v>51789</v>
      </c>
      <c r="AG44" s="142">
        <f>RANK(AF44,$AF$17:$AF$153)</f>
        <v>71</v>
      </c>
      <c r="AH44" s="141">
        <v>49485</v>
      </c>
      <c r="AI44" s="142">
        <f>RANK(AH44,$AH$17:$AH$153)</f>
        <v>72</v>
      </c>
      <c r="AJ44" s="141">
        <v>53342</v>
      </c>
      <c r="AK44" s="142">
        <f>RANK(AJ44,$AJ$17:$AJ$153)</f>
        <v>72</v>
      </c>
      <c r="AL44" s="141">
        <v>52927</v>
      </c>
      <c r="AM44" s="142">
        <f>RANK(AL44,$AL$17:$AL$153)</f>
        <v>80</v>
      </c>
      <c r="AN44" s="141">
        <v>57503</v>
      </c>
      <c r="AO44" s="142">
        <f>RANK(AN44,$AN$17:$AN$153)</f>
        <v>77</v>
      </c>
      <c r="AP44" s="141">
        <v>71047</v>
      </c>
      <c r="AQ44" s="142">
        <f>RANK(AP44,$AP$17:$AP$153)</f>
        <v>67</v>
      </c>
      <c r="AR44" s="141">
        <v>74616</v>
      </c>
      <c r="AS44" s="142">
        <f>RANK(AR44,$AR$17:$AR$153)</f>
        <v>73</v>
      </c>
      <c r="AT44" s="141">
        <v>97380</v>
      </c>
      <c r="AU44" s="142">
        <f>RANK(AT44,$AT$17:$AT$153)</f>
        <v>60</v>
      </c>
      <c r="AV44" s="141">
        <v>110064</v>
      </c>
      <c r="AW44" s="142">
        <f>RANK(AV44,$AV$17:$AV$153)</f>
        <v>59</v>
      </c>
      <c r="AX44" s="141">
        <v>118613</v>
      </c>
      <c r="AY44" s="142">
        <f>RANK(AX44,$AX$17:$AX$153)</f>
        <v>59</v>
      </c>
      <c r="AZ44" s="141">
        <v>109566</v>
      </c>
      <c r="BA44" s="142">
        <f>RANK(AZ44,$AZ$17:$AZ$153)</f>
        <v>62</v>
      </c>
      <c r="BB44" s="141">
        <v>127498</v>
      </c>
      <c r="BC44" s="142">
        <f>RANK(BB44,$BB$17:$BB$153)</f>
        <v>56</v>
      </c>
      <c r="BD44" s="141">
        <v>120515</v>
      </c>
      <c r="BE44" s="142">
        <f>RANK(BD44,$BD$17:$BD$153)</f>
        <v>59</v>
      </c>
      <c r="BF44" s="141">
        <v>113251</v>
      </c>
      <c r="BG44" s="142">
        <f>RANK(BF44,$BF$17:$BF$153)</f>
        <v>62</v>
      </c>
      <c r="BH44" s="141">
        <v>112516</v>
      </c>
      <c r="BI44" s="142">
        <f>RANK(BH44,$BH$17:$BH$153)</f>
        <v>65</v>
      </c>
      <c r="BJ44" s="141">
        <v>164559</v>
      </c>
      <c r="BK44" s="142">
        <f>RANK(BJ44,$BJ$17:$BJ$153)</f>
        <v>57</v>
      </c>
      <c r="BL44" s="172">
        <v>128067.4</v>
      </c>
      <c r="BM44" s="142">
        <f>RANK(BL44,$BL$17:$BL$153)</f>
        <v>67</v>
      </c>
      <c r="BN44" s="239">
        <v>123891.7</v>
      </c>
      <c r="BO44" s="142">
        <f>RANK(BN44,$BN$17:$BN$153)</f>
        <v>64</v>
      </c>
      <c r="BP44" s="239">
        <v>121725.4</v>
      </c>
      <c r="BQ44" s="142">
        <f>RANK(BP44,$BP$17:$BP$153)</f>
        <v>63</v>
      </c>
      <c r="BR44" s="259">
        <v>119365</v>
      </c>
      <c r="BS44" s="142">
        <f>RANK(BR44,$BR$17:$BR$153)</f>
        <v>64</v>
      </c>
      <c r="BT44" s="259">
        <v>117560.2</v>
      </c>
      <c r="BU44" s="142">
        <f>RANK(BT44,$BT$17:$BT$153)</f>
        <v>64</v>
      </c>
      <c r="BX44" s="196">
        <v>35</v>
      </c>
      <c r="BY44" s="197"/>
      <c r="BZ44" s="197" t="s">
        <v>412</v>
      </c>
      <c r="CA44" s="204">
        <v>149199</v>
      </c>
      <c r="CB44" s="204"/>
      <c r="CC44" s="204">
        <v>130504</v>
      </c>
      <c r="CD44" s="204"/>
      <c r="CE44" s="204">
        <v>128887</v>
      </c>
      <c r="CF44" s="204"/>
      <c r="CG44" s="204">
        <v>151509</v>
      </c>
      <c r="CH44" s="204"/>
      <c r="CI44" s="204">
        <v>160328</v>
      </c>
      <c r="CJ44" s="204"/>
      <c r="CK44" s="204">
        <v>223321.7</v>
      </c>
      <c r="CL44" s="204"/>
      <c r="CM44" s="204">
        <v>192868.1</v>
      </c>
      <c r="CN44" s="204"/>
      <c r="CO44" s="207">
        <v>190250.6</v>
      </c>
      <c r="CP44" s="207"/>
      <c r="CQ44" s="207">
        <v>234211.8</v>
      </c>
      <c r="CS44" s="69">
        <v>39</v>
      </c>
      <c r="CT44" s="278" t="s">
        <v>525</v>
      </c>
      <c r="CU44" s="277">
        <v>131210</v>
      </c>
      <c r="CV44" s="277">
        <v>136724</v>
      </c>
      <c r="CW44" s="277">
        <v>156064</v>
      </c>
      <c r="CX44" s="277">
        <v>184328.6</v>
      </c>
      <c r="CY44" s="277">
        <v>179124.5</v>
      </c>
      <c r="CZ44" s="277">
        <v>156861.5</v>
      </c>
      <c r="DA44" s="277">
        <v>221386.9</v>
      </c>
      <c r="DB44" s="277">
        <v>202657.3</v>
      </c>
      <c r="DC44" s="277">
        <v>215837.9</v>
      </c>
    </row>
    <row r="45" spans="1:107">
      <c r="A45" s="216" t="s">
        <v>130</v>
      </c>
      <c r="B45" s="140" t="s">
        <v>290</v>
      </c>
      <c r="C45" s="140" t="s">
        <v>360</v>
      </c>
      <c r="D45" s="141">
        <v>15575</v>
      </c>
      <c r="E45" s="142">
        <f>RANK(D45,$D$17:$D$153)</f>
        <v>31</v>
      </c>
      <c r="F45" s="141">
        <v>16713</v>
      </c>
      <c r="G45" s="142">
        <f>RANK(F45,$F$17:$F$153)</f>
        <v>32</v>
      </c>
      <c r="H45" s="141">
        <v>16485</v>
      </c>
      <c r="I45" s="142">
        <f>RANK(H45,$H$17:$H$153)</f>
        <v>31</v>
      </c>
      <c r="J45" s="141">
        <v>19856</v>
      </c>
      <c r="K45" s="142">
        <f>RANK(J45,$J$17:$J$153)</f>
        <v>29</v>
      </c>
      <c r="L45" s="141">
        <v>21684</v>
      </c>
      <c r="M45" s="142">
        <f>RANK(L45,$L$17:$L$153)</f>
        <v>28</v>
      </c>
      <c r="N45" s="141">
        <v>28896</v>
      </c>
      <c r="O45" s="142">
        <f>RANK(N45,$N$17:$N$153)</f>
        <v>65</v>
      </c>
      <c r="P45" s="141">
        <v>26598</v>
      </c>
      <c r="Q45" s="142">
        <f>RANK(P45,$P$17:$P$153)</f>
        <v>74</v>
      </c>
      <c r="R45" s="141">
        <v>31477</v>
      </c>
      <c r="S45" s="142">
        <f>RANK(R45,$R$17:$R$153)</f>
        <v>69</v>
      </c>
      <c r="T45" s="141">
        <v>32413</v>
      </c>
      <c r="U45" s="142">
        <f>RANK(T45,$T$17:$T$153)</f>
        <v>71</v>
      </c>
      <c r="V45" s="141">
        <v>42684</v>
      </c>
      <c r="W45" s="142">
        <f>RANK(V45,$V$17:$V$153)</f>
        <v>64</v>
      </c>
      <c r="X45" s="141">
        <v>42678</v>
      </c>
      <c r="Y45" s="142">
        <f>RANK(X45,$X$17:$X$153)</f>
        <v>67</v>
      </c>
      <c r="Z45" s="141">
        <v>46324</v>
      </c>
      <c r="AA45" s="142">
        <f>RANK(Z45,$Z$17:$Z$153)</f>
        <v>68</v>
      </c>
      <c r="AB45" s="141">
        <v>45448</v>
      </c>
      <c r="AC45" s="142">
        <f>RANK(AB45,$AB$17:$AB$153)</f>
        <v>71</v>
      </c>
      <c r="AD45" s="141">
        <v>40568</v>
      </c>
      <c r="AE45" s="142">
        <f>RANK(AD45,$AD$17:$AD$153)</f>
        <v>83</v>
      </c>
      <c r="AF45" s="141">
        <v>41572</v>
      </c>
      <c r="AG45" s="142">
        <f>RANK(AF45,$AF$17:$AF$153)</f>
        <v>88</v>
      </c>
      <c r="AH45" s="141">
        <v>44975</v>
      </c>
      <c r="AI45" s="142">
        <f>RANK(AH45,$AH$17:$AH$153)</f>
        <v>82</v>
      </c>
      <c r="AJ45" s="141">
        <v>44639</v>
      </c>
      <c r="AK45" s="142">
        <f>RANK(AJ45,$AJ$17:$AJ$153)</f>
        <v>84</v>
      </c>
      <c r="AL45" s="141">
        <v>41296</v>
      </c>
      <c r="AM45" s="142">
        <f>RANK(AL45,$AL$17:$AL$153)</f>
        <v>95</v>
      </c>
      <c r="AN45" s="141">
        <v>48136</v>
      </c>
      <c r="AO45" s="142">
        <f>RANK(AN45,$AN$17:$AN$153)</f>
        <v>86</v>
      </c>
      <c r="AP45" s="141">
        <v>49448</v>
      </c>
      <c r="AQ45" s="142">
        <f>RANK(AP45,$AP$17:$AP$153)</f>
        <v>94</v>
      </c>
      <c r="AR45" s="141">
        <v>57822</v>
      </c>
      <c r="AS45" s="142">
        <f>RANK(AR45,$AR$17:$AR$153)</f>
        <v>91</v>
      </c>
      <c r="AT45" s="141">
        <v>65744</v>
      </c>
      <c r="AU45" s="142">
        <f>RANK(AT45,$AT$17:$AT$153)</f>
        <v>95</v>
      </c>
      <c r="AV45" s="141">
        <v>74894</v>
      </c>
      <c r="AW45" s="142">
        <f>RANK(AV45,$AV$17:$AV$153)</f>
        <v>88</v>
      </c>
      <c r="AX45" s="141">
        <v>83953</v>
      </c>
      <c r="AY45" s="142">
        <f>RANK(AX45,$AX$17:$AX$153)</f>
        <v>84</v>
      </c>
      <c r="AZ45" s="141">
        <v>80226</v>
      </c>
      <c r="BA45" s="142">
        <f>RANK(AZ45,$AZ$17:$AZ$153)</f>
        <v>89</v>
      </c>
      <c r="BB45" s="141">
        <v>79202</v>
      </c>
      <c r="BC45" s="142">
        <f>RANK(BB45,$BB$17:$BB$153)</f>
        <v>91</v>
      </c>
      <c r="BD45" s="141">
        <v>69061</v>
      </c>
      <c r="BE45" s="142">
        <f>RANK(BD45,$BD$17:$BD$153)</f>
        <v>104</v>
      </c>
      <c r="BF45" s="141">
        <v>76621</v>
      </c>
      <c r="BG45" s="142">
        <f>RANK(BF45,$BF$17:$BF$153)</f>
        <v>94</v>
      </c>
      <c r="BH45" s="141">
        <v>85561</v>
      </c>
      <c r="BI45" s="142">
        <f>RANK(BH45,$BH$17:$BH$153)</f>
        <v>94</v>
      </c>
      <c r="BJ45" s="141">
        <v>102408</v>
      </c>
      <c r="BK45" s="142">
        <f>RANK(BJ45,$BJ$17:$BJ$153)</f>
        <v>94</v>
      </c>
      <c r="BL45" s="172">
        <v>100189.1</v>
      </c>
      <c r="BM45" s="142">
        <f>RANK(BL45,$BL$17:$BL$153)</f>
        <v>89</v>
      </c>
      <c r="BN45" s="239">
        <v>90393.7</v>
      </c>
      <c r="BO45" s="142">
        <f>RANK(BN45,$BN$17:$BN$153)</f>
        <v>88</v>
      </c>
      <c r="BP45" s="239">
        <v>87036.6</v>
      </c>
      <c r="BQ45" s="142">
        <f>RANK(BP45,$BP$17:$BP$153)</f>
        <v>88</v>
      </c>
      <c r="BR45" s="259">
        <v>87438.3</v>
      </c>
      <c r="BS45" s="142">
        <f>RANK(BR45,$BR$17:$BR$153)</f>
        <v>80</v>
      </c>
      <c r="BT45" s="259">
        <v>99487.5</v>
      </c>
      <c r="BU45" s="142">
        <f>RANK(BT45,$BT$17:$BT$153)</f>
        <v>72</v>
      </c>
      <c r="BX45" s="196">
        <v>36</v>
      </c>
      <c r="BY45" s="197"/>
      <c r="BZ45" s="197" t="s">
        <v>413</v>
      </c>
      <c r="CA45" s="204">
        <v>209502</v>
      </c>
      <c r="CB45" s="204"/>
      <c r="CC45" s="204">
        <v>227089</v>
      </c>
      <c r="CD45" s="204"/>
      <c r="CE45" s="204">
        <v>219814</v>
      </c>
      <c r="CF45" s="204"/>
      <c r="CG45" s="204">
        <v>248571</v>
      </c>
      <c r="CH45" s="204"/>
      <c r="CI45" s="204">
        <v>274756</v>
      </c>
      <c r="CJ45" s="204"/>
      <c r="CK45" s="204">
        <v>323754.7</v>
      </c>
      <c r="CL45" s="204"/>
      <c r="CM45" s="204">
        <v>252754</v>
      </c>
      <c r="CN45" s="204"/>
      <c r="CO45" s="207">
        <v>239681.6</v>
      </c>
      <c r="CP45" s="207"/>
      <c r="CQ45" s="207">
        <v>232254.1</v>
      </c>
      <c r="CS45" s="69">
        <v>40</v>
      </c>
      <c r="CT45" s="278" t="s">
        <v>526</v>
      </c>
      <c r="CU45" s="277">
        <v>166875</v>
      </c>
      <c r="CV45" s="277">
        <v>164684</v>
      </c>
      <c r="CW45" s="277">
        <v>170582</v>
      </c>
      <c r="CX45" s="277">
        <v>214485.8</v>
      </c>
      <c r="CY45" s="277">
        <v>230179.7</v>
      </c>
      <c r="CZ45" s="277">
        <v>200067.4</v>
      </c>
      <c r="DA45" s="277">
        <v>206309.6</v>
      </c>
      <c r="DB45" s="277">
        <v>195127.7</v>
      </c>
      <c r="DC45" s="277">
        <v>214776.6</v>
      </c>
    </row>
    <row r="46" spans="1:107" ht="25.5">
      <c r="A46" s="216" t="s">
        <v>21</v>
      </c>
      <c r="B46" s="140" t="s">
        <v>290</v>
      </c>
      <c r="C46" s="140" t="s">
        <v>360</v>
      </c>
      <c r="D46" s="141">
        <v>16885</v>
      </c>
      <c r="E46" s="142">
        <f>RANK(D46,$D$17:$D$153)</f>
        <v>27</v>
      </c>
      <c r="F46" s="141">
        <v>17045</v>
      </c>
      <c r="G46" s="142">
        <f>RANK(F46,$F$17:$F$153)</f>
        <v>30</v>
      </c>
      <c r="H46" s="141">
        <v>16991</v>
      </c>
      <c r="I46" s="142">
        <f>RANK(H46,$H$17:$H$153)</f>
        <v>30</v>
      </c>
      <c r="J46" s="141">
        <v>22538</v>
      </c>
      <c r="K46" s="142">
        <f>RANK(J46,$J$17:$J$153)</f>
        <v>24</v>
      </c>
      <c r="L46" s="141">
        <v>23186</v>
      </c>
      <c r="M46" s="142">
        <f>RANK(L46,$L$17:$L$153)</f>
        <v>26</v>
      </c>
      <c r="N46" s="141">
        <v>23800</v>
      </c>
      <c r="O46" s="142">
        <f>RANK(N46,$N$17:$N$153)</f>
        <v>76</v>
      </c>
      <c r="P46" s="141">
        <v>32267</v>
      </c>
      <c r="Q46" s="142">
        <f>RANK(P46,$P$17:$P$153)</f>
        <v>63</v>
      </c>
      <c r="R46" s="141">
        <v>33489</v>
      </c>
      <c r="S46" s="142">
        <f>RANK(R46,$R$17:$R$153)</f>
        <v>67</v>
      </c>
      <c r="T46" s="141">
        <v>37190</v>
      </c>
      <c r="U46" s="142">
        <f>RANK(T46,$T$17:$T$153)</f>
        <v>64</v>
      </c>
      <c r="V46" s="141">
        <v>45627</v>
      </c>
      <c r="W46" s="142">
        <f>RANK(V46,$V$17:$V$153)</f>
        <v>58</v>
      </c>
      <c r="X46" s="141">
        <v>39759</v>
      </c>
      <c r="Y46" s="142">
        <f>RANK(X46,$X$17:$X$153)</f>
        <v>74</v>
      </c>
      <c r="Z46" s="141">
        <v>42455</v>
      </c>
      <c r="AA46" s="142">
        <f>RANK(Z46,$Z$17:$Z$153)</f>
        <v>77</v>
      </c>
      <c r="AB46" s="141">
        <v>46752</v>
      </c>
      <c r="AC46" s="142">
        <f>RANK(AB46,$AB$17:$AB$153)</f>
        <v>68</v>
      </c>
      <c r="AD46" s="141">
        <v>52029</v>
      </c>
      <c r="AE46" s="142">
        <f>RANK(AD46,$AD$17:$AD$153)</f>
        <v>66</v>
      </c>
      <c r="AF46" s="141">
        <v>48887</v>
      </c>
      <c r="AG46" s="142">
        <f>RANK(AF46,$AF$17:$AF$153)</f>
        <v>77</v>
      </c>
      <c r="AH46" s="141">
        <v>41036</v>
      </c>
      <c r="AI46" s="142">
        <f>RANK(AH46,$AH$17:$AH$153)</f>
        <v>85</v>
      </c>
      <c r="AJ46" s="141">
        <v>41623</v>
      </c>
      <c r="AK46" s="142">
        <f>RANK(AJ46,$AJ$17:$AJ$153)</f>
        <v>90</v>
      </c>
      <c r="AL46" s="141">
        <v>39237</v>
      </c>
      <c r="AM46" s="142">
        <f>RANK(AL46,$AL$17:$AL$153)</f>
        <v>97</v>
      </c>
      <c r="AN46" s="141">
        <v>43673</v>
      </c>
      <c r="AO46" s="142">
        <f>RANK(AN46,$AN$17:$AN$153)</f>
        <v>95</v>
      </c>
      <c r="AP46" s="141">
        <v>49705</v>
      </c>
      <c r="AQ46" s="142">
        <f>RANK(AP46,$AP$17:$AP$153)</f>
        <v>93</v>
      </c>
      <c r="AR46" s="141">
        <v>64068</v>
      </c>
      <c r="AS46" s="142">
        <f>RANK(AR46,$AR$17:$AR$153)</f>
        <v>84</v>
      </c>
      <c r="AT46" s="141">
        <v>69002</v>
      </c>
      <c r="AU46" s="142">
        <f>RANK(AT46,$AT$17:$AT$153)</f>
        <v>91</v>
      </c>
      <c r="AV46" s="141">
        <v>76269</v>
      </c>
      <c r="AW46" s="142">
        <f>RANK(AV46,$AV$17:$AV$153)</f>
        <v>86</v>
      </c>
      <c r="AX46" s="141">
        <v>79056</v>
      </c>
      <c r="AY46" s="142">
        <f>RANK(AX46,$AX$17:$AX$153)</f>
        <v>91</v>
      </c>
      <c r="AZ46" s="141">
        <v>82620</v>
      </c>
      <c r="BA46" s="142">
        <f>RANK(AZ46,$AZ$17:$AZ$153)</f>
        <v>86</v>
      </c>
      <c r="BB46" s="141">
        <v>75545</v>
      </c>
      <c r="BC46" s="142">
        <f>RANK(BB46,$BB$17:$BB$153)</f>
        <v>98</v>
      </c>
      <c r="BD46" s="141">
        <v>71274</v>
      </c>
      <c r="BE46" s="142">
        <f>RANK(BD46,$BD$17:$BD$153)</f>
        <v>100</v>
      </c>
      <c r="BF46" s="141">
        <v>78866</v>
      </c>
      <c r="BG46" s="142">
        <f>RANK(BF46,$BF$17:$BF$153)</f>
        <v>90</v>
      </c>
      <c r="BH46" s="141">
        <v>85248</v>
      </c>
      <c r="BI46" s="142">
        <f>RANK(BH46,$BH$17:$BH$153)</f>
        <v>96</v>
      </c>
      <c r="BJ46" s="141">
        <v>99200</v>
      </c>
      <c r="BK46" s="142">
        <f>RANK(BJ46,$BJ$17:$BJ$153)</f>
        <v>97</v>
      </c>
      <c r="BL46" s="172">
        <v>98198.399999999994</v>
      </c>
      <c r="BM46" s="142">
        <f>RANK(BL46,$BL$17:$BL$153)</f>
        <v>91</v>
      </c>
      <c r="BN46" s="239">
        <v>77803.600000000006</v>
      </c>
      <c r="BO46" s="142">
        <f>RANK(BN46,$BN$17:$BN$153)</f>
        <v>93</v>
      </c>
      <c r="BP46" s="239">
        <v>84589.7</v>
      </c>
      <c r="BQ46" s="142">
        <f>RANK(BP46,$BP$17:$BP$153)</f>
        <v>90</v>
      </c>
      <c r="BR46" s="259">
        <v>75722.899999999994</v>
      </c>
      <c r="BS46" s="142">
        <f>RANK(BR46,$BR$17:$BR$153)</f>
        <v>91</v>
      </c>
      <c r="BT46" s="259">
        <v>99290.4</v>
      </c>
      <c r="BU46" s="142">
        <f>RANK(BT46,$BT$17:$BT$153)</f>
        <v>73</v>
      </c>
      <c r="BX46" s="196">
        <v>37</v>
      </c>
      <c r="BY46" s="197"/>
      <c r="BZ46" s="197" t="s">
        <v>414</v>
      </c>
      <c r="CA46" s="204">
        <v>202935</v>
      </c>
      <c r="CB46" s="204"/>
      <c r="CC46" s="204">
        <v>216634</v>
      </c>
      <c r="CD46" s="204"/>
      <c r="CE46" s="204">
        <v>205917</v>
      </c>
      <c r="CF46" s="204"/>
      <c r="CG46" s="204">
        <v>217155</v>
      </c>
      <c r="CH46" s="204"/>
      <c r="CI46" s="204">
        <v>230638</v>
      </c>
      <c r="CJ46" s="204"/>
      <c r="CK46" s="204">
        <v>279503.8</v>
      </c>
      <c r="CL46" s="204"/>
      <c r="CM46" s="204">
        <v>311649.5</v>
      </c>
      <c r="CN46" s="204"/>
      <c r="CO46" s="207">
        <v>230866.1</v>
      </c>
      <c r="CP46" s="207"/>
      <c r="CQ46" s="207">
        <v>231754.1</v>
      </c>
      <c r="CS46" s="69">
        <v>41</v>
      </c>
      <c r="CT46" s="278" t="s">
        <v>527</v>
      </c>
      <c r="CU46" s="277">
        <v>193623</v>
      </c>
      <c r="CV46" s="277">
        <v>189330</v>
      </c>
      <c r="CW46" s="277">
        <v>176730</v>
      </c>
      <c r="CX46" s="277">
        <v>234114.7</v>
      </c>
      <c r="CY46" s="277">
        <v>225263.5</v>
      </c>
      <c r="CZ46" s="277">
        <v>202914.5</v>
      </c>
      <c r="DA46" s="277">
        <v>195498.7</v>
      </c>
      <c r="DB46" s="277">
        <v>196011</v>
      </c>
      <c r="DC46" s="277">
        <v>212631.9</v>
      </c>
    </row>
    <row r="47" spans="1:107">
      <c r="A47" s="216" t="s">
        <v>167</v>
      </c>
      <c r="B47" s="140" t="s">
        <v>290</v>
      </c>
      <c r="C47" s="140" t="s">
        <v>360</v>
      </c>
      <c r="D47" s="141">
        <v>16059</v>
      </c>
      <c r="E47" s="142">
        <f>RANK(D47,$D$17:$D$153)</f>
        <v>29</v>
      </c>
      <c r="F47" s="141">
        <v>16758</v>
      </c>
      <c r="G47" s="142">
        <f>RANK(F47,$F$17:$F$153)</f>
        <v>31</v>
      </c>
      <c r="H47" s="141">
        <v>18158</v>
      </c>
      <c r="I47" s="142">
        <f>RANK(H47,$H$17:$H$153)</f>
        <v>29</v>
      </c>
      <c r="J47" s="141">
        <v>20604</v>
      </c>
      <c r="K47" s="142">
        <f>RANK(J47,$J$17:$J$153)</f>
        <v>26</v>
      </c>
      <c r="L47" s="141">
        <v>22639</v>
      </c>
      <c r="M47" s="142">
        <f>RANK(L47,$L$17:$L$153)</f>
        <v>27</v>
      </c>
      <c r="N47" s="141">
        <v>27387</v>
      </c>
      <c r="O47" s="142">
        <f>RANK(N47,$N$17:$N$153)</f>
        <v>68</v>
      </c>
      <c r="P47" s="141">
        <v>27482</v>
      </c>
      <c r="Q47" s="142">
        <f>RANK(P47,$P$17:$P$153)</f>
        <v>72</v>
      </c>
      <c r="R47" s="141">
        <v>30195</v>
      </c>
      <c r="S47" s="142">
        <f>RANK(R47,$R$17:$R$153)</f>
        <v>70</v>
      </c>
      <c r="T47" s="141">
        <v>31743</v>
      </c>
      <c r="U47" s="142">
        <f>RANK(T47,$T$17:$T$153)</f>
        <v>74</v>
      </c>
      <c r="V47" s="141">
        <v>43466</v>
      </c>
      <c r="W47" s="142">
        <f>RANK(V47,$V$17:$V$153)</f>
        <v>61</v>
      </c>
      <c r="X47" s="141">
        <v>43900</v>
      </c>
      <c r="Y47" s="142">
        <f>RANK(X47,$X$17:$X$153)</f>
        <v>65</v>
      </c>
      <c r="Z47" s="141">
        <v>43697</v>
      </c>
      <c r="AA47" s="142">
        <f>RANK(Z47,$Z$17:$Z$153)</f>
        <v>72</v>
      </c>
      <c r="AB47" s="141">
        <v>55133</v>
      </c>
      <c r="AC47" s="142">
        <f>RANK(AB47,$AB$17:$AB$153)</f>
        <v>59</v>
      </c>
      <c r="AD47" s="141">
        <v>50708</v>
      </c>
      <c r="AE47" s="142">
        <f>RANK(AD47,$AD$17:$AD$153)</f>
        <v>69</v>
      </c>
      <c r="AF47" s="141">
        <v>51205</v>
      </c>
      <c r="AG47" s="142">
        <f>RANK(AF47,$AF$17:$AF$153)</f>
        <v>73</v>
      </c>
      <c r="AH47" s="141"/>
      <c r="AI47" s="142" t="e">
        <f>RANK(AH47,$AH$17:$AH$153)</f>
        <v>#N/A</v>
      </c>
      <c r="AJ47" s="141">
        <v>55116</v>
      </c>
      <c r="AK47" s="142">
        <f>RANK(AJ47,$AJ$17:$AJ$153)</f>
        <v>69</v>
      </c>
      <c r="AL47" s="141">
        <v>55216</v>
      </c>
      <c r="AM47" s="142">
        <f>RANK(AL47,$AL$17:$AL$153)</f>
        <v>76</v>
      </c>
      <c r="AN47" s="141">
        <v>55175</v>
      </c>
      <c r="AO47" s="142">
        <f>RANK(AN47,$AN$17:$AN$153)</f>
        <v>78</v>
      </c>
      <c r="AP47" s="141">
        <v>61998</v>
      </c>
      <c r="AQ47" s="142">
        <f>RANK(AP47,$AP$17:$AP$153)</f>
        <v>78</v>
      </c>
      <c r="AR47" s="141">
        <v>62454</v>
      </c>
      <c r="AS47" s="142">
        <f>RANK(AR47,$AR$17:$AR$153)</f>
        <v>86</v>
      </c>
      <c r="AT47" s="141">
        <v>75205</v>
      </c>
      <c r="AU47" s="142">
        <f>RANK(AT47,$AT$17:$AT$153)</f>
        <v>82</v>
      </c>
      <c r="AV47" s="141">
        <v>63323</v>
      </c>
      <c r="AW47" s="142">
        <f>RANK(AV47,$AV$17:$AV$153)</f>
        <v>103</v>
      </c>
      <c r="AX47" s="141">
        <v>72770</v>
      </c>
      <c r="AY47" s="142">
        <f>RANK(AX47,$AX$17:$AX$153)</f>
        <v>94</v>
      </c>
      <c r="AZ47" s="141">
        <v>84651</v>
      </c>
      <c r="BA47" s="142">
        <f>RANK(AZ47,$AZ$17:$AZ$153)</f>
        <v>83</v>
      </c>
      <c r="BB47" s="141">
        <v>78489</v>
      </c>
      <c r="BC47" s="142">
        <f>RANK(BB47,$BB$17:$BB$153)</f>
        <v>92</v>
      </c>
      <c r="BD47" s="141">
        <v>86469</v>
      </c>
      <c r="BE47" s="142">
        <f>RANK(BD47,$BD$17:$BD$153)</f>
        <v>87</v>
      </c>
      <c r="BF47" s="141">
        <v>83024</v>
      </c>
      <c r="BG47" s="142">
        <f>RANK(BF47,$BF$17:$BF$153)</f>
        <v>87</v>
      </c>
      <c r="BH47" s="141">
        <v>88591</v>
      </c>
      <c r="BI47" s="142">
        <f>RANK(BH47,$BH$17:$BH$153)</f>
        <v>90</v>
      </c>
      <c r="BJ47" s="141">
        <v>106314</v>
      </c>
      <c r="BK47" s="142">
        <f>RANK(BJ47,$BJ$17:$BJ$153)</f>
        <v>89</v>
      </c>
      <c r="BL47" s="172">
        <v>113786</v>
      </c>
      <c r="BM47" s="142">
        <f>RANK(BL47,$BL$17:$BL$153)</f>
        <v>76</v>
      </c>
      <c r="BN47" s="239">
        <v>111820.6</v>
      </c>
      <c r="BO47" s="142">
        <f>RANK(BN47,$BN$17:$BN$153)</f>
        <v>69</v>
      </c>
      <c r="BP47" s="239">
        <v>109172.3</v>
      </c>
      <c r="BQ47" s="142">
        <f>RANK(BP47,$BP$17:$BP$153)</f>
        <v>68</v>
      </c>
      <c r="BR47" s="259">
        <v>102750.2</v>
      </c>
      <c r="BS47" s="142">
        <f>RANK(BR47,$BR$17:$BR$153)</f>
        <v>68</v>
      </c>
      <c r="BT47" s="259">
        <v>98098</v>
      </c>
      <c r="BU47" s="142">
        <f>RANK(BT47,$BT$17:$BT$153)</f>
        <v>75</v>
      </c>
      <c r="BX47" s="196">
        <v>38</v>
      </c>
      <c r="BY47" s="197"/>
      <c r="BZ47" s="197" t="s">
        <v>415</v>
      </c>
      <c r="CA47" s="204">
        <v>211640</v>
      </c>
      <c r="CB47" s="204"/>
      <c r="CC47" s="204">
        <v>232779</v>
      </c>
      <c r="CD47" s="204"/>
      <c r="CE47" s="204">
        <v>235393</v>
      </c>
      <c r="CF47" s="204"/>
      <c r="CG47" s="204">
        <v>235077</v>
      </c>
      <c r="CH47" s="204"/>
      <c r="CI47" s="204">
        <v>212449</v>
      </c>
      <c r="CJ47" s="204"/>
      <c r="CK47" s="204">
        <v>265828.40000000002</v>
      </c>
      <c r="CL47" s="204"/>
      <c r="CM47" s="204">
        <v>235981.1</v>
      </c>
      <c r="CN47" s="204"/>
      <c r="CO47" s="207">
        <v>238121.3</v>
      </c>
      <c r="CP47" s="207"/>
      <c r="CQ47" s="207">
        <v>228808.2</v>
      </c>
      <c r="CS47" s="69">
        <v>42</v>
      </c>
      <c r="CT47" s="278" t="s">
        <v>528</v>
      </c>
      <c r="CU47" s="277">
        <v>219814</v>
      </c>
      <c r="CV47" s="277">
        <v>248571</v>
      </c>
      <c r="CW47" s="277">
        <v>274756</v>
      </c>
      <c r="CX47" s="277">
        <v>323754.7</v>
      </c>
      <c r="CY47" s="277">
        <v>252754</v>
      </c>
      <c r="CZ47" s="277">
        <v>239681.6</v>
      </c>
      <c r="DA47" s="277">
        <v>232254.1</v>
      </c>
      <c r="DB47" s="277">
        <v>198845.5</v>
      </c>
      <c r="DC47" s="277">
        <v>212001.1</v>
      </c>
    </row>
    <row r="48" spans="1:107">
      <c r="A48" s="216" t="s">
        <v>342</v>
      </c>
      <c r="B48" s="140" t="s">
        <v>290</v>
      </c>
      <c r="C48" s="140" t="s">
        <v>360</v>
      </c>
      <c r="D48" s="141">
        <v>26924</v>
      </c>
      <c r="E48" s="142">
        <f>RANK(D48,$D$17:$D$153)</f>
        <v>17</v>
      </c>
      <c r="F48" s="141">
        <v>34398</v>
      </c>
      <c r="G48" s="142">
        <f>RANK(F48,$F$17:$F$153)</f>
        <v>16</v>
      </c>
      <c r="H48" s="141">
        <v>33144</v>
      </c>
      <c r="I48" s="142">
        <f>RANK(H48,$H$17:$H$153)</f>
        <v>17</v>
      </c>
      <c r="J48" s="141">
        <v>35407</v>
      </c>
      <c r="K48" s="142">
        <f>RANK(J48,$J$17:$J$153)</f>
        <v>18</v>
      </c>
      <c r="L48" s="141">
        <v>31072</v>
      </c>
      <c r="M48" s="142">
        <f>RANK(L48,$L$17:$L$153)</f>
        <v>21</v>
      </c>
      <c r="N48" s="141">
        <v>38891</v>
      </c>
      <c r="O48" s="142">
        <f>RANK(N48,$N$17:$N$153)</f>
        <v>49</v>
      </c>
      <c r="P48" s="141">
        <v>35891</v>
      </c>
      <c r="Q48" s="142">
        <f>RANK(P48,$P$17:$P$153)</f>
        <v>58</v>
      </c>
      <c r="R48" s="141">
        <v>38083</v>
      </c>
      <c r="S48" s="142">
        <f>RANK(R48,$R$17:$R$153)</f>
        <v>58</v>
      </c>
      <c r="T48" s="141">
        <v>43216</v>
      </c>
      <c r="U48" s="142">
        <f>RANK(T48,$T$17:$T$153)</f>
        <v>55</v>
      </c>
      <c r="V48" s="141">
        <v>44928</v>
      </c>
      <c r="W48" s="142">
        <f>RANK(V48,$V$17:$V$153)</f>
        <v>59</v>
      </c>
      <c r="X48" s="141">
        <v>47221</v>
      </c>
      <c r="Y48" s="142">
        <f>RANK(X48,$X$17:$X$153)</f>
        <v>58</v>
      </c>
      <c r="Z48" s="141">
        <v>52367</v>
      </c>
      <c r="AA48" s="142">
        <f>RANK(Z48,$Z$17:$Z$153)</f>
        <v>55</v>
      </c>
      <c r="AB48" s="141">
        <v>58798</v>
      </c>
      <c r="AC48" s="142">
        <f>RANK(AB48,$AB$17:$AB$153)</f>
        <v>55</v>
      </c>
      <c r="AD48" s="141">
        <v>65829</v>
      </c>
      <c r="AE48" s="142">
        <f>RANK(AD48,$AD$17:$AD$153)</f>
        <v>51</v>
      </c>
      <c r="AF48" s="141">
        <v>60112</v>
      </c>
      <c r="AG48" s="142">
        <f>RANK(AF48,$AF$17:$AF$153)</f>
        <v>63</v>
      </c>
      <c r="AH48" s="141">
        <v>55729</v>
      </c>
      <c r="AI48" s="142">
        <f>RANK(AH48,$AH$17:$AH$153)</f>
        <v>63</v>
      </c>
      <c r="AJ48" s="141">
        <v>58749</v>
      </c>
      <c r="AK48" s="142">
        <f>RANK(AJ48,$AJ$17:$AJ$153)</f>
        <v>64</v>
      </c>
      <c r="AL48" s="141">
        <v>59691</v>
      </c>
      <c r="AM48" s="142">
        <f>RANK(AL48,$AL$17:$AL$153)</f>
        <v>69</v>
      </c>
      <c r="AN48" s="141">
        <v>43226</v>
      </c>
      <c r="AO48" s="142">
        <f>RANK(AN48,$AN$17:$AN$153)</f>
        <v>97</v>
      </c>
      <c r="AP48" s="141">
        <v>62399</v>
      </c>
      <c r="AQ48" s="142">
        <f>RANK(AP48,$AP$17:$AP$153)</f>
        <v>77</v>
      </c>
      <c r="AR48" s="141">
        <v>60811</v>
      </c>
      <c r="AS48" s="142">
        <f>RANK(AR48,$AR$17:$AR$153)</f>
        <v>87</v>
      </c>
      <c r="AT48" s="141">
        <v>77087</v>
      </c>
      <c r="AU48" s="142">
        <f>RANK(AT48,$AT$17:$AT$153)</f>
        <v>79</v>
      </c>
      <c r="AV48" s="141">
        <v>60520</v>
      </c>
      <c r="AW48" s="142">
        <f>RANK(AV48,$AV$17:$AV$153)</f>
        <v>106</v>
      </c>
      <c r="AX48" s="141">
        <v>69942</v>
      </c>
      <c r="AY48" s="142">
        <f>RANK(AX48,$AX$17:$AX$153)</f>
        <v>98</v>
      </c>
      <c r="AZ48" s="141">
        <v>78232</v>
      </c>
      <c r="BA48" s="142">
        <f>RANK(AZ48,$AZ$17:$AZ$153)</f>
        <v>90</v>
      </c>
      <c r="BB48" s="141">
        <v>83428</v>
      </c>
      <c r="BC48" s="142">
        <f>RANK(BB48,$BB$17:$BB$153)</f>
        <v>84</v>
      </c>
      <c r="BD48" s="141">
        <v>70247</v>
      </c>
      <c r="BE48" s="142">
        <f>RANK(BD48,$BD$17:$BD$153)</f>
        <v>102</v>
      </c>
      <c r="BF48" s="141">
        <v>68924</v>
      </c>
      <c r="BG48" s="142">
        <f>RANK(BF48,$BF$17:$BF$153)</f>
        <v>106</v>
      </c>
      <c r="BH48" s="141">
        <v>92765</v>
      </c>
      <c r="BI48" s="142">
        <f>RANK(BH48,$BH$17:$BH$153)</f>
        <v>85</v>
      </c>
      <c r="BJ48" s="141">
        <v>128691</v>
      </c>
      <c r="BK48" s="142">
        <f>RANK(BJ48,$BJ$17:$BJ$153)</f>
        <v>73</v>
      </c>
      <c r="BL48" s="172">
        <v>118098.1</v>
      </c>
      <c r="BM48" s="142">
        <f>RANK(BL48,$BL$17:$BL$153)</f>
        <v>71</v>
      </c>
      <c r="BN48" s="239">
        <v>79493</v>
      </c>
      <c r="BO48" s="142">
        <f>RANK(BN48,$BN$17:$BN$153)</f>
        <v>92</v>
      </c>
      <c r="BP48" s="239">
        <v>91127.7</v>
      </c>
      <c r="BQ48" s="142">
        <f>RANK(BP48,$BP$17:$BP$153)</f>
        <v>81</v>
      </c>
      <c r="BR48" s="259">
        <v>96285.2</v>
      </c>
      <c r="BS48" s="142">
        <f>RANK(BR48,$BR$17:$BR$153)</f>
        <v>73</v>
      </c>
      <c r="BT48" s="259">
        <v>91610.7</v>
      </c>
      <c r="BU48" s="142">
        <f>RANK(BT48,$BT$17:$BT$153)</f>
        <v>81</v>
      </c>
      <c r="BX48" s="196">
        <v>39</v>
      </c>
      <c r="BY48" s="197"/>
      <c r="BZ48" s="197" t="s">
        <v>416</v>
      </c>
      <c r="CA48" s="204">
        <v>111129</v>
      </c>
      <c r="CB48" s="204"/>
      <c r="CC48" s="204">
        <v>124945</v>
      </c>
      <c r="CD48" s="204"/>
      <c r="CE48" s="204">
        <v>131210</v>
      </c>
      <c r="CF48" s="204"/>
      <c r="CG48" s="204">
        <v>137420</v>
      </c>
      <c r="CH48" s="204"/>
      <c r="CI48" s="204">
        <v>157053</v>
      </c>
      <c r="CJ48" s="204"/>
      <c r="CK48" s="204">
        <v>185091.3</v>
      </c>
      <c r="CL48" s="204"/>
      <c r="CM48" s="204">
        <v>179887.2</v>
      </c>
      <c r="CN48" s="204"/>
      <c r="CO48" s="207">
        <v>156861.5</v>
      </c>
      <c r="CP48" s="207"/>
      <c r="CQ48" s="207">
        <v>221386.9</v>
      </c>
      <c r="CS48" s="69">
        <v>43</v>
      </c>
      <c r="CT48" s="278" t="s">
        <v>529</v>
      </c>
      <c r="CU48" s="277">
        <v>200736</v>
      </c>
      <c r="CV48" s="277">
        <v>211981</v>
      </c>
      <c r="CW48" s="277">
        <v>217002</v>
      </c>
      <c r="CX48" s="277">
        <v>270106.59999999998</v>
      </c>
      <c r="CY48" s="277">
        <v>230577.8</v>
      </c>
      <c r="CZ48" s="277">
        <v>238860.5</v>
      </c>
      <c r="DA48" s="277">
        <v>265080.8</v>
      </c>
      <c r="DB48" s="277">
        <v>215562.9</v>
      </c>
      <c r="DC48" s="277">
        <v>206746.4</v>
      </c>
    </row>
    <row r="49" spans="1:108">
      <c r="A49" s="216" t="s">
        <v>128</v>
      </c>
      <c r="B49" s="140" t="s">
        <v>290</v>
      </c>
      <c r="C49" s="140" t="s">
        <v>360</v>
      </c>
      <c r="D49" s="141"/>
      <c r="E49" s="142" t="e">
        <f>RANK(D49,$D$17:$D$153)</f>
        <v>#N/A</v>
      </c>
      <c r="F49" s="141"/>
      <c r="G49" s="142" t="e">
        <f>RANK(F49,$F$17:$F$153)</f>
        <v>#N/A</v>
      </c>
      <c r="H49" s="141"/>
      <c r="I49" s="142" t="e">
        <f>RANK(H49,$H$17:$H$153)</f>
        <v>#N/A</v>
      </c>
      <c r="J49" s="141"/>
      <c r="K49" s="142" t="e">
        <f>RANK(J49,$J$17:$J$153)</f>
        <v>#N/A</v>
      </c>
      <c r="L49" s="141"/>
      <c r="M49" s="142" t="e">
        <f>RANK(L49,$L$17:$L$153)</f>
        <v>#N/A</v>
      </c>
      <c r="N49" s="141"/>
      <c r="O49" s="142" t="e">
        <f>RANK(N49,$N$17:$N$153)</f>
        <v>#N/A</v>
      </c>
      <c r="P49" s="141">
        <v>10523</v>
      </c>
      <c r="Q49" s="142">
        <f>RANK(P49,$P$17:$P$153)</f>
        <v>112</v>
      </c>
      <c r="R49" s="141">
        <v>10848</v>
      </c>
      <c r="S49" s="142">
        <f>RANK(R49,$R$17:$R$153)</f>
        <v>112</v>
      </c>
      <c r="T49" s="141">
        <v>9738</v>
      </c>
      <c r="U49" s="142">
        <f>RANK(T49,$T$17:$T$153)</f>
        <v>113</v>
      </c>
      <c r="V49" s="141">
        <v>11523</v>
      </c>
      <c r="W49" s="142">
        <f>RANK(V49,$V$17:$V$153)</f>
        <v>115</v>
      </c>
      <c r="X49" s="141">
        <v>13779</v>
      </c>
      <c r="Y49" s="142">
        <f>RANK(X49,$X$17:$X$153)</f>
        <v>112</v>
      </c>
      <c r="Z49" s="141">
        <v>22334</v>
      </c>
      <c r="AA49" s="142">
        <f>RANK(Z49,$Z$17:$Z$153)</f>
        <v>105</v>
      </c>
      <c r="AB49" s="141">
        <v>23736</v>
      </c>
      <c r="AC49" s="142">
        <f>RANK(AB49,$AB$17:$AB$153)</f>
        <v>113</v>
      </c>
      <c r="AD49" s="141">
        <v>20063</v>
      </c>
      <c r="AE49" s="142">
        <f>RANK(AD49,$AD$17:$AD$153)</f>
        <v>117</v>
      </c>
      <c r="AF49" s="141">
        <v>27410</v>
      </c>
      <c r="AG49" s="142">
        <f>RANK(AF49,$AF$17:$AF$153)</f>
        <v>107</v>
      </c>
      <c r="AH49" s="141">
        <v>29956</v>
      </c>
      <c r="AI49" s="142">
        <f>RANK(AH49,$AH$17:$AH$153)</f>
        <v>98</v>
      </c>
      <c r="AJ49" s="141">
        <v>38766</v>
      </c>
      <c r="AK49" s="142">
        <f>RANK(AJ49,$AJ$17:$AJ$153)</f>
        <v>94</v>
      </c>
      <c r="AL49" s="141">
        <v>39060</v>
      </c>
      <c r="AM49" s="142">
        <f>RANK(AL49,$AL$17:$AL$153)</f>
        <v>98</v>
      </c>
      <c r="AN49" s="141">
        <v>54600</v>
      </c>
      <c r="AO49" s="142">
        <f>RANK(AN49,$AN$17:$AN$153)</f>
        <v>80</v>
      </c>
      <c r="AP49" s="141">
        <v>45632</v>
      </c>
      <c r="AQ49" s="142">
        <f>RANK(AP49,$AP$17:$AP$153)</f>
        <v>98</v>
      </c>
      <c r="AR49" s="141">
        <v>52905</v>
      </c>
      <c r="AS49" s="142">
        <f>RANK(AR49,$AR$17:$AR$153)</f>
        <v>97</v>
      </c>
      <c r="AT49" s="141">
        <v>66876</v>
      </c>
      <c r="AU49" s="142">
        <f>RANK(AT49,$AT$17:$AT$153)</f>
        <v>94</v>
      </c>
      <c r="AV49" s="141">
        <v>76868</v>
      </c>
      <c r="AW49" s="142">
        <f>RANK(AV49,$AV$17:$AV$153)</f>
        <v>85</v>
      </c>
      <c r="AX49" s="141">
        <v>90600</v>
      </c>
      <c r="AY49" s="142">
        <f>RANK(AX49,$AX$17:$AX$153)</f>
        <v>78</v>
      </c>
      <c r="AZ49" s="141">
        <v>85694</v>
      </c>
      <c r="BA49" s="142">
        <f>RANK(AZ49,$AZ$17:$AZ$153)</f>
        <v>80</v>
      </c>
      <c r="BB49" s="141">
        <v>91298</v>
      </c>
      <c r="BC49" s="142">
        <f>RANK(BB49,$BB$17:$BB$153)</f>
        <v>77</v>
      </c>
      <c r="BD49" s="141">
        <v>78587</v>
      </c>
      <c r="BE49" s="142">
        <f>RANK(BD49,$BD$17:$BD$153)</f>
        <v>95</v>
      </c>
      <c r="BF49" s="141">
        <v>89358</v>
      </c>
      <c r="BG49" s="142">
        <f>RANK(BF49,$BF$17:$BF$153)</f>
        <v>81</v>
      </c>
      <c r="BH49" s="141">
        <v>94796</v>
      </c>
      <c r="BI49" s="142">
        <f>RANK(BH49,$BH$17:$BH$153)</f>
        <v>82</v>
      </c>
      <c r="BJ49" s="141">
        <v>129028</v>
      </c>
      <c r="BK49" s="142">
        <f>RANK(BJ49,$BJ$17:$BJ$153)</f>
        <v>72</v>
      </c>
      <c r="BL49" s="172">
        <v>106385.5</v>
      </c>
      <c r="BM49" s="142">
        <f>RANK(BL49,$BL$17:$BL$153)</f>
        <v>83</v>
      </c>
      <c r="BN49" s="239">
        <v>100326</v>
      </c>
      <c r="BO49" s="142">
        <f>RANK(BN49,$BN$17:$BN$153)</f>
        <v>79</v>
      </c>
      <c r="BP49" s="239">
        <v>90065.3</v>
      </c>
      <c r="BQ49" s="142">
        <f>RANK(BP49,$BP$17:$BP$153)</f>
        <v>83</v>
      </c>
      <c r="BR49" s="259">
        <v>79207</v>
      </c>
      <c r="BS49" s="142">
        <f>RANK(BR49,$BR$17:$BR$153)</f>
        <v>88</v>
      </c>
      <c r="BT49" s="259">
        <v>89527.4</v>
      </c>
      <c r="BU49" s="142">
        <f>RANK(BT49,$BT$17:$BT$153)</f>
        <v>83</v>
      </c>
      <c r="BX49" s="196">
        <v>40</v>
      </c>
      <c r="BY49" s="197"/>
      <c r="BZ49" s="197" t="s">
        <v>417</v>
      </c>
      <c r="CA49" s="204">
        <v>208705</v>
      </c>
      <c r="CB49" s="204"/>
      <c r="CC49" s="204">
        <v>200411</v>
      </c>
      <c r="CD49" s="204"/>
      <c r="CE49" s="204">
        <v>204715</v>
      </c>
      <c r="CF49" s="204"/>
      <c r="CG49" s="204">
        <v>208530</v>
      </c>
      <c r="CH49" s="204"/>
      <c r="CI49" s="204">
        <v>227266</v>
      </c>
      <c r="CJ49" s="204"/>
      <c r="CK49" s="204">
        <v>269091.5</v>
      </c>
      <c r="CL49" s="204"/>
      <c r="CM49" s="204">
        <v>226029.3</v>
      </c>
      <c r="CN49" s="204"/>
      <c r="CO49" s="207">
        <v>227341.6</v>
      </c>
      <c r="CP49" s="207"/>
      <c r="CQ49" s="207">
        <v>216258.4</v>
      </c>
      <c r="CS49" s="69">
        <v>44</v>
      </c>
      <c r="CT49" s="278" t="s">
        <v>530</v>
      </c>
      <c r="CU49" s="277">
        <v>204715</v>
      </c>
      <c r="CV49" s="277">
        <v>208530</v>
      </c>
      <c r="CW49" s="277">
        <v>227266</v>
      </c>
      <c r="CX49" s="277">
        <v>269091.5</v>
      </c>
      <c r="CY49" s="277">
        <v>226029.3</v>
      </c>
      <c r="CZ49" s="277">
        <v>227341.6</v>
      </c>
      <c r="DA49" s="277">
        <v>216258.4</v>
      </c>
      <c r="DB49" s="277">
        <v>191489.3</v>
      </c>
      <c r="DC49" s="277">
        <v>205211.7</v>
      </c>
    </row>
    <row r="50" spans="1:108">
      <c r="A50" s="216" t="s">
        <v>19</v>
      </c>
      <c r="B50" s="140" t="s">
        <v>290</v>
      </c>
      <c r="C50" s="140" t="s">
        <v>360</v>
      </c>
      <c r="D50" s="141"/>
      <c r="E50" s="142" t="e">
        <f>RANK(D50,$D$17:$D$153)</f>
        <v>#N/A</v>
      </c>
      <c r="F50" s="141"/>
      <c r="G50" s="142" t="e">
        <f>RANK(F50,$F$17:$F$153)</f>
        <v>#N/A</v>
      </c>
      <c r="H50" s="141">
        <v>13410</v>
      </c>
      <c r="I50" s="142">
        <f>RANK(H50,$H$17:$H$153)</f>
        <v>36</v>
      </c>
      <c r="J50" s="141">
        <v>14107</v>
      </c>
      <c r="K50" s="142">
        <f>RANK(J50,$J$17:$J$153)</f>
        <v>35</v>
      </c>
      <c r="L50" s="141"/>
      <c r="M50" s="142" t="e">
        <f>RANK(L50,$L$17:$L$153)</f>
        <v>#N/A</v>
      </c>
      <c r="N50" s="141">
        <v>19894</v>
      </c>
      <c r="O50" s="142">
        <f>RANK(N50,$N$17:$N$153)</f>
        <v>88</v>
      </c>
      <c r="P50" s="141">
        <v>21418</v>
      </c>
      <c r="Q50" s="142">
        <f>RANK(P50,$P$17:$P$153)</f>
        <v>87</v>
      </c>
      <c r="R50" s="141">
        <v>25570</v>
      </c>
      <c r="S50" s="142">
        <f>RANK(R50,$R$17:$R$153)</f>
        <v>80</v>
      </c>
      <c r="T50" s="141">
        <v>24845</v>
      </c>
      <c r="U50" s="142">
        <f>RANK(T50,$T$17:$T$153)</f>
        <v>88</v>
      </c>
      <c r="V50" s="141">
        <v>28021</v>
      </c>
      <c r="W50" s="142">
        <f>RANK(V50,$V$17:$V$153)</f>
        <v>87</v>
      </c>
      <c r="X50" s="141">
        <v>27531</v>
      </c>
      <c r="Y50" s="142">
        <f>RANK(X50,$X$17:$X$153)</f>
        <v>92</v>
      </c>
      <c r="Z50" s="141">
        <v>45334</v>
      </c>
      <c r="AA50" s="142">
        <f>RANK(Z50,$Z$17:$Z$153)</f>
        <v>70</v>
      </c>
      <c r="AB50" s="141">
        <v>36794</v>
      </c>
      <c r="AC50" s="142">
        <f>RANK(AB50,$AB$17:$AB$153)</f>
        <v>88</v>
      </c>
      <c r="AD50" s="141">
        <v>26847</v>
      </c>
      <c r="AE50" s="142">
        <f>RANK(AD50,$AD$17:$AD$153)</f>
        <v>107</v>
      </c>
      <c r="AF50" s="141">
        <v>37801</v>
      </c>
      <c r="AG50" s="142">
        <f>RANK(AF50,$AF$17:$AF$153)</f>
        <v>93</v>
      </c>
      <c r="AH50" s="141">
        <v>37630</v>
      </c>
      <c r="AI50" s="142">
        <f>RANK(AH50,$AH$17:$AH$153)</f>
        <v>88</v>
      </c>
      <c r="AJ50" s="141">
        <v>45296</v>
      </c>
      <c r="AK50" s="142">
        <f>RANK(AJ50,$AJ$17:$AJ$153)</f>
        <v>81</v>
      </c>
      <c r="AL50" s="141">
        <v>45808</v>
      </c>
      <c r="AM50" s="142">
        <f>RANK(AL50,$AL$17:$AL$153)</f>
        <v>86</v>
      </c>
      <c r="AN50" s="141">
        <v>45499</v>
      </c>
      <c r="AO50" s="142">
        <f>RANK(AN50,$AN$17:$AN$153)</f>
        <v>90</v>
      </c>
      <c r="AP50" s="141">
        <v>46332</v>
      </c>
      <c r="AQ50" s="142">
        <f>RANK(AP50,$AP$17:$AP$153)</f>
        <v>97</v>
      </c>
      <c r="AR50" s="141">
        <v>49708</v>
      </c>
      <c r="AS50" s="142">
        <f>RANK(AR50,$AR$17:$AR$153)</f>
        <v>101</v>
      </c>
      <c r="AT50" s="141">
        <v>51436</v>
      </c>
      <c r="AU50" s="142">
        <f>RANK(AT50,$AT$17:$AT$153)</f>
        <v>103</v>
      </c>
      <c r="AV50" s="141">
        <v>66462</v>
      </c>
      <c r="AW50" s="142">
        <f>RANK(AV50,$AV$17:$AV$153)</f>
        <v>97</v>
      </c>
      <c r="AX50" s="141">
        <v>72379</v>
      </c>
      <c r="AY50" s="142">
        <f>RANK(AX50,$AX$17:$AX$153)</f>
        <v>95</v>
      </c>
      <c r="AZ50" s="141">
        <v>50605</v>
      </c>
      <c r="BA50" s="142">
        <f>RANK(AZ50,$AZ$17:$AZ$153)</f>
        <v>115</v>
      </c>
      <c r="BB50" s="141">
        <v>70708</v>
      </c>
      <c r="BC50" s="142">
        <f>RANK(BB50,$BB$17:$BB$153)</f>
        <v>103</v>
      </c>
      <c r="BD50" s="141">
        <v>79832</v>
      </c>
      <c r="BE50" s="142">
        <f>RANK(BD50,$BD$17:$BD$153)</f>
        <v>92</v>
      </c>
      <c r="BF50" s="141">
        <v>78716</v>
      </c>
      <c r="BG50" s="142">
        <f>RANK(BF50,$BF$17:$BF$153)</f>
        <v>91</v>
      </c>
      <c r="BH50" s="141">
        <v>83321</v>
      </c>
      <c r="BI50" s="142">
        <f>RANK(BH50,$BH$17:$BH$153)</f>
        <v>98</v>
      </c>
      <c r="BJ50" s="141">
        <v>112998</v>
      </c>
      <c r="BK50" s="142">
        <f>RANK(BJ50,$BJ$17:$BJ$153)</f>
        <v>83</v>
      </c>
      <c r="BL50" s="172">
        <v>133580.6</v>
      </c>
      <c r="BM50" s="142">
        <f>RANK(BL50,$BL$17:$BL$153)</f>
        <v>63</v>
      </c>
      <c r="BN50" s="239">
        <v>85316.5</v>
      </c>
      <c r="BO50" s="142">
        <f>RANK(BN50,$BN$17:$BN$153)</f>
        <v>90</v>
      </c>
      <c r="BP50" s="239">
        <v>87942.399999999994</v>
      </c>
      <c r="BQ50" s="142">
        <f>RANK(BP50,$BP$17:$BP$153)</f>
        <v>86</v>
      </c>
      <c r="BR50" s="259">
        <v>84914.6</v>
      </c>
      <c r="BS50" s="142">
        <f>RANK(BR50,$BR$17:$BR$153)</f>
        <v>82</v>
      </c>
      <c r="BT50" s="259">
        <v>87277.8</v>
      </c>
      <c r="BU50" s="142">
        <f>RANK(BT50,$BT$17:$BT$153)</f>
        <v>85</v>
      </c>
      <c r="BX50" s="196"/>
      <c r="BY50" s="197"/>
      <c r="BZ50" s="197" t="s">
        <v>375</v>
      </c>
      <c r="CA50" s="205"/>
      <c r="CB50" s="205"/>
      <c r="CC50" s="205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05"/>
      <c r="CS50" s="69">
        <v>45</v>
      </c>
      <c r="CT50" s="278" t="s">
        <v>531</v>
      </c>
      <c r="CU50" s="277">
        <v>184179</v>
      </c>
      <c r="CV50" s="277">
        <v>182944</v>
      </c>
      <c r="CW50" s="277">
        <v>180128</v>
      </c>
      <c r="CX50" s="277">
        <v>233070.6</v>
      </c>
      <c r="CY50" s="277">
        <v>227332.5</v>
      </c>
      <c r="CZ50" s="277">
        <v>188534.5</v>
      </c>
      <c r="DA50" s="277">
        <v>201759.1</v>
      </c>
      <c r="DB50" s="277">
        <v>199019</v>
      </c>
      <c r="DC50" s="277">
        <v>203232.9</v>
      </c>
    </row>
    <row r="51" spans="1:108">
      <c r="A51" s="216" t="s">
        <v>117</v>
      </c>
      <c r="B51" s="140" t="s">
        <v>290</v>
      </c>
      <c r="C51" s="140" t="s">
        <v>360</v>
      </c>
      <c r="D51" s="141">
        <v>11282</v>
      </c>
      <c r="E51" s="142">
        <f>RANK(D51,$D$17:$D$153)</f>
        <v>34</v>
      </c>
      <c r="F51" s="141">
        <v>12987</v>
      </c>
      <c r="G51" s="142">
        <f>RANK(F51,$F$17:$F$153)</f>
        <v>35</v>
      </c>
      <c r="H51" s="141">
        <v>13896</v>
      </c>
      <c r="I51" s="142">
        <f>RANK(H51,$H$17:$H$153)</f>
        <v>35</v>
      </c>
      <c r="J51" s="141">
        <v>13703</v>
      </c>
      <c r="K51" s="142">
        <f>RANK(J51,$J$17:$J$153)</f>
        <v>36</v>
      </c>
      <c r="L51" s="141">
        <v>16206</v>
      </c>
      <c r="M51" s="142">
        <f>RANK(L51,$L$17:$L$153)</f>
        <v>34</v>
      </c>
      <c r="N51" s="141">
        <v>21607</v>
      </c>
      <c r="O51" s="142">
        <f>RANK(N51,$N$17:$N$153)</f>
        <v>84</v>
      </c>
      <c r="P51" s="141">
        <v>22588</v>
      </c>
      <c r="Q51" s="142">
        <f>RANK(P51,$P$17:$P$153)</f>
        <v>81</v>
      </c>
      <c r="R51" s="141">
        <v>28148</v>
      </c>
      <c r="S51" s="142">
        <f>RANK(R51,$R$17:$R$153)</f>
        <v>73</v>
      </c>
      <c r="T51" s="141">
        <v>27547</v>
      </c>
      <c r="U51" s="142">
        <f>RANK(T51,$T$17:$T$153)</f>
        <v>83</v>
      </c>
      <c r="V51" s="141">
        <v>28591</v>
      </c>
      <c r="W51" s="142">
        <f>RANK(V51,$V$17:$V$153)</f>
        <v>85</v>
      </c>
      <c r="X51" s="141">
        <v>29943</v>
      </c>
      <c r="Y51" s="142">
        <f>RANK(X51,$X$17:$X$153)</f>
        <v>86</v>
      </c>
      <c r="Z51" s="141">
        <v>33381</v>
      </c>
      <c r="AA51" s="142">
        <f>RANK(Z51,$Z$17:$Z$153)</f>
        <v>93</v>
      </c>
      <c r="AB51" s="141">
        <v>35209</v>
      </c>
      <c r="AC51" s="142">
        <f>RANK(AB51,$AB$17:$AB$153)</f>
        <v>93</v>
      </c>
      <c r="AD51" s="141">
        <v>37465</v>
      </c>
      <c r="AE51" s="142">
        <f>RANK(AD51,$AD$17:$AD$153)</f>
        <v>89</v>
      </c>
      <c r="AF51" s="141">
        <v>44846</v>
      </c>
      <c r="AG51" s="142">
        <f>RANK(AF51,$AF$17:$AF$153)</f>
        <v>84</v>
      </c>
      <c r="AH51" s="141">
        <v>48550</v>
      </c>
      <c r="AI51" s="142">
        <f>RANK(AH51,$AH$17:$AH$153)</f>
        <v>73</v>
      </c>
      <c r="AJ51" s="141">
        <v>65399</v>
      </c>
      <c r="AK51" s="142">
        <f>RANK(AJ51,$AJ$17:$AJ$153)</f>
        <v>59</v>
      </c>
      <c r="AL51" s="141">
        <v>66250</v>
      </c>
      <c r="AM51" s="142">
        <f>RANK(AL51,$AL$17:$AL$153)</f>
        <v>63</v>
      </c>
      <c r="AN51" s="141">
        <v>77780</v>
      </c>
      <c r="AO51" s="142">
        <f>RANK(AN51,$AN$17:$AN$153)</f>
        <v>58</v>
      </c>
      <c r="AP51" s="141">
        <v>65817</v>
      </c>
      <c r="AQ51" s="142">
        <f>RANK(AP51,$AP$17:$AP$153)</f>
        <v>74</v>
      </c>
      <c r="AR51" s="141">
        <v>83810</v>
      </c>
      <c r="AS51" s="142">
        <f>RANK(AR51,$AR$17:$AR$153)</f>
        <v>70</v>
      </c>
      <c r="AT51" s="141">
        <v>96115</v>
      </c>
      <c r="AU51" s="142">
        <f>RANK(AT51,$AT$17:$AT$153)</f>
        <v>61</v>
      </c>
      <c r="AV51" s="141">
        <v>92974</v>
      </c>
      <c r="AW51" s="142">
        <f>RANK(AV51,$AV$17:$AV$153)</f>
        <v>68</v>
      </c>
      <c r="AX51" s="141">
        <v>94711</v>
      </c>
      <c r="AY51" s="142">
        <f>RANK(AX51,$AX$17:$AX$153)</f>
        <v>76</v>
      </c>
      <c r="AZ51" s="141">
        <v>88852</v>
      </c>
      <c r="BA51" s="142">
        <f>RANK(AZ51,$AZ$17:$AZ$153)</f>
        <v>76</v>
      </c>
      <c r="BB51" s="141">
        <v>100150</v>
      </c>
      <c r="BC51" s="142">
        <f>RANK(BB51,$BB$17:$BB$153)</f>
        <v>72</v>
      </c>
      <c r="BD51" s="141">
        <v>99200</v>
      </c>
      <c r="BE51" s="142">
        <f>RANK(BD51,$BD$17:$BD$153)</f>
        <v>72</v>
      </c>
      <c r="BF51" s="141">
        <v>98144</v>
      </c>
      <c r="BG51" s="142">
        <f>RANK(BF51,$BF$17:$BF$153)</f>
        <v>73</v>
      </c>
      <c r="BH51" s="141">
        <v>100537</v>
      </c>
      <c r="BI51" s="142">
        <f>RANK(BH51,$BH$17:$BH$153)</f>
        <v>74</v>
      </c>
      <c r="BJ51" s="141">
        <v>131235</v>
      </c>
      <c r="BK51" s="142">
        <f>RANK(BJ51,$BJ$17:$BJ$153)</f>
        <v>71</v>
      </c>
      <c r="BL51" s="172">
        <v>131890.4</v>
      </c>
      <c r="BM51" s="142">
        <f>RANK(BL51,$BL$17:$BL$153)</f>
        <v>65</v>
      </c>
      <c r="BN51" s="225"/>
      <c r="BO51" s="142" t="e">
        <f>RANK(BN51,$BN$17:$BN$153)</f>
        <v>#N/A</v>
      </c>
      <c r="BP51" s="225"/>
      <c r="BQ51" s="142" t="e">
        <f>RANK(BP51,$BP$17:$BP$153)</f>
        <v>#N/A</v>
      </c>
      <c r="BR51" s="259">
        <v>84446.3</v>
      </c>
      <c r="BS51" s="142">
        <f>RANK(BR51,$BR$17:$BR$153)</f>
        <v>84</v>
      </c>
      <c r="BT51" s="259">
        <v>85232.8</v>
      </c>
      <c r="BU51" s="142">
        <f>RANK(BT51,$BT$17:$BT$153)</f>
        <v>86</v>
      </c>
      <c r="BX51" s="196">
        <v>41</v>
      </c>
      <c r="BY51" s="197"/>
      <c r="BZ51" s="197" t="s">
        <v>418</v>
      </c>
      <c r="CA51" s="204">
        <v>198224</v>
      </c>
      <c r="CB51" s="204"/>
      <c r="CC51" s="204">
        <v>188266</v>
      </c>
      <c r="CD51" s="204"/>
      <c r="CE51" s="204">
        <v>184560</v>
      </c>
      <c r="CF51" s="204"/>
      <c r="CG51" s="204">
        <v>210499</v>
      </c>
      <c r="CH51" s="204"/>
      <c r="CI51" s="204">
        <v>211985</v>
      </c>
      <c r="CJ51" s="204"/>
      <c r="CK51" s="204">
        <v>212488.1</v>
      </c>
      <c r="CL51" s="204"/>
      <c r="CM51" s="204">
        <v>230269.8</v>
      </c>
      <c r="CN51" s="204"/>
      <c r="CO51" s="207">
        <v>326454.8</v>
      </c>
      <c r="CP51" s="207"/>
      <c r="CQ51" s="207">
        <v>210483</v>
      </c>
      <c r="CS51" s="69">
        <v>46</v>
      </c>
      <c r="CT51" s="278" t="s">
        <v>532</v>
      </c>
      <c r="CU51" s="277">
        <v>128887</v>
      </c>
      <c r="CV51" s="277">
        <v>151509</v>
      </c>
      <c r="CW51" s="277">
        <v>160328</v>
      </c>
      <c r="CX51" s="277">
        <v>223321.7</v>
      </c>
      <c r="CY51" s="277">
        <v>192868.1</v>
      </c>
      <c r="CZ51" s="277">
        <v>190250.6</v>
      </c>
      <c r="DA51" s="277">
        <v>234211.8</v>
      </c>
      <c r="DB51" s="277">
        <v>165124.20000000001</v>
      </c>
      <c r="DC51" s="277">
        <v>186308.9</v>
      </c>
    </row>
    <row r="52" spans="1:108">
      <c r="A52" s="216" t="s">
        <v>142</v>
      </c>
      <c r="B52" s="140" t="s">
        <v>290</v>
      </c>
      <c r="C52" s="140" t="s">
        <v>360</v>
      </c>
      <c r="D52" s="141"/>
      <c r="E52" s="142" t="e">
        <f>RANK(D52,$D$17:$D$153)</f>
        <v>#N/A</v>
      </c>
      <c r="F52" s="141"/>
      <c r="G52" s="142" t="e">
        <f>RANK(F52,$F$17:$F$153)</f>
        <v>#N/A</v>
      </c>
      <c r="H52" s="141"/>
      <c r="I52" s="142" t="e">
        <f>RANK(H52,$H$17:$H$153)</f>
        <v>#N/A</v>
      </c>
      <c r="J52" s="141"/>
      <c r="K52" s="142" t="e">
        <f>RANK(J52,$J$17:$J$153)</f>
        <v>#N/A</v>
      </c>
      <c r="L52" s="141"/>
      <c r="M52" s="142" t="e">
        <f>RANK(L52,$L$17:$L$153)</f>
        <v>#N/A</v>
      </c>
      <c r="N52" s="141"/>
      <c r="O52" s="142" t="e">
        <f>RANK(N52,$N$17:$N$153)</f>
        <v>#N/A</v>
      </c>
      <c r="P52" s="141">
        <v>13124</v>
      </c>
      <c r="Q52" s="142">
        <f>RANK(P52,$P$17:$P$153)</f>
        <v>105</v>
      </c>
      <c r="R52" s="141">
        <v>12490</v>
      </c>
      <c r="S52" s="142">
        <f>RANK(R52,$R$17:$R$153)</f>
        <v>109</v>
      </c>
      <c r="T52" s="141">
        <v>15849</v>
      </c>
      <c r="U52" s="142">
        <f>RANK(T52,$T$17:$T$153)</f>
        <v>105</v>
      </c>
      <c r="V52" s="141">
        <v>17106</v>
      </c>
      <c r="W52" s="142">
        <f>RANK(V52,$V$17:$V$153)</f>
        <v>105</v>
      </c>
      <c r="X52" s="141">
        <v>18529</v>
      </c>
      <c r="Y52" s="142">
        <f>RANK(X52,$X$17:$X$153)</f>
        <v>105</v>
      </c>
      <c r="Z52" s="141">
        <v>19041</v>
      </c>
      <c r="AA52" s="142">
        <f>RANK(Z52,$Z$17:$Z$153)</f>
        <v>108</v>
      </c>
      <c r="AB52" s="141">
        <v>25647</v>
      </c>
      <c r="AC52" s="142">
        <f>RANK(AB52,$AB$17:$AB$153)</f>
        <v>105</v>
      </c>
      <c r="AD52" s="141">
        <v>22648</v>
      </c>
      <c r="AE52" s="142">
        <f>RANK(AD52,$AD$17:$AD$153)</f>
        <v>114</v>
      </c>
      <c r="AF52" s="141">
        <v>26051</v>
      </c>
      <c r="AG52" s="142">
        <f>RANK(AF52,$AF$17:$AF$153)</f>
        <v>109</v>
      </c>
      <c r="AH52" s="141">
        <v>27631</v>
      </c>
      <c r="AI52" s="142">
        <f>RANK(AH52,$AH$17:$AH$153)</f>
        <v>102</v>
      </c>
      <c r="AJ52" s="141">
        <v>31774</v>
      </c>
      <c r="AK52" s="142">
        <f>RANK(AJ52,$AJ$17:$AJ$153)</f>
        <v>100</v>
      </c>
      <c r="AL52" s="141">
        <v>29243</v>
      </c>
      <c r="AM52" s="142">
        <f>RANK(AL52,$AL$17:$AL$153)</f>
        <v>109</v>
      </c>
      <c r="AN52" s="141">
        <v>32580</v>
      </c>
      <c r="AO52" s="142">
        <f>RANK(AN52,$AN$17:$AN$153)</f>
        <v>109</v>
      </c>
      <c r="AP52" s="141">
        <v>39532</v>
      </c>
      <c r="AQ52" s="142">
        <f>RANK(AP52,$AP$17:$AP$153)</f>
        <v>107</v>
      </c>
      <c r="AR52" s="141">
        <v>44686</v>
      </c>
      <c r="AS52" s="142">
        <f>RANK(AR52,$AR$17:$AR$153)</f>
        <v>107</v>
      </c>
      <c r="AT52" s="141">
        <v>42579</v>
      </c>
      <c r="AU52" s="142">
        <f>RANK(AT52,$AT$17:$AT$153)</f>
        <v>111</v>
      </c>
      <c r="AV52" s="141">
        <v>52056</v>
      </c>
      <c r="AW52" s="142">
        <f>RANK(AV52,$AV$17:$AV$153)</f>
        <v>109</v>
      </c>
      <c r="AX52" s="141">
        <v>64682</v>
      </c>
      <c r="AY52" s="142">
        <f>RANK(AX52,$AX$17:$AX$153)</f>
        <v>107</v>
      </c>
      <c r="AZ52" s="141">
        <v>57517</v>
      </c>
      <c r="BA52" s="142">
        <f>RANK(AZ52,$AZ$17:$AZ$153)</f>
        <v>111</v>
      </c>
      <c r="BB52" s="141">
        <v>63483</v>
      </c>
      <c r="BC52" s="142">
        <f>RANK(BB52,$BB$17:$BB$153)</f>
        <v>108</v>
      </c>
      <c r="BD52" s="141">
        <v>68305</v>
      </c>
      <c r="BE52" s="142">
        <f>RANK(BD52,$BD$17:$BD$153)</f>
        <v>105</v>
      </c>
      <c r="BF52" s="141">
        <v>72727</v>
      </c>
      <c r="BG52" s="142">
        <f>RANK(BF52,$BF$17:$BF$153)</f>
        <v>100</v>
      </c>
      <c r="BH52" s="141">
        <v>76917</v>
      </c>
      <c r="BI52" s="142">
        <f>RANK(BH52,$BH$17:$BH$153)</f>
        <v>105</v>
      </c>
      <c r="BJ52" s="141">
        <v>110247</v>
      </c>
      <c r="BK52" s="142">
        <f>RANK(BJ52,$BJ$17:$BJ$153)</f>
        <v>86</v>
      </c>
      <c r="BL52" s="225"/>
      <c r="BM52" s="142" t="e">
        <f>RANK(BL52,$BL$17:$BL$153)</f>
        <v>#N/A</v>
      </c>
      <c r="BN52" s="225"/>
      <c r="BO52" s="142" t="e">
        <f>RANK(BN52,$BN$17:$BN$153)</f>
        <v>#N/A</v>
      </c>
      <c r="BP52" s="225"/>
      <c r="BQ52" s="142" t="e">
        <f>RANK(BP52,$BP$17:$BP$153)</f>
        <v>#N/A</v>
      </c>
      <c r="BR52" s="259">
        <v>72714.100000000006</v>
      </c>
      <c r="BS52" s="142">
        <f>RANK(BR52,$BR$17:$BR$153)</f>
        <v>93</v>
      </c>
      <c r="BT52" s="259">
        <v>84461.6</v>
      </c>
      <c r="BU52" s="142">
        <f>RANK(BT52,$BT$17:$BT$153)</f>
        <v>88</v>
      </c>
      <c r="BX52" s="196">
        <v>42</v>
      </c>
      <c r="BY52" s="197"/>
      <c r="BZ52" s="197" t="s">
        <v>419</v>
      </c>
      <c r="CA52" s="204">
        <v>165709</v>
      </c>
      <c r="CB52" s="204"/>
      <c r="CC52" s="204">
        <v>153680</v>
      </c>
      <c r="CD52" s="204"/>
      <c r="CE52" s="204">
        <v>166875</v>
      </c>
      <c r="CF52" s="204"/>
      <c r="CG52" s="204">
        <v>164684</v>
      </c>
      <c r="CH52" s="204"/>
      <c r="CI52" s="204">
        <v>170582</v>
      </c>
      <c r="CJ52" s="204"/>
      <c r="CK52" s="204">
        <v>214485.8</v>
      </c>
      <c r="CL52" s="204"/>
      <c r="CM52" s="204">
        <v>230179.7</v>
      </c>
      <c r="CN52" s="204"/>
      <c r="CO52" s="207">
        <v>200067.4</v>
      </c>
      <c r="CP52" s="207"/>
      <c r="CQ52" s="207">
        <v>206309.6</v>
      </c>
      <c r="CS52" s="69">
        <v>47</v>
      </c>
      <c r="CT52" s="278" t="s">
        <v>533</v>
      </c>
      <c r="CU52" s="277">
        <v>193003</v>
      </c>
      <c r="CV52" s="277">
        <v>208394</v>
      </c>
      <c r="CW52" s="277">
        <v>209434</v>
      </c>
      <c r="CX52" s="277">
        <v>223304.2</v>
      </c>
      <c r="CY52" s="277">
        <v>216018.6</v>
      </c>
      <c r="CZ52" s="277">
        <v>202518.9</v>
      </c>
      <c r="DA52" s="277">
        <v>202656.7</v>
      </c>
      <c r="DB52" s="277">
        <v>178859.6</v>
      </c>
      <c r="DC52" s="277">
        <v>178885.3</v>
      </c>
    </row>
    <row r="53" spans="1:108">
      <c r="A53" s="216" t="s">
        <v>166</v>
      </c>
      <c r="B53" s="140" t="s">
        <v>290</v>
      </c>
      <c r="C53" s="140" t="s">
        <v>360</v>
      </c>
      <c r="D53" s="141">
        <v>11904</v>
      </c>
      <c r="E53" s="142">
        <f>RANK(D53,$D$17:$D$153)</f>
        <v>33</v>
      </c>
      <c r="F53" s="141"/>
      <c r="G53" s="142" t="e">
        <f>RANK(F53,$F$17:$F$153)</f>
        <v>#N/A</v>
      </c>
      <c r="H53" s="141"/>
      <c r="I53" s="142" t="e">
        <f>RANK(H53,$H$17:$H$153)</f>
        <v>#N/A</v>
      </c>
      <c r="J53" s="141"/>
      <c r="K53" s="142" t="e">
        <f>RANK(J53,$J$17:$J$153)</f>
        <v>#N/A</v>
      </c>
      <c r="L53" s="141"/>
      <c r="M53" s="142" t="e">
        <f>RANK(L53,$L$17:$L$153)</f>
        <v>#N/A</v>
      </c>
      <c r="N53" s="141">
        <v>17185</v>
      </c>
      <c r="O53" s="142">
        <f>RANK(N53,$N$17:$N$153)</f>
        <v>96</v>
      </c>
      <c r="P53" s="141">
        <v>17479</v>
      </c>
      <c r="Q53" s="142">
        <f>RANK(P53,$P$17:$P$153)</f>
        <v>94</v>
      </c>
      <c r="R53" s="141">
        <v>20202</v>
      </c>
      <c r="S53" s="142">
        <f>RANK(R53,$R$17:$R$153)</f>
        <v>94</v>
      </c>
      <c r="T53" s="141">
        <v>22154</v>
      </c>
      <c r="U53" s="142">
        <f>RANK(T53,$T$17:$T$153)</f>
        <v>95</v>
      </c>
      <c r="V53" s="141">
        <v>23096</v>
      </c>
      <c r="W53" s="142">
        <f>RANK(V53,$V$17:$V$153)</f>
        <v>97</v>
      </c>
      <c r="X53" s="141">
        <v>20404</v>
      </c>
      <c r="Y53" s="142">
        <f>RANK(X53,$X$17:$X$153)</f>
        <v>102</v>
      </c>
      <c r="Z53" s="141">
        <v>25272</v>
      </c>
      <c r="AA53" s="142">
        <f>RANK(Z53,$Z$17:$Z$153)</f>
        <v>102</v>
      </c>
      <c r="AB53" s="141">
        <v>29238</v>
      </c>
      <c r="AC53" s="142">
        <f>RANK(AB53,$AB$17:$AB$153)</f>
        <v>101</v>
      </c>
      <c r="AD53" s="141">
        <v>28616</v>
      </c>
      <c r="AE53" s="142">
        <f>RANK(AD53,$AD$17:$AD$153)</f>
        <v>102</v>
      </c>
      <c r="AF53" s="141">
        <v>31445</v>
      </c>
      <c r="AG53" s="142">
        <f>RANK(AF53,$AF$17:$AF$153)</f>
        <v>101</v>
      </c>
      <c r="AH53" s="141">
        <v>36345</v>
      </c>
      <c r="AI53" s="142">
        <f>RANK(AH53,$AH$17:$AH$153)</f>
        <v>92</v>
      </c>
      <c r="AJ53" s="141">
        <v>41517</v>
      </c>
      <c r="AK53" s="142">
        <f>RANK(AJ53,$AJ$17:$AJ$153)</f>
        <v>91</v>
      </c>
      <c r="AL53" s="141">
        <v>46227</v>
      </c>
      <c r="AM53" s="142">
        <f>RANK(AL53,$AL$17:$AL$153)</f>
        <v>85</v>
      </c>
      <c r="AN53" s="141">
        <v>47356</v>
      </c>
      <c r="AO53" s="142">
        <f>RANK(AN53,$AN$17:$AN$153)</f>
        <v>87</v>
      </c>
      <c r="AP53" s="141">
        <v>52933</v>
      </c>
      <c r="AQ53" s="142">
        <f>RANK(AP53,$AP$17:$AP$153)</f>
        <v>86</v>
      </c>
      <c r="AR53" s="141">
        <v>60241</v>
      </c>
      <c r="AS53" s="142">
        <f>RANK(AR53,$AR$17:$AR$153)</f>
        <v>88</v>
      </c>
      <c r="AT53" s="141">
        <v>69712</v>
      </c>
      <c r="AU53" s="142">
        <f>RANK(AT53,$AT$17:$AT$153)</f>
        <v>90</v>
      </c>
      <c r="AV53" s="141">
        <v>81129</v>
      </c>
      <c r="AW53" s="142">
        <f>RANK(AV53,$AV$17:$AV$153)</f>
        <v>79</v>
      </c>
      <c r="AX53" s="141">
        <v>95051</v>
      </c>
      <c r="AY53" s="142">
        <f>RANK(AX53,$AX$17:$AX$153)</f>
        <v>74</v>
      </c>
      <c r="AZ53" s="141">
        <v>99100</v>
      </c>
      <c r="BA53" s="142">
        <f>RANK(AZ53,$AZ$17:$AZ$153)</f>
        <v>72</v>
      </c>
      <c r="BB53" s="141">
        <v>114647</v>
      </c>
      <c r="BC53" s="142">
        <f>RANK(BB53,$BB$17:$BB$153)</f>
        <v>64</v>
      </c>
      <c r="BD53" s="141">
        <v>106778</v>
      </c>
      <c r="BE53" s="142">
        <f>RANK(BD53,$BD$17:$BD$153)</f>
        <v>70</v>
      </c>
      <c r="BF53" s="141">
        <v>100157</v>
      </c>
      <c r="BG53" s="142">
        <f>RANK(BF53,$BF$17:$BF$153)</f>
        <v>71</v>
      </c>
      <c r="BH53" s="141">
        <v>112377</v>
      </c>
      <c r="BI53" s="142">
        <f>RANK(BH53,$BH$17:$BH$153)</f>
        <v>66</v>
      </c>
      <c r="BJ53" s="141">
        <v>119780</v>
      </c>
      <c r="BK53" s="142">
        <f>RANK(BJ53,$BJ$17:$BJ$153)</f>
        <v>77</v>
      </c>
      <c r="BL53" s="172">
        <v>102646.2</v>
      </c>
      <c r="BM53" s="142">
        <f>RANK(BL53,$BL$17:$BL$153)</f>
        <v>86</v>
      </c>
      <c r="BN53" s="239">
        <v>84870.6</v>
      </c>
      <c r="BO53" s="142">
        <f>RANK(BN53,$BN$17:$BN$153)</f>
        <v>91</v>
      </c>
      <c r="BP53" s="239">
        <v>90967.6</v>
      </c>
      <c r="BQ53" s="142">
        <f>RANK(BP53,$BP$17:$BP$153)</f>
        <v>82</v>
      </c>
      <c r="BR53" s="259">
        <v>81975.899999999994</v>
      </c>
      <c r="BS53" s="142">
        <f>RANK(BR53,$BR$17:$BR$153)</f>
        <v>86</v>
      </c>
      <c r="BT53" s="259">
        <v>78975.199999999997</v>
      </c>
      <c r="BU53" s="142">
        <f>RANK(BT53,$BT$17:$BT$153)</f>
        <v>91</v>
      </c>
      <c r="BX53" s="196">
        <v>43</v>
      </c>
      <c r="BY53" s="197"/>
      <c r="BZ53" s="197" t="s">
        <v>420</v>
      </c>
      <c r="CA53" s="204">
        <v>178962</v>
      </c>
      <c r="CB53" s="204"/>
      <c r="CC53" s="204">
        <v>196955</v>
      </c>
      <c r="CD53" s="204"/>
      <c r="CE53" s="204">
        <v>184179</v>
      </c>
      <c r="CF53" s="204"/>
      <c r="CG53" s="204">
        <v>182944</v>
      </c>
      <c r="CH53" s="204"/>
      <c r="CI53" s="204">
        <v>180987</v>
      </c>
      <c r="CJ53" s="204"/>
      <c r="CK53" s="204">
        <v>233927.5</v>
      </c>
      <c r="CL53" s="204"/>
      <c r="CM53" s="204">
        <v>228189.4</v>
      </c>
      <c r="CN53" s="204"/>
      <c r="CO53" s="207">
        <v>191290.5</v>
      </c>
      <c r="CP53" s="207"/>
      <c r="CQ53" s="207">
        <v>204959.2</v>
      </c>
      <c r="CS53" s="69">
        <v>48</v>
      </c>
      <c r="CT53" s="278" t="s">
        <v>534</v>
      </c>
      <c r="CU53" s="277">
        <v>161304</v>
      </c>
      <c r="CV53" s="277">
        <v>219585</v>
      </c>
      <c r="CW53" s="277">
        <v>174431</v>
      </c>
      <c r="CX53" s="277">
        <v>210727.9</v>
      </c>
      <c r="CY53" s="277">
        <v>197447.3</v>
      </c>
      <c r="CZ53" s="277">
        <v>183344.6</v>
      </c>
      <c r="DA53" s="277">
        <v>180145.5</v>
      </c>
      <c r="DB53" s="277">
        <v>184933.4</v>
      </c>
      <c r="DC53" s="277">
        <v>164159.1</v>
      </c>
    </row>
    <row r="54" spans="1:108">
      <c r="A54" s="216" t="s">
        <v>139</v>
      </c>
      <c r="B54" s="242" t="s">
        <v>290</v>
      </c>
      <c r="C54" s="140" t="s">
        <v>360</v>
      </c>
      <c r="D54" s="141"/>
      <c r="E54" s="142" t="e">
        <f>RANK(D54,$D$17:$D$153)</f>
        <v>#N/A</v>
      </c>
      <c r="F54" s="141"/>
      <c r="G54" s="142" t="e">
        <f>RANK(F54,$F$17:$F$153)</f>
        <v>#N/A</v>
      </c>
      <c r="H54" s="141"/>
      <c r="I54" s="142" t="e">
        <f>RANK(H54,$H$17:$H$153)</f>
        <v>#N/A</v>
      </c>
      <c r="J54" s="141"/>
      <c r="K54" s="142" t="e">
        <f>RANK(J54,$J$17:$J$153)</f>
        <v>#N/A</v>
      </c>
      <c r="L54" s="141"/>
      <c r="M54" s="142" t="e">
        <f>RANK(L54,$L$17:$L$153)</f>
        <v>#N/A</v>
      </c>
      <c r="N54" s="141"/>
      <c r="O54" s="142" t="e">
        <f>RANK(N54,$N$17:$N$153)</f>
        <v>#N/A</v>
      </c>
      <c r="P54" s="141">
        <v>7317</v>
      </c>
      <c r="Q54" s="142">
        <f>RANK(P54,$P$17:$P$153)</f>
        <v>119</v>
      </c>
      <c r="R54" s="141">
        <v>10382</v>
      </c>
      <c r="S54" s="142">
        <f>RANK(R54,$R$17:$R$153)</f>
        <v>113</v>
      </c>
      <c r="T54" s="141">
        <v>10889</v>
      </c>
      <c r="U54" s="142">
        <f>RANK(T54,$T$17:$T$153)</f>
        <v>112</v>
      </c>
      <c r="V54" s="141">
        <v>12060</v>
      </c>
      <c r="W54" s="142">
        <f>RANK(V54,$V$17:$V$153)</f>
        <v>114</v>
      </c>
      <c r="X54" s="141">
        <v>13766</v>
      </c>
      <c r="Y54" s="142">
        <f>RANK(X54,$X$17:$X$153)</f>
        <v>113</v>
      </c>
      <c r="Z54" s="141">
        <v>13688</v>
      </c>
      <c r="AA54" s="142">
        <f>RANK(Z54,$Z$17:$Z$153)</f>
        <v>115</v>
      </c>
      <c r="AB54" s="141">
        <v>15588</v>
      </c>
      <c r="AC54" s="142">
        <f>RANK(AB54,$AB$17:$AB$153)</f>
        <v>124</v>
      </c>
      <c r="AD54" s="141">
        <v>14256</v>
      </c>
      <c r="AE54" s="142">
        <f>RANK(AD54,$AD$17:$AD$153)</f>
        <v>128</v>
      </c>
      <c r="AF54" s="141">
        <v>25788</v>
      </c>
      <c r="AG54" s="142">
        <f>RANK(AF54,$AF$17:$AF$153)</f>
        <v>110</v>
      </c>
      <c r="AH54" s="141">
        <v>15196</v>
      </c>
      <c r="AI54" s="142">
        <f>RANK(AH54,$AH$17:$AH$153)</f>
        <v>116</v>
      </c>
      <c r="AJ54" s="141">
        <v>20136</v>
      </c>
      <c r="AK54" s="142">
        <f>RANK(AJ54,$AJ$17:$AJ$153)</f>
        <v>117</v>
      </c>
      <c r="AL54" s="141">
        <v>23796</v>
      </c>
      <c r="AM54" s="142">
        <f>RANK(AL54,$AL$17:$AL$153)</f>
        <v>114</v>
      </c>
      <c r="AN54" s="141">
        <v>34923</v>
      </c>
      <c r="AO54" s="142">
        <f>RANK(AN54,$AN$17:$AN$153)</f>
        <v>105</v>
      </c>
      <c r="AP54" s="141">
        <v>29101</v>
      </c>
      <c r="AQ54" s="142">
        <f>RANK(AP54,$AP$17:$AP$153)</f>
        <v>113</v>
      </c>
      <c r="AR54" s="141">
        <v>50964</v>
      </c>
      <c r="AS54" s="142">
        <f>RANK(AR54,$AR$17:$AR$153)</f>
        <v>98</v>
      </c>
      <c r="AT54" s="141">
        <v>73177</v>
      </c>
      <c r="AU54" s="142">
        <f>RANK(AT54,$AT$17:$AT$153)</f>
        <v>87</v>
      </c>
      <c r="AV54" s="141">
        <v>77877</v>
      </c>
      <c r="AW54" s="142">
        <f>RANK(AV54,$AV$17:$AV$153)</f>
        <v>83</v>
      </c>
      <c r="AX54" s="141">
        <v>69436</v>
      </c>
      <c r="AY54" s="142">
        <f>RANK(AX54,$AX$17:$AX$153)</f>
        <v>99</v>
      </c>
      <c r="AZ54" s="141">
        <v>65630</v>
      </c>
      <c r="BA54" s="142">
        <f>RANK(AZ54,$AZ$17:$AZ$153)</f>
        <v>103</v>
      </c>
      <c r="BB54" s="141">
        <v>70700</v>
      </c>
      <c r="BC54" s="142">
        <f>RANK(BB54,$BB$17:$BB$153)</f>
        <v>104</v>
      </c>
      <c r="BD54" s="141">
        <v>79074</v>
      </c>
      <c r="BE54" s="142">
        <f>RANK(BD54,$BD$17:$BD$153)</f>
        <v>94</v>
      </c>
      <c r="BF54" s="141">
        <v>101953</v>
      </c>
      <c r="BG54" s="142">
        <f>RANK(BF54,$BF$17:$BF$153)</f>
        <v>70</v>
      </c>
      <c r="BH54" s="141">
        <v>104235</v>
      </c>
      <c r="BI54" s="142">
        <f>RANK(BH54,$BH$17:$BH$153)</f>
        <v>72</v>
      </c>
      <c r="BJ54" s="141">
        <v>115223</v>
      </c>
      <c r="BK54" s="142">
        <f>RANK(BJ54,$BJ$17:$BJ$153)</f>
        <v>82</v>
      </c>
      <c r="BL54" s="225"/>
      <c r="BM54" s="142" t="e">
        <f>RANK(BL54,$BL$17:$BL$153)</f>
        <v>#N/A</v>
      </c>
      <c r="BN54" s="239">
        <v>107983.1</v>
      </c>
      <c r="BO54" s="142">
        <f>RANK(BN54,$BN$17:$BN$153)</f>
        <v>70</v>
      </c>
      <c r="BP54" s="239">
        <v>94758.9</v>
      </c>
      <c r="BQ54" s="142">
        <f>RANK(BP54,$BP$17:$BP$153)</f>
        <v>78</v>
      </c>
      <c r="BR54" s="259">
        <v>52963.1</v>
      </c>
      <c r="BS54" s="142">
        <f>RANK(BR54,$BR$17:$BR$153)</f>
        <v>100</v>
      </c>
      <c r="BT54" s="259">
        <v>76247.7</v>
      </c>
      <c r="BU54" s="142">
        <f>RANK(BT54,$BT$17:$BT$153)</f>
        <v>94</v>
      </c>
      <c r="BX54" s="196">
        <v>44</v>
      </c>
      <c r="BY54" s="197"/>
      <c r="BZ54" s="197" t="s">
        <v>421</v>
      </c>
      <c r="CA54" s="204">
        <v>178127</v>
      </c>
      <c r="CB54" s="204"/>
      <c r="CC54" s="204">
        <v>182228</v>
      </c>
      <c r="CD54" s="204"/>
      <c r="CE54" s="204">
        <v>193003</v>
      </c>
      <c r="CF54" s="204"/>
      <c r="CG54" s="204">
        <v>208394</v>
      </c>
      <c r="CH54" s="204"/>
      <c r="CI54" s="204">
        <v>209434</v>
      </c>
      <c r="CJ54" s="204"/>
      <c r="CK54" s="204">
        <v>223304.2</v>
      </c>
      <c r="CL54" s="204"/>
      <c r="CM54" s="204">
        <v>216018.6</v>
      </c>
      <c r="CN54" s="204"/>
      <c r="CO54" s="207">
        <v>202518.9</v>
      </c>
      <c r="CP54" s="207"/>
      <c r="CQ54" s="207">
        <v>202656.7</v>
      </c>
      <c r="CS54" s="69">
        <v>49</v>
      </c>
      <c r="CT54" s="278" t="s">
        <v>535</v>
      </c>
      <c r="CU54" s="277">
        <v>120883</v>
      </c>
      <c r="CV54" s="277">
        <v>135080</v>
      </c>
      <c r="CW54" s="277">
        <v>127448</v>
      </c>
      <c r="CX54" s="277">
        <v>159424</v>
      </c>
      <c r="CY54" s="277">
        <v>163362</v>
      </c>
      <c r="CZ54" s="277">
        <v>183153.8</v>
      </c>
      <c r="DA54" s="277">
        <v>178396.7</v>
      </c>
      <c r="DB54" s="277">
        <v>183621.3</v>
      </c>
      <c r="DC54" s="277">
        <v>159251.9</v>
      </c>
    </row>
    <row r="55" spans="1:108" ht="27.75" customHeight="1">
      <c r="A55" s="216" t="s">
        <v>94</v>
      </c>
      <c r="B55" s="140" t="s">
        <v>290</v>
      </c>
      <c r="C55" s="140" t="s">
        <v>360</v>
      </c>
      <c r="D55" s="141">
        <v>11153</v>
      </c>
      <c r="E55" s="142">
        <f>RANK(D55,$D$17:$D$153)</f>
        <v>35</v>
      </c>
      <c r="F55" s="141">
        <v>13314</v>
      </c>
      <c r="G55" s="142">
        <f>RANK(F55,$F$17:$F$153)</f>
        <v>34</v>
      </c>
      <c r="H55" s="141">
        <v>14456</v>
      </c>
      <c r="I55" s="142">
        <f>RANK(H55,$H$17:$H$153)</f>
        <v>34</v>
      </c>
      <c r="J55" s="141">
        <v>14392</v>
      </c>
      <c r="K55" s="142">
        <f>RANK(J55,$J$17:$J$153)</f>
        <v>33</v>
      </c>
      <c r="L55" s="141">
        <v>18562</v>
      </c>
      <c r="M55" s="142">
        <f>RANK(L55,$L$17:$L$153)</f>
        <v>31</v>
      </c>
      <c r="N55" s="141">
        <v>23680</v>
      </c>
      <c r="O55" s="142">
        <f>RANK(N55,$N$17:$N$153)</f>
        <v>78</v>
      </c>
      <c r="P55" s="141">
        <v>21504</v>
      </c>
      <c r="Q55" s="142">
        <f>RANK(P55,$P$17:$P$153)</f>
        <v>86</v>
      </c>
      <c r="R55" s="141">
        <v>26725</v>
      </c>
      <c r="S55" s="142">
        <f>RANK(R55,$R$17:$R$153)</f>
        <v>77</v>
      </c>
      <c r="T55" s="141">
        <v>28017</v>
      </c>
      <c r="U55" s="142">
        <f>RANK(T55,$T$17:$T$153)</f>
        <v>80</v>
      </c>
      <c r="V55" s="141">
        <v>31534</v>
      </c>
      <c r="W55" s="142">
        <f>RANK(V55,$V$17:$V$153)</f>
        <v>83</v>
      </c>
      <c r="X55" s="141">
        <v>33306</v>
      </c>
      <c r="Y55" s="142">
        <f>RANK(X55,$X$17:$X$153)</f>
        <v>81</v>
      </c>
      <c r="Z55" s="141">
        <v>36999</v>
      </c>
      <c r="AA55" s="142">
        <f>RANK(Z55,$Z$17:$Z$153)</f>
        <v>85</v>
      </c>
      <c r="AB55" s="141">
        <v>44186</v>
      </c>
      <c r="AC55" s="142">
        <f>RANK(AB55,$AB$17:$AB$153)</f>
        <v>74</v>
      </c>
      <c r="AD55" s="141">
        <v>44987</v>
      </c>
      <c r="AE55" s="142">
        <f>RANK(AD55,$AD$17:$AD$153)</f>
        <v>76</v>
      </c>
      <c r="AF55" s="141">
        <v>48910</v>
      </c>
      <c r="AG55" s="142">
        <f>RANK(AF55,$AF$17:$AF$153)</f>
        <v>75</v>
      </c>
      <c r="AH55" s="141">
        <v>50347</v>
      </c>
      <c r="AI55" s="142">
        <f>RANK(AH55,$AH$17:$AH$153)</f>
        <v>70</v>
      </c>
      <c r="AJ55" s="141">
        <v>50446</v>
      </c>
      <c r="AK55" s="142">
        <f>RANK(AJ55,$AJ$17:$AJ$153)</f>
        <v>75</v>
      </c>
      <c r="AL55" s="141">
        <v>43333</v>
      </c>
      <c r="AM55" s="142">
        <f>RANK(AL55,$AL$17:$AL$153)</f>
        <v>92</v>
      </c>
      <c r="AN55" s="141">
        <v>49605</v>
      </c>
      <c r="AO55" s="142">
        <f>RANK(AN55,$AN$17:$AN$153)</f>
        <v>85</v>
      </c>
      <c r="AP55" s="141">
        <v>50091</v>
      </c>
      <c r="AQ55" s="142">
        <f>RANK(AP55,$AP$17:$AP$153)</f>
        <v>92</v>
      </c>
      <c r="AR55" s="141">
        <v>71172</v>
      </c>
      <c r="AS55" s="142">
        <f>RANK(AR55,$AR$17:$AR$153)</f>
        <v>76</v>
      </c>
      <c r="AT55" s="141">
        <v>77270</v>
      </c>
      <c r="AU55" s="142">
        <f>RANK(AT55,$AT$17:$AT$153)</f>
        <v>78</v>
      </c>
      <c r="AV55" s="141">
        <v>74874</v>
      </c>
      <c r="AW55" s="142">
        <f>RANK(AV55,$AV$17:$AV$153)</f>
        <v>89</v>
      </c>
      <c r="AX55" s="141">
        <v>84882</v>
      </c>
      <c r="AY55" s="142">
        <f>RANK(AX55,$AX$17:$AX$153)</f>
        <v>81</v>
      </c>
      <c r="AZ55" s="141">
        <v>86697</v>
      </c>
      <c r="BA55" s="142">
        <f>RANK(AZ55,$AZ$17:$AZ$153)</f>
        <v>78</v>
      </c>
      <c r="BB55" s="141">
        <v>82412</v>
      </c>
      <c r="BC55" s="142">
        <f>RANK(BB55,$BB$17:$BB$153)</f>
        <v>86</v>
      </c>
      <c r="BD55" s="141">
        <v>87397</v>
      </c>
      <c r="BE55" s="142">
        <f>RANK(BD55,$BD$17:$BD$153)</f>
        <v>84</v>
      </c>
      <c r="BF55" s="141">
        <v>102042</v>
      </c>
      <c r="BG55" s="142">
        <f>RANK(BF55,$BF$17:$BF$153)</f>
        <v>69</v>
      </c>
      <c r="BH55" s="141">
        <v>96903</v>
      </c>
      <c r="BI55" s="142">
        <f>RANK(BH55,$BH$17:$BH$153)</f>
        <v>79</v>
      </c>
      <c r="BJ55" s="141">
        <v>105538</v>
      </c>
      <c r="BK55" s="142">
        <f>RANK(BJ55,$BJ$17:$BJ$153)</f>
        <v>91</v>
      </c>
      <c r="BL55" s="172">
        <v>98700.5</v>
      </c>
      <c r="BM55" s="142">
        <f>RANK(BL55,$BL$17:$BL$153)</f>
        <v>90</v>
      </c>
      <c r="BN55" s="239">
        <v>93329.4</v>
      </c>
      <c r="BO55" s="142">
        <f>RANK(BN55,$BN$17:$BN$153)</f>
        <v>84</v>
      </c>
      <c r="BP55" s="239">
        <v>82598</v>
      </c>
      <c r="BQ55" s="142">
        <f>RANK(BP55,$BP$17:$BP$153)</f>
        <v>93</v>
      </c>
      <c r="BR55" s="259"/>
      <c r="BS55" s="142" t="e">
        <f>RANK(BR55,$BR$17:$BR$153)</f>
        <v>#N/A</v>
      </c>
      <c r="BT55" s="259"/>
      <c r="BU55" s="142" t="e">
        <f>RANK(BT55,$BT$17:$BT$153)</f>
        <v>#N/A</v>
      </c>
      <c r="BX55" s="196">
        <v>45</v>
      </c>
      <c r="BY55" s="197"/>
      <c r="BZ55" s="197" t="s">
        <v>422</v>
      </c>
      <c r="CA55" s="204">
        <v>166003</v>
      </c>
      <c r="CB55" s="204"/>
      <c r="CC55" s="204">
        <v>182302</v>
      </c>
      <c r="CD55" s="204"/>
      <c r="CE55" s="204">
        <v>193623</v>
      </c>
      <c r="CF55" s="204"/>
      <c r="CG55" s="204">
        <v>189330</v>
      </c>
      <c r="CH55" s="204"/>
      <c r="CI55" s="204">
        <v>176730</v>
      </c>
      <c r="CJ55" s="204"/>
      <c r="CK55" s="204">
        <v>234114.7</v>
      </c>
      <c r="CL55" s="204"/>
      <c r="CM55" s="204">
        <v>225263.5</v>
      </c>
      <c r="CN55" s="204"/>
      <c r="CO55" s="207">
        <v>202914.5</v>
      </c>
      <c r="CP55" s="207"/>
      <c r="CQ55" s="207">
        <v>195498.7</v>
      </c>
      <c r="CS55" s="69">
        <v>50</v>
      </c>
      <c r="CT55" s="278" t="s">
        <v>536</v>
      </c>
      <c r="CU55" s="277">
        <v>138873</v>
      </c>
      <c r="CV55" s="277">
        <v>128547</v>
      </c>
      <c r="CW55" s="277">
        <v>133546</v>
      </c>
      <c r="CX55" s="277">
        <v>145093.9</v>
      </c>
      <c r="CY55" s="277">
        <v>180336.6</v>
      </c>
      <c r="CZ55" s="277">
        <v>164567.29999999999</v>
      </c>
      <c r="DA55" s="277">
        <v>157953.79999999999</v>
      </c>
      <c r="DB55" s="277">
        <v>154570.29999999999</v>
      </c>
      <c r="DC55" s="277">
        <v>156080.79999999999</v>
      </c>
    </row>
    <row r="56" spans="1:108" ht="27.75" customHeight="1">
      <c r="A56" s="216" t="s">
        <v>343</v>
      </c>
      <c r="B56" s="140" t="s">
        <v>290</v>
      </c>
      <c r="C56" s="140" t="s">
        <v>360</v>
      </c>
      <c r="D56" s="141">
        <v>19100</v>
      </c>
      <c r="E56" s="142">
        <f>RANK(D56,$D$17:$D$153)</f>
        <v>25</v>
      </c>
      <c r="F56" s="141">
        <v>19005</v>
      </c>
      <c r="G56" s="142">
        <f>RANK(F56,$F$17:$F$153)</f>
        <v>27</v>
      </c>
      <c r="H56" s="141">
        <v>22754</v>
      </c>
      <c r="I56" s="142">
        <f>RANK(H56,$H$17:$H$153)</f>
        <v>24</v>
      </c>
      <c r="J56" s="141">
        <v>22040</v>
      </c>
      <c r="K56" s="142">
        <f>RANK(J56,$J$17:$J$153)</f>
        <v>25</v>
      </c>
      <c r="L56" s="141">
        <v>26356</v>
      </c>
      <c r="M56" s="142">
        <f>RANK(L56,$L$17:$L$153)</f>
        <v>24</v>
      </c>
      <c r="N56" s="141">
        <v>35527</v>
      </c>
      <c r="O56" s="142">
        <f>RANK(N56,$N$17:$N$153)</f>
        <v>52</v>
      </c>
      <c r="P56" s="141">
        <v>31510</v>
      </c>
      <c r="Q56" s="142">
        <f>RANK(P56,$P$17:$P$153)</f>
        <v>65</v>
      </c>
      <c r="R56" s="141">
        <v>36501</v>
      </c>
      <c r="S56" s="142">
        <f>RANK(R56,$R$17:$R$153)</f>
        <v>61</v>
      </c>
      <c r="T56" s="141">
        <v>38882</v>
      </c>
      <c r="U56" s="142">
        <f>RANK(T56,$T$17:$T$153)</f>
        <v>60</v>
      </c>
      <c r="V56" s="141">
        <v>39088</v>
      </c>
      <c r="W56" s="142">
        <f>RANK(V56,$V$17:$V$153)</f>
        <v>70</v>
      </c>
      <c r="X56" s="141">
        <v>40886</v>
      </c>
      <c r="Y56" s="142">
        <f>RANK(X56,$X$17:$X$153)</f>
        <v>71</v>
      </c>
      <c r="Z56" s="141">
        <v>55952</v>
      </c>
      <c r="AA56" s="142">
        <f>RANK(Z56,$Z$17:$Z$153)</f>
        <v>52</v>
      </c>
      <c r="AB56" s="141">
        <v>46287</v>
      </c>
      <c r="AC56" s="142">
        <f>RANK(AB56,$AB$17:$AB$153)</f>
        <v>69</v>
      </c>
      <c r="AD56" s="141">
        <v>58296</v>
      </c>
      <c r="AE56" s="142">
        <f>RANK(AD56,$AD$17:$AD$153)</f>
        <v>60</v>
      </c>
      <c r="AF56" s="141">
        <v>67984</v>
      </c>
      <c r="AG56" s="142">
        <f>RANK(AF56,$AF$17:$AF$153)</f>
        <v>52</v>
      </c>
      <c r="AH56" s="141">
        <v>51701</v>
      </c>
      <c r="AI56" s="142">
        <f>RANK(AH56,$AH$17:$AH$153)</f>
        <v>67</v>
      </c>
      <c r="AJ56" s="141">
        <v>60706</v>
      </c>
      <c r="AK56" s="142">
        <f>RANK(AJ56,$AJ$17:$AJ$153)</f>
        <v>62</v>
      </c>
      <c r="AL56" s="141">
        <v>66507</v>
      </c>
      <c r="AM56" s="142">
        <f>RANK(AL56,$AL$17:$AL$153)</f>
        <v>62</v>
      </c>
      <c r="AN56" s="141">
        <v>78894</v>
      </c>
      <c r="AO56" s="142">
        <f>RANK(AN56,$AN$17:$AN$153)</f>
        <v>56</v>
      </c>
      <c r="AP56" s="141">
        <v>86208</v>
      </c>
      <c r="AQ56" s="142">
        <f>RANK(AP56,$AP$17:$AP$153)</f>
        <v>60</v>
      </c>
      <c r="AR56" s="141">
        <v>85054</v>
      </c>
      <c r="AS56" s="142">
        <f>RANK(AR56,$AR$17:$AR$153)</f>
        <v>68</v>
      </c>
      <c r="AT56" s="141">
        <v>75609</v>
      </c>
      <c r="AU56" s="142">
        <f>RANK(AT56,$AT$17:$AT$153)</f>
        <v>81</v>
      </c>
      <c r="AV56" s="141">
        <v>89661</v>
      </c>
      <c r="AW56" s="142">
        <f>RANK(AV56,$AV$17:$AV$153)</f>
        <v>73</v>
      </c>
      <c r="AX56" s="141">
        <v>103920</v>
      </c>
      <c r="AY56" s="142">
        <f>RANK(AX56,$AX$17:$AX$153)</f>
        <v>69</v>
      </c>
      <c r="AZ56" s="141">
        <v>107410</v>
      </c>
      <c r="BA56" s="142">
        <f>RANK(AZ56,$AZ$17:$AZ$153)</f>
        <v>64</v>
      </c>
      <c r="BB56" s="141">
        <v>119153</v>
      </c>
      <c r="BC56" s="142">
        <f>RANK(BB56,$BB$17:$BB$153)</f>
        <v>62</v>
      </c>
      <c r="BD56" s="141">
        <v>109907</v>
      </c>
      <c r="BE56" s="142">
        <f>RANK(BD56,$BD$17:$BD$153)</f>
        <v>65</v>
      </c>
      <c r="BF56" s="141">
        <v>89300</v>
      </c>
      <c r="BG56" s="142">
        <f>RANK(BF56,$BF$17:$BF$153)</f>
        <v>82</v>
      </c>
      <c r="BH56" s="141">
        <v>95806</v>
      </c>
      <c r="BI56" s="142">
        <f>RANK(BH56,$BH$17:$BH$153)</f>
        <v>80</v>
      </c>
      <c r="BJ56" s="141">
        <v>110806</v>
      </c>
      <c r="BK56" s="142">
        <f>RANK(BJ56,$BJ$17:$BJ$153)</f>
        <v>85</v>
      </c>
      <c r="BL56" s="172">
        <v>100299.2</v>
      </c>
      <c r="BM56" s="142">
        <f>RANK(BL56,$BL$17:$BL$153)</f>
        <v>88</v>
      </c>
      <c r="BN56" s="239">
        <v>89308.1</v>
      </c>
      <c r="BO56" s="142">
        <f>RANK(BN56,$BN$17:$BN$153)</f>
        <v>89</v>
      </c>
      <c r="BP56" s="239">
        <v>80320.600000000006</v>
      </c>
      <c r="BQ56" s="142">
        <f>RANK(BP56,$BP$17:$BP$153)</f>
        <v>95</v>
      </c>
      <c r="BR56" s="259"/>
      <c r="BS56" s="142" t="e">
        <f>RANK(BR56,$BR$17:$BR$153)</f>
        <v>#N/A</v>
      </c>
      <c r="BT56" s="259"/>
      <c r="BU56" s="142" t="e">
        <f>RANK(BT56,$BT$17:$BT$153)</f>
        <v>#N/A</v>
      </c>
      <c r="BX56" s="196">
        <v>46</v>
      </c>
      <c r="BY56" s="197"/>
      <c r="BZ56" s="197" t="s">
        <v>423</v>
      </c>
      <c r="CA56" s="204">
        <v>157678</v>
      </c>
      <c r="CB56" s="204"/>
      <c r="CC56" s="204">
        <v>179603</v>
      </c>
      <c r="CD56" s="204"/>
      <c r="CE56" s="204">
        <v>177049</v>
      </c>
      <c r="CF56" s="204"/>
      <c r="CG56" s="204">
        <v>187319</v>
      </c>
      <c r="CH56" s="204"/>
      <c r="CI56" s="204">
        <v>188105</v>
      </c>
      <c r="CJ56" s="204"/>
      <c r="CK56" s="204">
        <v>235361.5</v>
      </c>
      <c r="CL56" s="204"/>
      <c r="CM56" s="204">
        <v>216467.9</v>
      </c>
      <c r="CN56" s="204"/>
      <c r="CO56" s="207">
        <v>182633.3</v>
      </c>
      <c r="CP56" s="207"/>
      <c r="CQ56" s="207">
        <v>187399.1</v>
      </c>
      <c r="CS56" s="69">
        <v>51</v>
      </c>
      <c r="CT56" s="278" t="s">
        <v>537</v>
      </c>
      <c r="CU56" s="277">
        <v>173382</v>
      </c>
      <c r="CV56" s="277">
        <v>191047</v>
      </c>
      <c r="CW56" s="277">
        <v>162625</v>
      </c>
      <c r="CX56" s="277">
        <v>193360.1</v>
      </c>
      <c r="CY56" s="277">
        <v>187874.2</v>
      </c>
      <c r="CZ56" s="277">
        <v>172699.2</v>
      </c>
      <c r="DA56" s="277">
        <v>167380.79999999999</v>
      </c>
      <c r="DB56" s="277">
        <v>144602</v>
      </c>
      <c r="DC56" s="277">
        <v>154829.9</v>
      </c>
      <c r="DD56" s="281" t="s">
        <v>593</v>
      </c>
    </row>
    <row r="57" spans="1:108">
      <c r="A57" s="216" t="s">
        <v>365</v>
      </c>
      <c r="B57" s="140" t="s">
        <v>290</v>
      </c>
      <c r="C57" s="140" t="s">
        <v>360</v>
      </c>
      <c r="D57" s="141"/>
      <c r="E57" s="142" t="e">
        <f>RANK(D57,$D$17:$D$153)</f>
        <v>#N/A</v>
      </c>
      <c r="F57" s="141"/>
      <c r="G57" s="142" t="e">
        <f>RANK(F57,$F$17:$F$153)</f>
        <v>#N/A</v>
      </c>
      <c r="H57" s="141"/>
      <c r="I57" s="142" t="e">
        <f>RANK(H57,$H$17:$H$153)</f>
        <v>#N/A</v>
      </c>
      <c r="J57" s="141"/>
      <c r="K57" s="142" t="e">
        <f>RANK(J57,$J$17:$J$153)</f>
        <v>#N/A</v>
      </c>
      <c r="L57" s="141"/>
      <c r="M57" s="142" t="e">
        <f>RANK(L57,$L$17:$L$153)</f>
        <v>#N/A</v>
      </c>
      <c r="N57" s="141"/>
      <c r="O57" s="142" t="e">
        <f>RANK(N57,$N$17:$N$153)</f>
        <v>#N/A</v>
      </c>
      <c r="P57" s="141"/>
      <c r="Q57" s="142" t="e">
        <f>RANK(P57,$P$17:$P$153)</f>
        <v>#N/A</v>
      </c>
      <c r="R57" s="141"/>
      <c r="S57" s="142" t="e">
        <f>RANK(R57,$R$17:$R$153)</f>
        <v>#N/A</v>
      </c>
      <c r="T57" s="141"/>
      <c r="U57" s="142" t="e">
        <f>RANK(T57,$T$17:$T$153)</f>
        <v>#N/A</v>
      </c>
      <c r="V57" s="141"/>
      <c r="W57" s="142" t="e">
        <f>RANK(V57,$V$17:$V$153)</f>
        <v>#N/A</v>
      </c>
      <c r="X57" s="141"/>
      <c r="Y57" s="142" t="e">
        <f>RANK(X57,$X$17:$X$153)</f>
        <v>#N/A</v>
      </c>
      <c r="Z57" s="141"/>
      <c r="AA57" s="142" t="e">
        <f>RANK(Z57,$Z$17:$Z$153)</f>
        <v>#N/A</v>
      </c>
      <c r="AB57" s="141"/>
      <c r="AC57" s="142" t="e">
        <f>RANK(AB57,$AB$17:$AB$153)</f>
        <v>#N/A</v>
      </c>
      <c r="AD57" s="141"/>
      <c r="AE57" s="142" t="e">
        <f>RANK(AD57,$AD$17:$AD$153)</f>
        <v>#N/A</v>
      </c>
      <c r="AF57" s="141"/>
      <c r="AG57" s="142" t="e">
        <f>RANK(AF57,$AF$17:$AF$153)</f>
        <v>#N/A</v>
      </c>
      <c r="AH57" s="141"/>
      <c r="AI57" s="142" t="e">
        <f>RANK(AH57,$AH$17:$AH$153)</f>
        <v>#N/A</v>
      </c>
      <c r="AJ57" s="141"/>
      <c r="AK57" s="142" t="e">
        <f>RANK(AJ57,$AJ$17:$AJ$153)</f>
        <v>#N/A</v>
      </c>
      <c r="AL57" s="141"/>
      <c r="AM57" s="142" t="e">
        <f>RANK(AL57,$AL$17:$AL$153)</f>
        <v>#N/A</v>
      </c>
      <c r="AN57" s="141"/>
      <c r="AO57" s="142" t="e">
        <f>RANK(AN57,$AN$17:$AN$153)</f>
        <v>#N/A</v>
      </c>
      <c r="AP57" s="141"/>
      <c r="AQ57" s="142" t="e">
        <f>RANK(AP57,$AP$17:$AP$153)</f>
        <v>#N/A</v>
      </c>
      <c r="AR57" s="141"/>
      <c r="AS57" s="142" t="e">
        <f>RANK(AR57,$AR$17:$AR$153)</f>
        <v>#N/A</v>
      </c>
      <c r="AT57" s="141"/>
      <c r="AU57" s="142" t="e">
        <f>RANK(AT57,$AT$17:$AT$153)</f>
        <v>#N/A</v>
      </c>
      <c r="AV57" s="141"/>
      <c r="AW57" s="142" t="e">
        <f>RANK(AV57,$AV$17:$AV$153)</f>
        <v>#N/A</v>
      </c>
      <c r="AX57" s="141"/>
      <c r="AY57" s="142" t="e">
        <f>RANK(AX57,$AX$17:$AX$153)</f>
        <v>#N/A</v>
      </c>
      <c r="AZ57" s="141"/>
      <c r="BA57" s="142" t="e">
        <f>RANK(AZ57,$AZ$17:$AZ$153)</f>
        <v>#N/A</v>
      </c>
      <c r="BB57" s="141">
        <v>41694</v>
      </c>
      <c r="BC57" s="142">
        <f>RANK(BB57,$BB$17:$BB$153)</f>
        <v>122</v>
      </c>
      <c r="BD57" s="141">
        <v>46684</v>
      </c>
      <c r="BE57" s="142">
        <f>RANK(BD57,$BD$17:$BD$153)</f>
        <v>121</v>
      </c>
      <c r="BF57" s="141">
        <v>60406</v>
      </c>
      <c r="BG57" s="142">
        <f>RANK(BF57,$BF$17:$BF$153)</f>
        <v>109</v>
      </c>
      <c r="BH57" s="141">
        <v>114176</v>
      </c>
      <c r="BI57" s="142">
        <f>RANK(BH57,$BH$17:$BH$153)</f>
        <v>64</v>
      </c>
      <c r="BJ57" s="171"/>
      <c r="BK57" s="142" t="e">
        <f>RANK(#REF!,$BJ$17:$BJ$153)</f>
        <v>#REF!</v>
      </c>
      <c r="BL57" s="172">
        <v>93572.9</v>
      </c>
      <c r="BM57" s="142">
        <f>RANK(BL57,$BL$17:$BL$153)</f>
        <v>93</v>
      </c>
      <c r="BN57" s="225"/>
      <c r="BO57" s="142" t="e">
        <f>RANK(BN57,$BN$17:$BN$153)</f>
        <v>#N/A</v>
      </c>
      <c r="BP57" s="225"/>
      <c r="BQ57" s="142" t="e">
        <f>RANK(BP57,$BP$17:$BP$153)</f>
        <v>#N/A</v>
      </c>
      <c r="BR57" s="259"/>
      <c r="BS57" s="142" t="e">
        <f>RANK(BR57,$BR$17:$BR$153)</f>
        <v>#N/A</v>
      </c>
      <c r="BT57" s="259"/>
      <c r="BU57" s="142" t="e">
        <f>RANK(BT57,$BT$17:$BT$153)</f>
        <v>#N/A</v>
      </c>
      <c r="BX57" s="196">
        <v>47</v>
      </c>
      <c r="BY57" s="197"/>
      <c r="BZ57" s="197" t="s">
        <v>424</v>
      </c>
      <c r="CA57" s="204">
        <v>157623</v>
      </c>
      <c r="CB57" s="204"/>
      <c r="CC57" s="204">
        <v>165015</v>
      </c>
      <c r="CD57" s="204"/>
      <c r="CE57" s="204">
        <v>161304</v>
      </c>
      <c r="CF57" s="204"/>
      <c r="CG57" s="204">
        <v>219585</v>
      </c>
      <c r="CH57" s="204"/>
      <c r="CI57" s="204">
        <v>174431</v>
      </c>
      <c r="CJ57" s="204"/>
      <c r="CK57" s="204">
        <v>210727.9</v>
      </c>
      <c r="CL57" s="204"/>
      <c r="CM57" s="204">
        <v>197447.3</v>
      </c>
      <c r="CN57" s="204"/>
      <c r="CO57" s="207">
        <v>183344.6</v>
      </c>
      <c r="CP57" s="207"/>
      <c r="CQ57" s="207">
        <v>180145.5</v>
      </c>
      <c r="CS57" s="69">
        <v>52</v>
      </c>
      <c r="CT57" s="278" t="s">
        <v>538</v>
      </c>
      <c r="CU57" s="277">
        <v>171191</v>
      </c>
      <c r="CV57" s="277">
        <v>154340</v>
      </c>
      <c r="CW57" s="277">
        <v>167255</v>
      </c>
      <c r="CX57" s="277">
        <v>198117.6</v>
      </c>
      <c r="CY57" s="277">
        <v>182480.8</v>
      </c>
      <c r="CZ57" s="277">
        <v>204133.7</v>
      </c>
      <c r="DA57" s="277">
        <v>179658</v>
      </c>
      <c r="DB57" s="277">
        <v>160902.6</v>
      </c>
      <c r="DC57" s="277">
        <v>150793.20000000001</v>
      </c>
    </row>
    <row r="58" spans="1:108">
      <c r="A58" s="216" t="s">
        <v>346</v>
      </c>
      <c r="B58" s="140" t="s">
        <v>290</v>
      </c>
      <c r="C58" s="140" t="s">
        <v>360</v>
      </c>
      <c r="D58" s="141"/>
      <c r="E58" s="142" t="e">
        <f>RANK(D58,$D$17:$D$153)</f>
        <v>#N/A</v>
      </c>
      <c r="F58" s="141"/>
      <c r="G58" s="142" t="e">
        <f>RANK(F58,$F$17:$F$153)</f>
        <v>#N/A</v>
      </c>
      <c r="H58" s="141"/>
      <c r="I58" s="142" t="e">
        <f>RANK(H58,$H$17:$H$153)</f>
        <v>#N/A</v>
      </c>
      <c r="J58" s="141"/>
      <c r="K58" s="142" t="e">
        <f>RANK(J58,$J$17:$J$153)</f>
        <v>#N/A</v>
      </c>
      <c r="L58" s="141"/>
      <c r="M58" s="142" t="e">
        <f>RANK(L58,$L$17:$L$153)</f>
        <v>#N/A</v>
      </c>
      <c r="N58" s="141"/>
      <c r="O58" s="142" t="e">
        <f>RANK(N58,$N$17:$N$153)</f>
        <v>#N/A</v>
      </c>
      <c r="P58" s="141">
        <v>12606</v>
      </c>
      <c r="Q58" s="142">
        <f>RANK(P58,$P$17:$P$153)</f>
        <v>106</v>
      </c>
      <c r="R58" s="141">
        <v>17736</v>
      </c>
      <c r="S58" s="142">
        <f>RANK(R58,$R$17:$R$153)</f>
        <v>101</v>
      </c>
      <c r="T58" s="141">
        <v>13443</v>
      </c>
      <c r="U58" s="142">
        <f>RANK(T58,$T$17:$T$153)</f>
        <v>111</v>
      </c>
      <c r="V58" s="141">
        <v>14829</v>
      </c>
      <c r="W58" s="142">
        <f>RANK(V58,$V$17:$V$153)</f>
        <v>107</v>
      </c>
      <c r="X58" s="141">
        <v>17683</v>
      </c>
      <c r="Y58" s="142">
        <f>RANK(X58,$X$17:$X$153)</f>
        <v>106</v>
      </c>
      <c r="Z58" s="141">
        <v>17590</v>
      </c>
      <c r="AA58" s="142">
        <f>RANK(Z58,$Z$17:$Z$153)</f>
        <v>110</v>
      </c>
      <c r="AB58" s="141">
        <v>24470</v>
      </c>
      <c r="AC58" s="142">
        <f>RANK(AB58,$AB$17:$AB$153)</f>
        <v>111</v>
      </c>
      <c r="AD58" s="141">
        <v>25668</v>
      </c>
      <c r="AE58" s="142">
        <f>RANK(AD58,$AD$17:$AD$153)</f>
        <v>108</v>
      </c>
      <c r="AF58" s="141">
        <v>28174</v>
      </c>
      <c r="AG58" s="142">
        <f>RANK(AF58,$AF$17:$AF$153)</f>
        <v>106</v>
      </c>
      <c r="AH58" s="141">
        <v>29738</v>
      </c>
      <c r="AI58" s="142">
        <f>RANK(AH58,$AH$17:$AH$153)</f>
        <v>99</v>
      </c>
      <c r="AJ58" s="141">
        <v>26604</v>
      </c>
      <c r="AK58" s="142">
        <f>RANK(AJ58,$AJ$17:$AJ$153)</f>
        <v>107</v>
      </c>
      <c r="AL58" s="141">
        <v>35069</v>
      </c>
      <c r="AM58" s="142">
        <f>RANK(AL58,$AL$17:$AL$153)</f>
        <v>102</v>
      </c>
      <c r="AN58" s="141">
        <v>41488</v>
      </c>
      <c r="AO58" s="142">
        <f>RANK(AN58,$AN$17:$AN$153)</f>
        <v>99</v>
      </c>
      <c r="AP58" s="141">
        <v>41096</v>
      </c>
      <c r="AQ58" s="142">
        <f>RANK(AP58,$AP$17:$AP$153)</f>
        <v>105</v>
      </c>
      <c r="AR58" s="141">
        <v>45884</v>
      </c>
      <c r="AS58" s="142">
        <f>RANK(AR58,$AR$17:$AR$153)</f>
        <v>105</v>
      </c>
      <c r="AT58" s="141">
        <v>50642</v>
      </c>
      <c r="AU58" s="142">
        <f>RANK(AT58,$AT$17:$AT$153)</f>
        <v>105</v>
      </c>
      <c r="AV58" s="141">
        <v>63795</v>
      </c>
      <c r="AW58" s="142">
        <f>RANK(AV58,$AV$17:$AV$153)</f>
        <v>102</v>
      </c>
      <c r="AX58" s="141">
        <v>65348</v>
      </c>
      <c r="AY58" s="142">
        <f>RANK(AX58,$AX$17:$AX$153)</f>
        <v>106</v>
      </c>
      <c r="AZ58" s="141">
        <v>66214</v>
      </c>
      <c r="BA58" s="142">
        <f>RANK(AZ58,$AZ$17:$AZ$153)</f>
        <v>102</v>
      </c>
      <c r="BB58" s="141">
        <v>76504</v>
      </c>
      <c r="BC58" s="142">
        <f>RANK(BB58,$BB$17:$BB$153)</f>
        <v>95</v>
      </c>
      <c r="BD58" s="141">
        <v>76728</v>
      </c>
      <c r="BE58" s="142">
        <f>RANK(BD58,$BD$17:$BD$153)</f>
        <v>97</v>
      </c>
      <c r="BF58" s="141">
        <v>74845</v>
      </c>
      <c r="BG58" s="142">
        <f>RANK(BF58,$BF$17:$BF$153)</f>
        <v>98</v>
      </c>
      <c r="BH58" s="141">
        <v>68015</v>
      </c>
      <c r="BI58" s="142">
        <f>RANK(BH58,$BH$17:$BH$153)</f>
        <v>110</v>
      </c>
      <c r="BJ58" s="141">
        <v>91013</v>
      </c>
      <c r="BK58" s="142">
        <f>RANK(BJ58,$BJ$17:$BJ$153)</f>
        <v>103</v>
      </c>
      <c r="BL58" s="225"/>
      <c r="BM58" s="142" t="e">
        <f>RANK(BL58,$BL$17:$BL$153)</f>
        <v>#N/A</v>
      </c>
      <c r="BN58" s="225"/>
      <c r="BO58" s="142" t="e">
        <f>RANK(BN58,$BN$17:$BN$153)</f>
        <v>#N/A</v>
      </c>
      <c r="BP58" s="225"/>
      <c r="BQ58" s="142" t="e">
        <f>RANK(BP58,$BP$17:$BP$153)</f>
        <v>#N/A</v>
      </c>
      <c r="BR58" s="259"/>
      <c r="BS58" s="142" t="e">
        <f>RANK(BR58,$BR$17:$BR$153)</f>
        <v>#N/A</v>
      </c>
      <c r="BT58" s="259"/>
      <c r="BU58" s="142" t="e">
        <f>RANK(BT58,$BT$17:$BT$153)</f>
        <v>#N/A</v>
      </c>
      <c r="BX58" s="196">
        <v>48</v>
      </c>
      <c r="BY58" s="197"/>
      <c r="BZ58" s="197" t="s">
        <v>425</v>
      </c>
      <c r="CA58" s="204">
        <v>149776</v>
      </c>
      <c r="CB58" s="204"/>
      <c r="CC58" s="204">
        <v>180286</v>
      </c>
      <c r="CD58" s="204"/>
      <c r="CE58" s="204">
        <v>171191</v>
      </c>
      <c r="CF58" s="204"/>
      <c r="CG58" s="204">
        <v>154340</v>
      </c>
      <c r="CH58" s="204"/>
      <c r="CI58" s="204">
        <v>167255</v>
      </c>
      <c r="CJ58" s="204"/>
      <c r="CK58" s="204">
        <v>198117.6</v>
      </c>
      <c r="CL58" s="204"/>
      <c r="CM58" s="204">
        <v>182480.8</v>
      </c>
      <c r="CN58" s="204"/>
      <c r="CO58" s="207">
        <v>204133.7</v>
      </c>
      <c r="CP58" s="207"/>
      <c r="CQ58" s="207">
        <v>179658</v>
      </c>
      <c r="CS58" s="69">
        <v>53</v>
      </c>
      <c r="CT58" s="278" t="s">
        <v>539</v>
      </c>
      <c r="CU58" s="277">
        <v>117562</v>
      </c>
      <c r="CV58" s="277">
        <v>125468</v>
      </c>
      <c r="CW58" s="277">
        <v>137497</v>
      </c>
      <c r="CX58" s="277">
        <v>200013</v>
      </c>
      <c r="CY58" s="277">
        <v>196506</v>
      </c>
      <c r="CZ58" s="277">
        <v>161577.60000000001</v>
      </c>
      <c r="DA58" s="277">
        <v>152287</v>
      </c>
      <c r="DB58" s="277">
        <v>143878.1</v>
      </c>
      <c r="DC58" s="277">
        <v>149657.60000000001</v>
      </c>
    </row>
    <row r="59" spans="1:108" ht="15" customHeight="1">
      <c r="A59" s="216" t="s">
        <v>137</v>
      </c>
      <c r="B59" s="140" t="s">
        <v>290</v>
      </c>
      <c r="C59" s="140" t="s">
        <v>360</v>
      </c>
      <c r="D59" s="141"/>
      <c r="E59" s="142" t="e">
        <f>RANK(D59,$D$17:$D$153)</f>
        <v>#N/A</v>
      </c>
      <c r="F59" s="141"/>
      <c r="G59" s="142" t="e">
        <f>RANK(F59,$F$17:$F$153)</f>
        <v>#N/A</v>
      </c>
      <c r="H59" s="141"/>
      <c r="I59" s="142" t="e">
        <f>RANK(H59,$H$17:$H$153)</f>
        <v>#N/A</v>
      </c>
      <c r="J59" s="141"/>
      <c r="K59" s="142" t="e">
        <f>RANK(J59,$J$17:$J$153)</f>
        <v>#N/A</v>
      </c>
      <c r="L59" s="141"/>
      <c r="M59" s="142" t="e">
        <f>RANK(L59,$L$17:$L$153)</f>
        <v>#N/A</v>
      </c>
      <c r="N59" s="141">
        <v>12725</v>
      </c>
      <c r="O59" s="142">
        <f>RANK(N59,$N$17:$N$153)</f>
        <v>104</v>
      </c>
      <c r="P59" s="141">
        <v>12522</v>
      </c>
      <c r="Q59" s="142">
        <f>RANK(P59,$P$17:$P$153)</f>
        <v>107</v>
      </c>
      <c r="R59" s="141">
        <v>18062</v>
      </c>
      <c r="S59" s="142">
        <f>RANK(R59,$R$17:$R$153)</f>
        <v>99</v>
      </c>
      <c r="T59" s="141">
        <v>17240</v>
      </c>
      <c r="U59" s="142">
        <f>RANK(T59,$T$17:$T$153)</f>
        <v>102</v>
      </c>
      <c r="V59" s="141">
        <v>46873</v>
      </c>
      <c r="W59" s="142">
        <f>RANK(V59,$V$17:$V$153)</f>
        <v>56</v>
      </c>
      <c r="X59" s="141">
        <v>21729</v>
      </c>
      <c r="Y59" s="142">
        <f>RANK(X59,$X$17:$X$153)</f>
        <v>101</v>
      </c>
      <c r="Z59" s="141">
        <v>24276</v>
      </c>
      <c r="AA59" s="142">
        <f>RANK(Z59,$Z$17:$Z$153)</f>
        <v>103</v>
      </c>
      <c r="AB59" s="141">
        <v>33039</v>
      </c>
      <c r="AC59" s="142">
        <f>RANK(AB59,$AB$17:$AB$153)</f>
        <v>97</v>
      </c>
      <c r="AD59" s="141">
        <v>27238</v>
      </c>
      <c r="AE59" s="142">
        <f>RANK(AD59,$AD$17:$AD$153)</f>
        <v>106</v>
      </c>
      <c r="AF59" s="141">
        <v>40907</v>
      </c>
      <c r="AG59" s="142">
        <f>RANK(AF59,$AF$17:$AF$153)</f>
        <v>89</v>
      </c>
      <c r="AH59" s="141">
        <v>37440</v>
      </c>
      <c r="AI59" s="142">
        <f>RANK(AH59,$AH$17:$AH$153)</f>
        <v>89</v>
      </c>
      <c r="AJ59" s="141">
        <v>42068</v>
      </c>
      <c r="AK59" s="142">
        <f>RANK(AJ59,$AJ$17:$AJ$153)</f>
        <v>89</v>
      </c>
      <c r="AL59" s="141">
        <v>43574</v>
      </c>
      <c r="AM59" s="142">
        <f>RANK(AL59,$AL$17:$AL$153)</f>
        <v>91</v>
      </c>
      <c r="AN59" s="141">
        <v>39517</v>
      </c>
      <c r="AO59" s="142">
        <f>RANK(AN59,$AN$17:$AN$153)</f>
        <v>101</v>
      </c>
      <c r="AP59" s="141">
        <v>38592</v>
      </c>
      <c r="AQ59" s="142">
        <f>RANK(AP59,$AP$17:$AP$153)</f>
        <v>108</v>
      </c>
      <c r="AR59" s="141">
        <v>38627</v>
      </c>
      <c r="AS59" s="142">
        <f>RANK(AR59,$AR$17:$AR$153)</f>
        <v>111</v>
      </c>
      <c r="AT59" s="141">
        <v>45268</v>
      </c>
      <c r="AU59" s="142">
        <f>RANK(AT59,$AT$17:$AT$153)</f>
        <v>109</v>
      </c>
      <c r="AV59" s="141">
        <v>60904</v>
      </c>
      <c r="AW59" s="142">
        <f>RANK(AV59,$AV$17:$AV$153)</f>
        <v>105</v>
      </c>
      <c r="AX59" s="141">
        <v>68577</v>
      </c>
      <c r="AY59" s="142">
        <f>RANK(AX59,$AX$17:$AX$153)</f>
        <v>100</v>
      </c>
      <c r="AZ59" s="141">
        <v>68072</v>
      </c>
      <c r="BA59" s="142">
        <f>RANK(AZ59,$AZ$17:$AZ$153)</f>
        <v>101</v>
      </c>
      <c r="BB59" s="141">
        <v>70878</v>
      </c>
      <c r="BC59" s="142">
        <f>RANK(BB59,$BB$17:$BB$153)</f>
        <v>101</v>
      </c>
      <c r="BD59" s="141">
        <v>87056</v>
      </c>
      <c r="BE59" s="142">
        <f>RANK(BD59,$BD$17:$BD$153)</f>
        <v>85</v>
      </c>
      <c r="BF59" s="141">
        <v>64591</v>
      </c>
      <c r="BG59" s="142">
        <f>RANK(BF59,$BF$17:$BF$153)</f>
        <v>107</v>
      </c>
      <c r="BH59" s="141">
        <v>66473</v>
      </c>
      <c r="BI59" s="142">
        <f>RANK(BH59,$BH$17:$BH$153)</f>
        <v>112</v>
      </c>
      <c r="BJ59" s="141">
        <v>90247</v>
      </c>
      <c r="BK59" s="142">
        <f>RANK(BJ59,$BJ$17:$BJ$153)</f>
        <v>104</v>
      </c>
      <c r="BL59" s="225"/>
      <c r="BM59" s="142" t="e">
        <f>RANK(BL59,$BL$17:$BL$153)</f>
        <v>#N/A</v>
      </c>
      <c r="BN59" s="225"/>
      <c r="BO59" s="142" t="e">
        <f>RANK(BN59,$BN$17:$BN$153)</f>
        <v>#N/A</v>
      </c>
      <c r="BP59" s="225"/>
      <c r="BQ59" s="142" t="e">
        <f>RANK(BP59,$BP$17:$BP$153)</f>
        <v>#N/A</v>
      </c>
      <c r="BR59" s="259"/>
      <c r="BS59" s="142" t="e">
        <f>RANK(BR59,$BR$17:$BR$153)</f>
        <v>#N/A</v>
      </c>
      <c r="BT59" s="259"/>
      <c r="BU59" s="142" t="e">
        <f>RANK(BT59,$BT$17:$BT$153)</f>
        <v>#N/A</v>
      </c>
      <c r="BX59" s="196">
        <v>49</v>
      </c>
      <c r="BY59" s="197"/>
      <c r="BZ59" s="197" t="s">
        <v>426</v>
      </c>
      <c r="CA59" s="204">
        <v>118682</v>
      </c>
      <c r="CB59" s="204"/>
      <c r="CC59" s="204">
        <v>133884</v>
      </c>
      <c r="CD59" s="204"/>
      <c r="CE59" s="204">
        <v>120883</v>
      </c>
      <c r="CF59" s="204"/>
      <c r="CG59" s="204">
        <v>135080</v>
      </c>
      <c r="CH59" s="204"/>
      <c r="CI59" s="204">
        <v>127448</v>
      </c>
      <c r="CJ59" s="204"/>
      <c r="CK59" s="204">
        <v>159424</v>
      </c>
      <c r="CL59" s="204"/>
      <c r="CM59" s="204">
        <v>163362</v>
      </c>
      <c r="CN59" s="204"/>
      <c r="CO59" s="207">
        <v>183153.8</v>
      </c>
      <c r="CP59" s="207"/>
      <c r="CQ59" s="207">
        <v>178396.7</v>
      </c>
      <c r="CS59" s="69">
        <v>54</v>
      </c>
      <c r="CT59" s="278" t="s">
        <v>540</v>
      </c>
      <c r="CU59" s="277">
        <v>153430</v>
      </c>
      <c r="CV59" s="277">
        <v>154971</v>
      </c>
      <c r="CW59" s="277">
        <v>145966</v>
      </c>
      <c r="CX59" s="277">
        <v>179052.79999999999</v>
      </c>
      <c r="CY59" s="277">
        <v>178660.4</v>
      </c>
      <c r="CZ59" s="277">
        <v>178301</v>
      </c>
      <c r="DA59" s="277">
        <v>172405.6</v>
      </c>
      <c r="DB59" s="277">
        <v>167030.1</v>
      </c>
      <c r="DC59" s="277">
        <v>149454.39999999999</v>
      </c>
    </row>
    <row r="60" spans="1:108">
      <c r="A60" s="216" t="s">
        <v>144</v>
      </c>
      <c r="B60" s="140" t="s">
        <v>290</v>
      </c>
      <c r="C60" s="140" t="s">
        <v>360</v>
      </c>
      <c r="D60" s="141"/>
      <c r="E60" s="142" t="e">
        <f>RANK(D60,$D$17:$D$153)</f>
        <v>#N/A</v>
      </c>
      <c r="F60" s="141"/>
      <c r="G60" s="142" t="e">
        <f>RANK(F60,$F$17:$F$153)</f>
        <v>#N/A</v>
      </c>
      <c r="H60" s="141"/>
      <c r="I60" s="142" t="e">
        <f>RANK(H60,$H$17:$H$153)</f>
        <v>#N/A</v>
      </c>
      <c r="J60" s="141"/>
      <c r="K60" s="142" t="e">
        <f>RANK(J60,$J$17:$J$153)</f>
        <v>#N/A</v>
      </c>
      <c r="L60" s="141"/>
      <c r="M60" s="142" t="e">
        <f>RANK(L60,$L$17:$L$153)</f>
        <v>#N/A</v>
      </c>
      <c r="N60" s="141"/>
      <c r="O60" s="142" t="e">
        <f>RANK(N60,$N$17:$N$153)</f>
        <v>#N/A</v>
      </c>
      <c r="P60" s="141">
        <v>8369</v>
      </c>
      <c r="Q60" s="142">
        <f>RANK(P60,$P$17:$P$153)</f>
        <v>116</v>
      </c>
      <c r="R60" s="141">
        <v>8591</v>
      </c>
      <c r="S60" s="142">
        <f>RANK(R60,$R$17:$R$153)</f>
        <v>117</v>
      </c>
      <c r="T60" s="141">
        <v>9683</v>
      </c>
      <c r="U60" s="142">
        <f>RANK(T60,$T$17:$T$153)</f>
        <v>114</v>
      </c>
      <c r="V60" s="141">
        <v>11396</v>
      </c>
      <c r="W60" s="142">
        <f>RANK(V60,$V$17:$V$153)</f>
        <v>116</v>
      </c>
      <c r="X60" s="141">
        <v>10420</v>
      </c>
      <c r="Y60" s="142">
        <f>RANK(X60,$X$17:$X$153)</f>
        <v>117</v>
      </c>
      <c r="Z60" s="141">
        <v>13917</v>
      </c>
      <c r="AA60" s="142">
        <f>RANK(Z60,$Z$17:$Z$153)</f>
        <v>114</v>
      </c>
      <c r="AB60" s="141">
        <v>14496</v>
      </c>
      <c r="AC60" s="142">
        <f>RANK(AB60,$AB$17:$AB$153)</f>
        <v>126</v>
      </c>
      <c r="AD60" s="141">
        <v>15296</v>
      </c>
      <c r="AE60" s="142">
        <f>RANK(AD60,$AD$17:$AD$153)</f>
        <v>126</v>
      </c>
      <c r="AF60" s="141">
        <v>17718</v>
      </c>
      <c r="AG60" s="142">
        <f>RANK(AF60,$AF$17:$AF$153)</f>
        <v>124</v>
      </c>
      <c r="AH60" s="141">
        <v>19488</v>
      </c>
      <c r="AI60" s="142">
        <f>RANK(AH60,$AH$17:$AH$153)</f>
        <v>108</v>
      </c>
      <c r="AJ60" s="141">
        <v>20565</v>
      </c>
      <c r="AK60" s="142">
        <f>RANK(AJ60,$AJ$17:$AJ$153)</f>
        <v>116</v>
      </c>
      <c r="AL60" s="141">
        <v>17887</v>
      </c>
      <c r="AM60" s="142">
        <f>RANK(AL60,$AL$17:$AL$153)</f>
        <v>121</v>
      </c>
      <c r="AN60" s="141">
        <v>23763</v>
      </c>
      <c r="AO60" s="142">
        <f>RANK(AN60,$AN$17:$AN$153)</f>
        <v>115</v>
      </c>
      <c r="AP60" s="141">
        <v>24859</v>
      </c>
      <c r="AQ60" s="142">
        <f>RANK(AP60,$AP$17:$AP$153)</f>
        <v>118</v>
      </c>
      <c r="AR60" s="141">
        <v>25823</v>
      </c>
      <c r="AS60" s="142">
        <f>RANK(AR60,$AR$17:$AR$153)</f>
        <v>120</v>
      </c>
      <c r="AT60" s="141">
        <v>31463</v>
      </c>
      <c r="AU60" s="142">
        <f>RANK(AT60,$AT$17:$AT$153)</f>
        <v>117</v>
      </c>
      <c r="AV60" s="141">
        <v>25976</v>
      </c>
      <c r="AW60" s="142">
        <f>RANK(AV60,$AV$17:$AV$153)</f>
        <v>121</v>
      </c>
      <c r="AX60" s="141">
        <v>31317</v>
      </c>
      <c r="AY60" s="142">
        <f>RANK(AX60,$AX$17:$AX$153)</f>
        <v>119</v>
      </c>
      <c r="AZ60" s="141">
        <v>27640</v>
      </c>
      <c r="BA60" s="142">
        <f>RANK(AZ60,$AZ$17:$AZ$153)</f>
        <v>126</v>
      </c>
      <c r="BB60" s="141">
        <v>35554</v>
      </c>
      <c r="BC60" s="142">
        <f>RANK(BB60,$BB$17:$BB$153)</f>
        <v>124</v>
      </c>
      <c r="BD60" s="141">
        <v>26256</v>
      </c>
      <c r="BE60" s="142">
        <f>RANK(BD60,$BD$17:$BD$153)</f>
        <v>130</v>
      </c>
      <c r="BF60" s="141">
        <v>29634</v>
      </c>
      <c r="BG60" s="142">
        <f>RANK(BF60,$BF$17:$BF$153)</f>
        <v>127</v>
      </c>
      <c r="BH60" s="141">
        <v>39654</v>
      </c>
      <c r="BI60" s="142">
        <f>RANK(BH60,$BH$17:$BH$153)</f>
        <v>127</v>
      </c>
      <c r="BJ60" s="141">
        <v>81542</v>
      </c>
      <c r="BK60" s="142">
        <f>RANK(BJ60,$BJ$17:$BJ$153)</f>
        <v>106</v>
      </c>
      <c r="BL60" s="225"/>
      <c r="BM60" s="142" t="e">
        <f>RANK(BL60,$BL$17:$BL$153)</f>
        <v>#N/A</v>
      </c>
      <c r="BN60" s="225"/>
      <c r="BO60" s="142" t="e">
        <f>RANK(BN60,$BN$17:$BN$153)</f>
        <v>#N/A</v>
      </c>
      <c r="BP60" s="225"/>
      <c r="BQ60" s="142" t="e">
        <f>RANK(BP60,$BP$17:$BP$153)</f>
        <v>#N/A</v>
      </c>
      <c r="BR60" s="259"/>
      <c r="BS60" s="142" t="e">
        <f>RANK(BR60,$BR$17:$BR$153)</f>
        <v>#N/A</v>
      </c>
      <c r="BT60" s="259"/>
      <c r="BU60" s="142" t="e">
        <f>RANK(BT60,$BT$17:$BT$153)</f>
        <v>#N/A</v>
      </c>
      <c r="BX60" s="196">
        <v>50</v>
      </c>
      <c r="BY60" s="197"/>
      <c r="BZ60" s="197" t="s">
        <v>427</v>
      </c>
      <c r="CA60" s="204">
        <v>154311</v>
      </c>
      <c r="CB60" s="204"/>
      <c r="CC60" s="204">
        <v>163156</v>
      </c>
      <c r="CD60" s="204"/>
      <c r="CE60" s="204">
        <v>153430</v>
      </c>
      <c r="CF60" s="204"/>
      <c r="CG60" s="204">
        <v>154971</v>
      </c>
      <c r="CH60" s="204"/>
      <c r="CI60" s="204">
        <v>145966</v>
      </c>
      <c r="CJ60" s="204"/>
      <c r="CK60" s="204">
        <v>179052.79999999999</v>
      </c>
      <c r="CL60" s="204"/>
      <c r="CM60" s="204">
        <v>178660.4</v>
      </c>
      <c r="CN60" s="204"/>
      <c r="CO60" s="207">
        <v>178301</v>
      </c>
      <c r="CP60" s="207"/>
      <c r="CQ60" s="207">
        <v>172405.6</v>
      </c>
      <c r="CS60" s="69">
        <v>55</v>
      </c>
      <c r="CT60" s="278" t="s">
        <v>541</v>
      </c>
      <c r="CU60" s="277">
        <v>116834</v>
      </c>
      <c r="CV60" s="277">
        <v>107472</v>
      </c>
      <c r="CW60" s="277">
        <v>123139</v>
      </c>
      <c r="CX60" s="277">
        <v>156423.20000000001</v>
      </c>
      <c r="CY60" s="277">
        <v>142607.1</v>
      </c>
      <c r="CZ60" s="277">
        <v>130310.39999999999</v>
      </c>
      <c r="DA60" s="277">
        <v>142303.29999999999</v>
      </c>
      <c r="DB60" s="277">
        <v>123187.3</v>
      </c>
      <c r="DC60" s="277">
        <v>147487</v>
      </c>
    </row>
    <row r="61" spans="1:108">
      <c r="A61" s="221" t="s">
        <v>229</v>
      </c>
      <c r="B61" s="140" t="s">
        <v>290</v>
      </c>
      <c r="C61" s="140" t="s">
        <v>360</v>
      </c>
      <c r="D61" s="144">
        <v>20572</v>
      </c>
      <c r="E61" s="142">
        <f>RANK(D61,$D$17:$D$153)</f>
        <v>23</v>
      </c>
      <c r="F61" s="144">
        <v>19933</v>
      </c>
      <c r="G61" s="142">
        <f>RANK(F61,$F$17:$F$153)</f>
        <v>26</v>
      </c>
      <c r="H61" s="144">
        <v>18202</v>
      </c>
      <c r="I61" s="142">
        <f>RANK(H61,$H$17:$H$153)</f>
        <v>28</v>
      </c>
      <c r="J61" s="144">
        <v>14415</v>
      </c>
      <c r="K61" s="142">
        <f>RANK(J61,$J$17:$J$153)</f>
        <v>32</v>
      </c>
      <c r="L61" s="144">
        <v>14949</v>
      </c>
      <c r="M61" s="142">
        <f>RANK(L61,$L$17:$L$153)</f>
        <v>35</v>
      </c>
      <c r="N61" s="144">
        <v>23226</v>
      </c>
      <c r="O61" s="142">
        <f>RANK(N61,$N$17:$N$153)</f>
        <v>79</v>
      </c>
      <c r="P61" s="144">
        <v>15497</v>
      </c>
      <c r="Q61" s="142">
        <f>RANK(P61,$P$17:$P$153)</f>
        <v>98</v>
      </c>
      <c r="R61" s="144">
        <v>18517</v>
      </c>
      <c r="S61" s="142">
        <f>RANK(R61,$R$17:$R$153)</f>
        <v>98</v>
      </c>
      <c r="T61" s="144">
        <v>19667</v>
      </c>
      <c r="U61" s="142">
        <f>RANK(T61,$T$17:$T$153)</f>
        <v>100</v>
      </c>
      <c r="V61" s="144">
        <v>36213</v>
      </c>
      <c r="W61" s="142">
        <f>RANK(V61,$V$17:$V$153)</f>
        <v>75</v>
      </c>
      <c r="X61" s="144">
        <v>44759</v>
      </c>
      <c r="Y61" s="142">
        <f>RANK(X61,$X$17:$X$153)</f>
        <v>61</v>
      </c>
      <c r="Z61" s="144">
        <v>50204</v>
      </c>
      <c r="AA61" s="142">
        <f>RANK(Z61,$Z$17:$Z$153)</f>
        <v>63</v>
      </c>
      <c r="AB61" s="144">
        <v>29584</v>
      </c>
      <c r="AC61" s="142">
        <f>RANK(AB61,$AB$17:$AB$153)</f>
        <v>100</v>
      </c>
      <c r="AD61" s="144">
        <v>28833</v>
      </c>
      <c r="AE61" s="142">
        <f>RANK(AD61,$AD$17:$AD$153)</f>
        <v>101</v>
      </c>
      <c r="AF61" s="144">
        <v>24597</v>
      </c>
      <c r="AG61" s="142">
        <f>RANK(AF61,$AF$17:$AF$153)</f>
        <v>112</v>
      </c>
      <c r="AH61" s="144">
        <v>23726</v>
      </c>
      <c r="AI61" s="142">
        <f>RANK(AH61,$AH$17:$AH$153)</f>
        <v>106</v>
      </c>
      <c r="AJ61" s="144">
        <v>24169</v>
      </c>
      <c r="AK61" s="142">
        <f>RANK(AJ61,$AJ$17:$AJ$153)</f>
        <v>109</v>
      </c>
      <c r="AL61" s="144">
        <v>34788</v>
      </c>
      <c r="AM61" s="142">
        <f>RANK(AL61,$AL$17:$AL$153)</f>
        <v>104</v>
      </c>
      <c r="AN61" s="144">
        <v>26975</v>
      </c>
      <c r="AO61" s="142">
        <f>RANK(AN61,$AN$17:$AN$153)</f>
        <v>111</v>
      </c>
      <c r="AP61" s="144">
        <v>36412</v>
      </c>
      <c r="AQ61" s="142">
        <f>RANK(AP61,$AP$17:$AP$153)</f>
        <v>109</v>
      </c>
      <c r="AR61" s="144">
        <v>32949</v>
      </c>
      <c r="AS61" s="142">
        <f>RANK(AR61,$AR$17:$AR$153)</f>
        <v>114</v>
      </c>
      <c r="AT61" s="144">
        <v>38223</v>
      </c>
      <c r="AU61" s="142">
        <f>RANK(AT61,$AT$17:$AT$153)</f>
        <v>112</v>
      </c>
      <c r="AV61" s="144">
        <v>35881</v>
      </c>
      <c r="AW61" s="142">
        <f>RANK(AV61,$AV$17:$AV$153)</f>
        <v>116</v>
      </c>
      <c r="AX61" s="144">
        <v>43657</v>
      </c>
      <c r="AY61" s="142">
        <f>RANK(AX61,$AX$17:$AX$153)</f>
        <v>116</v>
      </c>
      <c r="AZ61" s="144">
        <v>48621</v>
      </c>
      <c r="BA61" s="142">
        <f>RANK(AZ61,$AZ$17:$AZ$153)</f>
        <v>116</v>
      </c>
      <c r="BB61" s="144">
        <v>47645</v>
      </c>
      <c r="BC61" s="142">
        <f>RANK(BB61,$BB$17:$BB$153)</f>
        <v>117</v>
      </c>
      <c r="BD61" s="144">
        <v>39546</v>
      </c>
      <c r="BE61" s="142">
        <f>RANK(BD61,$BD$17:$BD$153)</f>
        <v>124</v>
      </c>
      <c r="BF61" s="144">
        <v>44060</v>
      </c>
      <c r="BG61" s="142">
        <f>RANK(BF61,$BF$17:$BF$153)</f>
        <v>122</v>
      </c>
      <c r="BH61" s="144">
        <v>61213</v>
      </c>
      <c r="BI61" s="142">
        <f>RANK(BH61,$BH$17:$BH$153)</f>
        <v>116</v>
      </c>
      <c r="BJ61" s="144">
        <v>76285</v>
      </c>
      <c r="BK61" s="142">
        <f>RANK(BJ61,$BJ$17:$BJ$153)</f>
        <v>110</v>
      </c>
      <c r="BL61" s="225"/>
      <c r="BM61" s="142" t="e">
        <f>RANK(BL61,$BL$17:$BL$153)</f>
        <v>#N/A</v>
      </c>
      <c r="BN61" s="225"/>
      <c r="BO61" s="142" t="e">
        <f>RANK(BN61,$BN$17:$BN$153)</f>
        <v>#N/A</v>
      </c>
      <c r="BP61" s="225"/>
      <c r="BQ61" s="142" t="e">
        <f>RANK(BP61,$BP$17:$BP$153)</f>
        <v>#N/A</v>
      </c>
      <c r="BR61" s="259"/>
      <c r="BS61" s="142" t="e">
        <f>RANK(BR61,$BR$17:$BR$153)</f>
        <v>#N/A</v>
      </c>
      <c r="BT61" s="259"/>
      <c r="BU61" s="142" t="e">
        <f>RANK(BT61,$BT$17:$BT$153)</f>
        <v>#N/A</v>
      </c>
      <c r="BX61" s="196"/>
      <c r="BY61" s="197"/>
      <c r="BZ61" s="197" t="s">
        <v>375</v>
      </c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S61" s="69">
        <v>56</v>
      </c>
      <c r="CT61" s="278" t="s">
        <v>542</v>
      </c>
      <c r="CU61" s="277">
        <v>120693</v>
      </c>
      <c r="CV61" s="277">
        <v>140830</v>
      </c>
      <c r="CW61" s="277">
        <v>140461</v>
      </c>
      <c r="CX61" s="277">
        <v>174234.7</v>
      </c>
      <c r="CY61" s="277">
        <v>208165.1</v>
      </c>
      <c r="CZ61" s="277">
        <v>174480.8</v>
      </c>
      <c r="DA61" s="277">
        <v>161717</v>
      </c>
      <c r="DB61" s="277">
        <v>158251.70000000001</v>
      </c>
      <c r="DC61" s="277">
        <v>146254.5</v>
      </c>
    </row>
    <row r="62" spans="1:108" ht="25.5">
      <c r="A62" s="216" t="s">
        <v>146</v>
      </c>
      <c r="B62" s="140" t="s">
        <v>290</v>
      </c>
      <c r="C62" s="140" t="s">
        <v>360</v>
      </c>
      <c r="D62" s="141"/>
      <c r="E62" s="142" t="e">
        <f>RANK(D62,$D$17:$D$153)</f>
        <v>#N/A</v>
      </c>
      <c r="F62" s="141"/>
      <c r="G62" s="142" t="e">
        <f>RANK(F62,$F$17:$F$153)</f>
        <v>#N/A</v>
      </c>
      <c r="H62" s="141"/>
      <c r="I62" s="142" t="e">
        <f>RANK(H62,$H$17:$H$153)</f>
        <v>#N/A</v>
      </c>
      <c r="J62" s="141"/>
      <c r="K62" s="142" t="e">
        <f>RANK(J62,$J$17:$J$153)</f>
        <v>#N/A</v>
      </c>
      <c r="L62" s="141"/>
      <c r="M62" s="142" t="e">
        <f>RANK(L62,$L$17:$L$153)</f>
        <v>#N/A</v>
      </c>
      <c r="N62" s="141"/>
      <c r="O62" s="142" t="e">
        <f>RANK(N62,$N$17:$N$153)</f>
        <v>#N/A</v>
      </c>
      <c r="P62" s="141">
        <v>3846</v>
      </c>
      <c r="Q62" s="142">
        <f>RANK(P62,$P$17:$P$153)</f>
        <v>120</v>
      </c>
      <c r="R62" s="141">
        <v>4668</v>
      </c>
      <c r="S62" s="142">
        <f>RANK(R62,$R$17:$R$153)</f>
        <v>118</v>
      </c>
      <c r="T62" s="141">
        <v>5139</v>
      </c>
      <c r="U62" s="142">
        <f>RANK(T62,$T$17:$T$153)</f>
        <v>118</v>
      </c>
      <c r="V62" s="141">
        <v>6385</v>
      </c>
      <c r="W62" s="142">
        <f>RANK(V62,$V$17:$V$153)</f>
        <v>118</v>
      </c>
      <c r="X62" s="141">
        <v>6650</v>
      </c>
      <c r="Y62" s="142">
        <f>RANK(X62,$X$17:$X$153)</f>
        <v>119</v>
      </c>
      <c r="Z62" s="141">
        <v>9834</v>
      </c>
      <c r="AA62" s="142">
        <f>RANK(Z62,$Z$17:$Z$153)</f>
        <v>121</v>
      </c>
      <c r="AB62" s="141">
        <v>11627</v>
      </c>
      <c r="AC62" s="142">
        <f>RANK(AB62,$AB$17:$AB$153)</f>
        <v>131</v>
      </c>
      <c r="AD62" s="141">
        <v>10450</v>
      </c>
      <c r="AE62" s="142">
        <f>RANK(AD62,$AD$17:$AD$153)</f>
        <v>130</v>
      </c>
      <c r="AF62" s="141">
        <v>14271</v>
      </c>
      <c r="AG62" s="142">
        <f>RANK(AF62,$AF$17:$AF$153)</f>
        <v>128</v>
      </c>
      <c r="AH62" s="141">
        <v>14350</v>
      </c>
      <c r="AI62" s="142">
        <f>RANK(AH62,$AH$17:$AH$153)</f>
        <v>117</v>
      </c>
      <c r="AJ62" s="141">
        <v>18170</v>
      </c>
      <c r="AK62" s="142">
        <f>RANK(AJ62,$AJ$17:$AJ$153)</f>
        <v>119</v>
      </c>
      <c r="AL62" s="141">
        <v>18922</v>
      </c>
      <c r="AM62" s="142">
        <f>RANK(AL62,$AL$17:$AL$153)</f>
        <v>117</v>
      </c>
      <c r="AN62" s="141">
        <v>22236</v>
      </c>
      <c r="AO62" s="142">
        <f>RANK(AN62,$AN$17:$AN$153)</f>
        <v>118</v>
      </c>
      <c r="AP62" s="141">
        <v>26539</v>
      </c>
      <c r="AQ62" s="142">
        <f>RANK(AP62,$AP$17:$AP$153)</f>
        <v>115</v>
      </c>
      <c r="AR62" s="141">
        <v>32095</v>
      </c>
      <c r="AS62" s="142">
        <f>RANK(AR62,$AR$17:$AR$153)</f>
        <v>115</v>
      </c>
      <c r="AT62" s="141">
        <v>35933</v>
      </c>
      <c r="AU62" s="142">
        <f>RANK(AT62,$AT$17:$AT$153)</f>
        <v>113</v>
      </c>
      <c r="AV62" s="141">
        <v>42697</v>
      </c>
      <c r="AW62" s="142">
        <f>RANK(AV62,$AV$17:$AV$153)</f>
        <v>114</v>
      </c>
      <c r="AX62" s="141">
        <v>44384</v>
      </c>
      <c r="AY62" s="142">
        <f>RANK(AX62,$AX$17:$AX$153)</f>
        <v>115</v>
      </c>
      <c r="AZ62" s="141">
        <v>48584</v>
      </c>
      <c r="BA62" s="142">
        <f>RANK(AZ62,$AZ$17:$AZ$153)</f>
        <v>117</v>
      </c>
      <c r="BB62" s="141">
        <v>50601</v>
      </c>
      <c r="BC62" s="142">
        <f>RANK(BB62,$BB$17:$BB$153)</f>
        <v>116</v>
      </c>
      <c r="BD62" s="141">
        <v>52089</v>
      </c>
      <c r="BE62" s="142">
        <f>RANK(BD62,$BD$17:$BD$153)</f>
        <v>116</v>
      </c>
      <c r="BF62" s="141">
        <v>50230</v>
      </c>
      <c r="BG62" s="142">
        <f>RANK(BF62,$BF$17:$BF$153)</f>
        <v>118</v>
      </c>
      <c r="BH62" s="141">
        <v>56515</v>
      </c>
      <c r="BI62" s="142">
        <f>RANK(BH62,$BH$17:$BH$153)</f>
        <v>122</v>
      </c>
      <c r="BJ62" s="141">
        <v>61341</v>
      </c>
      <c r="BK62" s="142">
        <f>RANK(BJ62,$BJ$17:$BJ$153)</f>
        <v>118</v>
      </c>
      <c r="BL62" s="225"/>
      <c r="BM62" s="142" t="e">
        <f>RANK(BL62,$BL$17:$BL$153)</f>
        <v>#N/A</v>
      </c>
      <c r="BN62" s="225"/>
      <c r="BO62" s="142" t="e">
        <f>RANK(BN62,$BN$17:$BN$153)</f>
        <v>#N/A</v>
      </c>
      <c r="BP62" s="225"/>
      <c r="BQ62" s="142" t="e">
        <f>RANK(BP62,$BP$17:$BP$153)</f>
        <v>#N/A</v>
      </c>
      <c r="BR62" s="259"/>
      <c r="BS62" s="142" t="e">
        <f>RANK(BR62,$BR$17:$BR$153)</f>
        <v>#N/A</v>
      </c>
      <c r="BT62" s="259"/>
      <c r="BU62" s="142" t="e">
        <f>RANK(BT62,$BT$17:$BT$153)</f>
        <v>#N/A</v>
      </c>
      <c r="BX62" s="196">
        <v>51</v>
      </c>
      <c r="BY62" s="197"/>
      <c r="BZ62" s="197" t="s">
        <v>428</v>
      </c>
      <c r="CA62" s="204">
        <v>167698</v>
      </c>
      <c r="CB62" s="204"/>
      <c r="CC62" s="204">
        <v>170879</v>
      </c>
      <c r="CD62" s="204"/>
      <c r="CE62" s="204">
        <v>173382</v>
      </c>
      <c r="CF62" s="204"/>
      <c r="CG62" s="204">
        <v>191047</v>
      </c>
      <c r="CH62" s="204"/>
      <c r="CI62" s="204">
        <v>162625</v>
      </c>
      <c r="CJ62" s="204"/>
      <c r="CK62" s="204">
        <v>193360.1</v>
      </c>
      <c r="CL62" s="204"/>
      <c r="CM62" s="204">
        <v>187874.2</v>
      </c>
      <c r="CN62" s="204"/>
      <c r="CO62" s="207">
        <v>172699.2</v>
      </c>
      <c r="CP62" s="207"/>
      <c r="CQ62" s="207">
        <v>167380.79999999999</v>
      </c>
      <c r="CS62" s="69">
        <v>57</v>
      </c>
      <c r="CT62" s="278" t="s">
        <v>543</v>
      </c>
      <c r="CU62" s="277">
        <v>176272</v>
      </c>
      <c r="CV62" s="277">
        <v>198445</v>
      </c>
      <c r="CW62" s="277">
        <v>174679</v>
      </c>
      <c r="CX62" s="277">
        <v>236710.7</v>
      </c>
      <c r="CY62" s="277">
        <v>196634.4</v>
      </c>
      <c r="CZ62" s="277">
        <v>161253</v>
      </c>
      <c r="DA62" s="277">
        <v>159469.5</v>
      </c>
      <c r="DB62" s="277">
        <v>142958.39999999999</v>
      </c>
      <c r="DC62" s="277">
        <v>144618.29999999999</v>
      </c>
    </row>
    <row r="63" spans="1:108">
      <c r="A63" s="216" t="s">
        <v>145</v>
      </c>
      <c r="B63" s="140" t="s">
        <v>290</v>
      </c>
      <c r="C63" s="140" t="s">
        <v>360</v>
      </c>
      <c r="D63" s="141"/>
      <c r="E63" s="142" t="e">
        <f>RANK(D63,$D$17:$D$153)</f>
        <v>#N/A</v>
      </c>
      <c r="F63" s="141"/>
      <c r="G63" s="142" t="e">
        <f>RANK(F63,$F$17:$F$153)</f>
        <v>#N/A</v>
      </c>
      <c r="H63" s="141"/>
      <c r="I63" s="142" t="e">
        <f>RANK(H63,$H$17:$H$153)</f>
        <v>#N/A</v>
      </c>
      <c r="J63" s="141"/>
      <c r="K63" s="142" t="e">
        <f>RANK(J63,$J$17:$J$153)</f>
        <v>#N/A</v>
      </c>
      <c r="L63" s="141"/>
      <c r="M63" s="142" t="e">
        <f>RANK(L63,$L$17:$L$153)</f>
        <v>#N/A</v>
      </c>
      <c r="N63" s="141"/>
      <c r="O63" s="142" t="e">
        <f>RANK(N63,$N$17:$N$153)</f>
        <v>#N/A</v>
      </c>
      <c r="P63" s="141">
        <v>13320</v>
      </c>
      <c r="Q63" s="142">
        <f>RANK(P63,$P$17:$P$153)</f>
        <v>104</v>
      </c>
      <c r="R63" s="141">
        <v>14119</v>
      </c>
      <c r="S63" s="142">
        <f>RANK(R63,$R$17:$R$153)</f>
        <v>106</v>
      </c>
      <c r="T63" s="141">
        <v>14257</v>
      </c>
      <c r="U63" s="142">
        <f>RANK(T63,$T$17:$T$153)</f>
        <v>110</v>
      </c>
      <c r="V63" s="141">
        <v>14300</v>
      </c>
      <c r="W63" s="142">
        <f>RANK(V63,$V$17:$V$153)</f>
        <v>109</v>
      </c>
      <c r="X63" s="141">
        <v>15015</v>
      </c>
      <c r="Y63" s="142">
        <f>RANK(X63,$X$17:$X$153)</f>
        <v>110</v>
      </c>
      <c r="Z63" s="141">
        <v>16052</v>
      </c>
      <c r="AA63" s="142">
        <f>RANK(Z63,$Z$17:$Z$153)</f>
        <v>112</v>
      </c>
      <c r="AB63" s="141">
        <v>24920</v>
      </c>
      <c r="AC63" s="142">
        <f>RANK(AB63,$AB$17:$AB$153)</f>
        <v>106</v>
      </c>
      <c r="AD63" s="141">
        <v>24425</v>
      </c>
      <c r="AE63" s="142">
        <f>RANK(AD63,$AD$17:$AD$153)</f>
        <v>111</v>
      </c>
      <c r="AF63" s="141">
        <v>26518</v>
      </c>
      <c r="AG63" s="142">
        <f>RANK(AF63,$AF$17:$AF$153)</f>
        <v>108</v>
      </c>
      <c r="AH63" s="141">
        <v>28018</v>
      </c>
      <c r="AI63" s="142">
        <f>RANK(AH63,$AH$17:$AH$153)</f>
        <v>101</v>
      </c>
      <c r="AJ63" s="141">
        <v>28688</v>
      </c>
      <c r="AK63" s="142">
        <f>RANK(AJ63,$AJ$17:$AJ$153)</f>
        <v>106</v>
      </c>
      <c r="AL63" s="141">
        <v>28373</v>
      </c>
      <c r="AM63" s="142">
        <f>RANK(AL63,$AL$17:$AL$153)</f>
        <v>111</v>
      </c>
      <c r="AN63" s="141">
        <v>23302</v>
      </c>
      <c r="AO63" s="142">
        <f>RANK(AN63,$AN$17:$AN$153)</f>
        <v>116</v>
      </c>
      <c r="AP63" s="141">
        <v>27689</v>
      </c>
      <c r="AQ63" s="142">
        <f>RANK(AP63,$AP$17:$AP$153)</f>
        <v>114</v>
      </c>
      <c r="AR63" s="141">
        <v>26374</v>
      </c>
      <c r="AS63" s="142">
        <f>RANK(AR63,$AR$17:$AR$153)</f>
        <v>119</v>
      </c>
      <c r="AT63" s="141">
        <v>34062</v>
      </c>
      <c r="AU63" s="142">
        <f>RANK(AT63,$AT$17:$AT$153)</f>
        <v>115</v>
      </c>
      <c r="AV63" s="141">
        <v>34105</v>
      </c>
      <c r="AW63" s="142">
        <f>RANK(AV63,$AV$17:$AV$153)</f>
        <v>118</v>
      </c>
      <c r="AX63" s="141">
        <v>47770</v>
      </c>
      <c r="AY63" s="142">
        <f>RANK(AX63,$AX$17:$AX$153)</f>
        <v>113</v>
      </c>
      <c r="AZ63" s="141">
        <v>39389</v>
      </c>
      <c r="BA63" s="142">
        <f>RANK(AZ63,$AZ$17:$AZ$153)</f>
        <v>120</v>
      </c>
      <c r="BB63" s="141">
        <v>43752</v>
      </c>
      <c r="BC63" s="142">
        <f>RANK(BB63,$BB$17:$BB$153)</f>
        <v>120</v>
      </c>
      <c r="BD63" s="141">
        <v>47216</v>
      </c>
      <c r="BE63" s="142">
        <f>RANK(BD63,$BD$17:$BD$153)</f>
        <v>120</v>
      </c>
      <c r="BF63" s="141">
        <v>46482</v>
      </c>
      <c r="BG63" s="142">
        <f>RANK(BF63,$BF$17:$BF$153)</f>
        <v>121</v>
      </c>
      <c r="BH63" s="141">
        <v>56528</v>
      </c>
      <c r="BI63" s="142">
        <f>RANK(BH63,$BH$17:$BH$153)</f>
        <v>121</v>
      </c>
      <c r="BJ63" s="141">
        <v>60857</v>
      </c>
      <c r="BK63" s="142">
        <f>RANK(BJ63,$BJ$17:$BJ$153)</f>
        <v>119</v>
      </c>
      <c r="BL63" s="225"/>
      <c r="BM63" s="142" t="e">
        <f>RANK(BL63,$BL$17:$BL$153)</f>
        <v>#N/A</v>
      </c>
      <c r="BN63" s="225"/>
      <c r="BO63" s="142" t="e">
        <f>RANK(BN63,$BN$17:$BN$153)</f>
        <v>#N/A</v>
      </c>
      <c r="BP63" s="225"/>
      <c r="BQ63" s="142" t="e">
        <f>RANK(BP63,$BP$17:$BP$153)</f>
        <v>#N/A</v>
      </c>
      <c r="BR63" s="259"/>
      <c r="BS63" s="142" t="e">
        <f>RANK(BR63,$BR$17:$BR$153)</f>
        <v>#N/A</v>
      </c>
      <c r="BT63" s="259"/>
      <c r="BU63" s="142" t="e">
        <f>RANK(BT63,$BT$17:$BT$153)</f>
        <v>#N/A</v>
      </c>
      <c r="BX63" s="196">
        <v>52</v>
      </c>
      <c r="BY63" s="197"/>
      <c r="BZ63" s="197" t="s">
        <v>429</v>
      </c>
      <c r="CA63" s="204">
        <v>70508</v>
      </c>
      <c r="CB63" s="204"/>
      <c r="CC63" s="204">
        <v>80785</v>
      </c>
      <c r="CD63" s="204"/>
      <c r="CE63" s="204">
        <v>81908</v>
      </c>
      <c r="CF63" s="204"/>
      <c r="CG63" s="204">
        <v>91094</v>
      </c>
      <c r="CH63" s="204"/>
      <c r="CI63" s="204">
        <v>106268</v>
      </c>
      <c r="CJ63" s="204"/>
      <c r="CK63" s="204">
        <v>150743.70000000001</v>
      </c>
      <c r="CL63" s="204"/>
      <c r="CM63" s="204">
        <v>119895.2</v>
      </c>
      <c r="CN63" s="204"/>
      <c r="CO63" s="207">
        <v>133617.4</v>
      </c>
      <c r="CP63" s="207"/>
      <c r="CQ63" s="207">
        <v>162980.70000000001</v>
      </c>
      <c r="CS63" s="69">
        <v>58</v>
      </c>
      <c r="CT63" s="278" t="s">
        <v>544</v>
      </c>
      <c r="CU63" s="277">
        <v>166654</v>
      </c>
      <c r="CV63" s="277">
        <v>172492</v>
      </c>
      <c r="CW63" s="277">
        <v>155800</v>
      </c>
      <c r="CX63" s="277">
        <v>175037.6</v>
      </c>
      <c r="CY63" s="277">
        <v>186921.1</v>
      </c>
      <c r="CZ63" s="277">
        <v>160431.70000000001</v>
      </c>
      <c r="DA63" s="277">
        <v>153413</v>
      </c>
      <c r="DB63" s="277">
        <v>158227.70000000001</v>
      </c>
      <c r="DC63" s="277">
        <v>143747.79999999999</v>
      </c>
    </row>
    <row r="64" spans="1:108" ht="25.5">
      <c r="A64" s="216" t="s">
        <v>350</v>
      </c>
      <c r="B64" s="140" t="s">
        <v>290</v>
      </c>
      <c r="C64" s="140" t="s">
        <v>360</v>
      </c>
      <c r="D64" s="141"/>
      <c r="E64" s="142" t="e">
        <f>RANK(D64,$D$17:$D$153)</f>
        <v>#N/A</v>
      </c>
      <c r="F64" s="141"/>
      <c r="G64" s="142" t="e">
        <f>RANK(F64,$F$17:$F$153)</f>
        <v>#N/A</v>
      </c>
      <c r="H64" s="141"/>
      <c r="I64" s="142" t="e">
        <f>RANK(H64,$H$17:$H$153)</f>
        <v>#N/A</v>
      </c>
      <c r="J64" s="141"/>
      <c r="K64" s="142" t="e">
        <f>RANK(J64,$J$17:$J$153)</f>
        <v>#N/A</v>
      </c>
      <c r="L64" s="141"/>
      <c r="M64" s="142" t="e">
        <f>RANK(L64,$L$17:$L$153)</f>
        <v>#N/A</v>
      </c>
      <c r="N64" s="141"/>
      <c r="O64" s="142" t="e">
        <f>RANK(N64,$N$17:$N$153)</f>
        <v>#N/A</v>
      </c>
      <c r="P64" s="141">
        <v>14174</v>
      </c>
      <c r="Q64" s="142">
        <f>RANK(P64,$P$17:$P$153)</f>
        <v>102</v>
      </c>
      <c r="R64" s="141">
        <v>11182</v>
      </c>
      <c r="S64" s="142">
        <f>RANK(R64,$R$17:$R$153)</f>
        <v>111</v>
      </c>
      <c r="T64" s="141">
        <v>9270</v>
      </c>
      <c r="U64" s="142">
        <f>RANK(T64,$T$17:$T$153)</f>
        <v>115</v>
      </c>
      <c r="V64" s="141">
        <v>13368</v>
      </c>
      <c r="W64" s="142">
        <f>RANK(V64,$V$17:$V$153)</f>
        <v>113</v>
      </c>
      <c r="X64" s="141">
        <v>15012</v>
      </c>
      <c r="Y64" s="142">
        <f>RANK(X64,$X$17:$X$153)</f>
        <v>111</v>
      </c>
      <c r="Z64" s="141">
        <v>12434</v>
      </c>
      <c r="AA64" s="142">
        <f>RANK(Z64,$Z$17:$Z$153)</f>
        <v>118</v>
      </c>
      <c r="AB64" s="141">
        <v>23776</v>
      </c>
      <c r="AC64" s="142">
        <f>RANK(AB64,$AB$17:$AB$153)</f>
        <v>112</v>
      </c>
      <c r="AD64" s="141">
        <v>14777</v>
      </c>
      <c r="AE64" s="142">
        <f>RANK(AD64,$AD$17:$AD$153)</f>
        <v>127</v>
      </c>
      <c r="AF64" s="141">
        <v>14073</v>
      </c>
      <c r="AG64" s="142">
        <f>RANK(AF64,$AF$17:$AF$153)</f>
        <v>129</v>
      </c>
      <c r="AH64" s="141">
        <v>17051</v>
      </c>
      <c r="AI64" s="142">
        <f>RANK(AH64,$AH$17:$AH$153)</f>
        <v>112</v>
      </c>
      <c r="AJ64" s="141">
        <v>17246</v>
      </c>
      <c r="AK64" s="142">
        <f>RANK(AJ64,$AJ$17:$AJ$153)</f>
        <v>122</v>
      </c>
      <c r="AL64" s="141">
        <v>18685</v>
      </c>
      <c r="AM64" s="142">
        <f>RANK(AL64,$AL$17:$AL$153)</f>
        <v>118</v>
      </c>
      <c r="AN64" s="141">
        <v>22276</v>
      </c>
      <c r="AO64" s="142">
        <f>RANK(AN64,$AN$17:$AN$153)</f>
        <v>117</v>
      </c>
      <c r="AP64" s="141">
        <v>20590</v>
      </c>
      <c r="AQ64" s="142">
        <f>RANK(AP64,$AP$17:$AP$153)</f>
        <v>122</v>
      </c>
      <c r="AR64" s="141">
        <v>20068</v>
      </c>
      <c r="AS64" s="142">
        <f>RANK(AR64,$AR$17:$AR$153)</f>
        <v>125</v>
      </c>
      <c r="AT64" s="141">
        <v>19569</v>
      </c>
      <c r="AU64" s="142">
        <f>RANK(AT64,$AT$17:$AT$153)</f>
        <v>123</v>
      </c>
      <c r="AV64" s="141">
        <v>31453</v>
      </c>
      <c r="AW64" s="142">
        <f>RANK(AV64,$AV$17:$AV$153)</f>
        <v>119</v>
      </c>
      <c r="AX64" s="141">
        <v>43438</v>
      </c>
      <c r="AY64" s="142">
        <f>RANK(AX64,$AX$17:$AX$153)</f>
        <v>117</v>
      </c>
      <c r="AZ64" s="141">
        <v>32320</v>
      </c>
      <c r="BA64" s="142">
        <f>RANK(AZ64,$AZ$17:$AZ$153)</f>
        <v>123</v>
      </c>
      <c r="BB64" s="141">
        <v>25746</v>
      </c>
      <c r="BC64" s="142">
        <f>RANK(BB64,$BB$17:$BB$153)</f>
        <v>129</v>
      </c>
      <c r="BD64" s="141">
        <v>33861</v>
      </c>
      <c r="BE64" s="142">
        <f>RANK(BD64,$BD$17:$BD$153)</f>
        <v>127</v>
      </c>
      <c r="BF64" s="141">
        <v>29435</v>
      </c>
      <c r="BG64" s="142">
        <f>RANK(BF64,$BF$17:$BF$153)</f>
        <v>128</v>
      </c>
      <c r="BH64" s="141">
        <v>49910</v>
      </c>
      <c r="BI64" s="142">
        <f>RANK(BH64,$BH$17:$BH$153)</f>
        <v>125</v>
      </c>
      <c r="BJ64" s="141">
        <v>56549</v>
      </c>
      <c r="BK64" s="142">
        <f>RANK(BJ64,$BJ$17:$BJ$153)</f>
        <v>120</v>
      </c>
      <c r="BL64" s="225"/>
      <c r="BM64" s="142" t="e">
        <f>RANK(BL64,$BL$17:$BL$153)</f>
        <v>#N/A</v>
      </c>
      <c r="BN64" s="225"/>
      <c r="BO64" s="142" t="e">
        <f>RANK(BN64,$BN$17:$BN$153)</f>
        <v>#N/A</v>
      </c>
      <c r="BP64" s="225"/>
      <c r="BQ64" s="142" t="e">
        <f>RANK(BP64,$BP$17:$BP$153)</f>
        <v>#N/A</v>
      </c>
      <c r="BR64" s="259"/>
      <c r="BS64" s="142" t="e">
        <f>RANK(BR64,$BR$17:$BR$153)</f>
        <v>#N/A</v>
      </c>
      <c r="BT64" s="259"/>
      <c r="BU64" s="142" t="e">
        <f>RANK(BT64,$BT$17:$BT$153)</f>
        <v>#N/A</v>
      </c>
      <c r="BX64" s="196">
        <v>53</v>
      </c>
      <c r="BY64" s="197"/>
      <c r="BZ64" s="197" t="s">
        <v>430</v>
      </c>
      <c r="CA64" s="204">
        <v>140269</v>
      </c>
      <c r="CB64" s="204"/>
      <c r="CC64" s="204">
        <v>129345</v>
      </c>
      <c r="CD64" s="204"/>
      <c r="CE64" s="204">
        <v>120693</v>
      </c>
      <c r="CF64" s="204"/>
      <c r="CG64" s="204">
        <v>140830</v>
      </c>
      <c r="CH64" s="204"/>
      <c r="CI64" s="204">
        <v>140461</v>
      </c>
      <c r="CJ64" s="204"/>
      <c r="CK64" s="204">
        <v>174234.7</v>
      </c>
      <c r="CL64" s="204"/>
      <c r="CM64" s="204">
        <v>208165.1</v>
      </c>
      <c r="CN64" s="204"/>
      <c r="CO64" s="207">
        <v>174480.8</v>
      </c>
      <c r="CP64" s="207"/>
      <c r="CQ64" s="207">
        <v>161717</v>
      </c>
      <c r="CS64" s="69">
        <v>59</v>
      </c>
      <c r="CT64" s="278" t="s">
        <v>545</v>
      </c>
      <c r="CU64" s="277">
        <v>108237</v>
      </c>
      <c r="CV64" s="277">
        <v>121898</v>
      </c>
      <c r="CW64" s="277">
        <v>124277</v>
      </c>
      <c r="CX64" s="277">
        <v>155931.79999999999</v>
      </c>
      <c r="CY64" s="277">
        <v>173125</v>
      </c>
      <c r="CZ64" s="277">
        <v>160673.20000000001</v>
      </c>
      <c r="DA64" s="277">
        <v>145670.39999999999</v>
      </c>
      <c r="DB64" s="277">
        <v>139010.6</v>
      </c>
      <c r="DC64" s="277">
        <v>132231.6</v>
      </c>
    </row>
    <row r="65" spans="1:107" ht="25.5">
      <c r="A65" s="216" t="s">
        <v>348</v>
      </c>
      <c r="B65" s="140" t="s">
        <v>290</v>
      </c>
      <c r="C65" s="140" t="s">
        <v>360</v>
      </c>
      <c r="D65" s="141"/>
      <c r="E65" s="142" t="e">
        <f>RANK(D65,$D$17:$D$153)</f>
        <v>#N/A</v>
      </c>
      <c r="F65" s="141"/>
      <c r="G65" s="142" t="e">
        <f>RANK(F65,$F$17:$F$153)</f>
        <v>#N/A</v>
      </c>
      <c r="H65" s="141"/>
      <c r="I65" s="142" t="e">
        <f>RANK(H65,$H$17:$H$153)</f>
        <v>#N/A</v>
      </c>
      <c r="J65" s="141"/>
      <c r="K65" s="142" t="e">
        <f>RANK(J65,$J$17:$J$153)</f>
        <v>#N/A</v>
      </c>
      <c r="L65" s="141"/>
      <c r="M65" s="142" t="e">
        <f>RANK(L65,$L$17:$L$153)</f>
        <v>#N/A</v>
      </c>
      <c r="N65" s="141"/>
      <c r="O65" s="142" t="e">
        <f>RANK(N65,$N$17:$N$153)</f>
        <v>#N/A</v>
      </c>
      <c r="P65" s="141">
        <v>7719</v>
      </c>
      <c r="Q65" s="142">
        <f>RANK(P65,$P$17:$P$153)</f>
        <v>118</v>
      </c>
      <c r="R65" s="141">
        <v>9482</v>
      </c>
      <c r="S65" s="142">
        <f>RANK(R65,$R$17:$R$153)</f>
        <v>116</v>
      </c>
      <c r="T65" s="141">
        <v>9166</v>
      </c>
      <c r="U65" s="142">
        <f>RANK(T65,$T$17:$T$153)</f>
        <v>116</v>
      </c>
      <c r="V65" s="141">
        <v>14016</v>
      </c>
      <c r="W65" s="142">
        <f>RANK(V65,$V$17:$V$153)</f>
        <v>110</v>
      </c>
      <c r="X65" s="141">
        <v>11427</v>
      </c>
      <c r="Y65" s="142">
        <f>RANK(X65,$X$17:$X$153)</f>
        <v>116</v>
      </c>
      <c r="Z65" s="141">
        <v>12551</v>
      </c>
      <c r="AA65" s="142">
        <f>RANK(Z65,$Z$17:$Z$153)</f>
        <v>117</v>
      </c>
      <c r="AB65" s="141">
        <v>12020</v>
      </c>
      <c r="AC65" s="142">
        <f>RANK(AB65,$AB$17:$AB$153)</f>
        <v>130</v>
      </c>
      <c r="AD65" s="141">
        <v>15903</v>
      </c>
      <c r="AE65" s="142">
        <f>RANK(AD65,$AD$17:$AD$153)</f>
        <v>125</v>
      </c>
      <c r="AF65" s="141">
        <v>14960</v>
      </c>
      <c r="AG65" s="142">
        <f>RANK(AF65,$AF$17:$AF$153)</f>
        <v>127</v>
      </c>
      <c r="AH65" s="141">
        <v>12371</v>
      </c>
      <c r="AI65" s="142">
        <f>RANK(AH65,$AH$17:$AH$153)</f>
        <v>118</v>
      </c>
      <c r="AJ65" s="141">
        <v>13037</v>
      </c>
      <c r="AK65" s="142">
        <f>RANK(AJ65,$AJ$17:$AJ$153)</f>
        <v>126</v>
      </c>
      <c r="AL65" s="141">
        <v>13089</v>
      </c>
      <c r="AM65" s="142">
        <f>RANK(AL65,$AL$17:$AL$153)</f>
        <v>128</v>
      </c>
      <c r="AN65" s="141">
        <v>15687</v>
      </c>
      <c r="AO65" s="142">
        <f>RANK(AN65,$AN$17:$AN$153)</f>
        <v>128</v>
      </c>
      <c r="AP65" s="141">
        <v>22640</v>
      </c>
      <c r="AQ65" s="142">
        <f>RANK(AP65,$AP$17:$AP$153)</f>
        <v>120</v>
      </c>
      <c r="AR65" s="141">
        <v>44586</v>
      </c>
      <c r="AS65" s="142">
        <f>RANK(AR65,$AR$17:$AR$153)</f>
        <v>108</v>
      </c>
      <c r="AT65" s="141">
        <v>49078</v>
      </c>
      <c r="AU65" s="142">
        <f>RANK(AT65,$AT$17:$AT$153)</f>
        <v>106</v>
      </c>
      <c r="AV65" s="141">
        <v>51873</v>
      </c>
      <c r="AW65" s="142">
        <f>RANK(AV65,$AV$17:$AV$153)</f>
        <v>110</v>
      </c>
      <c r="AX65" s="141">
        <v>56251</v>
      </c>
      <c r="AY65" s="142">
        <f>RANK(AX65,$AX$17:$AX$153)</f>
        <v>110</v>
      </c>
      <c r="AZ65" s="141">
        <v>61158</v>
      </c>
      <c r="BA65" s="142">
        <f>RANK(AZ65,$AZ$17:$AZ$153)</f>
        <v>108</v>
      </c>
      <c r="BB65" s="141">
        <v>54711</v>
      </c>
      <c r="BC65" s="142">
        <f>RANK(BB65,$BB$17:$BB$153)</f>
        <v>113</v>
      </c>
      <c r="BD65" s="141">
        <v>61705</v>
      </c>
      <c r="BE65" s="142">
        <f>RANK(BD65,$BD$17:$BD$153)</f>
        <v>108</v>
      </c>
      <c r="BF65" s="141">
        <v>58074</v>
      </c>
      <c r="BG65" s="142">
        <f>RANK(BF65,$BF$17:$BF$153)</f>
        <v>111</v>
      </c>
      <c r="BH65" s="141">
        <v>56809</v>
      </c>
      <c r="BI65" s="142">
        <f>RANK(BH65,$BH$17:$BH$153)</f>
        <v>119</v>
      </c>
      <c r="BJ65" s="141">
        <v>55316</v>
      </c>
      <c r="BK65" s="142">
        <f>RANK(BJ65,$BJ$17:$BJ$153)</f>
        <v>121</v>
      </c>
      <c r="BL65" s="225"/>
      <c r="BM65" s="142" t="e">
        <f>RANK(BL65,$BL$17:$BL$153)</f>
        <v>#N/A</v>
      </c>
      <c r="BN65" s="225"/>
      <c r="BO65" s="142" t="e">
        <f>RANK(BN65,$BN$17:$BN$153)</f>
        <v>#N/A</v>
      </c>
      <c r="BP65" s="225"/>
      <c r="BQ65" s="142" t="e">
        <f>RANK(BP65,$BP$17:$BP$153)</f>
        <v>#N/A</v>
      </c>
      <c r="BR65" s="259"/>
      <c r="BS65" s="142" t="e">
        <f>RANK(BR65,$BR$17:$BR$153)</f>
        <v>#N/A</v>
      </c>
      <c r="BT65" s="259"/>
      <c r="BU65" s="142" t="e">
        <f>RANK(BT65,$BT$17:$BT$153)</f>
        <v>#N/A</v>
      </c>
      <c r="BX65" s="196">
        <v>54</v>
      </c>
      <c r="BY65" s="197"/>
      <c r="BZ65" s="197" t="s">
        <v>431</v>
      </c>
      <c r="CA65" s="204">
        <v>118264</v>
      </c>
      <c r="CB65" s="204"/>
      <c r="CC65" s="204">
        <v>120267</v>
      </c>
      <c r="CD65" s="204"/>
      <c r="CE65" s="204">
        <v>131858</v>
      </c>
      <c r="CF65" s="204"/>
      <c r="CG65" s="204">
        <v>131147</v>
      </c>
      <c r="CH65" s="204"/>
      <c r="CI65" s="204">
        <v>142496</v>
      </c>
      <c r="CJ65" s="204"/>
      <c r="CK65" s="204">
        <v>198616.6</v>
      </c>
      <c r="CL65" s="204"/>
      <c r="CM65" s="204">
        <v>167290</v>
      </c>
      <c r="CN65" s="204"/>
      <c r="CO65" s="207">
        <v>184006.6</v>
      </c>
      <c r="CP65" s="207"/>
      <c r="CQ65" s="207">
        <v>160893</v>
      </c>
      <c r="CS65" s="69">
        <v>60</v>
      </c>
      <c r="CT65" s="278" t="s">
        <v>546</v>
      </c>
      <c r="CU65" s="277">
        <v>64114</v>
      </c>
      <c r="CV65" s="277">
        <v>87113</v>
      </c>
      <c r="CW65" s="277">
        <v>87547</v>
      </c>
      <c r="CX65" s="277">
        <v>157409.60000000001</v>
      </c>
      <c r="CY65" s="277">
        <v>115789</v>
      </c>
      <c r="CZ65" s="277">
        <v>133404</v>
      </c>
      <c r="DA65" s="277">
        <v>117769.9</v>
      </c>
      <c r="DB65" s="277">
        <v>130793</v>
      </c>
      <c r="DC65" s="277">
        <v>129821.5</v>
      </c>
    </row>
    <row r="66" spans="1:107">
      <c r="A66" s="216" t="s">
        <v>138</v>
      </c>
      <c r="B66" s="140" t="s">
        <v>290</v>
      </c>
      <c r="C66" s="140" t="s">
        <v>360</v>
      </c>
      <c r="D66" s="141"/>
      <c r="E66" s="142" t="e">
        <f>RANK(D66,$D$17:$D$153)</f>
        <v>#N/A</v>
      </c>
      <c r="F66" s="141"/>
      <c r="G66" s="142" t="e">
        <f>RANK(F66,$F$17:$F$153)</f>
        <v>#N/A</v>
      </c>
      <c r="H66" s="141"/>
      <c r="I66" s="142" t="e">
        <f>RANK(H66,$H$17:$H$153)</f>
        <v>#N/A</v>
      </c>
      <c r="J66" s="141"/>
      <c r="K66" s="142" t="e">
        <f>RANK(J66,$J$17:$J$153)</f>
        <v>#N/A</v>
      </c>
      <c r="L66" s="141"/>
      <c r="M66" s="142" t="e">
        <f>RANK(L66,$L$17:$L$153)</f>
        <v>#N/A</v>
      </c>
      <c r="N66" s="141"/>
      <c r="O66" s="142" t="e">
        <f>RANK(N66,$N$17:$N$153)</f>
        <v>#N/A</v>
      </c>
      <c r="P66" s="141">
        <v>10425</v>
      </c>
      <c r="Q66" s="142">
        <f>RANK(P66,$P$17:$P$153)</f>
        <v>113</v>
      </c>
      <c r="R66" s="141">
        <v>16900</v>
      </c>
      <c r="S66" s="142">
        <f>RANK(R66,$R$17:$R$153)</f>
        <v>103</v>
      </c>
      <c r="T66" s="141">
        <v>22184</v>
      </c>
      <c r="U66" s="142">
        <f>RANK(T66,$T$17:$T$153)</f>
        <v>94</v>
      </c>
      <c r="V66" s="141">
        <v>13541</v>
      </c>
      <c r="W66" s="142">
        <f>RANK(V66,$V$17:$V$153)</f>
        <v>112</v>
      </c>
      <c r="X66" s="141">
        <v>17079</v>
      </c>
      <c r="Y66" s="142">
        <f>RANK(X66,$X$17:$X$153)</f>
        <v>107</v>
      </c>
      <c r="Z66" s="141">
        <v>21115</v>
      </c>
      <c r="AA66" s="142">
        <f>RANK(Z66,$Z$17:$Z$153)</f>
        <v>106</v>
      </c>
      <c r="AB66" s="141">
        <v>20513</v>
      </c>
      <c r="AC66" s="142">
        <f>RANK(AB66,$AB$17:$AB$153)</f>
        <v>119</v>
      </c>
      <c r="AD66" s="141">
        <v>20366</v>
      </c>
      <c r="AE66" s="142">
        <f>RANK(AD66,$AD$17:$AD$153)</f>
        <v>115</v>
      </c>
      <c r="AF66" s="141">
        <v>20535</v>
      </c>
      <c r="AG66" s="142">
        <f>RANK(AF66,$AF$17:$AF$153)</f>
        <v>120</v>
      </c>
      <c r="AH66" s="141">
        <v>25183</v>
      </c>
      <c r="AI66" s="142">
        <f>RANK(AH66,$AH$17:$AH$153)</f>
        <v>104</v>
      </c>
      <c r="AJ66" s="141">
        <v>21476</v>
      </c>
      <c r="AK66" s="142">
        <f>RANK(AJ66,$AJ$17:$AJ$153)</f>
        <v>115</v>
      </c>
      <c r="AL66" s="141">
        <v>25997</v>
      </c>
      <c r="AM66" s="142">
        <f>RANK(AL66,$AL$17:$AL$153)</f>
        <v>112</v>
      </c>
      <c r="AN66" s="141">
        <v>38083</v>
      </c>
      <c r="AO66" s="142">
        <f>RANK(AN66,$AN$17:$AN$153)</f>
        <v>104</v>
      </c>
      <c r="AP66" s="141">
        <v>51953</v>
      </c>
      <c r="AQ66" s="142">
        <f>RANK(AP66,$AP$17:$AP$153)</f>
        <v>89</v>
      </c>
      <c r="AR66" s="141">
        <v>49257</v>
      </c>
      <c r="AS66" s="142">
        <f>RANK(AR66,$AR$17:$AR$153)</f>
        <v>102</v>
      </c>
      <c r="AT66" s="141">
        <v>48912</v>
      </c>
      <c r="AU66" s="142">
        <f>RANK(AT66,$AT$17:$AT$153)</f>
        <v>107</v>
      </c>
      <c r="AV66" s="141">
        <v>58094</v>
      </c>
      <c r="AW66" s="142">
        <f>RANK(AV66,$AV$17:$AV$153)</f>
        <v>107</v>
      </c>
      <c r="AX66" s="141">
        <v>52963</v>
      </c>
      <c r="AY66" s="142">
        <f>RANK(AX66,$AX$17:$AX$153)</f>
        <v>112</v>
      </c>
      <c r="AZ66" s="141">
        <v>62926</v>
      </c>
      <c r="BA66" s="142">
        <f>RANK(AZ66,$AZ$17:$AZ$153)</f>
        <v>106</v>
      </c>
      <c r="BB66" s="141">
        <v>71862</v>
      </c>
      <c r="BC66" s="142">
        <f>RANK(BB66,$BB$17:$BB$153)</f>
        <v>100</v>
      </c>
      <c r="BD66" s="141">
        <v>53028</v>
      </c>
      <c r="BE66" s="142">
        <f>RANK(BD66,$BD$17:$BD$153)</f>
        <v>115</v>
      </c>
      <c r="BF66" s="141">
        <v>55347</v>
      </c>
      <c r="BG66" s="142">
        <f>RANK(BF66,$BF$17:$BF$153)</f>
        <v>115</v>
      </c>
      <c r="BH66" s="141">
        <v>89944</v>
      </c>
      <c r="BI66" s="142">
        <f>RANK(BH66,$BH$17:$BH$153)</f>
        <v>89</v>
      </c>
      <c r="BJ66" s="141">
        <v>53558</v>
      </c>
      <c r="BK66" s="142">
        <f>RANK(BJ66,$BJ$17:$BJ$153)</f>
        <v>123</v>
      </c>
      <c r="BL66" s="225"/>
      <c r="BM66" s="142" t="e">
        <f>RANK(BL66,$BL$17:$BL$153)</f>
        <v>#N/A</v>
      </c>
      <c r="BN66" s="225"/>
      <c r="BO66" s="142" t="e">
        <f>RANK(BN66,$BN$17:$BN$153)</f>
        <v>#N/A</v>
      </c>
      <c r="BP66" s="225"/>
      <c r="BQ66" s="142" t="e">
        <f>RANK(BP66,$BP$17:$BP$153)</f>
        <v>#N/A</v>
      </c>
      <c r="BR66" s="259"/>
      <c r="BS66" s="142" t="e">
        <f>RANK(BR66,$BR$17:$BR$153)</f>
        <v>#N/A</v>
      </c>
      <c r="BT66" s="259"/>
      <c r="BU66" s="142" t="e">
        <f>RANK(BT66,$BT$17:$BT$153)</f>
        <v>#N/A</v>
      </c>
      <c r="BX66" s="196">
        <v>55</v>
      </c>
      <c r="BY66" s="197"/>
      <c r="BZ66" s="197" t="s">
        <v>432</v>
      </c>
      <c r="CA66" s="204">
        <v>188803</v>
      </c>
      <c r="CB66" s="204"/>
      <c r="CC66" s="204">
        <v>184443</v>
      </c>
      <c r="CD66" s="204"/>
      <c r="CE66" s="204">
        <v>176272</v>
      </c>
      <c r="CF66" s="204"/>
      <c r="CG66" s="204">
        <v>198445</v>
      </c>
      <c r="CH66" s="204"/>
      <c r="CI66" s="204">
        <v>174679</v>
      </c>
      <c r="CJ66" s="204"/>
      <c r="CK66" s="204">
        <v>236710.7</v>
      </c>
      <c r="CL66" s="204"/>
      <c r="CM66" s="204">
        <v>196634.4</v>
      </c>
      <c r="CN66" s="204"/>
      <c r="CO66" s="207">
        <v>161253</v>
      </c>
      <c r="CP66" s="207"/>
      <c r="CQ66" s="207">
        <v>159469.5</v>
      </c>
      <c r="CS66" s="69">
        <v>61</v>
      </c>
      <c r="CT66" s="278" t="s">
        <v>547</v>
      </c>
      <c r="CU66" s="277">
        <v>117026</v>
      </c>
      <c r="CV66" s="277">
        <v>119892</v>
      </c>
      <c r="CW66" s="277">
        <v>117959</v>
      </c>
      <c r="CX66" s="277">
        <v>155535.6</v>
      </c>
      <c r="CY66" s="277">
        <v>131876.20000000001</v>
      </c>
      <c r="CZ66" s="277">
        <v>122978.8</v>
      </c>
      <c r="DA66" s="277">
        <v>116272</v>
      </c>
      <c r="DB66" s="277">
        <v>110221.4</v>
      </c>
      <c r="DC66" s="277">
        <v>129596.3</v>
      </c>
    </row>
    <row r="67" spans="1:107">
      <c r="A67" s="216" t="s">
        <v>232</v>
      </c>
      <c r="B67" s="140" t="s">
        <v>290</v>
      </c>
      <c r="C67" s="140" t="s">
        <v>360</v>
      </c>
      <c r="D67" s="141"/>
      <c r="E67" s="142" t="e">
        <f>RANK(D67,$D$17:$D$153)</f>
        <v>#N/A</v>
      </c>
      <c r="F67" s="141"/>
      <c r="G67" s="142" t="e">
        <f>RANK(F67,$F$17:$F$153)</f>
        <v>#N/A</v>
      </c>
      <c r="H67" s="141"/>
      <c r="I67" s="142" t="e">
        <f>RANK(H67,$H$17:$H$153)</f>
        <v>#N/A</v>
      </c>
      <c r="J67" s="141"/>
      <c r="K67" s="142" t="e">
        <f>RANK(J67,$J$17:$J$153)</f>
        <v>#N/A</v>
      </c>
      <c r="L67" s="141"/>
      <c r="M67" s="142" t="e">
        <f>RANK(L67,$L$17:$L$153)</f>
        <v>#N/A</v>
      </c>
      <c r="N67" s="141"/>
      <c r="O67" s="142" t="e">
        <f>RANK(N67,$N$17:$N$153)</f>
        <v>#N/A</v>
      </c>
      <c r="P67" s="141">
        <v>8477</v>
      </c>
      <c r="Q67" s="142">
        <f>RANK(P67,$P$17:$P$153)</f>
        <v>115</v>
      </c>
      <c r="R67" s="141"/>
      <c r="S67" s="142" t="e">
        <f>RANK(R67,$R$17:$R$153)</f>
        <v>#N/A</v>
      </c>
      <c r="T67" s="141"/>
      <c r="U67" s="142" t="e">
        <f>RANK(T67,$T$17:$T$153)</f>
        <v>#N/A</v>
      </c>
      <c r="V67" s="141"/>
      <c r="W67" s="142" t="e">
        <f>RANK(V67,$V$17:$V$153)</f>
        <v>#N/A</v>
      </c>
      <c r="X67" s="141"/>
      <c r="Y67" s="142" t="e">
        <f>RANK(X67,$X$17:$X$153)</f>
        <v>#N/A</v>
      </c>
      <c r="Z67" s="141">
        <v>29914</v>
      </c>
      <c r="AA67" s="142">
        <f>RANK(Z67,$Z$17:$Z$153)</f>
        <v>97</v>
      </c>
      <c r="AB67" s="141">
        <v>24797</v>
      </c>
      <c r="AC67" s="142">
        <f>RANK(AB67,$AB$17:$AB$153)</f>
        <v>107</v>
      </c>
      <c r="AD67" s="141">
        <v>35439</v>
      </c>
      <c r="AE67" s="142">
        <f>RANK(AD67,$AD$17:$AD$153)</f>
        <v>91</v>
      </c>
      <c r="AF67" s="141">
        <v>22166</v>
      </c>
      <c r="AG67" s="142">
        <f>RANK(AF67,$AF$17:$AF$153)</f>
        <v>114</v>
      </c>
      <c r="AH67" s="141">
        <v>16729</v>
      </c>
      <c r="AI67" s="142">
        <f>RANK(AH67,$AH$17:$AH$153)</f>
        <v>113</v>
      </c>
      <c r="AJ67" s="141">
        <v>22623</v>
      </c>
      <c r="AK67" s="142">
        <f>RANK(AJ67,$AJ$17:$AJ$153)</f>
        <v>113</v>
      </c>
      <c r="AL67" s="141">
        <v>16256</v>
      </c>
      <c r="AM67" s="142">
        <f>RANK(AL67,$AL$17:$AL$153)</f>
        <v>124</v>
      </c>
      <c r="AN67" s="141">
        <v>17837</v>
      </c>
      <c r="AO67" s="142">
        <f>RANK(AN67,$AN$17:$AN$153)</f>
        <v>123</v>
      </c>
      <c r="AP67" s="141">
        <v>18607</v>
      </c>
      <c r="AQ67" s="142">
        <f>RANK(AP67,$AP$17:$AP$153)</f>
        <v>124</v>
      </c>
      <c r="AR67" s="141">
        <v>29395</v>
      </c>
      <c r="AS67" s="142">
        <f>RANK(AR67,$AR$17:$AR$153)</f>
        <v>116</v>
      </c>
      <c r="AT67" s="141">
        <v>29589</v>
      </c>
      <c r="AU67" s="142">
        <f>RANK(AT67,$AT$17:$AT$153)</f>
        <v>119</v>
      </c>
      <c r="AV67" s="141">
        <v>35629</v>
      </c>
      <c r="AW67" s="142">
        <f>RANK(AV67,$AV$17:$AV$153)</f>
        <v>117</v>
      </c>
      <c r="AX67" s="141">
        <v>28090</v>
      </c>
      <c r="AY67" s="142">
        <f>RANK(AX67,$AX$17:$AX$153)</f>
        <v>121</v>
      </c>
      <c r="AZ67" s="141">
        <v>28585</v>
      </c>
      <c r="BA67" s="142">
        <f>RANK(AZ67,$AZ$17:$AZ$153)</f>
        <v>125</v>
      </c>
      <c r="BB67" s="141">
        <v>29158</v>
      </c>
      <c r="BC67" s="142">
        <f>RANK(BB67,$BB$17:$BB$153)</f>
        <v>127</v>
      </c>
      <c r="BD67" s="141">
        <v>36098</v>
      </c>
      <c r="BE67" s="142">
        <f>RANK(BD67,$BD$17:$BD$153)</f>
        <v>126</v>
      </c>
      <c r="BF67" s="141">
        <v>35289</v>
      </c>
      <c r="BG67" s="142">
        <f>RANK(BF67,$BF$17:$BF$153)</f>
        <v>126</v>
      </c>
      <c r="BH67" s="143">
        <v>69284</v>
      </c>
      <c r="BI67" s="142">
        <f>RANK(BH67,$BH$17:$BH$153)</f>
        <v>109</v>
      </c>
      <c r="BJ67" s="141">
        <v>44514</v>
      </c>
      <c r="BK67" s="142">
        <f>RANK(BJ67,$BJ$17:$BJ$153)</f>
        <v>124</v>
      </c>
      <c r="BL67" s="225"/>
      <c r="BM67" s="142" t="e">
        <f>RANK(BL67,$BL$17:$BL$153)</f>
        <v>#N/A</v>
      </c>
      <c r="BN67" s="225"/>
      <c r="BO67" s="142" t="e">
        <f>RANK(BN67,$BN$17:$BN$153)</f>
        <v>#N/A</v>
      </c>
      <c r="BP67" s="225"/>
      <c r="BQ67" s="142" t="e">
        <f>RANK(BP67,$BP$17:$BP$153)</f>
        <v>#N/A</v>
      </c>
      <c r="BR67" s="259"/>
      <c r="BS67" s="142" t="e">
        <f>RANK(BR67,$BR$17:$BR$153)</f>
        <v>#N/A</v>
      </c>
      <c r="BT67" s="259"/>
      <c r="BU67" s="142" t="e">
        <f>RANK(BT67,$BT$17:$BT$153)</f>
        <v>#N/A</v>
      </c>
      <c r="BX67" s="196">
        <v>56</v>
      </c>
      <c r="BY67" s="197"/>
      <c r="BZ67" s="197" t="s">
        <v>433</v>
      </c>
      <c r="CA67" s="204">
        <v>162430</v>
      </c>
      <c r="CB67" s="204"/>
      <c r="CC67" s="204">
        <v>147929</v>
      </c>
      <c r="CD67" s="204"/>
      <c r="CE67" s="204">
        <v>138873</v>
      </c>
      <c r="CF67" s="204"/>
      <c r="CG67" s="204">
        <v>128547</v>
      </c>
      <c r="CH67" s="204"/>
      <c r="CI67" s="204">
        <v>133546</v>
      </c>
      <c r="CJ67" s="204"/>
      <c r="CK67" s="204">
        <v>145093.9</v>
      </c>
      <c r="CL67" s="204"/>
      <c r="CM67" s="204">
        <v>180336.6</v>
      </c>
      <c r="CN67" s="204"/>
      <c r="CO67" s="207">
        <v>164567.29999999999</v>
      </c>
      <c r="CP67" s="207"/>
      <c r="CQ67" s="207">
        <v>157953.79999999999</v>
      </c>
      <c r="CS67" s="69">
        <v>62</v>
      </c>
      <c r="CT67" s="278" t="s">
        <v>548</v>
      </c>
      <c r="CU67" s="277">
        <v>94733</v>
      </c>
      <c r="CV67" s="277">
        <v>103781</v>
      </c>
      <c r="CW67" s="277">
        <v>98292</v>
      </c>
      <c r="CX67" s="277">
        <v>118848.4</v>
      </c>
      <c r="CY67" s="277">
        <v>132144.70000000001</v>
      </c>
      <c r="CZ67" s="277">
        <v>124641.4</v>
      </c>
      <c r="DA67" s="277">
        <v>110733.1</v>
      </c>
      <c r="DB67" s="277">
        <v>136323.29999999999</v>
      </c>
      <c r="DC67" s="277">
        <v>121272.6</v>
      </c>
    </row>
    <row r="68" spans="1:107" ht="25.5">
      <c r="A68" s="216" t="s">
        <v>349</v>
      </c>
      <c r="B68" s="140" t="s">
        <v>290</v>
      </c>
      <c r="C68" s="140" t="s">
        <v>360</v>
      </c>
      <c r="D68" s="141"/>
      <c r="E68" s="142" t="e">
        <f>RANK(D68,$D$17:$D$153)</f>
        <v>#N/A</v>
      </c>
      <c r="F68" s="141"/>
      <c r="G68" s="142" t="e">
        <f>RANK(F68,$F$17:$F$153)</f>
        <v>#N/A</v>
      </c>
      <c r="H68" s="141"/>
      <c r="I68" s="142" t="e">
        <f>RANK(H68,$H$17:$H$153)</f>
        <v>#N/A</v>
      </c>
      <c r="J68" s="141"/>
      <c r="K68" s="142" t="e">
        <f>RANK(J68,$J$17:$J$153)</f>
        <v>#N/A</v>
      </c>
      <c r="L68" s="141"/>
      <c r="M68" s="142" t="e">
        <f>RANK(L68,$L$17:$L$153)</f>
        <v>#N/A</v>
      </c>
      <c r="N68" s="141"/>
      <c r="O68" s="142" t="e">
        <f>RANK(N68,$N$17:$N$153)</f>
        <v>#N/A</v>
      </c>
      <c r="P68" s="141">
        <v>12394</v>
      </c>
      <c r="Q68" s="142">
        <f>RANK(P68,$P$17:$P$153)</f>
        <v>108</v>
      </c>
      <c r="R68" s="141">
        <v>12614</v>
      </c>
      <c r="S68" s="142">
        <f>RANK(R68,$R$17:$R$153)</f>
        <v>108</v>
      </c>
      <c r="T68" s="141">
        <v>14582</v>
      </c>
      <c r="U68" s="142">
        <f>RANK(T68,$T$17:$T$153)</f>
        <v>108</v>
      </c>
      <c r="V68" s="141">
        <v>15213</v>
      </c>
      <c r="W68" s="142">
        <f>RANK(V68,$V$17:$V$153)</f>
        <v>106</v>
      </c>
      <c r="X68" s="141">
        <v>15697</v>
      </c>
      <c r="Y68" s="142">
        <f>RANK(X68,$X$17:$X$153)</f>
        <v>109</v>
      </c>
      <c r="Z68" s="141">
        <v>16096</v>
      </c>
      <c r="AA68" s="142">
        <f>RANK(Z68,$Z$17:$Z$153)</f>
        <v>111</v>
      </c>
      <c r="AB68" s="141">
        <v>19244</v>
      </c>
      <c r="AC68" s="142">
        <f>RANK(AB68,$AB$17:$AB$153)</f>
        <v>121</v>
      </c>
      <c r="AD68" s="141">
        <v>18483</v>
      </c>
      <c r="AE68" s="142">
        <f>RANK(AD68,$AD$17:$AD$153)</f>
        <v>120</v>
      </c>
      <c r="AF68" s="141">
        <v>19193</v>
      </c>
      <c r="AG68" s="142">
        <f>RANK(AF68,$AF$17:$AF$153)</f>
        <v>122</v>
      </c>
      <c r="AH68" s="141">
        <v>18071</v>
      </c>
      <c r="AI68" s="142">
        <f>RANK(AH68,$AH$17:$AH$153)</f>
        <v>110</v>
      </c>
      <c r="AJ68" s="141">
        <v>17794</v>
      </c>
      <c r="AK68" s="142">
        <f>RANK(AJ68,$AJ$17:$AJ$153)</f>
        <v>121</v>
      </c>
      <c r="AL68" s="141">
        <v>18646</v>
      </c>
      <c r="AM68" s="142">
        <f>RANK(AL68,$AL$17:$AL$153)</f>
        <v>119</v>
      </c>
      <c r="AN68" s="141">
        <v>16122</v>
      </c>
      <c r="AO68" s="142">
        <f>RANK(AN68,$AN$17:$AN$153)</f>
        <v>126</v>
      </c>
      <c r="AP68" s="141">
        <v>18926</v>
      </c>
      <c r="AQ68" s="142">
        <f>RANK(AP68,$AP$17:$AP$153)</f>
        <v>123</v>
      </c>
      <c r="AR68" s="141">
        <v>23721</v>
      </c>
      <c r="AS68" s="142">
        <f>RANK(AR68,$AR$17:$AR$153)</f>
        <v>122</v>
      </c>
      <c r="AT68" s="141">
        <v>26634</v>
      </c>
      <c r="AU68" s="142">
        <f>RANK(AT68,$AT$17:$AT$153)</f>
        <v>120</v>
      </c>
      <c r="AV68" s="141">
        <v>48861</v>
      </c>
      <c r="AW68" s="142">
        <f>RANK(AV68,$AV$17:$AV$153)</f>
        <v>112</v>
      </c>
      <c r="AX68" s="141">
        <v>47534</v>
      </c>
      <c r="AY68" s="142">
        <f>RANK(AX68,$AX$17:$AX$153)</f>
        <v>114</v>
      </c>
      <c r="AZ68" s="141">
        <v>36719</v>
      </c>
      <c r="BA68" s="142">
        <f>RANK(AZ68,$AZ$17:$AZ$153)</f>
        <v>121</v>
      </c>
      <c r="BB68" s="141">
        <v>52289</v>
      </c>
      <c r="BC68" s="142">
        <f>RANK(BB68,$BB$17:$BB$153)</f>
        <v>115</v>
      </c>
      <c r="BD68" s="141">
        <v>55172</v>
      </c>
      <c r="BE68" s="142">
        <f>RANK(BD68,$BD$17:$BD$153)</f>
        <v>112</v>
      </c>
      <c r="BF68" s="141">
        <v>52505</v>
      </c>
      <c r="BG68" s="142">
        <f>RANK(BF68,$BF$17:$BF$153)</f>
        <v>116</v>
      </c>
      <c r="BH68" s="141">
        <v>56734</v>
      </c>
      <c r="BI68" s="142">
        <f>RANK(BH68,$BH$17:$BH$153)</f>
        <v>120</v>
      </c>
      <c r="BJ68" s="141">
        <v>41872</v>
      </c>
      <c r="BK68" s="142">
        <f>RANK(BJ68,$BJ$17:$BJ$153)</f>
        <v>125</v>
      </c>
      <c r="BL68" s="225"/>
      <c r="BM68" s="142" t="e">
        <f>RANK(BL68,$BL$17:$BL$153)</f>
        <v>#N/A</v>
      </c>
      <c r="BN68" s="225"/>
      <c r="BO68" s="142" t="e">
        <f>RANK(BN68,$BN$17:$BN$153)</f>
        <v>#N/A</v>
      </c>
      <c r="BP68" s="225"/>
      <c r="BQ68" s="142" t="e">
        <f>RANK(BP68,$BP$17:$BP$153)</f>
        <v>#N/A</v>
      </c>
      <c r="BR68" s="259"/>
      <c r="BS68" s="142" t="e">
        <f>RANK(BR68,$BR$17:$BR$153)</f>
        <v>#N/A</v>
      </c>
      <c r="BT68" s="259"/>
      <c r="BU68" s="142" t="e">
        <f>RANK(BT68,$BT$17:$BT$153)</f>
        <v>#N/A</v>
      </c>
      <c r="BX68" s="196">
        <v>57</v>
      </c>
      <c r="BY68" s="197"/>
      <c r="BZ68" s="197" t="s">
        <v>434</v>
      </c>
      <c r="CA68" s="204">
        <v>113423</v>
      </c>
      <c r="CB68" s="204"/>
      <c r="CC68" s="204">
        <v>120745</v>
      </c>
      <c r="CD68" s="204"/>
      <c r="CE68" s="204">
        <v>117562</v>
      </c>
      <c r="CF68" s="204"/>
      <c r="CG68" s="204">
        <v>125468</v>
      </c>
      <c r="CH68" s="204"/>
      <c r="CI68" s="204">
        <v>137497</v>
      </c>
      <c r="CJ68" s="204"/>
      <c r="CK68" s="204">
        <v>201629.7</v>
      </c>
      <c r="CL68" s="204"/>
      <c r="CM68" s="204">
        <v>198204.1</v>
      </c>
      <c r="CN68" s="204"/>
      <c r="CO68" s="207">
        <v>164722.20000000001</v>
      </c>
      <c r="CP68" s="207"/>
      <c r="CQ68" s="207">
        <v>155231.1</v>
      </c>
      <c r="CS68" s="69">
        <v>63</v>
      </c>
      <c r="CT68" s="278" t="s">
        <v>549</v>
      </c>
      <c r="CU68" s="277">
        <v>165883</v>
      </c>
      <c r="CV68" s="277">
        <v>168188</v>
      </c>
      <c r="CW68" s="277">
        <v>151824</v>
      </c>
      <c r="CX68" s="277">
        <v>185222.6</v>
      </c>
      <c r="CY68" s="277">
        <v>197772.3</v>
      </c>
      <c r="CZ68" s="277">
        <v>154100.6</v>
      </c>
      <c r="DA68" s="277">
        <v>151889.9</v>
      </c>
      <c r="DB68" s="277">
        <v>128550.2</v>
      </c>
      <c r="DC68" s="277">
        <v>120543.8</v>
      </c>
    </row>
    <row r="69" spans="1:107">
      <c r="A69" s="216" t="s">
        <v>352</v>
      </c>
      <c r="B69" s="140" t="s">
        <v>290</v>
      </c>
      <c r="C69" s="140" t="s">
        <v>360</v>
      </c>
      <c r="D69" s="141"/>
      <c r="E69" s="142" t="e">
        <f>RANK(D69,$D$17:$D$153)</f>
        <v>#N/A</v>
      </c>
      <c r="F69" s="141"/>
      <c r="G69" s="142" t="e">
        <f>RANK(F69,$F$17:$F$153)</f>
        <v>#N/A</v>
      </c>
      <c r="H69" s="141"/>
      <c r="I69" s="142" t="e">
        <f>RANK(H69,$H$17:$H$153)</f>
        <v>#N/A</v>
      </c>
      <c r="J69" s="141"/>
      <c r="K69" s="142" t="e">
        <f>RANK(J69,$J$17:$J$153)</f>
        <v>#N/A</v>
      </c>
      <c r="L69" s="141"/>
      <c r="M69" s="142" t="e">
        <f>RANK(L69,$L$17:$L$153)</f>
        <v>#N/A</v>
      </c>
      <c r="N69" s="141"/>
      <c r="O69" s="142" t="e">
        <f>RANK(N69,$N$17:$N$153)</f>
        <v>#N/A</v>
      </c>
      <c r="P69" s="141">
        <v>9322</v>
      </c>
      <c r="Q69" s="142">
        <f>RANK(P69,$P$17:$P$153)</f>
        <v>114</v>
      </c>
      <c r="R69" s="141">
        <v>10024</v>
      </c>
      <c r="S69" s="142">
        <f>RANK(R69,$R$17:$R$153)</f>
        <v>115</v>
      </c>
      <c r="T69" s="141">
        <v>14858</v>
      </c>
      <c r="U69" s="142">
        <f>RANK(T69,$T$17:$T$153)</f>
        <v>106</v>
      </c>
      <c r="V69" s="141">
        <v>14390</v>
      </c>
      <c r="W69" s="142">
        <f>RANK(V69,$V$17:$V$153)</f>
        <v>108</v>
      </c>
      <c r="X69" s="141">
        <v>13370</v>
      </c>
      <c r="Y69" s="142">
        <f>RANK(X69,$X$17:$X$153)</f>
        <v>115</v>
      </c>
      <c r="Z69" s="141">
        <v>17629</v>
      </c>
      <c r="AA69" s="142">
        <f>RANK(Z69,$Z$17:$Z$153)</f>
        <v>109</v>
      </c>
      <c r="AB69" s="141">
        <v>20786</v>
      </c>
      <c r="AC69" s="142">
        <f>RANK(AB69,$AB$17:$AB$153)</f>
        <v>118</v>
      </c>
      <c r="AD69" s="141">
        <v>20183</v>
      </c>
      <c r="AE69" s="142">
        <f>RANK(AD69,$AD$17:$AD$153)</f>
        <v>116</v>
      </c>
      <c r="AF69" s="141">
        <v>18485</v>
      </c>
      <c r="AG69" s="142">
        <f>RANK(AF69,$AF$17:$AF$153)</f>
        <v>123</v>
      </c>
      <c r="AH69" s="141">
        <v>20053</v>
      </c>
      <c r="AI69" s="142">
        <f>RANK(AH69,$AH$17:$AH$153)</f>
        <v>107</v>
      </c>
      <c r="AJ69" s="141">
        <v>18057</v>
      </c>
      <c r="AK69" s="142">
        <f>RANK(AJ69,$AJ$17:$AJ$153)</f>
        <v>120</v>
      </c>
      <c r="AL69" s="141">
        <v>17662</v>
      </c>
      <c r="AM69" s="142">
        <f>RANK(AL69,$AL$17:$AL$153)</f>
        <v>122</v>
      </c>
      <c r="AN69" s="141">
        <v>18878</v>
      </c>
      <c r="AO69" s="142">
        <f>RANK(AN69,$AN$17:$AN$153)</f>
        <v>122</v>
      </c>
      <c r="AP69" s="141">
        <v>15634</v>
      </c>
      <c r="AQ69" s="142">
        <f>RANK(AP69,$AP$17:$AP$153)</f>
        <v>127</v>
      </c>
      <c r="AR69" s="141">
        <v>17499</v>
      </c>
      <c r="AS69" s="142">
        <f>RANK(AR69,$AR$17:$AR$153)</f>
        <v>127</v>
      </c>
      <c r="AT69" s="141">
        <v>22029</v>
      </c>
      <c r="AU69" s="142">
        <f>RANK(AT69,$AT$17:$AT$153)</f>
        <v>121</v>
      </c>
      <c r="AV69" s="141">
        <f>1133+4193+929</f>
        <v>6255</v>
      </c>
      <c r="AW69" s="142">
        <f>RANK(AV69,$AV$17:$AV$153)</f>
        <v>125</v>
      </c>
      <c r="AX69" s="141">
        <v>27427</v>
      </c>
      <c r="AY69" s="142">
        <f>RANK(AX69,$AX$17:$AX$153)</f>
        <v>122</v>
      </c>
      <c r="AZ69" s="141">
        <v>25175</v>
      </c>
      <c r="BA69" s="142">
        <f>RANK(AZ69,$AZ$17:$AZ$153)</f>
        <v>129</v>
      </c>
      <c r="BB69" s="141">
        <v>18587</v>
      </c>
      <c r="BC69" s="142">
        <f>RANK(BB69,$BB$17:$BB$153)</f>
        <v>132</v>
      </c>
      <c r="BD69" s="141">
        <v>23850</v>
      </c>
      <c r="BE69" s="142">
        <f>RANK(BD69,$BD$17:$BD$153)</f>
        <v>131</v>
      </c>
      <c r="BF69" s="141">
        <v>23226</v>
      </c>
      <c r="BG69" s="142">
        <f>RANK(BF69,$BF$17:$BF$153)</f>
        <v>131</v>
      </c>
      <c r="BH69" s="141">
        <v>27614</v>
      </c>
      <c r="BI69" s="142">
        <f>RANK(BH69,$BH$17:$BH$153)</f>
        <v>133</v>
      </c>
      <c r="BJ69" s="141">
        <v>37181</v>
      </c>
      <c r="BK69" s="142">
        <f>RANK(BJ69,$BJ$17:$BJ$153)</f>
        <v>127</v>
      </c>
      <c r="BL69" s="225"/>
      <c r="BM69" s="142" t="e">
        <f>RANK(BL69,$BL$17:$BL$153)</f>
        <v>#N/A</v>
      </c>
      <c r="BN69" s="225"/>
      <c r="BO69" s="142" t="e">
        <f>RANK(BN69,$BN$17:$BN$153)</f>
        <v>#N/A</v>
      </c>
      <c r="BP69" s="225"/>
      <c r="BQ69" s="142" t="e">
        <f>RANK(BP69,$BP$17:$BP$153)</f>
        <v>#N/A</v>
      </c>
      <c r="BR69" s="259"/>
      <c r="BS69" s="142" t="e">
        <f>RANK(BR69,$BR$17:$BR$153)</f>
        <v>#N/A</v>
      </c>
      <c r="BT69" s="259"/>
      <c r="BU69" s="142" t="e">
        <f>RANK(BT69,$BT$17:$BT$153)</f>
        <v>#N/A</v>
      </c>
      <c r="BX69" s="196">
        <v>58</v>
      </c>
      <c r="BY69" s="197"/>
      <c r="BZ69" s="197" t="s">
        <v>435</v>
      </c>
      <c r="CA69" s="204">
        <v>148350</v>
      </c>
      <c r="CB69" s="204"/>
      <c r="CC69" s="204">
        <v>158560</v>
      </c>
      <c r="CD69" s="204"/>
      <c r="CE69" s="204">
        <v>166654</v>
      </c>
      <c r="CF69" s="204"/>
      <c r="CG69" s="204">
        <v>172492</v>
      </c>
      <c r="CH69" s="204"/>
      <c r="CI69" s="204">
        <v>155800</v>
      </c>
      <c r="CJ69" s="204"/>
      <c r="CK69" s="204">
        <v>175037.6</v>
      </c>
      <c r="CL69" s="204"/>
      <c r="CM69" s="204">
        <v>186921.1</v>
      </c>
      <c r="CN69" s="204"/>
      <c r="CO69" s="207">
        <v>160431.70000000001</v>
      </c>
      <c r="CP69" s="207"/>
      <c r="CQ69" s="207">
        <v>153413</v>
      </c>
      <c r="CS69" s="69">
        <v>64</v>
      </c>
      <c r="CT69" s="278" t="s">
        <v>550</v>
      </c>
      <c r="CU69" s="277">
        <v>120515</v>
      </c>
      <c r="CV69" s="277">
        <v>113251</v>
      </c>
      <c r="CW69" s="277">
        <v>112516</v>
      </c>
      <c r="CX69" s="277">
        <v>162186.29999999999</v>
      </c>
      <c r="CY69" s="277">
        <v>128067.4</v>
      </c>
      <c r="CZ69" s="277">
        <v>123891.7</v>
      </c>
      <c r="DA69" s="277">
        <v>121725.4</v>
      </c>
      <c r="DB69" s="277">
        <v>119365</v>
      </c>
      <c r="DC69" s="277">
        <v>117560.2</v>
      </c>
    </row>
    <row r="70" spans="1:107" ht="25.5">
      <c r="A70" s="216" t="s">
        <v>239</v>
      </c>
      <c r="B70" s="140" t="s">
        <v>290</v>
      </c>
      <c r="C70" s="140" t="s">
        <v>360</v>
      </c>
      <c r="D70" s="141"/>
      <c r="E70" s="142" t="e">
        <f>RANK(D70,$D$17:$D$153)</f>
        <v>#N/A</v>
      </c>
      <c r="F70" s="141"/>
      <c r="G70" s="142" t="e">
        <f>RANK(F70,$F$17:$F$153)</f>
        <v>#N/A</v>
      </c>
      <c r="H70" s="141"/>
      <c r="I70" s="142" t="e">
        <f>RANK(H70,$H$17:$H$153)</f>
        <v>#N/A</v>
      </c>
      <c r="J70" s="141"/>
      <c r="K70" s="142" t="e">
        <f>RANK(J70,$J$17:$J$153)</f>
        <v>#N/A</v>
      </c>
      <c r="L70" s="141"/>
      <c r="M70" s="142" t="e">
        <f>RANK(L70,$L$17:$L$153)</f>
        <v>#N/A</v>
      </c>
      <c r="N70" s="141"/>
      <c r="O70" s="142" t="e">
        <f>RANK(N70,$N$17:$N$153)</f>
        <v>#N/A</v>
      </c>
      <c r="P70" s="141">
        <v>12235</v>
      </c>
      <c r="Q70" s="142">
        <f>RANK(P70,$P$17:$P$153)</f>
        <v>109</v>
      </c>
      <c r="R70" s="141">
        <v>11741</v>
      </c>
      <c r="S70" s="142">
        <f>RANK(R70,$R$17:$R$153)</f>
        <v>110</v>
      </c>
      <c r="T70" s="141">
        <v>14285</v>
      </c>
      <c r="U70" s="142">
        <f>RANK(T70,$T$17:$T$153)</f>
        <v>109</v>
      </c>
      <c r="V70" s="141">
        <v>13731</v>
      </c>
      <c r="W70" s="142">
        <f>RANK(V70,$V$17:$V$153)</f>
        <v>111</v>
      </c>
      <c r="X70" s="141">
        <v>16103</v>
      </c>
      <c r="Y70" s="142">
        <f>RANK(X70,$X$17:$X$153)</f>
        <v>108</v>
      </c>
      <c r="Z70" s="141">
        <v>15787</v>
      </c>
      <c r="AA70" s="142">
        <f>RANK(Z70,$Z$17:$Z$153)</f>
        <v>113</v>
      </c>
      <c r="AB70" s="141">
        <v>17775</v>
      </c>
      <c r="AC70" s="142">
        <f>RANK(AB70,$AB$17:$AB$153)</f>
        <v>122</v>
      </c>
      <c r="AD70" s="141">
        <v>18002</v>
      </c>
      <c r="AE70" s="142">
        <f>RANK(AD70,$AD$17:$AD$153)</f>
        <v>121</v>
      </c>
      <c r="AF70" s="141">
        <v>21999</v>
      </c>
      <c r="AG70" s="142">
        <f>RANK(AF70,$AF$17:$AF$153)</f>
        <v>116</v>
      </c>
      <c r="AH70" s="141">
        <v>17180</v>
      </c>
      <c r="AI70" s="142">
        <f>RANK(AH70,$AH$17:$AH$153)</f>
        <v>111</v>
      </c>
      <c r="AJ70" s="141">
        <v>24116</v>
      </c>
      <c r="AK70" s="142">
        <f>RANK(AJ70,$AJ$17:$AJ$153)</f>
        <v>110</v>
      </c>
      <c r="AL70" s="141">
        <v>156099</v>
      </c>
      <c r="AM70" s="142">
        <f>RANK(AL70,$AL$17:$AL$153)</f>
        <v>22</v>
      </c>
      <c r="AN70" s="141">
        <v>168256</v>
      </c>
      <c r="AO70" s="142">
        <f>RANK(AN70,$AN$17:$AN$153)</f>
        <v>23</v>
      </c>
      <c r="AP70" s="141">
        <v>189883</v>
      </c>
      <c r="AQ70" s="142">
        <f>RANK(AP70,$AP$17:$AP$153)</f>
        <v>23</v>
      </c>
      <c r="AR70" s="141">
        <v>203910</v>
      </c>
      <c r="AS70" s="142">
        <f>RANK(AR70,$AR$17:$AR$153)</f>
        <v>22</v>
      </c>
      <c r="AT70" s="141">
        <v>232534</v>
      </c>
      <c r="AU70" s="142">
        <f>RANK(AT70,$AT$17:$AT$153)</f>
        <v>22</v>
      </c>
      <c r="AV70" s="141">
        <v>254263</v>
      </c>
      <c r="AW70" s="142">
        <f>RANK(AV70,$AV$17:$AV$153)</f>
        <v>23</v>
      </c>
      <c r="AX70" s="141">
        <v>269265</v>
      </c>
      <c r="AY70" s="142">
        <f>RANK(AX70,$AX$17:$AX$153)</f>
        <v>22</v>
      </c>
      <c r="AZ70" s="141">
        <v>288312</v>
      </c>
      <c r="BA70" s="142">
        <f>RANK(AZ70,$AZ$17:$AZ$153)</f>
        <v>22</v>
      </c>
      <c r="BB70" s="141">
        <v>53031</v>
      </c>
      <c r="BC70" s="142">
        <f>RANK(BB70,$BB$17:$BB$153)</f>
        <v>114</v>
      </c>
      <c r="BD70" s="141">
        <v>48017</v>
      </c>
      <c r="BE70" s="142">
        <f>RANK(BD70,$BD$17:$BD$153)</f>
        <v>119</v>
      </c>
      <c r="BF70" s="141">
        <v>61284</v>
      </c>
      <c r="BG70" s="142">
        <f>RANK(BF70,$BF$17:$BF$153)</f>
        <v>108</v>
      </c>
      <c r="BH70" s="141">
        <v>55370</v>
      </c>
      <c r="BI70" s="142">
        <f>RANK(BH70,$BH$17:$BH$153)</f>
        <v>123</v>
      </c>
      <c r="BJ70" s="141">
        <v>35782</v>
      </c>
      <c r="BK70" s="142">
        <f>RANK(BJ70,$BJ$17:$BJ$153)</f>
        <v>128</v>
      </c>
      <c r="BL70" s="225"/>
      <c r="BM70" s="142" t="e">
        <f>RANK(BL70,$BL$17:$BL$153)</f>
        <v>#N/A</v>
      </c>
      <c r="BN70" s="225"/>
      <c r="BO70" s="142" t="e">
        <f>RANK(BN70,$BN$17:$BN$153)</f>
        <v>#N/A</v>
      </c>
      <c r="BP70" s="225"/>
      <c r="BQ70" s="142" t="e">
        <f>RANK(BP70,$BP$17:$BP$153)</f>
        <v>#N/A</v>
      </c>
      <c r="BR70" s="259"/>
      <c r="BS70" s="142" t="e">
        <f>RANK(BR70,$BR$17:$BR$153)</f>
        <v>#N/A</v>
      </c>
      <c r="BT70" s="259"/>
      <c r="BU70" s="142" t="e">
        <f>RANK(BT70,$BT$17:$BT$153)</f>
        <v>#N/A</v>
      </c>
      <c r="BX70" s="196">
        <v>59</v>
      </c>
      <c r="BY70" s="197"/>
      <c r="BZ70" s="197" t="s">
        <v>436</v>
      </c>
      <c r="CA70" s="204">
        <v>157773</v>
      </c>
      <c r="CB70" s="204"/>
      <c r="CC70" s="204">
        <v>157292</v>
      </c>
      <c r="CD70" s="204"/>
      <c r="CE70" s="204">
        <v>165883</v>
      </c>
      <c r="CF70" s="204"/>
      <c r="CG70" s="204">
        <v>168188</v>
      </c>
      <c r="CH70" s="204"/>
      <c r="CI70" s="204">
        <v>151824</v>
      </c>
      <c r="CJ70" s="204"/>
      <c r="CK70" s="204">
        <v>185222.6</v>
      </c>
      <c r="CL70" s="204"/>
      <c r="CM70" s="204">
        <v>197772.3</v>
      </c>
      <c r="CN70" s="204"/>
      <c r="CO70" s="207">
        <v>154100.6</v>
      </c>
      <c r="CP70" s="207"/>
      <c r="CQ70" s="207">
        <v>151889.9</v>
      </c>
      <c r="CS70" s="69">
        <v>65</v>
      </c>
      <c r="CT70" s="278" t="s">
        <v>551</v>
      </c>
      <c r="CU70" s="277">
        <v>81908</v>
      </c>
      <c r="CV70" s="277">
        <v>91094</v>
      </c>
      <c r="CW70" s="277">
        <v>106268</v>
      </c>
      <c r="CX70" s="277">
        <v>150743.70000000001</v>
      </c>
      <c r="CY70" s="277">
        <v>119895.2</v>
      </c>
      <c r="CZ70" s="277">
        <v>133617.4</v>
      </c>
      <c r="DA70" s="277">
        <v>162980.70000000001</v>
      </c>
      <c r="DB70" s="277">
        <v>143199.5</v>
      </c>
      <c r="DC70" s="277">
        <v>116150.8</v>
      </c>
    </row>
    <row r="71" spans="1:107" ht="25.5">
      <c r="A71" s="216" t="s">
        <v>231</v>
      </c>
      <c r="B71" s="140" t="s">
        <v>290</v>
      </c>
      <c r="C71" s="140" t="s">
        <v>360</v>
      </c>
      <c r="D71" s="141"/>
      <c r="E71" s="142" t="e">
        <f>RANK(D71,$D$17:$D$153)</f>
        <v>#N/A</v>
      </c>
      <c r="F71" s="141"/>
      <c r="G71" s="142" t="e">
        <f>RANK(F71,$F$17:$F$153)</f>
        <v>#N/A</v>
      </c>
      <c r="H71" s="141"/>
      <c r="I71" s="142" t="e">
        <f>RANK(H71,$H$17:$H$153)</f>
        <v>#N/A</v>
      </c>
      <c r="J71" s="141"/>
      <c r="K71" s="142" t="e">
        <f>RANK(J71,$J$17:$J$153)</f>
        <v>#N/A</v>
      </c>
      <c r="L71" s="141"/>
      <c r="M71" s="142" t="e">
        <f>RANK(L71,$L$17:$L$153)</f>
        <v>#N/A</v>
      </c>
      <c r="N71" s="141"/>
      <c r="O71" s="142" t="e">
        <f>RANK(N71,$N$17:$N$153)</f>
        <v>#N/A</v>
      </c>
      <c r="P71" s="141">
        <v>8029</v>
      </c>
      <c r="Q71" s="142">
        <f>RANK(P71,$P$17:$P$153)</f>
        <v>117</v>
      </c>
      <c r="R71" s="141">
        <v>10029</v>
      </c>
      <c r="S71" s="142">
        <f>RANK(R71,$R$17:$R$153)</f>
        <v>114</v>
      </c>
      <c r="T71" s="141">
        <v>14649</v>
      </c>
      <c r="U71" s="142">
        <f>RANK(T71,$T$17:$T$153)</f>
        <v>107</v>
      </c>
      <c r="V71" s="141">
        <v>18225</v>
      </c>
      <c r="W71" s="142">
        <f>RANK(V71,$V$17:$V$153)</f>
        <v>104</v>
      </c>
      <c r="X71" s="141">
        <v>19406</v>
      </c>
      <c r="Y71" s="142">
        <f>RANK(X71,$X$17:$X$153)</f>
        <v>104</v>
      </c>
      <c r="Z71" s="141">
        <v>20915</v>
      </c>
      <c r="AA71" s="142">
        <f>RANK(Z71,$Z$17:$Z$153)</f>
        <v>107</v>
      </c>
      <c r="AB71" s="141">
        <v>17079</v>
      </c>
      <c r="AC71" s="142">
        <f>RANK(AB71,$AB$17:$AB$153)</f>
        <v>123</v>
      </c>
      <c r="AD71" s="141">
        <v>19879</v>
      </c>
      <c r="AE71" s="142">
        <f>RANK(AD71,$AD$17:$AD$153)</f>
        <v>118</v>
      </c>
      <c r="AF71" s="141">
        <v>21924</v>
      </c>
      <c r="AG71" s="142">
        <f>RANK(AF71,$AF$17:$AF$153)</f>
        <v>118</v>
      </c>
      <c r="AH71" s="141">
        <v>28452</v>
      </c>
      <c r="AI71" s="142">
        <f>RANK(AH71,$AH$17:$AH$153)</f>
        <v>100</v>
      </c>
      <c r="AJ71" s="141">
        <v>19767</v>
      </c>
      <c r="AK71" s="142">
        <f>RANK(AJ71,$AJ$17:$AJ$153)</f>
        <v>118</v>
      </c>
      <c r="AL71" s="141">
        <v>18346</v>
      </c>
      <c r="AM71" s="142">
        <f>RANK(AL71,$AL$17:$AL$153)</f>
        <v>120</v>
      </c>
      <c r="AN71" s="141">
        <v>19267</v>
      </c>
      <c r="AO71" s="142">
        <f>RANK(AN71,$AN$17:$AN$153)</f>
        <v>121</v>
      </c>
      <c r="AP71" s="141">
        <v>23791</v>
      </c>
      <c r="AQ71" s="142">
        <f>RANK(AP71,$AP$17:$AP$153)</f>
        <v>119</v>
      </c>
      <c r="AR71" s="141">
        <v>24681</v>
      </c>
      <c r="AS71" s="142">
        <f>RANK(AR71,$AR$17:$AR$153)</f>
        <v>121</v>
      </c>
      <c r="AT71" s="141">
        <v>30987</v>
      </c>
      <c r="AU71" s="142">
        <f>RANK(AT71,$AT$17:$AT$153)</f>
        <v>118</v>
      </c>
      <c r="AV71" s="141">
        <v>22827</v>
      </c>
      <c r="AW71" s="142">
        <f>RANK(AV71,$AV$17:$AV$153)</f>
        <v>122</v>
      </c>
      <c r="AX71" s="141">
        <v>25122</v>
      </c>
      <c r="AY71" s="142">
        <f>RANK(AX71,$AX$17:$AX$153)</f>
        <v>123</v>
      </c>
      <c r="AZ71" s="141">
        <v>26445</v>
      </c>
      <c r="BA71" s="142">
        <f>RANK(AZ71,$AZ$17:$AZ$153)</f>
        <v>127</v>
      </c>
      <c r="BB71" s="141">
        <v>31043</v>
      </c>
      <c r="BC71" s="142">
        <f>RANK(BB71,$BB$17:$BB$153)</f>
        <v>126</v>
      </c>
      <c r="BD71" s="141">
        <v>32691</v>
      </c>
      <c r="BE71" s="142">
        <f>RANK(BD71,$BD$17:$BD$153)</f>
        <v>128</v>
      </c>
      <c r="BF71" s="141">
        <v>28172</v>
      </c>
      <c r="BG71" s="142">
        <f>RANK(BF71,$BF$17:$BF$153)</f>
        <v>129</v>
      </c>
      <c r="BH71" s="141">
        <v>31765</v>
      </c>
      <c r="BI71" s="142">
        <f>RANK(BH71,$BH$17:$BH$153)</f>
        <v>131</v>
      </c>
      <c r="BJ71" s="141">
        <v>34944</v>
      </c>
      <c r="BK71" s="142">
        <f>RANK(BJ71,$BJ$17:$BJ$153)</f>
        <v>129</v>
      </c>
      <c r="BL71" s="225"/>
      <c r="BM71" s="142" t="e">
        <f>RANK(BL71,$BL$17:$BL$153)</f>
        <v>#N/A</v>
      </c>
      <c r="BN71" s="225"/>
      <c r="BO71" s="142" t="e">
        <f>RANK(BN71,$BN$17:$BN$153)</f>
        <v>#N/A</v>
      </c>
      <c r="BP71" s="225"/>
      <c r="BQ71" s="142" t="e">
        <f>RANK(BP71,$BP$17:$BP$153)</f>
        <v>#N/A</v>
      </c>
      <c r="BR71" s="259"/>
      <c r="BS71" s="142" t="e">
        <f>RANK(BR71,$BR$17:$BR$153)</f>
        <v>#N/A</v>
      </c>
      <c r="BT71" s="259"/>
      <c r="BU71" s="142" t="e">
        <f>RANK(BT71,$BT$17:$BT$153)</f>
        <v>#N/A</v>
      </c>
      <c r="BX71" s="196">
        <v>60</v>
      </c>
      <c r="BY71" s="197"/>
      <c r="BZ71" s="197" t="s">
        <v>437</v>
      </c>
      <c r="CA71" s="204">
        <v>104928</v>
      </c>
      <c r="CB71" s="204"/>
      <c r="CC71" s="204">
        <v>120150</v>
      </c>
      <c r="CD71" s="204"/>
      <c r="CE71" s="204">
        <v>108237</v>
      </c>
      <c r="CF71" s="204"/>
      <c r="CG71" s="204">
        <v>121898</v>
      </c>
      <c r="CH71" s="204"/>
      <c r="CI71" s="204">
        <v>124277</v>
      </c>
      <c r="CJ71" s="204"/>
      <c r="CK71" s="204">
        <v>155931.79999999999</v>
      </c>
      <c r="CL71" s="204"/>
      <c r="CM71" s="204">
        <v>173125</v>
      </c>
      <c r="CN71" s="204"/>
      <c r="CO71" s="207">
        <v>160673.20000000001</v>
      </c>
      <c r="CP71" s="207"/>
      <c r="CQ71" s="207">
        <v>145670.39999999999</v>
      </c>
      <c r="CS71" s="69">
        <v>66</v>
      </c>
      <c r="CT71" s="278" t="s">
        <v>552</v>
      </c>
      <c r="CU71" s="277">
        <v>112212</v>
      </c>
      <c r="CV71" s="277">
        <v>111351</v>
      </c>
      <c r="CW71" s="277">
        <v>115885</v>
      </c>
      <c r="CX71" s="277">
        <v>140735.29999999999</v>
      </c>
      <c r="CY71" s="277">
        <v>153074.5</v>
      </c>
      <c r="CZ71" s="277">
        <v>122284.2</v>
      </c>
      <c r="DA71" s="277">
        <v>114861.8</v>
      </c>
      <c r="DB71" s="277">
        <v>104465</v>
      </c>
      <c r="DC71" s="277">
        <v>114945.2</v>
      </c>
    </row>
    <row r="72" spans="1:107">
      <c r="A72" s="216" t="s">
        <v>230</v>
      </c>
      <c r="B72" s="140" t="s">
        <v>290</v>
      </c>
      <c r="C72" s="140" t="s">
        <v>360</v>
      </c>
      <c r="D72" s="141"/>
      <c r="E72" s="142" t="e">
        <f>RANK(D72,$D$17:$D$153)</f>
        <v>#N/A</v>
      </c>
      <c r="F72" s="141"/>
      <c r="G72" s="142" t="e">
        <f>RANK(F72,$F$17:$F$153)</f>
        <v>#N/A</v>
      </c>
      <c r="H72" s="141"/>
      <c r="I72" s="142" t="e">
        <f>RANK(H72,$H$17:$H$153)</f>
        <v>#N/A</v>
      </c>
      <c r="J72" s="141"/>
      <c r="K72" s="142" t="e">
        <f>RANK(J72,$J$17:$J$153)</f>
        <v>#N/A</v>
      </c>
      <c r="L72" s="141"/>
      <c r="M72" s="142" t="e">
        <f>RANK(L72,$L$17:$L$153)</f>
        <v>#N/A</v>
      </c>
      <c r="N72" s="141"/>
      <c r="O72" s="142" t="e">
        <f>RANK(N72,$N$17:$N$153)</f>
        <v>#N/A</v>
      </c>
      <c r="P72" s="141">
        <v>2189</v>
      </c>
      <c r="Q72" s="142">
        <f>RANK(P72,$P$17:$P$153)</f>
        <v>123</v>
      </c>
      <c r="R72" s="141">
        <v>3616</v>
      </c>
      <c r="S72" s="142">
        <f>RANK(R72,$R$17:$R$153)</f>
        <v>119</v>
      </c>
      <c r="T72" s="141">
        <v>8284</v>
      </c>
      <c r="U72" s="142">
        <f>RANK(T72,$T$17:$T$153)</f>
        <v>117</v>
      </c>
      <c r="V72" s="141">
        <v>9129</v>
      </c>
      <c r="W72" s="142">
        <f>RANK(V72,$V$17:$V$153)</f>
        <v>117</v>
      </c>
      <c r="X72" s="141">
        <v>13734</v>
      </c>
      <c r="Y72" s="142">
        <f>RANK(X72,$X$17:$X$153)</f>
        <v>114</v>
      </c>
      <c r="Z72" s="141">
        <v>12783</v>
      </c>
      <c r="AA72" s="142">
        <f>RANK(Z72,$Z$17:$Z$153)</f>
        <v>116</v>
      </c>
      <c r="AB72" s="141">
        <v>13797</v>
      </c>
      <c r="AC72" s="142">
        <f>RANK(AB72,$AB$17:$AB$153)</f>
        <v>127</v>
      </c>
      <c r="AD72" s="141">
        <v>16101</v>
      </c>
      <c r="AE72" s="142">
        <f>RANK(AD72,$AD$17:$AD$153)</f>
        <v>124</v>
      </c>
      <c r="AF72" s="141">
        <v>17706</v>
      </c>
      <c r="AG72" s="142">
        <f>RANK(AF72,$AF$17:$AF$153)</f>
        <v>125</v>
      </c>
      <c r="AH72" s="141">
        <v>16671</v>
      </c>
      <c r="AI72" s="142">
        <f>RANK(AH72,$AH$17:$AH$153)</f>
        <v>114</v>
      </c>
      <c r="AJ72" s="141">
        <v>13675</v>
      </c>
      <c r="AK72" s="142">
        <f>RANK(AJ72,$AJ$17:$AJ$153)</f>
        <v>125</v>
      </c>
      <c r="AL72" s="141">
        <v>14933</v>
      </c>
      <c r="AM72" s="142">
        <f>RANK(AL72,$AL$17:$AL$153)</f>
        <v>126</v>
      </c>
      <c r="AN72" s="141">
        <v>15119</v>
      </c>
      <c r="AO72" s="142">
        <f>RANK(AN72,$AN$17:$AN$153)</f>
        <v>129</v>
      </c>
      <c r="AP72" s="141">
        <v>18358</v>
      </c>
      <c r="AQ72" s="142">
        <f>RANK(AP72,$AP$17:$AP$153)</f>
        <v>125</v>
      </c>
      <c r="AR72" s="141">
        <v>21610</v>
      </c>
      <c r="AS72" s="142">
        <f>RANK(AR72,$AR$17:$AR$153)</f>
        <v>124</v>
      </c>
      <c r="AT72" s="141">
        <v>21900</v>
      </c>
      <c r="AU72" s="142">
        <f>RANK(AT72,$AT$17:$AT$153)</f>
        <v>122</v>
      </c>
      <c r="AV72" s="141">
        <v>18430</v>
      </c>
      <c r="AW72" s="142">
        <f>RANK(AV72,$AV$17:$AV$153)</f>
        <v>123</v>
      </c>
      <c r="AX72" s="141">
        <v>18645</v>
      </c>
      <c r="AY72" s="142">
        <f>RANK(AX72,$AX$17:$AX$153)</f>
        <v>124</v>
      </c>
      <c r="AZ72" s="141">
        <v>21674</v>
      </c>
      <c r="BA72" s="142">
        <f>RANK(AZ72,$AZ$17:$AZ$153)</f>
        <v>131</v>
      </c>
      <c r="BB72" s="141">
        <v>22779</v>
      </c>
      <c r="BC72" s="142">
        <f>RANK(BB72,$BB$17:$BB$153)</f>
        <v>130</v>
      </c>
      <c r="BD72" s="141">
        <v>29260</v>
      </c>
      <c r="BE72" s="142">
        <f>RANK(BD72,$BD$17:$BD$153)</f>
        <v>129</v>
      </c>
      <c r="BF72" s="141">
        <v>16780</v>
      </c>
      <c r="BG72" s="142">
        <f>RANK(BF72,$BF$17:$BF$153)</f>
        <v>132</v>
      </c>
      <c r="BH72" s="141">
        <v>36465</v>
      </c>
      <c r="BI72" s="142">
        <f>RANK(BH72,$BH$17:$BH$153)</f>
        <v>130</v>
      </c>
      <c r="BJ72" s="141">
        <v>31055</v>
      </c>
      <c r="BK72" s="142">
        <f>RANK(BJ72,$BJ$17:$BJ$153)</f>
        <v>131</v>
      </c>
      <c r="BL72" s="225"/>
      <c r="BM72" s="142" t="e">
        <f>RANK(BL72,$BL$17:$BL$153)</f>
        <v>#N/A</v>
      </c>
      <c r="BN72" s="225"/>
      <c r="BO72" s="142" t="e">
        <f>RANK(BN72,$BN$17:$BN$153)</f>
        <v>#N/A</v>
      </c>
      <c r="BP72" s="225"/>
      <c r="BQ72" s="142" t="e">
        <f>RANK(BP72,$BP$17:$BP$153)</f>
        <v>#N/A</v>
      </c>
      <c r="BR72" s="259"/>
      <c r="BS72" s="142" t="e">
        <f>RANK(BR72,$BR$17:$BR$153)</f>
        <v>#N/A</v>
      </c>
      <c r="BT72" s="259"/>
      <c r="BU72" s="142" t="e">
        <f>RANK(BT72,$BT$17:$BT$153)</f>
        <v>#N/A</v>
      </c>
      <c r="BX72" s="196"/>
      <c r="BY72" s="197"/>
      <c r="BZ72" s="197" t="s">
        <v>375</v>
      </c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S72" s="69">
        <v>67</v>
      </c>
      <c r="CT72" s="278" t="s">
        <v>553</v>
      </c>
      <c r="CU72" s="277">
        <v>96747</v>
      </c>
      <c r="CV72" s="277">
        <v>99116</v>
      </c>
      <c r="CW72" s="277">
        <v>97316</v>
      </c>
      <c r="CX72" s="277">
        <v>125121.60000000001</v>
      </c>
      <c r="CY72" s="277">
        <v>116691.2</v>
      </c>
      <c r="CZ72" s="277">
        <v>98036.800000000003</v>
      </c>
      <c r="DA72" s="277">
        <v>94755.8</v>
      </c>
      <c r="DB72" s="277">
        <v>101874.6</v>
      </c>
      <c r="DC72" s="277">
        <v>110153.7</v>
      </c>
    </row>
    <row r="73" spans="1:107">
      <c r="A73" s="216" t="s">
        <v>27</v>
      </c>
      <c r="B73" s="140" t="s">
        <v>290</v>
      </c>
      <c r="C73" s="140" t="s">
        <v>360</v>
      </c>
      <c r="D73" s="141"/>
      <c r="E73" s="142" t="e">
        <f>RANK(D73,$D$17:$D$153)</f>
        <v>#N/A</v>
      </c>
      <c r="F73" s="141"/>
      <c r="G73" s="142" t="e">
        <f>RANK(F73,$F$17:$F$153)</f>
        <v>#N/A</v>
      </c>
      <c r="H73" s="141"/>
      <c r="I73" s="142" t="e">
        <f>RANK(H73,$H$17:$H$153)</f>
        <v>#N/A</v>
      </c>
      <c r="J73" s="141"/>
      <c r="K73" s="142" t="e">
        <f>RANK(J73,$J$17:$J$153)</f>
        <v>#N/A</v>
      </c>
      <c r="L73" s="141"/>
      <c r="M73" s="142" t="e">
        <f>RANK(L73,$L$17:$L$153)</f>
        <v>#N/A</v>
      </c>
      <c r="N73" s="141"/>
      <c r="O73" s="142" t="e">
        <f>RANK(N73,$N$17:$N$153)</f>
        <v>#N/A</v>
      </c>
      <c r="P73" s="141">
        <v>2368</v>
      </c>
      <c r="Q73" s="142">
        <f>RANK(P73,$P$17:$P$153)</f>
        <v>122</v>
      </c>
      <c r="R73" s="141">
        <v>2526</v>
      </c>
      <c r="S73" s="142">
        <f>RANK(R73,$R$17:$R$153)</f>
        <v>121</v>
      </c>
      <c r="T73" s="141">
        <v>2194</v>
      </c>
      <c r="U73" s="142">
        <f>RANK(T73,$T$17:$T$153)</f>
        <v>120</v>
      </c>
      <c r="V73" s="141">
        <v>3340</v>
      </c>
      <c r="W73" s="142">
        <f>RANK(V73,$V$17:$V$153)</f>
        <v>120</v>
      </c>
      <c r="X73" s="141">
        <v>4480</v>
      </c>
      <c r="Y73" s="142">
        <f>RANK(X73,$X$17:$X$153)</f>
        <v>120</v>
      </c>
      <c r="Z73" s="141">
        <v>10121</v>
      </c>
      <c r="AA73" s="142">
        <f>RANK(Z73,$Z$17:$Z$153)</f>
        <v>120</v>
      </c>
      <c r="AB73" s="141">
        <v>7314</v>
      </c>
      <c r="AC73" s="142">
        <f>RANK(AB73,$AB$17:$AB$153)</f>
        <v>132</v>
      </c>
      <c r="AD73" s="141">
        <v>9247</v>
      </c>
      <c r="AE73" s="142">
        <f>RANK(AD73,$AD$17:$AD$153)</f>
        <v>131</v>
      </c>
      <c r="AF73" s="141">
        <v>12714</v>
      </c>
      <c r="AG73" s="142">
        <f>RANK(AF73,$AF$17:$AF$153)</f>
        <v>132</v>
      </c>
      <c r="AH73" s="141">
        <v>9985</v>
      </c>
      <c r="AI73" s="142">
        <f>RANK(AH73,$AH$17:$AH$153)</f>
        <v>119</v>
      </c>
      <c r="AJ73" s="141">
        <v>11339</v>
      </c>
      <c r="AK73" s="142">
        <f>RANK(AJ73,$AJ$17:$AJ$153)</f>
        <v>129</v>
      </c>
      <c r="AL73" s="141">
        <v>11103</v>
      </c>
      <c r="AM73" s="142">
        <f>RANK(AL73,$AL$17:$AL$153)</f>
        <v>129</v>
      </c>
      <c r="AN73" s="141">
        <v>16201</v>
      </c>
      <c r="AO73" s="142">
        <f>RANK(AN73,$AN$17:$AN$153)</f>
        <v>125</v>
      </c>
      <c r="AP73" s="141">
        <v>12845</v>
      </c>
      <c r="AQ73" s="142">
        <f>RANK(AP73,$AP$17:$AP$153)</f>
        <v>129</v>
      </c>
      <c r="AR73" s="141">
        <v>14128</v>
      </c>
      <c r="AS73" s="142">
        <f>RANK(AR73,$AR$17:$AR$153)</f>
        <v>130</v>
      </c>
      <c r="AT73" s="141">
        <v>14962</v>
      </c>
      <c r="AU73" s="142">
        <f>RANK(AT73,$AT$17:$AT$153)</f>
        <v>124</v>
      </c>
      <c r="AV73" s="141">
        <v>13232</v>
      </c>
      <c r="AW73" s="142">
        <f>RANK(AV73,$AV$17:$AV$153)</f>
        <v>124</v>
      </c>
      <c r="AX73" s="141">
        <v>14815</v>
      </c>
      <c r="AY73" s="142">
        <f>RANK(AX73,$AX$17:$AX$153)</f>
        <v>125</v>
      </c>
      <c r="AZ73" s="141">
        <v>16433</v>
      </c>
      <c r="BA73" s="142">
        <f>RANK(AZ73,$AZ$17:$AZ$153)</f>
        <v>133</v>
      </c>
      <c r="BB73" s="141">
        <v>18218</v>
      </c>
      <c r="BC73" s="142">
        <f>RANK(BB73,$BB$17:$BB$153)</f>
        <v>133</v>
      </c>
      <c r="BD73" s="141">
        <v>11338</v>
      </c>
      <c r="BE73" s="142">
        <f>RANK(BD73,$BD$17:$BD$153)</f>
        <v>135</v>
      </c>
      <c r="BF73" s="141">
        <v>10275</v>
      </c>
      <c r="BG73" s="142">
        <f>RANK(BF73,$BF$17:$BF$153)</f>
        <v>135</v>
      </c>
      <c r="BH73" s="141">
        <v>16923</v>
      </c>
      <c r="BI73" s="142">
        <f>RANK(BH73,$BH$17:$BH$153)</f>
        <v>134</v>
      </c>
      <c r="BJ73" s="141">
        <v>16743</v>
      </c>
      <c r="BK73" s="142">
        <f>RANK(BJ73,$BJ$17:$BJ$153)</f>
        <v>134</v>
      </c>
      <c r="BL73" s="225"/>
      <c r="BM73" s="142" t="e">
        <f>RANK(BL73,$BL$17:$BL$153)</f>
        <v>#N/A</v>
      </c>
      <c r="BN73" s="225"/>
      <c r="BO73" s="142" t="e">
        <f>RANK(BN73,$BN$17:$BN$153)</f>
        <v>#N/A</v>
      </c>
      <c r="BP73" s="225"/>
      <c r="BQ73" s="142" t="e">
        <f>RANK(BP73,$BP$17:$BP$153)</f>
        <v>#N/A</v>
      </c>
      <c r="BR73" s="259"/>
      <c r="BS73" s="142" t="e">
        <f>RANK(BR73,$BR$17:$BR$153)</f>
        <v>#N/A</v>
      </c>
      <c r="BT73" s="259"/>
      <c r="BU73" s="142" t="e">
        <f>RANK(BT73,$BT$17:$BT$153)</f>
        <v>#N/A</v>
      </c>
      <c r="BX73" s="196">
        <v>61</v>
      </c>
      <c r="BY73" s="197"/>
      <c r="BZ73" s="197" t="s">
        <v>438</v>
      </c>
      <c r="CA73" s="204">
        <v>100810</v>
      </c>
      <c r="CB73" s="204"/>
      <c r="CC73" s="204">
        <v>109214</v>
      </c>
      <c r="CD73" s="204"/>
      <c r="CE73" s="204">
        <v>116834</v>
      </c>
      <c r="CF73" s="204"/>
      <c r="CG73" s="204">
        <v>107472</v>
      </c>
      <c r="CH73" s="204"/>
      <c r="CI73" s="204">
        <v>123139</v>
      </c>
      <c r="CJ73" s="204"/>
      <c r="CK73" s="204">
        <v>156423.20000000001</v>
      </c>
      <c r="CL73" s="204"/>
      <c r="CM73" s="204">
        <v>142607.1</v>
      </c>
      <c r="CN73" s="204"/>
      <c r="CO73" s="207">
        <v>130310.39999999999</v>
      </c>
      <c r="CP73" s="207"/>
      <c r="CQ73" s="207">
        <v>142303.29999999999</v>
      </c>
      <c r="CS73" s="69">
        <v>68</v>
      </c>
      <c r="CT73" s="278" t="s">
        <v>554</v>
      </c>
      <c r="CU73" s="277">
        <v>90876</v>
      </c>
      <c r="CV73" s="277">
        <v>106404</v>
      </c>
      <c r="CW73" s="277">
        <v>106754</v>
      </c>
      <c r="CX73" s="277">
        <v>139025.20000000001</v>
      </c>
      <c r="CY73" s="277">
        <v>144854.6</v>
      </c>
      <c r="CZ73" s="277">
        <v>121081.1</v>
      </c>
      <c r="DA73" s="277">
        <v>122938.7</v>
      </c>
      <c r="DB73" s="277">
        <v>95766.7</v>
      </c>
      <c r="DC73" s="277">
        <v>109631.5</v>
      </c>
    </row>
    <row r="74" spans="1:107">
      <c r="A74" s="216" t="s">
        <v>150</v>
      </c>
      <c r="B74" s="140" t="s">
        <v>290</v>
      </c>
      <c r="C74" s="140" t="s">
        <v>360</v>
      </c>
      <c r="D74" s="141"/>
      <c r="E74" s="142" t="e">
        <f>RANK(D74,$D$17:$D$153)</f>
        <v>#N/A</v>
      </c>
      <c r="F74" s="141"/>
      <c r="G74" s="142" t="e">
        <f>RANK(F74,$F$17:$F$153)</f>
        <v>#N/A</v>
      </c>
      <c r="H74" s="141"/>
      <c r="I74" s="142" t="e">
        <f>RANK(H74,$H$17:$H$153)</f>
        <v>#N/A</v>
      </c>
      <c r="J74" s="141"/>
      <c r="K74" s="142" t="e">
        <f>RANK(J74,$J$17:$J$153)</f>
        <v>#N/A</v>
      </c>
      <c r="L74" s="141"/>
      <c r="M74" s="142" t="e">
        <f>RANK(L74,$L$17:$L$153)</f>
        <v>#N/A</v>
      </c>
      <c r="N74" s="141"/>
      <c r="O74" s="142" t="e">
        <f>RANK(N74,$N$17:$N$153)</f>
        <v>#N/A</v>
      </c>
      <c r="P74" s="141">
        <v>3363</v>
      </c>
      <c r="Q74" s="142">
        <f>RANK(P74,$P$17:$P$153)</f>
        <v>121</v>
      </c>
      <c r="R74" s="141">
        <v>2606</v>
      </c>
      <c r="S74" s="142">
        <f>RANK(R74,$R$17:$R$153)</f>
        <v>120</v>
      </c>
      <c r="T74" s="141">
        <v>2959</v>
      </c>
      <c r="U74" s="142">
        <f>RANK(T74,$T$17:$T$153)</f>
        <v>119</v>
      </c>
      <c r="V74" s="141">
        <v>5379</v>
      </c>
      <c r="W74" s="142">
        <f>RANK(V74,$V$17:$V$153)</f>
        <v>119</v>
      </c>
      <c r="X74" s="141">
        <v>7947</v>
      </c>
      <c r="Y74" s="142">
        <f>RANK(X74,$X$17:$X$153)</f>
        <v>118</v>
      </c>
      <c r="Z74" s="141">
        <v>11010</v>
      </c>
      <c r="AA74" s="142">
        <f>RANK(Z74,$Z$17:$Z$153)</f>
        <v>119</v>
      </c>
      <c r="AB74" s="141">
        <v>23201</v>
      </c>
      <c r="AC74" s="142">
        <f>RANK(AB74,$AB$17:$AB$153)</f>
        <v>115</v>
      </c>
      <c r="AD74" s="141">
        <v>7673</v>
      </c>
      <c r="AE74" s="142">
        <f>RANK(AD74,$AD$17:$AD$153)</f>
        <v>132</v>
      </c>
      <c r="AF74" s="141">
        <v>22097</v>
      </c>
      <c r="AG74" s="142">
        <f>RANK(AF74,$AF$17:$AF$153)</f>
        <v>115</v>
      </c>
      <c r="AH74" s="141">
        <v>18874</v>
      </c>
      <c r="AI74" s="142">
        <f>RANK(AH74,$AH$17:$AH$153)</f>
        <v>109</v>
      </c>
      <c r="AJ74" s="141">
        <v>11759</v>
      </c>
      <c r="AK74" s="142">
        <f>RANK(AJ74,$AJ$17:$AJ$153)</f>
        <v>128</v>
      </c>
      <c r="AL74" s="141">
        <v>9624</v>
      </c>
      <c r="AM74" s="142">
        <f>RANK(AL74,$AL$17:$AL$153)</f>
        <v>131</v>
      </c>
      <c r="AN74" s="141">
        <v>9072</v>
      </c>
      <c r="AO74" s="142">
        <f>RANK(AN74,$AN$17:$AN$153)</f>
        <v>131</v>
      </c>
      <c r="AP74" s="141">
        <v>10065</v>
      </c>
      <c r="AQ74" s="142">
        <f>RANK(AP74,$AP$17:$AP$153)</f>
        <v>131</v>
      </c>
      <c r="AR74" s="141">
        <v>7061</v>
      </c>
      <c r="AS74" s="142">
        <f>RANK(AR74,$AR$17:$AR$153)</f>
        <v>132</v>
      </c>
      <c r="AT74" s="141">
        <v>5270</v>
      </c>
      <c r="AU74" s="142">
        <f>RANK(AT74,$AT$17:$AT$153)</f>
        <v>126</v>
      </c>
      <c r="AV74" s="141">
        <v>3996</v>
      </c>
      <c r="AW74" s="142">
        <f>RANK(AV74,$AV$17:$AV$153)</f>
        <v>126</v>
      </c>
      <c r="AX74" s="141">
        <v>6467</v>
      </c>
      <c r="AY74" s="142">
        <f>RANK(AX74,$AX$17:$AX$153)</f>
        <v>126</v>
      </c>
      <c r="AZ74" s="141">
        <v>5505</v>
      </c>
      <c r="BA74" s="142">
        <f>RANK(AZ74,$AZ$17:$AZ$153)</f>
        <v>134</v>
      </c>
      <c r="BB74" s="141">
        <v>3681</v>
      </c>
      <c r="BC74" s="142">
        <f>RANK(BB74,$BB$17:$BB$153)</f>
        <v>135</v>
      </c>
      <c r="BD74" s="141">
        <v>4253</v>
      </c>
      <c r="BE74" s="142">
        <f>RANK(BD74,$BD$17:$BD$153)</f>
        <v>136</v>
      </c>
      <c r="BF74" s="141">
        <v>4223</v>
      </c>
      <c r="BG74" s="142">
        <f>RANK(BF74,$BF$17:$BF$153)</f>
        <v>137</v>
      </c>
      <c r="BH74" s="141">
        <v>16923</v>
      </c>
      <c r="BI74" s="142">
        <f>RANK(BH74,$BH$17:$BH$153)</f>
        <v>134</v>
      </c>
      <c r="BJ74" s="141">
        <v>5311</v>
      </c>
      <c r="BK74" s="142">
        <f>RANK(BJ74,$BJ$17:$BJ$153)</f>
        <v>135</v>
      </c>
      <c r="BL74" s="225"/>
      <c r="BM74" s="142" t="e">
        <f>RANK(BL74,$BL$17:$BL$153)</f>
        <v>#N/A</v>
      </c>
      <c r="BN74" s="225"/>
      <c r="BO74" s="142" t="e">
        <f>RANK(BN74,$BN$17:$BN$153)</f>
        <v>#N/A</v>
      </c>
      <c r="BP74" s="225"/>
      <c r="BQ74" s="142" t="e">
        <f>RANK(BP74,$BP$17:$BP$153)</f>
        <v>#N/A</v>
      </c>
      <c r="BR74" s="259"/>
      <c r="BS74" s="142" t="e">
        <f>RANK(BR74,$BR$17:$BR$153)</f>
        <v>#N/A</v>
      </c>
      <c r="BT74" s="259"/>
      <c r="BU74" s="142" t="e">
        <f>RANK(BT74,$BT$17:$BT$153)</f>
        <v>#N/A</v>
      </c>
      <c r="BX74" s="196">
        <v>62</v>
      </c>
      <c r="BY74" s="197"/>
      <c r="BZ74" s="197" t="s">
        <v>439</v>
      </c>
      <c r="CA74" s="204">
        <v>85380</v>
      </c>
      <c r="CB74" s="204"/>
      <c r="CC74" s="204">
        <v>88173</v>
      </c>
      <c r="CD74" s="204"/>
      <c r="CE74" s="204">
        <v>90876</v>
      </c>
      <c r="CF74" s="204"/>
      <c r="CG74" s="204">
        <v>106404</v>
      </c>
      <c r="CH74" s="204"/>
      <c r="CI74" s="204">
        <v>106754</v>
      </c>
      <c r="CJ74" s="204"/>
      <c r="CK74" s="204">
        <v>139025.20000000001</v>
      </c>
      <c r="CL74" s="204"/>
      <c r="CM74" s="204">
        <v>144854.6</v>
      </c>
      <c r="CN74" s="204"/>
      <c r="CO74" s="207">
        <v>121081.1</v>
      </c>
      <c r="CP74" s="207"/>
      <c r="CQ74" s="207">
        <v>122938.7</v>
      </c>
      <c r="CS74" s="69">
        <v>69</v>
      </c>
      <c r="CT74" s="278" t="s">
        <v>555</v>
      </c>
      <c r="CU74" s="277">
        <v>95950</v>
      </c>
      <c r="CV74" s="277">
        <v>97229</v>
      </c>
      <c r="CW74" s="277">
        <v>101953</v>
      </c>
      <c r="CX74" s="277">
        <v>143966.29999999999</v>
      </c>
      <c r="CY74" s="277">
        <v>109577.60000000001</v>
      </c>
      <c r="CZ74" s="277">
        <v>123461.1</v>
      </c>
      <c r="DA74" s="277">
        <v>101474.6</v>
      </c>
      <c r="DB74" s="277">
        <v>98186.1</v>
      </c>
      <c r="DC74" s="277">
        <v>105826.7</v>
      </c>
    </row>
    <row r="75" spans="1:107" ht="25.5">
      <c r="A75" s="216" t="s">
        <v>227</v>
      </c>
      <c r="B75" s="140" t="s">
        <v>290</v>
      </c>
      <c r="C75" s="140" t="s">
        <v>360</v>
      </c>
      <c r="D75" s="141"/>
      <c r="E75" s="142" t="e">
        <f>RANK(D75,$D$17:$D$153)</f>
        <v>#N/A</v>
      </c>
      <c r="F75" s="141"/>
      <c r="G75" s="142" t="e">
        <f>RANK(F75,$F$17:$F$153)</f>
        <v>#N/A</v>
      </c>
      <c r="H75" s="141"/>
      <c r="I75" s="142" t="e">
        <f>RANK(H75,$H$17:$H$153)</f>
        <v>#N/A</v>
      </c>
      <c r="J75" s="141"/>
      <c r="K75" s="142" t="e">
        <f>RANK(J75,$J$17:$J$153)</f>
        <v>#N/A</v>
      </c>
      <c r="L75" s="141"/>
      <c r="M75" s="142" t="e">
        <f>RANK(L75,$L$17:$L$153)</f>
        <v>#N/A</v>
      </c>
      <c r="N75" s="141"/>
      <c r="O75" s="142" t="e">
        <f>RANK(N75,$N$17:$N$153)</f>
        <v>#N/A</v>
      </c>
      <c r="P75" s="141"/>
      <c r="Q75" s="142" t="e">
        <f>RANK(P75,$P$17:$P$153)</f>
        <v>#N/A</v>
      </c>
      <c r="R75" s="141"/>
      <c r="S75" s="142" t="e">
        <f>RANK(R75,$R$17:$R$153)</f>
        <v>#N/A</v>
      </c>
      <c r="T75" s="141"/>
      <c r="U75" s="142" t="e">
        <f>RANK(T75,$T$17:$T$153)</f>
        <v>#N/A</v>
      </c>
      <c r="V75" s="141"/>
      <c r="W75" s="142" t="e">
        <f>RANK(V75,$V$17:$V$153)</f>
        <v>#N/A</v>
      </c>
      <c r="X75" s="141"/>
      <c r="Y75" s="142" t="e">
        <f>RANK(X75,$X$17:$X$153)</f>
        <v>#N/A</v>
      </c>
      <c r="Z75" s="141"/>
      <c r="AA75" s="142" t="e">
        <f>RANK(Z75,$Z$17:$Z$153)</f>
        <v>#N/A</v>
      </c>
      <c r="AB75" s="141">
        <v>21346</v>
      </c>
      <c r="AC75" s="142">
        <f>RANK(AB75,$AB$17:$AB$153)</f>
        <v>117</v>
      </c>
      <c r="AD75" s="141">
        <v>18933</v>
      </c>
      <c r="AE75" s="142">
        <f>RANK(AD75,$AD$17:$AD$153)</f>
        <v>119</v>
      </c>
      <c r="AF75" s="141">
        <v>20762</v>
      </c>
      <c r="AG75" s="142">
        <f>RANK(AF75,$AF$17:$AF$153)</f>
        <v>119</v>
      </c>
      <c r="AH75" s="141">
        <v>24716</v>
      </c>
      <c r="AI75" s="142">
        <f>RANK(AH75,$AH$17:$AH$153)</f>
        <v>105</v>
      </c>
      <c r="AJ75" s="141">
        <v>23451</v>
      </c>
      <c r="AK75" s="142">
        <f>RANK(AJ75,$AJ$17:$AJ$153)</f>
        <v>112</v>
      </c>
      <c r="AL75" s="141">
        <v>22391</v>
      </c>
      <c r="AM75" s="142">
        <f>RANK(AL75,$AL$17:$AL$153)</f>
        <v>116</v>
      </c>
      <c r="AN75" s="141">
        <v>24548</v>
      </c>
      <c r="AO75" s="142">
        <f>RANK(AN75,$AN$17:$AN$153)</f>
        <v>114</v>
      </c>
      <c r="AP75" s="141">
        <v>25684</v>
      </c>
      <c r="AQ75" s="142">
        <f>RANK(AP75,$AP$17:$AP$153)</f>
        <v>117</v>
      </c>
      <c r="AR75" s="141">
        <v>37654</v>
      </c>
      <c r="AS75" s="142">
        <f>RANK(AR75,$AR$17:$AR$153)</f>
        <v>112</v>
      </c>
      <c r="AT75" s="141">
        <v>43589</v>
      </c>
      <c r="AU75" s="142">
        <f>RANK(AT75,$AT$17:$AT$153)</f>
        <v>110</v>
      </c>
      <c r="AV75" s="141">
        <v>43411</v>
      </c>
      <c r="AW75" s="142">
        <f>RANK(AV75,$AV$17:$AV$153)</f>
        <v>113</v>
      </c>
      <c r="AX75" s="141">
        <v>43205</v>
      </c>
      <c r="AY75" s="142">
        <f>RANK(AX75,$AX$17:$AX$153)</f>
        <v>118</v>
      </c>
      <c r="AZ75" s="141">
        <v>45909</v>
      </c>
      <c r="BA75" s="142">
        <f>RANK(AZ75,$AZ$17:$AZ$153)</f>
        <v>118</v>
      </c>
      <c r="BB75" s="141">
        <v>45474</v>
      </c>
      <c r="BC75" s="142">
        <f>RANK(BB75,$BB$17:$BB$153)</f>
        <v>119</v>
      </c>
      <c r="BD75" s="141">
        <v>42031</v>
      </c>
      <c r="BE75" s="142">
        <f>RANK(BD75,$BD$17:$BD$153)</f>
        <v>122</v>
      </c>
      <c r="BF75" s="141">
        <v>38546</v>
      </c>
      <c r="BG75" s="142">
        <f>RANK(BF75,$BF$17:$BF$153)</f>
        <v>125</v>
      </c>
      <c r="BH75" s="141">
        <v>37972</v>
      </c>
      <c r="BI75" s="142">
        <f>RANK(BH75,$BH$17:$BH$153)</f>
        <v>129</v>
      </c>
      <c r="BJ75" s="143">
        <v>1889</v>
      </c>
      <c r="BK75" s="142">
        <f>RANK(BJ75,$BJ$17:$BJ$153)</f>
        <v>136</v>
      </c>
      <c r="BL75" s="225"/>
      <c r="BM75" s="142" t="e">
        <f>RANK(BL75,$BL$17:$BL$153)</f>
        <v>#N/A</v>
      </c>
      <c r="BN75" s="225"/>
      <c r="BO75" s="142" t="e">
        <f>RANK(BN75,$BN$17:$BN$153)</f>
        <v>#N/A</v>
      </c>
      <c r="BP75" s="225"/>
      <c r="BQ75" s="142" t="e">
        <f>RANK(BP75,$BP$17:$BP$153)</f>
        <v>#N/A</v>
      </c>
      <c r="BR75" s="259"/>
      <c r="BS75" s="142" t="e">
        <f>RANK(BR75,$BR$17:$BR$153)</f>
        <v>#N/A</v>
      </c>
      <c r="BT75" s="259"/>
      <c r="BU75" s="142" t="e">
        <f>RANK(BT75,$BT$17:$BT$153)</f>
        <v>#N/A</v>
      </c>
      <c r="BX75" s="196">
        <v>63</v>
      </c>
      <c r="BY75" s="197"/>
      <c r="BZ75" s="197" t="s">
        <v>440</v>
      </c>
      <c r="CA75" s="204">
        <v>109566</v>
      </c>
      <c r="CB75" s="204"/>
      <c r="CC75" s="204">
        <v>127498</v>
      </c>
      <c r="CD75" s="204"/>
      <c r="CE75" s="204">
        <v>120515</v>
      </c>
      <c r="CF75" s="204"/>
      <c r="CG75" s="204">
        <v>113251</v>
      </c>
      <c r="CH75" s="204"/>
      <c r="CI75" s="204">
        <v>112516</v>
      </c>
      <c r="CJ75" s="204"/>
      <c r="CK75" s="204">
        <v>162186.29999999999</v>
      </c>
      <c r="CL75" s="204"/>
      <c r="CM75" s="204">
        <v>128067.4</v>
      </c>
      <c r="CN75" s="204"/>
      <c r="CO75" s="207">
        <v>123891.7</v>
      </c>
      <c r="CP75" s="207"/>
      <c r="CQ75" s="207">
        <v>121725.4</v>
      </c>
      <c r="CS75" s="69">
        <v>70</v>
      </c>
      <c r="CT75" s="278" t="s">
        <v>556</v>
      </c>
      <c r="CU75" s="277">
        <v>59343</v>
      </c>
      <c r="CV75" s="277">
        <v>70712</v>
      </c>
      <c r="CW75" s="277">
        <v>71949</v>
      </c>
      <c r="CX75" s="277">
        <v>102181.4</v>
      </c>
      <c r="CY75" s="277">
        <v>101691</v>
      </c>
      <c r="CZ75" s="277">
        <v>107762.3</v>
      </c>
      <c r="DA75" s="277">
        <v>105363.8</v>
      </c>
      <c r="DB75" s="277">
        <v>97837.1</v>
      </c>
      <c r="DC75" s="277">
        <v>100943.7</v>
      </c>
    </row>
    <row r="76" spans="1:107" ht="25.5">
      <c r="A76" s="217" t="s">
        <v>334</v>
      </c>
      <c r="B76" s="145" t="s">
        <v>289</v>
      </c>
      <c r="C76" s="145" t="s">
        <v>359</v>
      </c>
      <c r="D76" s="146"/>
      <c r="E76" s="147" t="e">
        <f>RANK(D76,$D$17:$D$153)</f>
        <v>#N/A</v>
      </c>
      <c r="F76" s="146"/>
      <c r="G76" s="147" t="e">
        <f>RANK(F76,$F$17:$F$153)</f>
        <v>#N/A</v>
      </c>
      <c r="H76" s="146"/>
      <c r="I76" s="147" t="e">
        <f>RANK(H76,$H$17:$H$153)</f>
        <v>#N/A</v>
      </c>
      <c r="J76" s="146"/>
      <c r="K76" s="147" t="e">
        <f>RANK(J76,$J$17:$J$153)</f>
        <v>#N/A</v>
      </c>
      <c r="L76" s="146"/>
      <c r="M76" s="147" t="e">
        <f>RANK(L76,$L$17:$L$153)</f>
        <v>#N/A</v>
      </c>
      <c r="N76" s="146">
        <v>71424</v>
      </c>
      <c r="O76" s="147">
        <f>RANK(N76,$N$17:$N$153)</f>
        <v>23</v>
      </c>
      <c r="P76" s="146">
        <v>73630</v>
      </c>
      <c r="Q76" s="147">
        <f>RANK(P76,$P$17:$P$153)</f>
        <v>21</v>
      </c>
      <c r="R76" s="146">
        <v>87999</v>
      </c>
      <c r="S76" s="147">
        <f>RANK(R76,$R$17:$R$153)</f>
        <v>21</v>
      </c>
      <c r="T76" s="146">
        <v>105772</v>
      </c>
      <c r="U76" s="147">
        <f>RANK(T76,$T$17:$T$153)</f>
        <v>17</v>
      </c>
      <c r="V76" s="146">
        <v>101345</v>
      </c>
      <c r="W76" s="147">
        <f>RANK(V76,$V$17:$V$153)</f>
        <v>21</v>
      </c>
      <c r="X76" s="146">
        <v>116449</v>
      </c>
      <c r="Y76" s="147">
        <f>RANK(X76,$X$17:$X$153)</f>
        <v>21</v>
      </c>
      <c r="Z76" s="146">
        <v>128783</v>
      </c>
      <c r="AA76" s="147">
        <f>RANK(Z76,$Z$17:$Z$153)</f>
        <v>20</v>
      </c>
      <c r="AB76" s="146">
        <v>147943</v>
      </c>
      <c r="AC76" s="147">
        <f>RANK(AB76,$AB$17:$AB$153)</f>
        <v>19</v>
      </c>
      <c r="AD76" s="146">
        <v>145497</v>
      </c>
      <c r="AE76" s="147">
        <f>RANK(AD76,$AD$17:$AD$153)</f>
        <v>17</v>
      </c>
      <c r="AF76" s="146">
        <v>166455</v>
      </c>
      <c r="AG76" s="147">
        <f>RANK(AF76,$AF$17:$AF$153)</f>
        <v>17</v>
      </c>
      <c r="AH76" s="146">
        <v>165373</v>
      </c>
      <c r="AI76" s="147">
        <f>RANK(AH76,$AH$17:$AH$153)</f>
        <v>17</v>
      </c>
      <c r="AJ76" s="146">
        <v>168953</v>
      </c>
      <c r="AK76" s="147">
        <f>RANK(AJ76,$AJ$17:$AJ$153)</f>
        <v>17</v>
      </c>
      <c r="AL76" s="146">
        <v>203721</v>
      </c>
      <c r="AM76" s="147">
        <f>RANK(AL76,$AL$17:$AL$153)</f>
        <v>15</v>
      </c>
      <c r="AN76" s="146">
        <v>214879</v>
      </c>
      <c r="AO76" s="147">
        <f>RANK(AN76,$AN$17:$AN$153)</f>
        <v>13</v>
      </c>
      <c r="AP76" s="146">
        <v>247063</v>
      </c>
      <c r="AQ76" s="147">
        <f>RANK(AP76,$AP$17:$AP$153)</f>
        <v>13</v>
      </c>
      <c r="AR76" s="146">
        <v>272283</v>
      </c>
      <c r="AS76" s="147">
        <f>RANK(AR76,$AR$17:$AR$153)</f>
        <v>13</v>
      </c>
      <c r="AT76" s="146">
        <v>290659</v>
      </c>
      <c r="AU76" s="147">
        <f>RANK(AT76,$AT$17:$AT$153)</f>
        <v>13</v>
      </c>
      <c r="AV76" s="146">
        <v>308291</v>
      </c>
      <c r="AW76" s="147">
        <f>RANK(AV76,$AV$17:$AV$153)</f>
        <v>15</v>
      </c>
      <c r="AX76" s="146">
        <v>313603</v>
      </c>
      <c r="AY76" s="147">
        <f>RANK(AX76,$AX$17:$AX$153)</f>
        <v>16</v>
      </c>
      <c r="AZ76" s="146">
        <v>336709</v>
      </c>
      <c r="BA76" s="147">
        <f>RANK(AZ76,$AZ$17:$AZ$153)</f>
        <v>17</v>
      </c>
      <c r="BB76" s="146">
        <v>335647</v>
      </c>
      <c r="BC76" s="147">
        <f>RANK(BB76,$BB$17:$BB$153)</f>
        <v>17</v>
      </c>
      <c r="BD76" s="146">
        <v>340116</v>
      </c>
      <c r="BE76" s="147">
        <f>RANK(BD76,$BD$17:$BD$153)</f>
        <v>18</v>
      </c>
      <c r="BF76" s="146">
        <v>330024</v>
      </c>
      <c r="BG76" s="147">
        <f>RANK(BF76,$BF$17:$BF$153)</f>
        <v>19</v>
      </c>
      <c r="BH76" s="146">
        <v>318393</v>
      </c>
      <c r="BI76" s="147">
        <f>RANK(BH76,$BH$17:$BH$153)</f>
        <v>21</v>
      </c>
      <c r="BJ76" s="146">
        <v>404530</v>
      </c>
      <c r="BK76" s="147">
        <f>RANK(BJ76,$BJ$17:$BJ$153)</f>
        <v>22</v>
      </c>
      <c r="BL76" s="173">
        <v>427045.4</v>
      </c>
      <c r="BM76" s="147">
        <f>RANK(BL76,$BL$17:$BL$153)</f>
        <v>17</v>
      </c>
      <c r="BN76" s="238">
        <v>389196.4</v>
      </c>
      <c r="BO76" s="147">
        <f>RANK(BN76,$BN$17:$BN$153)</f>
        <v>18</v>
      </c>
      <c r="BP76" s="238">
        <v>394013.9</v>
      </c>
      <c r="BQ76" s="147">
        <f>RANK(BP76,$BP$17:$BP$153)</f>
        <v>17</v>
      </c>
      <c r="BR76" s="245">
        <v>389982.4</v>
      </c>
      <c r="BS76" s="147">
        <f>RANK(BR76,$BR$17:$BR$153)</f>
        <v>14</v>
      </c>
      <c r="BT76" s="245">
        <v>385624.7</v>
      </c>
      <c r="BU76" s="147">
        <f>RANK(BT76,$BT$17:$BT$153)</f>
        <v>17</v>
      </c>
      <c r="BX76" s="196">
        <v>64</v>
      </c>
      <c r="BY76" s="197"/>
      <c r="BZ76" s="197" t="s">
        <v>441</v>
      </c>
      <c r="CA76" s="204">
        <v>69918</v>
      </c>
      <c r="CB76" s="204"/>
      <c r="CC76" s="204">
        <v>90511</v>
      </c>
      <c r="CD76" s="204"/>
      <c r="CE76" s="204">
        <v>64114</v>
      </c>
      <c r="CF76" s="204"/>
      <c r="CG76" s="204">
        <v>87113</v>
      </c>
      <c r="CH76" s="204"/>
      <c r="CI76" s="204">
        <v>87547</v>
      </c>
      <c r="CJ76" s="204"/>
      <c r="CK76" s="204">
        <v>157409.60000000001</v>
      </c>
      <c r="CL76" s="204"/>
      <c r="CM76" s="204">
        <v>115789</v>
      </c>
      <c r="CN76" s="204"/>
      <c r="CO76" s="207">
        <v>135474.9</v>
      </c>
      <c r="CP76" s="207"/>
      <c r="CQ76" s="207">
        <v>120282.4</v>
      </c>
      <c r="CS76" s="69">
        <v>71</v>
      </c>
      <c r="CT76" s="278" t="s">
        <v>557</v>
      </c>
      <c r="CU76" s="277">
        <v>51</v>
      </c>
      <c r="CV76" s="277">
        <v>9190</v>
      </c>
      <c r="CW76" s="277">
        <v>38817</v>
      </c>
      <c r="CX76" s="277">
        <v>97018.4</v>
      </c>
      <c r="CY76" s="277">
        <v>48812.1</v>
      </c>
      <c r="CZ76" s="277">
        <v>75582.899999999994</v>
      </c>
      <c r="DA76" s="277">
        <v>85972.800000000003</v>
      </c>
      <c r="DB76" s="277">
        <v>90425</v>
      </c>
      <c r="DC76" s="277">
        <v>100482.2</v>
      </c>
    </row>
    <row r="77" spans="1:107">
      <c r="A77" s="217" t="s">
        <v>305</v>
      </c>
      <c r="B77" s="145" t="s">
        <v>289</v>
      </c>
      <c r="C77" s="145" t="s">
        <v>359</v>
      </c>
      <c r="D77" s="146"/>
      <c r="E77" s="147" t="e">
        <f>RANK(D77,$D$17:$D$153)</f>
        <v>#N/A</v>
      </c>
      <c r="F77" s="146"/>
      <c r="G77" s="147" t="e">
        <f>RANK(F77,$F$17:$F$153)</f>
        <v>#N/A</v>
      </c>
      <c r="H77" s="146"/>
      <c r="I77" s="147" t="e">
        <f>RANK(H77,$H$17:$H$153)</f>
        <v>#N/A</v>
      </c>
      <c r="J77" s="146"/>
      <c r="K77" s="147" t="e">
        <f>RANK(J77,$J$17:$J$153)</f>
        <v>#N/A</v>
      </c>
      <c r="L77" s="146"/>
      <c r="M77" s="147" t="e">
        <f>RANK(L77,$L$17:$L$153)</f>
        <v>#N/A</v>
      </c>
      <c r="N77" s="146">
        <v>43156</v>
      </c>
      <c r="O77" s="147">
        <f>RANK(N77,$N$17:$N$153)</f>
        <v>46</v>
      </c>
      <c r="P77" s="146">
        <v>43618</v>
      </c>
      <c r="Q77" s="147">
        <f>RANK(P77,$P$17:$P$153)</f>
        <v>46</v>
      </c>
      <c r="R77" s="146">
        <v>50289</v>
      </c>
      <c r="S77" s="147">
        <f>RANK(R77,$R$17:$R$153)</f>
        <v>44</v>
      </c>
      <c r="T77" s="146">
        <v>55239</v>
      </c>
      <c r="U77" s="147">
        <f>RANK(T77,$T$17:$T$153)</f>
        <v>44</v>
      </c>
      <c r="V77" s="146">
        <v>60100</v>
      </c>
      <c r="W77" s="147">
        <f>RANK(V77,$V$17:$V$153)</f>
        <v>45</v>
      </c>
      <c r="X77" s="146">
        <v>68859</v>
      </c>
      <c r="Y77" s="147">
        <f>RANK(X77,$X$17:$X$153)</f>
        <v>37</v>
      </c>
      <c r="Z77" s="146">
        <v>79199</v>
      </c>
      <c r="AA77" s="147">
        <f>RANK(Z77,$Z$17:$Z$153)</f>
        <v>36</v>
      </c>
      <c r="AB77" s="146">
        <v>90507</v>
      </c>
      <c r="AC77" s="147">
        <f>RANK(AB77,$AB$17:$AB$153)</f>
        <v>34</v>
      </c>
      <c r="AD77" s="146">
        <v>84495</v>
      </c>
      <c r="AE77" s="147">
        <f>RANK(AD77,$AD$17:$AD$153)</f>
        <v>35</v>
      </c>
      <c r="AF77" s="146">
        <v>98856</v>
      </c>
      <c r="AG77" s="147">
        <f>RANK(AF77,$AF$17:$AF$153)</f>
        <v>32</v>
      </c>
      <c r="AH77" s="146">
        <v>98936</v>
      </c>
      <c r="AI77" s="147">
        <f>RANK(AH77,$AH$17:$AH$153)</f>
        <v>33</v>
      </c>
      <c r="AJ77" s="146">
        <v>95994</v>
      </c>
      <c r="AK77" s="147">
        <f>RANK(AJ77,$AJ$17:$AJ$153)</f>
        <v>34</v>
      </c>
      <c r="AL77" s="146">
        <v>105924</v>
      </c>
      <c r="AM77" s="147">
        <f>RANK(AL77,$AL$17:$AL$153)</f>
        <v>36</v>
      </c>
      <c r="AN77" s="146">
        <v>126594</v>
      </c>
      <c r="AO77" s="147">
        <f>RANK(AN77,$AN$17:$AN$153)</f>
        <v>31</v>
      </c>
      <c r="AP77" s="146">
        <v>128368</v>
      </c>
      <c r="AQ77" s="147">
        <f>RANK(AP77,$AP$17:$AP$153)</f>
        <v>37</v>
      </c>
      <c r="AR77" s="146">
        <v>148500</v>
      </c>
      <c r="AS77" s="147">
        <f>RANK(AR77,$AR$17:$AR$153)</f>
        <v>32</v>
      </c>
      <c r="AT77" s="146">
        <v>166232</v>
      </c>
      <c r="AU77" s="147">
        <f>RANK(AT77,$AT$17:$AT$153)</f>
        <v>31</v>
      </c>
      <c r="AV77" s="146">
        <v>185318</v>
      </c>
      <c r="AW77" s="147">
        <f>RANK(AV77,$AV$17:$AV$153)</f>
        <v>33</v>
      </c>
      <c r="AX77" s="146">
        <v>192106</v>
      </c>
      <c r="AY77" s="147">
        <f>RANK(AX77,$AX$17:$AX$153)</f>
        <v>37</v>
      </c>
      <c r="AZ77" s="146">
        <v>205134</v>
      </c>
      <c r="BA77" s="147">
        <f>RANK(AZ77,$AZ$17:$AZ$153)</f>
        <v>36</v>
      </c>
      <c r="BB77" s="146">
        <v>217157</v>
      </c>
      <c r="BC77" s="147">
        <f>RANK(BB77,$BB$17:$BB$153)</f>
        <v>32</v>
      </c>
      <c r="BD77" s="146">
        <v>236366</v>
      </c>
      <c r="BE77" s="147">
        <f>RANK(BD77,$BD$17:$BD$153)</f>
        <v>27</v>
      </c>
      <c r="BF77" s="146">
        <v>243149</v>
      </c>
      <c r="BG77" s="147">
        <f>RANK(BF77,$BF$17:$BF$153)</f>
        <v>29</v>
      </c>
      <c r="BH77" s="146">
        <v>258245</v>
      </c>
      <c r="BI77" s="147">
        <f>RANK(BH77,$BH$17:$BH$153)</f>
        <v>27</v>
      </c>
      <c r="BJ77" s="146">
        <v>329505</v>
      </c>
      <c r="BK77" s="147">
        <f>RANK(BJ77,$BJ$17:$BJ$153)</f>
        <v>25</v>
      </c>
      <c r="BL77" s="173">
        <v>313177.7</v>
      </c>
      <c r="BM77" s="147">
        <f>RANK(BL77,$BL$17:$BL$153)</f>
        <v>24</v>
      </c>
      <c r="BN77" s="238">
        <v>284314.3</v>
      </c>
      <c r="BO77" s="147">
        <f>RANK(BN77,$BN$17:$BN$153)</f>
        <v>27</v>
      </c>
      <c r="BP77" s="238">
        <v>282135.59999999998</v>
      </c>
      <c r="BQ77" s="147">
        <f>RANK(BP77,$BP$17:$BP$153)</f>
        <v>26</v>
      </c>
      <c r="BR77" s="245">
        <v>294866</v>
      </c>
      <c r="BS77" s="147">
        <f>RANK(BR77,$BR$17:$BR$153)</f>
        <v>24</v>
      </c>
      <c r="BT77" s="245">
        <v>307832.5</v>
      </c>
      <c r="BU77" s="147">
        <f>RANK(BT77,$BT$17:$BT$153)</f>
        <v>23</v>
      </c>
      <c r="BX77" s="196">
        <v>65</v>
      </c>
      <c r="BY77" s="197"/>
      <c r="BZ77" s="197" t="s">
        <v>442</v>
      </c>
      <c r="CA77" s="204">
        <v>112950</v>
      </c>
      <c r="CB77" s="204"/>
      <c r="CC77" s="204">
        <v>130329</v>
      </c>
      <c r="CD77" s="204"/>
      <c r="CE77" s="204">
        <v>117026</v>
      </c>
      <c r="CF77" s="204"/>
      <c r="CG77" s="204">
        <v>119892</v>
      </c>
      <c r="CH77" s="204"/>
      <c r="CI77" s="204">
        <v>117959</v>
      </c>
      <c r="CJ77" s="204"/>
      <c r="CK77" s="204">
        <v>155535.6</v>
      </c>
      <c r="CL77" s="204"/>
      <c r="CM77" s="204">
        <v>131876.20000000001</v>
      </c>
      <c r="CN77" s="204"/>
      <c r="CO77" s="207">
        <v>122978.8</v>
      </c>
      <c r="CP77" s="207"/>
      <c r="CQ77" s="207">
        <v>116272</v>
      </c>
      <c r="CS77" s="69">
        <v>72</v>
      </c>
      <c r="CT77" s="278" t="s">
        <v>558</v>
      </c>
      <c r="CU77" s="277">
        <v>69061</v>
      </c>
      <c r="CV77" s="277">
        <v>76621</v>
      </c>
      <c r="CW77" s="277">
        <v>85561</v>
      </c>
      <c r="CX77" s="277">
        <v>100685.9</v>
      </c>
      <c r="CY77" s="277">
        <v>100189.1</v>
      </c>
      <c r="CZ77" s="277">
        <v>90393.7</v>
      </c>
      <c r="DA77" s="277">
        <v>87036.6</v>
      </c>
      <c r="DB77" s="277">
        <v>87438.3</v>
      </c>
      <c r="DC77" s="277">
        <v>99487.5</v>
      </c>
    </row>
    <row r="78" spans="1:107">
      <c r="A78" s="217" t="s">
        <v>105</v>
      </c>
      <c r="B78" s="145" t="s">
        <v>289</v>
      </c>
      <c r="C78" s="145" t="s">
        <v>359</v>
      </c>
      <c r="D78" s="146"/>
      <c r="E78" s="147" t="e">
        <f>RANK(D78,$D$17:$D$153)</f>
        <v>#N/A</v>
      </c>
      <c r="F78" s="146"/>
      <c r="G78" s="147" t="e">
        <f>RANK(F78,$F$17:$F$153)</f>
        <v>#N/A</v>
      </c>
      <c r="H78" s="146"/>
      <c r="I78" s="147" t="e">
        <f>RANK(H78,$H$17:$H$153)</f>
        <v>#N/A</v>
      </c>
      <c r="J78" s="146"/>
      <c r="K78" s="147" t="e">
        <f>RANK(J78,$J$17:$J$153)</f>
        <v>#N/A</v>
      </c>
      <c r="L78" s="146"/>
      <c r="M78" s="147" t="e">
        <f>RANK(L78,$L$17:$L$153)</f>
        <v>#N/A</v>
      </c>
      <c r="N78" s="146">
        <v>89706</v>
      </c>
      <c r="O78" s="147">
        <f>RANK(N78,$N$17:$N$153)</f>
        <v>17</v>
      </c>
      <c r="P78" s="146">
        <v>97292</v>
      </c>
      <c r="Q78" s="147">
        <f>RANK(P78,$P$17:$P$153)</f>
        <v>16</v>
      </c>
      <c r="R78" s="146">
        <v>104295</v>
      </c>
      <c r="S78" s="147">
        <f>RANK(R78,$R$17:$R$153)</f>
        <v>16</v>
      </c>
      <c r="T78" s="146">
        <v>99399</v>
      </c>
      <c r="U78" s="147">
        <f>RANK(T78,$T$17:$T$153)</f>
        <v>19</v>
      </c>
      <c r="V78" s="146">
        <v>114766</v>
      </c>
      <c r="W78" s="147">
        <f>RANK(V78,$V$17:$V$153)</f>
        <v>18</v>
      </c>
      <c r="X78" s="146">
        <v>122705</v>
      </c>
      <c r="Y78" s="147">
        <f>RANK(X78,$X$17:$X$153)</f>
        <v>17</v>
      </c>
      <c r="Z78" s="146">
        <v>133074</v>
      </c>
      <c r="AA78" s="147">
        <f>RANK(Z78,$Z$17:$Z$153)</f>
        <v>19</v>
      </c>
      <c r="AB78" s="146">
        <v>141449</v>
      </c>
      <c r="AC78" s="147">
        <f>RANK(AB78,$AB$17:$AB$153)</f>
        <v>20</v>
      </c>
      <c r="AD78" s="146">
        <v>125297</v>
      </c>
      <c r="AE78" s="147">
        <f>RANK(AD78,$AD$17:$AD$153)</f>
        <v>23</v>
      </c>
      <c r="AF78" s="146">
        <v>149909</v>
      </c>
      <c r="AG78" s="147">
        <f>RANK(AF78,$AF$17:$AF$153)</f>
        <v>21</v>
      </c>
      <c r="AH78" s="146">
        <v>152179</v>
      </c>
      <c r="AI78" s="147">
        <f>RANK(AH78,$AH$17:$AH$153)</f>
        <v>22</v>
      </c>
      <c r="AJ78" s="146">
        <v>164049</v>
      </c>
      <c r="AK78" s="147">
        <f>RANK(AJ78,$AJ$17:$AJ$153)</f>
        <v>20</v>
      </c>
      <c r="AL78" s="146">
        <v>156099</v>
      </c>
      <c r="AM78" s="147">
        <f>RANK(AL78,$AL$17:$AL$153)</f>
        <v>22</v>
      </c>
      <c r="AN78" s="146">
        <v>168256</v>
      </c>
      <c r="AO78" s="147">
        <f>RANK(AN78,$AN$17:$AN$153)</f>
        <v>23</v>
      </c>
      <c r="AP78" s="146">
        <v>189883</v>
      </c>
      <c r="AQ78" s="147">
        <f>RANK(AP78,$AP$17:$AP$153)</f>
        <v>23</v>
      </c>
      <c r="AR78" s="146">
        <v>203910</v>
      </c>
      <c r="AS78" s="147">
        <f>RANK(AR78,$AR$17:$AR$153)</f>
        <v>22</v>
      </c>
      <c r="AT78" s="146">
        <v>232534</v>
      </c>
      <c r="AU78" s="147">
        <f>RANK(AT78,$AT$17:$AT$153)</f>
        <v>22</v>
      </c>
      <c r="AV78" s="146">
        <v>254263</v>
      </c>
      <c r="AW78" s="147">
        <f>RANK(AV78,$AV$17:$AV$153)</f>
        <v>23</v>
      </c>
      <c r="AX78" s="146">
        <v>269265</v>
      </c>
      <c r="AY78" s="147">
        <f>RANK(AX78,$AX$17:$AX$153)</f>
        <v>22</v>
      </c>
      <c r="AZ78" s="146">
        <v>288312</v>
      </c>
      <c r="BA78" s="147">
        <f>RANK(AZ78,$AZ$17:$AZ$153)</f>
        <v>22</v>
      </c>
      <c r="BB78" s="146">
        <v>306985</v>
      </c>
      <c r="BC78" s="147">
        <f>RANK(BB78,$BB$17:$BB$153)</f>
        <v>21</v>
      </c>
      <c r="BD78" s="146">
        <v>265546</v>
      </c>
      <c r="BE78" s="147">
        <f>RANK(BD78,$BD$17:$BD$153)</f>
        <v>24</v>
      </c>
      <c r="BF78" s="146">
        <v>260335</v>
      </c>
      <c r="BG78" s="147">
        <f>RANK(BF78,$BF$17:$BF$153)</f>
        <v>24</v>
      </c>
      <c r="BH78" s="146">
        <v>261207</v>
      </c>
      <c r="BI78" s="147">
        <f>RANK(BH78,$BH$17:$BH$153)</f>
        <v>26</v>
      </c>
      <c r="BJ78" s="146">
        <v>346470</v>
      </c>
      <c r="BK78" s="147">
        <f>RANK(BJ78,$BJ$17:$BJ$153)</f>
        <v>23</v>
      </c>
      <c r="BL78" s="173">
        <v>378861.5</v>
      </c>
      <c r="BM78" s="147">
        <f>RANK(BL78,$BL$17:$BL$153)</f>
        <v>21</v>
      </c>
      <c r="BN78" s="238">
        <v>308884.8</v>
      </c>
      <c r="BO78" s="147">
        <f>RANK(BN78,$BN$17:$BN$153)</f>
        <v>25</v>
      </c>
      <c r="BP78" s="238">
        <v>306840.09999999998</v>
      </c>
      <c r="BQ78" s="147">
        <f>RANK(BP78,$BP$17:$BP$153)</f>
        <v>23</v>
      </c>
      <c r="BR78" s="245">
        <v>276893.2</v>
      </c>
      <c r="BS78" s="147">
        <f>RANK(BR78,$BR$17:$BR$153)</f>
        <v>27</v>
      </c>
      <c r="BT78" s="245">
        <v>285562.59999999998</v>
      </c>
      <c r="BU78" s="147">
        <f>RANK(BT78,$BT$17:$BT$153)</f>
        <v>26</v>
      </c>
      <c r="BX78" s="196">
        <v>66</v>
      </c>
      <c r="BY78" s="197"/>
      <c r="BZ78" s="197" t="s">
        <v>443</v>
      </c>
      <c r="CA78" s="204">
        <v>104966</v>
      </c>
      <c r="CB78" s="204"/>
      <c r="CC78" s="204">
        <v>107558</v>
      </c>
      <c r="CD78" s="204"/>
      <c r="CE78" s="204">
        <v>112212</v>
      </c>
      <c r="CF78" s="204"/>
      <c r="CG78" s="204">
        <v>111351</v>
      </c>
      <c r="CH78" s="204"/>
      <c r="CI78" s="204">
        <v>115885</v>
      </c>
      <c r="CJ78" s="204"/>
      <c r="CK78" s="204">
        <v>140735.29999999999</v>
      </c>
      <c r="CL78" s="204"/>
      <c r="CM78" s="204">
        <v>153074.5</v>
      </c>
      <c r="CN78" s="204"/>
      <c r="CO78" s="207">
        <v>122284.2</v>
      </c>
      <c r="CP78" s="207"/>
      <c r="CQ78" s="207">
        <v>114861.8</v>
      </c>
      <c r="CS78" s="69">
        <v>73</v>
      </c>
      <c r="CT78" s="278" t="s">
        <v>559</v>
      </c>
      <c r="CU78" s="277">
        <v>71274</v>
      </c>
      <c r="CV78" s="277">
        <v>78866</v>
      </c>
      <c r="CW78" s="277">
        <v>85248</v>
      </c>
      <c r="CX78" s="277">
        <v>97950</v>
      </c>
      <c r="CY78" s="277">
        <v>98198.399999999994</v>
      </c>
      <c r="CZ78" s="277">
        <v>77803.600000000006</v>
      </c>
      <c r="DA78" s="277">
        <v>84589.7</v>
      </c>
      <c r="DB78" s="277">
        <v>75722.899999999994</v>
      </c>
      <c r="DC78" s="277">
        <v>99290.4</v>
      </c>
    </row>
    <row r="79" spans="1:107">
      <c r="A79" s="217" t="s">
        <v>307</v>
      </c>
      <c r="B79" s="145" t="s">
        <v>289</v>
      </c>
      <c r="C79" s="145" t="s">
        <v>359</v>
      </c>
      <c r="D79" s="146"/>
      <c r="E79" s="147" t="e">
        <f>RANK(D79,$D$17:$D$153)</f>
        <v>#N/A</v>
      </c>
      <c r="F79" s="146"/>
      <c r="G79" s="147" t="e">
        <f>RANK(F79,$F$17:$F$153)</f>
        <v>#N/A</v>
      </c>
      <c r="H79" s="146"/>
      <c r="I79" s="147" t="e">
        <f>RANK(H79,$H$17:$H$153)</f>
        <v>#N/A</v>
      </c>
      <c r="J79" s="146"/>
      <c r="K79" s="147" t="e">
        <f>RANK(J79,$J$17:$J$153)</f>
        <v>#N/A</v>
      </c>
      <c r="L79" s="146"/>
      <c r="M79" s="147" t="e">
        <f>RANK(L79,$L$17:$L$153)</f>
        <v>#N/A</v>
      </c>
      <c r="N79" s="146">
        <v>106710</v>
      </c>
      <c r="O79" s="147">
        <f>RANK(N79,$N$17:$N$153)</f>
        <v>12</v>
      </c>
      <c r="P79" s="146">
        <v>96834</v>
      </c>
      <c r="Q79" s="147">
        <f>RANK(P79,$P$17:$P$153)</f>
        <v>17</v>
      </c>
      <c r="R79" s="146">
        <v>96748</v>
      </c>
      <c r="S79" s="147">
        <f>RANK(R79,$R$17:$R$153)</f>
        <v>18</v>
      </c>
      <c r="T79" s="146">
        <v>106844</v>
      </c>
      <c r="U79" s="147">
        <f>RANK(T79,$T$17:$T$153)</f>
        <v>16</v>
      </c>
      <c r="V79" s="146">
        <v>131070</v>
      </c>
      <c r="W79" s="147">
        <f>RANK(V79,$V$17:$V$153)</f>
        <v>15</v>
      </c>
      <c r="X79" s="146">
        <v>121674</v>
      </c>
      <c r="Y79" s="147">
        <f>RANK(X79,$X$17:$X$153)</f>
        <v>18</v>
      </c>
      <c r="Z79" s="146">
        <v>135393</v>
      </c>
      <c r="AA79" s="147">
        <f>RANK(Z79,$Z$17:$Z$153)</f>
        <v>18</v>
      </c>
      <c r="AB79" s="146">
        <v>154708</v>
      </c>
      <c r="AC79" s="147">
        <f>RANK(AB79,$AB$17:$AB$153)</f>
        <v>17</v>
      </c>
      <c r="AD79" s="146">
        <v>133232</v>
      </c>
      <c r="AE79" s="147">
        <f>RANK(AD79,$AD$17:$AD$153)</f>
        <v>20</v>
      </c>
      <c r="AF79" s="146">
        <v>151064</v>
      </c>
      <c r="AG79" s="147">
        <f>RANK(AF79,$AF$17:$AF$153)</f>
        <v>20</v>
      </c>
      <c r="AH79" s="146">
        <v>142422</v>
      </c>
      <c r="AI79" s="147">
        <f>RANK(AH79,$AH$17:$AH$153)</f>
        <v>23</v>
      </c>
      <c r="AJ79" s="146">
        <v>138973</v>
      </c>
      <c r="AK79" s="147">
        <f>RANK(AJ79,$AJ$17:$AJ$153)</f>
        <v>23</v>
      </c>
      <c r="AL79" s="146">
        <v>150140</v>
      </c>
      <c r="AM79" s="147">
        <f>RANK(AL79,$AL$17:$AL$153)</f>
        <v>25</v>
      </c>
      <c r="AN79" s="146">
        <v>173317</v>
      </c>
      <c r="AO79" s="147">
        <f>RANK(AN79,$AN$17:$AN$153)</f>
        <v>22</v>
      </c>
      <c r="AP79" s="146">
        <v>189890</v>
      </c>
      <c r="AQ79" s="147">
        <f>RANK(AP79,$AP$17:$AP$153)</f>
        <v>22</v>
      </c>
      <c r="AR79" s="146">
        <v>196167</v>
      </c>
      <c r="AS79" s="147">
        <f>RANK(AR79,$AR$17:$AR$153)</f>
        <v>24</v>
      </c>
      <c r="AT79" s="146">
        <v>210559</v>
      </c>
      <c r="AU79" s="147">
        <f>RANK(AT79,$AT$17:$AT$153)</f>
        <v>25</v>
      </c>
      <c r="AV79" s="146">
        <v>195029</v>
      </c>
      <c r="AW79" s="147">
        <f>RANK(AV79,$AV$17:$AV$153)</f>
        <v>29</v>
      </c>
      <c r="AX79" s="146">
        <v>212309</v>
      </c>
      <c r="AY79" s="147">
        <f>RANK(AX79,$AX$17:$AX$153)</f>
        <v>28</v>
      </c>
      <c r="AZ79" s="146">
        <v>246944</v>
      </c>
      <c r="BA79" s="147">
        <f>RANK(AZ79,$AZ$17:$AZ$153)</f>
        <v>26</v>
      </c>
      <c r="BB79" s="146">
        <v>245465</v>
      </c>
      <c r="BC79" s="147">
        <f>RANK(BB79,$BB$17:$BB$153)</f>
        <v>27</v>
      </c>
      <c r="BD79" s="146">
        <v>228557</v>
      </c>
      <c r="BE79" s="147">
        <f>RANK(BD79,$BD$17:$BD$153)</f>
        <v>29</v>
      </c>
      <c r="BF79" s="146">
        <v>214174</v>
      </c>
      <c r="BG79" s="147">
        <f>RANK(BF79,$BF$17:$BF$153)</f>
        <v>34</v>
      </c>
      <c r="BH79" s="146">
        <v>247244</v>
      </c>
      <c r="BI79" s="147">
        <f>RANK(BH79,$BH$17:$BH$153)</f>
        <v>29</v>
      </c>
      <c r="BJ79" s="146">
        <v>289520</v>
      </c>
      <c r="BK79" s="147">
        <f>RANK(BJ79,$BJ$17:$BJ$153)</f>
        <v>30</v>
      </c>
      <c r="BL79" s="173">
        <v>306017.8</v>
      </c>
      <c r="BM79" s="147">
        <f>RANK(BL79,$BL$17:$BL$153)</f>
        <v>26</v>
      </c>
      <c r="BN79" s="238">
        <v>275512</v>
      </c>
      <c r="BO79" s="147">
        <f>RANK(BN79,$BN$17:$BN$153)</f>
        <v>29</v>
      </c>
      <c r="BP79" s="238">
        <v>276814.09999999998</v>
      </c>
      <c r="BQ79" s="147">
        <f>RANK(BP79,$BP$17:$BP$153)</f>
        <v>27</v>
      </c>
      <c r="BR79" s="245">
        <v>260807.4</v>
      </c>
      <c r="BS79" s="147">
        <f>RANK(BR79,$BR$17:$BR$153)</f>
        <v>29</v>
      </c>
      <c r="BT79" s="245">
        <v>279116.59999999998</v>
      </c>
      <c r="BU79" s="147">
        <f>RANK(BT79,$BT$17:$BT$153)</f>
        <v>29</v>
      </c>
      <c r="BX79" s="196">
        <v>67</v>
      </c>
      <c r="BY79" s="197"/>
      <c r="BZ79" s="197" t="s">
        <v>444</v>
      </c>
      <c r="CA79" s="204">
        <v>114116</v>
      </c>
      <c r="CB79" s="204"/>
      <c r="CC79" s="204">
        <v>77542</v>
      </c>
      <c r="CD79" s="204"/>
      <c r="CE79" s="204">
        <v>94733</v>
      </c>
      <c r="CF79" s="204"/>
      <c r="CG79" s="204">
        <v>103781</v>
      </c>
      <c r="CH79" s="204"/>
      <c r="CI79" s="204">
        <v>98292</v>
      </c>
      <c r="CJ79" s="204"/>
      <c r="CK79" s="204">
        <v>118848.4</v>
      </c>
      <c r="CL79" s="204"/>
      <c r="CM79" s="204">
        <v>132144.70000000001</v>
      </c>
      <c r="CN79" s="204"/>
      <c r="CO79" s="207">
        <v>125051.4</v>
      </c>
      <c r="CP79" s="207"/>
      <c r="CQ79" s="207">
        <v>114130.7</v>
      </c>
      <c r="CS79" s="69">
        <v>74</v>
      </c>
      <c r="CT79" s="278" t="s">
        <v>560</v>
      </c>
      <c r="CU79" s="277">
        <v>109351</v>
      </c>
      <c r="CV79" s="277">
        <v>102501</v>
      </c>
      <c r="CW79" s="277">
        <v>105404</v>
      </c>
      <c r="CX79" s="277">
        <v>120165.4</v>
      </c>
      <c r="CY79" s="277">
        <v>116803.8</v>
      </c>
      <c r="CZ79" s="277">
        <v>105945.60000000001</v>
      </c>
      <c r="DA79" s="277">
        <v>98796.7</v>
      </c>
      <c r="DB79" s="277">
        <v>97523.199999999997</v>
      </c>
      <c r="DC79" s="277">
        <v>98455.4</v>
      </c>
    </row>
    <row r="80" spans="1:107">
      <c r="A80" s="217" t="s">
        <v>111</v>
      </c>
      <c r="B80" s="145" t="s">
        <v>289</v>
      </c>
      <c r="C80" s="145" t="s">
        <v>359</v>
      </c>
      <c r="D80" s="146"/>
      <c r="E80" s="147" t="e">
        <f>RANK(D80,$D$17:$D$153)</f>
        <v>#N/A</v>
      </c>
      <c r="F80" s="146"/>
      <c r="G80" s="147" t="e">
        <f>RANK(F80,$F$17:$F$153)</f>
        <v>#N/A</v>
      </c>
      <c r="H80" s="146"/>
      <c r="I80" s="147" t="e">
        <f>RANK(H80,$H$17:$H$153)</f>
        <v>#N/A</v>
      </c>
      <c r="J80" s="146"/>
      <c r="K80" s="147" t="e">
        <f>RANK(J80,$J$17:$J$153)</f>
        <v>#N/A</v>
      </c>
      <c r="L80" s="146"/>
      <c r="M80" s="147" t="e">
        <f>RANK(L80,$L$17:$L$153)</f>
        <v>#N/A</v>
      </c>
      <c r="N80" s="146"/>
      <c r="O80" s="147" t="e">
        <f>RANK(N80,$N$17:$N$153)</f>
        <v>#N/A</v>
      </c>
      <c r="P80" s="146"/>
      <c r="Q80" s="147" t="e">
        <f>RANK(P80,$P$17:$P$153)</f>
        <v>#N/A</v>
      </c>
      <c r="R80" s="146"/>
      <c r="S80" s="147" t="e">
        <f>RANK(R80,$R$17:$R$153)</f>
        <v>#N/A</v>
      </c>
      <c r="T80" s="146"/>
      <c r="U80" s="147" t="e">
        <f>RANK(T80,$T$17:$T$153)</f>
        <v>#N/A</v>
      </c>
      <c r="V80" s="146"/>
      <c r="W80" s="147" t="e">
        <f>RANK(V80,$V$17:$V$153)</f>
        <v>#N/A</v>
      </c>
      <c r="X80" s="146"/>
      <c r="Y80" s="147" t="e">
        <f>RANK(X80,$X$17:$X$153)</f>
        <v>#N/A</v>
      </c>
      <c r="Z80" s="146">
        <v>55508</v>
      </c>
      <c r="AA80" s="147">
        <f>RANK(Z80,$Z$17:$Z$153)</f>
        <v>54</v>
      </c>
      <c r="AB80" s="146">
        <v>69467</v>
      </c>
      <c r="AC80" s="147">
        <f>RANK(AB80,$AB$17:$AB$153)</f>
        <v>50</v>
      </c>
      <c r="AD80" s="146">
        <v>72560</v>
      </c>
      <c r="AE80" s="147">
        <f>RANK(AD80,$AD$17:$AD$153)</f>
        <v>47</v>
      </c>
      <c r="AF80" s="146">
        <v>82915</v>
      </c>
      <c r="AG80" s="147">
        <f>RANK(AF80,$AF$17:$AF$153)</f>
        <v>42</v>
      </c>
      <c r="AH80" s="146">
        <v>83216</v>
      </c>
      <c r="AI80" s="147">
        <f>RANK(AH80,$AH$17:$AH$153)</f>
        <v>44</v>
      </c>
      <c r="AJ80" s="146">
        <v>94515</v>
      </c>
      <c r="AK80" s="147">
        <f>RANK(AJ80,$AJ$17:$AJ$153)</f>
        <v>35</v>
      </c>
      <c r="AL80" s="146">
        <v>103387</v>
      </c>
      <c r="AM80" s="147">
        <f>RANK(AL80,$AL$17:$AL$153)</f>
        <v>37</v>
      </c>
      <c r="AN80" s="146">
        <v>113202</v>
      </c>
      <c r="AO80" s="147">
        <f>RANK(AN80,$AN$17:$AN$153)</f>
        <v>37</v>
      </c>
      <c r="AP80" s="146">
        <v>124843</v>
      </c>
      <c r="AQ80" s="147">
        <f>RANK(AP80,$AP$17:$AP$153)</f>
        <v>38</v>
      </c>
      <c r="AR80" s="146">
        <v>141798</v>
      </c>
      <c r="AS80" s="147">
        <f>RANK(AR80,$AR$17:$AR$153)</f>
        <v>36</v>
      </c>
      <c r="AT80" s="146">
        <v>160724</v>
      </c>
      <c r="AU80" s="147">
        <f>RANK(AT80,$AT$17:$AT$153)</f>
        <v>38</v>
      </c>
      <c r="AV80" s="146">
        <v>193613</v>
      </c>
      <c r="AW80" s="147">
        <f>RANK(AV80,$AV$17:$AV$153)</f>
        <v>31</v>
      </c>
      <c r="AX80" s="146">
        <v>209937</v>
      </c>
      <c r="AY80" s="147">
        <f>RANK(AX80,$AX$17:$AX$153)</f>
        <v>30</v>
      </c>
      <c r="AZ80" s="146">
        <v>229115</v>
      </c>
      <c r="BA80" s="147">
        <f>RANK(AZ80,$AZ$17:$AZ$153)</f>
        <v>29</v>
      </c>
      <c r="BB80" s="146">
        <v>241195</v>
      </c>
      <c r="BC80" s="147">
        <f>RANK(BB80,$BB$17:$BB$153)</f>
        <v>28</v>
      </c>
      <c r="BD80" s="146">
        <v>217452</v>
      </c>
      <c r="BE80" s="147">
        <f>RANK(BD80,$BD$17:$BD$153)</f>
        <v>33</v>
      </c>
      <c r="BF80" s="146">
        <v>199031</v>
      </c>
      <c r="BG80" s="147">
        <f>RANK(BF80,$BF$17:$BF$153)</f>
        <v>39</v>
      </c>
      <c r="BH80" s="146">
        <v>208495</v>
      </c>
      <c r="BI80" s="147">
        <f>RANK(BH80,$BH$17:$BH$153)</f>
        <v>38</v>
      </c>
      <c r="BJ80" s="146">
        <v>253758</v>
      </c>
      <c r="BK80" s="147">
        <f>RANK(BJ80,$BJ$17:$BJ$153)</f>
        <v>39</v>
      </c>
      <c r="BL80" s="173">
        <v>258987.1</v>
      </c>
      <c r="BM80" s="147">
        <f>RANK(BL80,$BL$17:$BL$153)</f>
        <v>31</v>
      </c>
      <c r="BN80" s="238">
        <v>233404.1</v>
      </c>
      <c r="BO80" s="147">
        <f>RANK(BN80,$BN$17:$BN$153)</f>
        <v>35</v>
      </c>
      <c r="BP80" s="238">
        <v>244149.9</v>
      </c>
      <c r="BQ80" s="147">
        <f>RANK(BP80,$BP$17:$BP$153)</f>
        <v>33</v>
      </c>
      <c r="BR80" s="245">
        <v>227586.2</v>
      </c>
      <c r="BS80" s="147">
        <f>RANK(BR80,$BR$17:$BR$153)</f>
        <v>32</v>
      </c>
      <c r="BT80" s="245">
        <v>220461.8</v>
      </c>
      <c r="BU80" s="147">
        <f>RANK(BT80,$BT$17:$BT$153)</f>
        <v>38</v>
      </c>
      <c r="BX80" s="196">
        <v>68</v>
      </c>
      <c r="BY80" s="197"/>
      <c r="BZ80" s="197" t="s">
        <v>445</v>
      </c>
      <c r="CA80" s="204">
        <v>84651</v>
      </c>
      <c r="CB80" s="204"/>
      <c r="CC80" s="204">
        <v>78489</v>
      </c>
      <c r="CD80" s="204"/>
      <c r="CE80" s="204">
        <v>86469</v>
      </c>
      <c r="CF80" s="204"/>
      <c r="CG80" s="204">
        <v>83024</v>
      </c>
      <c r="CH80" s="204"/>
      <c r="CI80" s="204">
        <v>88591</v>
      </c>
      <c r="CJ80" s="204"/>
      <c r="CK80" s="204">
        <v>106082.8</v>
      </c>
      <c r="CL80" s="204"/>
      <c r="CM80" s="204">
        <v>113786</v>
      </c>
      <c r="CN80" s="204"/>
      <c r="CO80" s="207">
        <v>111820.6</v>
      </c>
      <c r="CP80" s="207"/>
      <c r="CQ80" s="207">
        <v>109172.3</v>
      </c>
      <c r="CS80" s="69">
        <v>75</v>
      </c>
      <c r="CT80" s="278" t="s">
        <v>561</v>
      </c>
      <c r="CU80" s="277">
        <v>86117</v>
      </c>
      <c r="CV80" s="277">
        <v>82639</v>
      </c>
      <c r="CW80" s="277">
        <v>88140</v>
      </c>
      <c r="CX80" s="277">
        <v>105630.1</v>
      </c>
      <c r="CY80" s="277">
        <v>113333.3</v>
      </c>
      <c r="CZ80" s="277">
        <v>111820.6</v>
      </c>
      <c r="DA80" s="277">
        <v>109172.3</v>
      </c>
      <c r="DB80" s="277">
        <v>102750.2</v>
      </c>
      <c r="DC80" s="277">
        <v>98098</v>
      </c>
    </row>
    <row r="81" spans="1:108" ht="25.5">
      <c r="A81" s="217" t="s">
        <v>14</v>
      </c>
      <c r="B81" s="145" t="s">
        <v>289</v>
      </c>
      <c r="C81" s="145" t="s">
        <v>359</v>
      </c>
      <c r="D81" s="146"/>
      <c r="E81" s="147" t="e">
        <f>RANK(D81,$D$17:$D$153)</f>
        <v>#N/A</v>
      </c>
      <c r="F81" s="146"/>
      <c r="G81" s="147" t="e">
        <f>RANK(F81,$F$17:$F$153)</f>
        <v>#N/A</v>
      </c>
      <c r="H81" s="146"/>
      <c r="I81" s="147" t="e">
        <f>RANK(H81,$H$17:$H$153)</f>
        <v>#N/A</v>
      </c>
      <c r="J81" s="146"/>
      <c r="K81" s="147" t="e">
        <f>RANK(J81,$J$17:$J$153)</f>
        <v>#N/A</v>
      </c>
      <c r="L81" s="146"/>
      <c r="M81" s="147" t="e">
        <f>RANK(L81,$L$17:$L$153)</f>
        <v>#N/A</v>
      </c>
      <c r="N81" s="146">
        <v>50938</v>
      </c>
      <c r="O81" s="147">
        <f>RANK(N81,$N$17:$N$153)</f>
        <v>36</v>
      </c>
      <c r="P81" s="146">
        <v>55290</v>
      </c>
      <c r="Q81" s="147">
        <f>RANK(P81,$P$17:$P$153)</f>
        <v>33</v>
      </c>
      <c r="R81" s="146">
        <v>56590</v>
      </c>
      <c r="S81" s="147">
        <f>RANK(R81,$R$17:$R$153)</f>
        <v>38</v>
      </c>
      <c r="T81" s="146">
        <v>56686</v>
      </c>
      <c r="U81" s="147">
        <f>RANK(T81,$T$17:$T$153)</f>
        <v>41</v>
      </c>
      <c r="V81" s="146">
        <v>61361</v>
      </c>
      <c r="W81" s="147">
        <f>RANK(V81,$V$17:$V$153)</f>
        <v>41</v>
      </c>
      <c r="X81" s="146">
        <v>65250</v>
      </c>
      <c r="Y81" s="147">
        <f>RANK(X81,$X$17:$X$153)</f>
        <v>40</v>
      </c>
      <c r="Z81" s="146">
        <v>71966</v>
      </c>
      <c r="AA81" s="147">
        <f>RANK(Z81,$Z$17:$Z$153)</f>
        <v>41</v>
      </c>
      <c r="AB81" s="146">
        <v>76441</v>
      </c>
      <c r="AC81" s="147">
        <f>RANK(AB81,$AB$17:$AB$153)</f>
        <v>43</v>
      </c>
      <c r="AD81" s="146">
        <v>77407</v>
      </c>
      <c r="AE81" s="147">
        <f>RANK(AD81,$AD$17:$AD$153)</f>
        <v>42</v>
      </c>
      <c r="AF81" s="146">
        <v>84896</v>
      </c>
      <c r="AG81" s="147">
        <f>RANK(AF81,$AF$17:$AF$153)</f>
        <v>38</v>
      </c>
      <c r="AH81" s="146">
        <v>93783</v>
      </c>
      <c r="AI81" s="147">
        <f>RANK(AH81,$AH$17:$AH$153)</f>
        <v>37</v>
      </c>
      <c r="AJ81" s="146">
        <v>88622</v>
      </c>
      <c r="AK81" s="147">
        <f>RANK(AJ81,$AJ$17:$AJ$153)</f>
        <v>42</v>
      </c>
      <c r="AL81" s="146">
        <v>93190</v>
      </c>
      <c r="AM81" s="147">
        <f>RANK(AL81,$AL$17:$AL$153)</f>
        <v>45</v>
      </c>
      <c r="AN81" s="146">
        <v>97320</v>
      </c>
      <c r="AO81" s="147">
        <f>RANK(AN81,$AN$17:$AN$153)</f>
        <v>47</v>
      </c>
      <c r="AP81" s="146">
        <v>114690</v>
      </c>
      <c r="AQ81" s="147">
        <f>RANK(AP81,$AP$17:$AP$153)</f>
        <v>43</v>
      </c>
      <c r="AR81" s="146">
        <v>124992</v>
      </c>
      <c r="AS81" s="147">
        <f>RANK(AR81,$AR$17:$AR$153)</f>
        <v>46</v>
      </c>
      <c r="AT81" s="146">
        <v>149713</v>
      </c>
      <c r="AU81" s="147">
        <f>RANK(AT81,$AT$17:$AT$153)</f>
        <v>44</v>
      </c>
      <c r="AV81" s="146">
        <v>157872</v>
      </c>
      <c r="AW81" s="147">
        <f>RANK(AV81,$AV$17:$AV$153)</f>
        <v>44</v>
      </c>
      <c r="AX81" s="146">
        <v>167958</v>
      </c>
      <c r="AY81" s="147">
        <f>RANK(AX81,$AX$17:$AX$153)</f>
        <v>44</v>
      </c>
      <c r="AZ81" s="146">
        <v>165709</v>
      </c>
      <c r="BA81" s="147">
        <f>RANK(AZ81,$AZ$17:$AZ$153)</f>
        <v>44</v>
      </c>
      <c r="BB81" s="146">
        <v>153680</v>
      </c>
      <c r="BC81" s="147">
        <f>RANK(BB81,$BB$17:$BB$153)</f>
        <v>50</v>
      </c>
      <c r="BD81" s="146">
        <v>166875</v>
      </c>
      <c r="BE81" s="147">
        <f>RANK(BD81,$BD$17:$BD$153)</f>
        <v>46</v>
      </c>
      <c r="BF81" s="146">
        <v>164684</v>
      </c>
      <c r="BG81" s="147">
        <f>RANK(BF81,$BF$17:$BF$153)</f>
        <v>48</v>
      </c>
      <c r="BH81" s="146">
        <v>170582</v>
      </c>
      <c r="BI81" s="147">
        <f>RANK(BH81,$BH$17:$BH$153)</f>
        <v>46</v>
      </c>
      <c r="BJ81" s="146">
        <v>219220</v>
      </c>
      <c r="BK81" s="147">
        <f>RANK(BJ81,$BJ$17:$BJ$153)</f>
        <v>46</v>
      </c>
      <c r="BL81" s="173">
        <v>230179.7</v>
      </c>
      <c r="BM81" s="147">
        <f>RANK(BL81,$BL$17:$BL$153)</f>
        <v>39</v>
      </c>
      <c r="BN81" s="238">
        <v>200067.4</v>
      </c>
      <c r="BO81" s="147">
        <f>RANK(BN81,$BN$17:$BN$153)</f>
        <v>43</v>
      </c>
      <c r="BP81" s="238">
        <v>206309.6</v>
      </c>
      <c r="BQ81" s="147">
        <f>RANK(BP81,$BP$17:$BP$153)</f>
        <v>42</v>
      </c>
      <c r="BR81" s="245">
        <v>195127.7</v>
      </c>
      <c r="BS81" s="147">
        <f>RANK(BR81,$BR$17:$BR$153)</f>
        <v>44</v>
      </c>
      <c r="BT81" s="245">
        <v>214776.6</v>
      </c>
      <c r="BU81" s="147">
        <f>RANK(BT81,$BT$17:$BT$153)</f>
        <v>40</v>
      </c>
      <c r="BX81" s="196">
        <v>69</v>
      </c>
      <c r="BY81" s="197"/>
      <c r="BZ81" s="197" t="s">
        <v>446</v>
      </c>
      <c r="CA81" s="204">
        <v>69626</v>
      </c>
      <c r="CB81" s="204"/>
      <c r="CC81" s="204">
        <v>65368</v>
      </c>
      <c r="CD81" s="204"/>
      <c r="CE81" s="204">
        <v>59343</v>
      </c>
      <c r="CF81" s="204"/>
      <c r="CG81" s="204">
        <v>70712</v>
      </c>
      <c r="CH81" s="204"/>
      <c r="CI81" s="204">
        <v>71949</v>
      </c>
      <c r="CJ81" s="204"/>
      <c r="CK81" s="204">
        <v>102181.4</v>
      </c>
      <c r="CL81" s="204"/>
      <c r="CM81" s="204">
        <v>101691</v>
      </c>
      <c r="CN81" s="204"/>
      <c r="CO81" s="207">
        <v>107762.3</v>
      </c>
      <c r="CP81" s="207"/>
      <c r="CQ81" s="207">
        <v>105363.8</v>
      </c>
      <c r="CS81" s="69">
        <v>76</v>
      </c>
      <c r="CT81" s="278" t="s">
        <v>562</v>
      </c>
      <c r="CU81" s="277">
        <v>88722</v>
      </c>
      <c r="CV81" s="277">
        <v>92839</v>
      </c>
      <c r="CW81" s="277">
        <v>90641</v>
      </c>
      <c r="CX81" s="277">
        <v>118297.4</v>
      </c>
      <c r="CY81" s="277">
        <v>111234.2</v>
      </c>
      <c r="CZ81" s="277">
        <v>100395.1</v>
      </c>
      <c r="DA81" s="277">
        <v>95063.6</v>
      </c>
      <c r="DB81" s="277">
        <v>89596.7</v>
      </c>
      <c r="DC81" s="277">
        <v>96239.1</v>
      </c>
    </row>
    <row r="82" spans="1:108">
      <c r="A82" s="217" t="s">
        <v>121</v>
      </c>
      <c r="B82" s="145" t="s">
        <v>289</v>
      </c>
      <c r="C82" s="145" t="s">
        <v>359</v>
      </c>
      <c r="D82" s="146"/>
      <c r="E82" s="147" t="e">
        <f>RANK(D82,$D$17:$D$153)</f>
        <v>#N/A</v>
      </c>
      <c r="F82" s="146"/>
      <c r="G82" s="147" t="e">
        <f>RANK(F82,$F$17:$F$153)</f>
        <v>#N/A</v>
      </c>
      <c r="H82" s="146"/>
      <c r="I82" s="147" t="e">
        <f>RANK(H82,$H$17:$H$153)</f>
        <v>#N/A</v>
      </c>
      <c r="J82" s="146"/>
      <c r="K82" s="147" t="e">
        <f>RANK(J82,$J$17:$J$153)</f>
        <v>#N/A</v>
      </c>
      <c r="L82" s="146"/>
      <c r="M82" s="147" t="e">
        <f>RANK(L82,$L$17:$L$153)</f>
        <v>#N/A</v>
      </c>
      <c r="N82" s="146">
        <v>12073</v>
      </c>
      <c r="O82" s="147">
        <f>RANK(N82,$N$17:$N$153)</f>
        <v>105</v>
      </c>
      <c r="P82" s="146">
        <v>14064</v>
      </c>
      <c r="Q82" s="147">
        <f>RANK(P82,$P$17:$P$153)</f>
        <v>103</v>
      </c>
      <c r="R82" s="146">
        <v>17884</v>
      </c>
      <c r="S82" s="147">
        <f>RANK(R82,$R$17:$R$153)</f>
        <v>100</v>
      </c>
      <c r="T82" s="146">
        <v>20670</v>
      </c>
      <c r="U82" s="147">
        <f>RANK(T82,$T$17:$T$153)</f>
        <v>97</v>
      </c>
      <c r="V82" s="146">
        <v>23231</v>
      </c>
      <c r="W82" s="147">
        <f>RANK(V82,$V$17:$V$153)</f>
        <v>96</v>
      </c>
      <c r="X82" s="146">
        <v>25344</v>
      </c>
      <c r="Y82" s="147">
        <f>RANK(X82,$X$17:$X$153)</f>
        <v>95</v>
      </c>
      <c r="Z82" s="146">
        <v>43481</v>
      </c>
      <c r="AA82" s="147">
        <f>RANK(Z82,$Z$17:$Z$153)</f>
        <v>74</v>
      </c>
      <c r="AB82" s="146">
        <v>35293</v>
      </c>
      <c r="AC82" s="147">
        <f>RANK(AB82,$AB$17:$AB$153)</f>
        <v>92</v>
      </c>
      <c r="AD82" s="146">
        <v>37898</v>
      </c>
      <c r="AE82" s="147">
        <f>RANK(AD82,$AD$17:$AD$153)</f>
        <v>87</v>
      </c>
      <c r="AF82" s="146">
        <v>48890</v>
      </c>
      <c r="AG82" s="147">
        <f>RANK(AF82,$AF$17:$AF$153)</f>
        <v>76</v>
      </c>
      <c r="AH82" s="146">
        <v>48090</v>
      </c>
      <c r="AI82" s="147">
        <f>RANK(AH82,$AH$17:$AH$153)</f>
        <v>74</v>
      </c>
      <c r="AJ82" s="146">
        <v>46810</v>
      </c>
      <c r="AK82" s="147">
        <f>RANK(AJ82,$AJ$17:$AJ$153)</f>
        <v>78</v>
      </c>
      <c r="AL82" s="146">
        <v>67210</v>
      </c>
      <c r="AM82" s="147">
        <f>RANK(AL82,$AL$17:$AL$153)</f>
        <v>60</v>
      </c>
      <c r="AN82" s="146">
        <v>83612</v>
      </c>
      <c r="AO82" s="147">
        <f>RANK(AN82,$AN$17:$AN$153)</f>
        <v>53</v>
      </c>
      <c r="AP82" s="146">
        <v>87704</v>
      </c>
      <c r="AQ82" s="147">
        <f>RANK(AP82,$AP$17:$AP$153)</f>
        <v>59</v>
      </c>
      <c r="AR82" s="146">
        <v>113166</v>
      </c>
      <c r="AS82" s="147">
        <f>RANK(AR82,$AR$17:$AR$153)</f>
        <v>52</v>
      </c>
      <c r="AT82" s="146">
        <v>138436</v>
      </c>
      <c r="AU82" s="147">
        <f>RANK(AT82,$AT$17:$AT$153)</f>
        <v>47</v>
      </c>
      <c r="AV82" s="146">
        <v>154974</v>
      </c>
      <c r="AW82" s="147">
        <f>RANK(AV82,$AV$17:$AV$153)</f>
        <v>45</v>
      </c>
      <c r="AX82" s="146">
        <v>164236</v>
      </c>
      <c r="AY82" s="147">
        <f>RANK(AX82,$AX$17:$AX$153)</f>
        <v>45</v>
      </c>
      <c r="AZ82" s="146">
        <v>166003</v>
      </c>
      <c r="BA82" s="147">
        <f>RANK(AZ82,$AZ$17:$AZ$153)</f>
        <v>43</v>
      </c>
      <c r="BB82" s="146">
        <v>182302</v>
      </c>
      <c r="BC82" s="147">
        <f>RANK(BB82,$BB$17:$BB$153)</f>
        <v>40</v>
      </c>
      <c r="BD82" s="146">
        <v>193623</v>
      </c>
      <c r="BE82" s="147">
        <f>RANK(BD82,$BD$17:$BD$153)</f>
        <v>37</v>
      </c>
      <c r="BF82" s="146">
        <v>189330</v>
      </c>
      <c r="BG82" s="147">
        <f>RANK(BF82,$BF$17:$BF$153)</f>
        <v>42</v>
      </c>
      <c r="BH82" s="146">
        <v>176730</v>
      </c>
      <c r="BI82" s="147">
        <f>RANK(BH82,$BH$17:$BH$153)</f>
        <v>43</v>
      </c>
      <c r="BJ82" s="146">
        <v>236077</v>
      </c>
      <c r="BK82" s="147">
        <f>RANK(BJ82,$BJ$17:$BJ$153)</f>
        <v>41</v>
      </c>
      <c r="BL82" s="173">
        <v>225263.5</v>
      </c>
      <c r="BM82" s="147">
        <f>RANK(BL82,$BL$17:$BL$153)</f>
        <v>42</v>
      </c>
      <c r="BN82" s="238">
        <v>202914.5</v>
      </c>
      <c r="BO82" s="147">
        <f>RANK(BN82,$BN$17:$BN$153)</f>
        <v>41</v>
      </c>
      <c r="BP82" s="238">
        <v>195498.7</v>
      </c>
      <c r="BQ82" s="147">
        <f>RANK(BP82,$BP$17:$BP$153)</f>
        <v>45</v>
      </c>
      <c r="BR82" s="245">
        <v>196011</v>
      </c>
      <c r="BS82" s="147">
        <f>RANK(BR82,$BR$17:$BR$153)</f>
        <v>43</v>
      </c>
      <c r="BT82" s="245">
        <v>212631.9</v>
      </c>
      <c r="BU82" s="147">
        <f>RANK(BT82,$BT$17:$BT$153)</f>
        <v>41</v>
      </c>
      <c r="BX82" s="196">
        <v>70</v>
      </c>
      <c r="BY82" s="197"/>
      <c r="BZ82" s="197" t="s">
        <v>447</v>
      </c>
      <c r="CA82" s="204">
        <v>98734</v>
      </c>
      <c r="CB82" s="204"/>
      <c r="CC82" s="204">
        <v>94498</v>
      </c>
      <c r="CD82" s="204"/>
      <c r="CE82" s="204">
        <v>95950</v>
      </c>
      <c r="CF82" s="204"/>
      <c r="CG82" s="204">
        <v>97229</v>
      </c>
      <c r="CH82" s="204"/>
      <c r="CI82" s="204">
        <v>101953</v>
      </c>
      <c r="CJ82" s="204"/>
      <c r="CK82" s="204">
        <v>143966.29999999999</v>
      </c>
      <c r="CL82" s="204"/>
      <c r="CM82" s="204">
        <v>109577.60000000001</v>
      </c>
      <c r="CN82" s="204"/>
      <c r="CO82" s="207">
        <v>123461.1</v>
      </c>
      <c r="CP82" s="207"/>
      <c r="CQ82" s="207">
        <v>101474.6</v>
      </c>
      <c r="CS82" s="69">
        <v>77</v>
      </c>
      <c r="CT82" s="278" t="s">
        <v>563</v>
      </c>
      <c r="CU82" s="277">
        <v>82657</v>
      </c>
      <c r="CV82" s="277">
        <v>75229</v>
      </c>
      <c r="CW82" s="277">
        <v>86132</v>
      </c>
      <c r="CX82" s="277">
        <v>97227.8</v>
      </c>
      <c r="CY82" s="277">
        <v>108977.7</v>
      </c>
      <c r="CZ82" s="277">
        <v>96243.8</v>
      </c>
      <c r="DA82" s="277">
        <v>89672.6</v>
      </c>
      <c r="DB82" s="277">
        <v>84637.6</v>
      </c>
      <c r="DC82" s="277">
        <v>93346.4</v>
      </c>
    </row>
    <row r="83" spans="1:108">
      <c r="A83" s="217" t="s">
        <v>11</v>
      </c>
      <c r="B83" s="145" t="s">
        <v>289</v>
      </c>
      <c r="C83" s="145" t="s">
        <v>359</v>
      </c>
      <c r="D83" s="146"/>
      <c r="E83" s="147" t="e">
        <f>RANK(D83,$D$17:$D$153)</f>
        <v>#N/A</v>
      </c>
      <c r="F83" s="146"/>
      <c r="G83" s="147" t="e">
        <f>RANK(F83,$F$17:$F$153)</f>
        <v>#N/A</v>
      </c>
      <c r="H83" s="146"/>
      <c r="I83" s="147" t="e">
        <f>RANK(H83,$H$17:$H$153)</f>
        <v>#N/A</v>
      </c>
      <c r="J83" s="146"/>
      <c r="K83" s="147" t="e">
        <f>RANK(J83,$J$17:$J$153)</f>
        <v>#N/A</v>
      </c>
      <c r="L83" s="146"/>
      <c r="M83" s="147" t="e">
        <f>RANK(L83,$L$17:$L$153)</f>
        <v>#N/A</v>
      </c>
      <c r="N83" s="146">
        <v>49740</v>
      </c>
      <c r="O83" s="147">
        <f>RANK(N83,$N$17:$N$153)</f>
        <v>37</v>
      </c>
      <c r="P83" s="146">
        <v>51123</v>
      </c>
      <c r="Q83" s="147">
        <f>RANK(P83,$P$17:$P$153)</f>
        <v>36</v>
      </c>
      <c r="R83" s="146">
        <v>64351</v>
      </c>
      <c r="S83" s="147">
        <f>RANK(R83,$R$17:$R$153)</f>
        <v>32</v>
      </c>
      <c r="T83" s="146">
        <v>65258</v>
      </c>
      <c r="U83" s="147">
        <f>RANK(T83,$T$17:$T$153)</f>
        <v>33</v>
      </c>
      <c r="V83" s="146">
        <v>82913</v>
      </c>
      <c r="W83" s="147">
        <f>RANK(V83,$V$17:$V$153)</f>
        <v>28</v>
      </c>
      <c r="X83" s="146">
        <v>92824</v>
      </c>
      <c r="Y83" s="147">
        <f>RANK(X83,$X$17:$X$153)</f>
        <v>26</v>
      </c>
      <c r="Z83" s="146">
        <v>95206</v>
      </c>
      <c r="AA83" s="147">
        <f>RANK(Z83,$Z$17:$Z$153)</f>
        <v>27</v>
      </c>
      <c r="AB83" s="146">
        <v>106234</v>
      </c>
      <c r="AC83" s="147">
        <f>RANK(AB83,$AB$17:$AB$153)</f>
        <v>26</v>
      </c>
      <c r="AD83" s="146">
        <v>107832</v>
      </c>
      <c r="AE83" s="147">
        <f>RANK(AD83,$AD$17:$AD$153)</f>
        <v>26</v>
      </c>
      <c r="AF83" s="146">
        <v>144036</v>
      </c>
      <c r="AG83" s="147">
        <f>RANK(AF83,$AF$17:$AF$153)</f>
        <v>24</v>
      </c>
      <c r="AH83" s="146">
        <v>137077</v>
      </c>
      <c r="AI83" s="147">
        <f>RANK(AH83,$AH$17:$AH$153)</f>
        <v>24</v>
      </c>
      <c r="AJ83" s="146">
        <v>120770</v>
      </c>
      <c r="AK83" s="147">
        <f>RANK(AJ83,$AJ$17:$AJ$153)</f>
        <v>26</v>
      </c>
      <c r="AL83" s="146">
        <v>117055</v>
      </c>
      <c r="AM83" s="147">
        <f>RANK(AL83,$AL$17:$AL$153)</f>
        <v>30</v>
      </c>
      <c r="AN83" s="146">
        <v>129790</v>
      </c>
      <c r="AO83" s="147">
        <f>RANK(AN83,$AN$17:$AN$153)</f>
        <v>30</v>
      </c>
      <c r="AP83" s="146">
        <v>151657</v>
      </c>
      <c r="AQ83" s="147">
        <f>RANK(AP83,$AP$17:$AP$153)</f>
        <v>28</v>
      </c>
      <c r="AR83" s="146">
        <v>162706</v>
      </c>
      <c r="AS83" s="147">
        <f>RANK(AR83,$AR$17:$AR$153)</f>
        <v>28</v>
      </c>
      <c r="AT83" s="146">
        <v>166850</v>
      </c>
      <c r="AU83" s="147">
        <f>RANK(AT83,$AT$17:$AT$153)</f>
        <v>30</v>
      </c>
      <c r="AV83" s="146">
        <v>168452</v>
      </c>
      <c r="AW83" s="147">
        <f>RANK(AV83,$AV$17:$AV$153)</f>
        <v>39</v>
      </c>
      <c r="AX83" s="146">
        <v>190027</v>
      </c>
      <c r="AY83" s="147">
        <f>RANK(AX83,$AX$17:$AX$153)</f>
        <v>38</v>
      </c>
      <c r="AZ83" s="146">
        <v>206926</v>
      </c>
      <c r="BA83" s="147">
        <f>RANK(AZ83,$AZ$17:$AZ$153)</f>
        <v>35</v>
      </c>
      <c r="BB83" s="146">
        <v>201044</v>
      </c>
      <c r="BC83" s="147">
        <f>RANK(BB83,$BB$17:$BB$153)</f>
        <v>35</v>
      </c>
      <c r="BD83" s="146">
        <v>200736</v>
      </c>
      <c r="BE83" s="147">
        <f>RANK(BD83,$BD$17:$BD$153)</f>
        <v>36</v>
      </c>
      <c r="BF83" s="146">
        <v>211981</v>
      </c>
      <c r="BG83" s="147">
        <f>RANK(BF83,$BF$17:$BF$153)</f>
        <v>35</v>
      </c>
      <c r="BH83" s="146">
        <v>217002</v>
      </c>
      <c r="BI83" s="147">
        <f>RANK(BH83,$BH$17:$BH$153)</f>
        <v>34</v>
      </c>
      <c r="BJ83" s="146">
        <v>273499</v>
      </c>
      <c r="BK83" s="147">
        <f>RANK(BJ83,$BJ$17:$BJ$153)</f>
        <v>35</v>
      </c>
      <c r="BL83" s="173">
        <v>230577.8</v>
      </c>
      <c r="BM83" s="147">
        <f>RANK(BL83,$BL$17:$BL$153)</f>
        <v>37</v>
      </c>
      <c r="BN83" s="238">
        <v>238860.5</v>
      </c>
      <c r="BO83" s="147">
        <f>RANK(BN83,$BN$17:$BN$153)</f>
        <v>33</v>
      </c>
      <c r="BP83" s="238">
        <v>265080.8</v>
      </c>
      <c r="BQ83" s="147">
        <f>RANK(BP83,$BP$17:$BP$153)</f>
        <v>29</v>
      </c>
      <c r="BR83" s="245">
        <v>215562.9</v>
      </c>
      <c r="BS83" s="147">
        <f>RANK(BR83,$BR$17:$BR$153)</f>
        <v>35</v>
      </c>
      <c r="BT83" s="245">
        <v>206746.4</v>
      </c>
      <c r="BU83" s="147">
        <f>RANK(BT83,$BT$17:$BT$153)</f>
        <v>43</v>
      </c>
      <c r="BX83" s="196"/>
      <c r="BY83" s="197"/>
      <c r="BZ83" s="197" t="s">
        <v>375</v>
      </c>
      <c r="CA83" s="205"/>
      <c r="CB83" s="205"/>
      <c r="CC83" s="205"/>
      <c r="CD83" s="205"/>
      <c r="CE83" s="205"/>
      <c r="CF83" s="205"/>
      <c r="CG83" s="205"/>
      <c r="CH83" s="205"/>
      <c r="CI83" s="205"/>
      <c r="CJ83" s="205"/>
      <c r="CK83" s="205"/>
      <c r="CL83" s="205"/>
      <c r="CM83" s="205"/>
      <c r="CN83" s="205"/>
      <c r="CO83" s="205"/>
      <c r="CP83" s="205"/>
      <c r="CQ83" s="205"/>
      <c r="CS83" s="69">
        <v>78</v>
      </c>
      <c r="CT83" s="278" t="s">
        <v>564</v>
      </c>
      <c r="CU83" s="277">
        <v>98461</v>
      </c>
      <c r="CV83" s="277">
        <v>107717</v>
      </c>
      <c r="CW83" s="277">
        <v>95604</v>
      </c>
      <c r="CX83" s="277">
        <v>140660.1</v>
      </c>
      <c r="CY83" s="277">
        <v>123041.5</v>
      </c>
      <c r="CZ83" s="277">
        <v>104026.7</v>
      </c>
      <c r="DA83" s="277">
        <v>97480.1</v>
      </c>
      <c r="DB83" s="277">
        <v>91114.1</v>
      </c>
      <c r="DC83" s="277">
        <v>92757</v>
      </c>
    </row>
    <row r="84" spans="1:108" ht="25.5">
      <c r="A84" s="217" t="s">
        <v>306</v>
      </c>
      <c r="B84" s="145" t="s">
        <v>289</v>
      </c>
      <c r="C84" s="145" t="s">
        <v>359</v>
      </c>
      <c r="D84" s="146"/>
      <c r="E84" s="147" t="e">
        <f>RANK(D84,$D$17:$D$153)</f>
        <v>#N/A</v>
      </c>
      <c r="F84" s="146"/>
      <c r="G84" s="147" t="e">
        <f>RANK(F84,$F$17:$F$153)</f>
        <v>#N/A</v>
      </c>
      <c r="H84" s="146"/>
      <c r="I84" s="147" t="e">
        <f>RANK(H84,$H$17:$H$153)</f>
        <v>#N/A</v>
      </c>
      <c r="J84" s="146"/>
      <c r="K84" s="147" t="e">
        <f>RANK(J84,$J$17:$J$153)</f>
        <v>#N/A</v>
      </c>
      <c r="L84" s="146"/>
      <c r="M84" s="147" t="e">
        <f>RANK(L84,$L$17:$L$153)</f>
        <v>#N/A</v>
      </c>
      <c r="N84" s="146">
        <v>31515</v>
      </c>
      <c r="O84" s="147">
        <f>RANK(N84,$N$17:$N$153)</f>
        <v>61</v>
      </c>
      <c r="P84" s="146">
        <v>33607</v>
      </c>
      <c r="Q84" s="147">
        <f>RANK(P84,$P$17:$P$153)</f>
        <v>61</v>
      </c>
      <c r="R84" s="146">
        <v>39384</v>
      </c>
      <c r="S84" s="147">
        <f>RANK(R84,$R$17:$R$153)</f>
        <v>56</v>
      </c>
      <c r="T84" s="146">
        <v>40947</v>
      </c>
      <c r="U84" s="147">
        <f>RANK(T84,$T$17:$T$153)</f>
        <v>58</v>
      </c>
      <c r="V84" s="146">
        <v>47303</v>
      </c>
      <c r="W84" s="147">
        <f>RANK(V84,$V$17:$V$153)</f>
        <v>54</v>
      </c>
      <c r="X84" s="146">
        <v>53429</v>
      </c>
      <c r="Y84" s="147">
        <f>RANK(X84,$X$17:$X$153)</f>
        <v>51</v>
      </c>
      <c r="Z84" s="146">
        <v>51046</v>
      </c>
      <c r="AA84" s="147">
        <f>RANK(Z84,$Z$17:$Z$153)</f>
        <v>60</v>
      </c>
      <c r="AB84" s="146">
        <v>63114</v>
      </c>
      <c r="AC84" s="147">
        <f>RANK(AB84,$AB$17:$AB$153)</f>
        <v>53</v>
      </c>
      <c r="AD84" s="146">
        <v>61567</v>
      </c>
      <c r="AE84" s="147">
        <f>RANK(AD84,$AD$17:$AD$153)</f>
        <v>54</v>
      </c>
      <c r="AF84" s="146">
        <v>66191</v>
      </c>
      <c r="AG84" s="147">
        <f>RANK(AF84,$AF$17:$AF$153)</f>
        <v>55</v>
      </c>
      <c r="AH84" s="146">
        <v>67079</v>
      </c>
      <c r="AI84" s="147">
        <f>RANK(AH84,$AH$17:$AH$153)</f>
        <v>58</v>
      </c>
      <c r="AJ84" s="146">
        <v>66462</v>
      </c>
      <c r="AK84" s="147">
        <f>RANK(AJ84,$AJ$17:$AJ$153)</f>
        <v>57</v>
      </c>
      <c r="AL84" s="146">
        <v>67327</v>
      </c>
      <c r="AM84" s="147">
        <f>RANK(AL84,$AL$17:$AL$153)</f>
        <v>59</v>
      </c>
      <c r="AN84" s="146">
        <v>72248</v>
      </c>
      <c r="AO84" s="147">
        <f>RANK(AN84,$AN$17:$AN$153)</f>
        <v>65</v>
      </c>
      <c r="AP84" s="146">
        <v>96580</v>
      </c>
      <c r="AQ84" s="147">
        <f>RANK(AP84,$AP$17:$AP$153)</f>
        <v>52</v>
      </c>
      <c r="AR84" s="146">
        <v>97282</v>
      </c>
      <c r="AS84" s="147">
        <f>RANK(AR84,$AR$17:$AR$153)</f>
        <v>55</v>
      </c>
      <c r="AT84" s="146">
        <v>110517</v>
      </c>
      <c r="AU84" s="147">
        <f>RANK(AT84,$AT$17:$AT$153)</f>
        <v>55</v>
      </c>
      <c r="AV84" s="146">
        <v>132990</v>
      </c>
      <c r="AW84" s="147">
        <f>RANK(AV84,$AV$17:$AV$153)</f>
        <v>52</v>
      </c>
      <c r="AX84" s="146">
        <v>139515</v>
      </c>
      <c r="AY84" s="147">
        <f>RANK(AX84,$AX$17:$AX$153)</f>
        <v>54</v>
      </c>
      <c r="AZ84" s="146">
        <v>157623</v>
      </c>
      <c r="BA84" s="147">
        <f>RANK(AZ84,$AZ$17:$AZ$153)</f>
        <v>48</v>
      </c>
      <c r="BB84" s="146">
        <v>165015</v>
      </c>
      <c r="BC84" s="147">
        <f>RANK(BB84,$BB$17:$BB$153)</f>
        <v>46</v>
      </c>
      <c r="BD84" s="146">
        <v>161304</v>
      </c>
      <c r="BE84" s="147">
        <f>RANK(BD84,$BD$17:$BD$153)</f>
        <v>49</v>
      </c>
      <c r="BF84" s="146">
        <v>219585</v>
      </c>
      <c r="BG84" s="147">
        <f>RANK(BF84,$BF$17:$BF$153)</f>
        <v>32</v>
      </c>
      <c r="BH84" s="146">
        <v>174431</v>
      </c>
      <c r="BI84" s="147">
        <f>RANK(BH84,$BH$17:$BH$153)</f>
        <v>45</v>
      </c>
      <c r="BJ84" s="146">
        <v>210763</v>
      </c>
      <c r="BK84" s="147">
        <f>RANK(BJ84,$BJ$17:$BJ$153)</f>
        <v>48</v>
      </c>
      <c r="BL84" s="173">
        <v>197447.3</v>
      </c>
      <c r="BM84" s="147">
        <f>RANK(BL84,$BL$17:$BL$153)</f>
        <v>48</v>
      </c>
      <c r="BN84" s="238">
        <v>183344.6</v>
      </c>
      <c r="BO84" s="147">
        <f>RANK(BN84,$BN$17:$BN$153)</f>
        <v>47</v>
      </c>
      <c r="BP84" s="238">
        <v>180145.5</v>
      </c>
      <c r="BQ84" s="147">
        <f>RANK(BP84,$BP$17:$BP$153)</f>
        <v>47</v>
      </c>
      <c r="BR84" s="245">
        <v>184933.4</v>
      </c>
      <c r="BS84" s="147">
        <f>RANK(BR84,$BR$17:$BR$153)</f>
        <v>46</v>
      </c>
      <c r="BT84" s="245">
        <v>164159.1</v>
      </c>
      <c r="BU84" s="147">
        <f>RANK(BT84,$BT$17:$BT$153)</f>
        <v>48</v>
      </c>
      <c r="BX84" s="196">
        <v>71</v>
      </c>
      <c r="BY84" s="197"/>
      <c r="BZ84" s="197" t="s">
        <v>448</v>
      </c>
      <c r="CA84" s="204">
        <v>87765</v>
      </c>
      <c r="CB84" s="201"/>
      <c r="CC84" s="204">
        <v>84585</v>
      </c>
      <c r="CD84" s="201"/>
      <c r="CE84" s="204">
        <v>85983</v>
      </c>
      <c r="CF84" s="201"/>
      <c r="CG84" s="204">
        <v>96972</v>
      </c>
      <c r="CH84" s="201"/>
      <c r="CI84" s="204">
        <v>93921</v>
      </c>
      <c r="CJ84" s="201"/>
      <c r="CK84" s="204">
        <v>104921.1</v>
      </c>
      <c r="CL84" s="201"/>
      <c r="CM84" s="204">
        <v>105207.3</v>
      </c>
      <c r="CN84" s="201"/>
      <c r="CO84" s="207">
        <v>92550.8</v>
      </c>
      <c r="CP84" s="208"/>
      <c r="CQ84" s="207">
        <v>100725.7</v>
      </c>
      <c r="CS84" s="69">
        <v>79</v>
      </c>
      <c r="CT84" s="278" t="s">
        <v>565</v>
      </c>
      <c r="CU84" s="277">
        <v>104298</v>
      </c>
      <c r="CV84" s="277">
        <v>97622</v>
      </c>
      <c r="CW84" s="277">
        <v>94659</v>
      </c>
      <c r="CX84" s="277">
        <v>112725.9</v>
      </c>
      <c r="CY84" s="277">
        <v>108700.9</v>
      </c>
      <c r="CZ84" s="277">
        <v>104657.3</v>
      </c>
      <c r="DA84" s="277">
        <v>100518.39999999999</v>
      </c>
      <c r="DB84" s="277">
        <v>107107.1</v>
      </c>
      <c r="DC84" s="277">
        <v>92593.2</v>
      </c>
    </row>
    <row r="85" spans="1:108">
      <c r="A85" s="217" t="s">
        <v>106</v>
      </c>
      <c r="B85" s="145" t="s">
        <v>289</v>
      </c>
      <c r="C85" s="145" t="s">
        <v>359</v>
      </c>
      <c r="D85" s="146"/>
      <c r="E85" s="147" t="e">
        <f>RANK(D85,$D$17:$D$153)</f>
        <v>#N/A</v>
      </c>
      <c r="F85" s="146"/>
      <c r="G85" s="147" t="e">
        <f>RANK(F85,$F$17:$F$153)</f>
        <v>#N/A</v>
      </c>
      <c r="H85" s="146"/>
      <c r="I85" s="147" t="e">
        <f>RANK(H85,$H$17:$H$153)</f>
        <v>#N/A</v>
      </c>
      <c r="J85" s="146"/>
      <c r="K85" s="147" t="e">
        <f>RANK(J85,$J$17:$J$153)</f>
        <v>#N/A</v>
      </c>
      <c r="L85" s="146"/>
      <c r="M85" s="147" t="e">
        <f>RANK(L85,$L$17:$L$153)</f>
        <v>#N/A</v>
      </c>
      <c r="N85" s="146">
        <v>55083</v>
      </c>
      <c r="O85" s="147">
        <f>RANK(N85,$N$17:$N$153)</f>
        <v>32</v>
      </c>
      <c r="P85" s="146">
        <v>59707</v>
      </c>
      <c r="Q85" s="147">
        <f>RANK(P85,$P$17:$P$153)</f>
        <v>29</v>
      </c>
      <c r="R85" s="146">
        <v>57122</v>
      </c>
      <c r="S85" s="147">
        <f>RANK(R85,$R$17:$R$153)</f>
        <v>36</v>
      </c>
      <c r="T85" s="146">
        <v>65982</v>
      </c>
      <c r="U85" s="147">
        <f>RANK(T85,$T$17:$T$153)</f>
        <v>32</v>
      </c>
      <c r="V85" s="146">
        <v>69335</v>
      </c>
      <c r="W85" s="147">
        <f>RANK(V85,$V$17:$V$153)</f>
        <v>35</v>
      </c>
      <c r="X85" s="146">
        <v>69228</v>
      </c>
      <c r="Y85" s="147">
        <f>RANK(X85,$X$17:$X$153)</f>
        <v>36</v>
      </c>
      <c r="Z85" s="146">
        <v>80585</v>
      </c>
      <c r="AA85" s="147">
        <f>RANK(Z85,$Z$17:$Z$153)</f>
        <v>35</v>
      </c>
      <c r="AB85" s="146">
        <v>97956</v>
      </c>
      <c r="AC85" s="147">
        <f>RANK(AB85,$AB$17:$AB$153)</f>
        <v>29</v>
      </c>
      <c r="AD85" s="146">
        <v>87702</v>
      </c>
      <c r="AE85" s="147">
        <f>RANK(AD85,$AD$17:$AD$153)</f>
        <v>34</v>
      </c>
      <c r="AF85" s="146">
        <v>83772</v>
      </c>
      <c r="AG85" s="147">
        <f>RANK(AF85,$AF$17:$AF$153)</f>
        <v>39</v>
      </c>
      <c r="AH85" s="146">
        <v>113684</v>
      </c>
      <c r="AI85" s="147">
        <f>RANK(AH85,$AH$17:$AH$153)</f>
        <v>29</v>
      </c>
      <c r="AJ85" s="146">
        <v>112221</v>
      </c>
      <c r="AK85" s="147">
        <f>RANK(AJ85,$AJ$17:$AJ$153)</f>
        <v>29</v>
      </c>
      <c r="AL85" s="146">
        <v>107597</v>
      </c>
      <c r="AM85" s="147">
        <f>RANK(AL85,$AL$17:$AL$153)</f>
        <v>32</v>
      </c>
      <c r="AN85" s="146">
        <v>133844</v>
      </c>
      <c r="AO85" s="147">
        <f>RANK(AN85,$AN$17:$AN$153)</f>
        <v>27</v>
      </c>
      <c r="AP85" s="146">
        <v>143530</v>
      </c>
      <c r="AQ85" s="147">
        <f>RANK(AP85,$AP$17:$AP$153)</f>
        <v>31</v>
      </c>
      <c r="AR85" s="146">
        <v>143149</v>
      </c>
      <c r="AS85" s="147">
        <f>RANK(AR85,$AR$17:$AR$153)</f>
        <v>35</v>
      </c>
      <c r="AT85" s="146">
        <v>127601</v>
      </c>
      <c r="AU85" s="147">
        <f>RANK(AT85,$AT$17:$AT$153)</f>
        <v>51</v>
      </c>
      <c r="AV85" s="146">
        <v>152206</v>
      </c>
      <c r="AW85" s="147">
        <f>RANK(AV85,$AV$17:$AV$153)</f>
        <v>46</v>
      </c>
      <c r="AX85" s="146">
        <v>157141</v>
      </c>
      <c r="AY85" s="147">
        <f>RANK(AX85,$AX$17:$AX$153)</f>
        <v>48</v>
      </c>
      <c r="AZ85" s="146">
        <v>154311</v>
      </c>
      <c r="BA85" s="147">
        <f>RANK(AZ85,$AZ$17:$AZ$153)</f>
        <v>49</v>
      </c>
      <c r="BB85" s="146">
        <v>163156</v>
      </c>
      <c r="BC85" s="147">
        <f>RANK(BB85,$BB$17:$BB$153)</f>
        <v>47</v>
      </c>
      <c r="BD85" s="146">
        <v>153430</v>
      </c>
      <c r="BE85" s="147">
        <f>RANK(BD85,$BD$17:$BD$153)</f>
        <v>50</v>
      </c>
      <c r="BF85" s="146">
        <v>154971</v>
      </c>
      <c r="BG85" s="147">
        <f>RANK(BF85,$BF$17:$BF$153)</f>
        <v>50</v>
      </c>
      <c r="BH85" s="146">
        <v>145966</v>
      </c>
      <c r="BI85" s="147">
        <f>RANK(BH85,$BH$17:$BH$153)</f>
        <v>53</v>
      </c>
      <c r="BJ85" s="146">
        <v>179023</v>
      </c>
      <c r="BK85" s="147">
        <f>RANK(BJ85,$BJ$17:$BJ$153)</f>
        <v>54</v>
      </c>
      <c r="BL85" s="173">
        <v>178660.4</v>
      </c>
      <c r="BM85" s="147">
        <f>RANK(BL85,$BL$17:$BL$153)</f>
        <v>56</v>
      </c>
      <c r="BN85" s="238">
        <v>178301</v>
      </c>
      <c r="BO85" s="147">
        <f>RANK(BN85,$BN$17:$BN$153)</f>
        <v>50</v>
      </c>
      <c r="BP85" s="238">
        <v>172405.6</v>
      </c>
      <c r="BQ85" s="147">
        <f>RANK(BP85,$BP$17:$BP$153)</f>
        <v>50</v>
      </c>
      <c r="BR85" s="245">
        <v>167030.1</v>
      </c>
      <c r="BS85" s="147">
        <f>RANK(BR85,$BR$17:$BR$153)</f>
        <v>49</v>
      </c>
      <c r="BT85" s="245">
        <v>149454.39999999999</v>
      </c>
      <c r="BU85" s="147">
        <f>RANK(BT85,$BT$17:$BT$153)</f>
        <v>54</v>
      </c>
      <c r="BX85" s="196">
        <v>72</v>
      </c>
      <c r="BY85" s="197"/>
      <c r="BZ85" s="197" t="s">
        <v>449</v>
      </c>
      <c r="CA85" s="204">
        <v>102225</v>
      </c>
      <c r="CB85" s="204"/>
      <c r="CC85" s="204">
        <v>108377</v>
      </c>
      <c r="CD85" s="204"/>
      <c r="CE85" s="204">
        <v>104298</v>
      </c>
      <c r="CF85" s="204"/>
      <c r="CG85" s="204">
        <v>97622</v>
      </c>
      <c r="CH85" s="204"/>
      <c r="CI85" s="204">
        <v>94659</v>
      </c>
      <c r="CJ85" s="204"/>
      <c r="CK85" s="204">
        <v>112725.9</v>
      </c>
      <c r="CL85" s="204"/>
      <c r="CM85" s="204">
        <v>108700.9</v>
      </c>
      <c r="CN85" s="204"/>
      <c r="CO85" s="207">
        <v>104657.3</v>
      </c>
      <c r="CP85" s="207"/>
      <c r="CQ85" s="207">
        <v>100518.39999999999</v>
      </c>
      <c r="CS85" s="69">
        <v>80</v>
      </c>
      <c r="CT85" s="278" t="s">
        <v>566</v>
      </c>
      <c r="CU85" s="277">
        <v>57675</v>
      </c>
      <c r="CV85" s="277">
        <v>77659</v>
      </c>
      <c r="CW85" s="277">
        <v>85674</v>
      </c>
      <c r="CX85" s="277">
        <v>108242.7</v>
      </c>
      <c r="CY85" s="277">
        <v>87709.6</v>
      </c>
      <c r="CZ85" s="277">
        <v>69697.399999999994</v>
      </c>
      <c r="DA85" s="277">
        <v>97782.7</v>
      </c>
      <c r="DB85" s="277">
        <v>88054.1</v>
      </c>
      <c r="DC85" s="277">
        <v>92523.9</v>
      </c>
    </row>
    <row r="86" spans="1:108" ht="25.5">
      <c r="A86" s="217" t="s">
        <v>310</v>
      </c>
      <c r="B86" s="145" t="s">
        <v>289</v>
      </c>
      <c r="C86" s="145" t="s">
        <v>359</v>
      </c>
      <c r="D86" s="146"/>
      <c r="E86" s="147" t="e">
        <f>RANK(D86,$D$17:$D$153)</f>
        <v>#N/A</v>
      </c>
      <c r="F86" s="146"/>
      <c r="G86" s="147" t="e">
        <f>RANK(F86,$F$17:$F$153)</f>
        <v>#N/A</v>
      </c>
      <c r="H86" s="146"/>
      <c r="I86" s="147" t="e">
        <f>RANK(H86,$H$17:$H$153)</f>
        <v>#N/A</v>
      </c>
      <c r="J86" s="146"/>
      <c r="K86" s="147" t="e">
        <f>RANK(J86,$J$17:$J$153)</f>
        <v>#N/A</v>
      </c>
      <c r="L86" s="146"/>
      <c r="M86" s="147" t="e">
        <f>RANK(L86,$L$17:$L$153)</f>
        <v>#N/A</v>
      </c>
      <c r="N86" s="146"/>
      <c r="O86" s="147" t="e">
        <f>RANK(N86,$N$17:$N$153)</f>
        <v>#N/A</v>
      </c>
      <c r="P86" s="146"/>
      <c r="Q86" s="147" t="e">
        <f>RANK(P86,$P$17:$P$153)</f>
        <v>#N/A</v>
      </c>
      <c r="R86" s="146"/>
      <c r="S86" s="147" t="e">
        <f>RANK(R86,$R$17:$R$153)</f>
        <v>#N/A</v>
      </c>
      <c r="T86" s="146">
        <v>16133</v>
      </c>
      <c r="U86" s="147">
        <f>RANK(T86,$T$17:$T$153)</f>
        <v>103</v>
      </c>
      <c r="V86" s="146"/>
      <c r="W86" s="147" t="e">
        <f>RANK(V86,$V$17:$V$153)</f>
        <v>#N/A</v>
      </c>
      <c r="X86" s="146"/>
      <c r="Y86" s="147" t="e">
        <f>RANK(X86,$X$17:$X$153)</f>
        <v>#N/A</v>
      </c>
      <c r="Z86" s="146"/>
      <c r="AA86" s="147" t="e">
        <f>RANK(Z86,$Z$17:$Z$153)</f>
        <v>#N/A</v>
      </c>
      <c r="AB86" s="146">
        <v>23421</v>
      </c>
      <c r="AC86" s="147">
        <f>RANK(AB86,$AB$17:$AB$153)</f>
        <v>114</v>
      </c>
      <c r="AD86" s="146">
        <v>27310</v>
      </c>
      <c r="AE86" s="147">
        <f>RANK(AD86,$AD$17:$AD$153)</f>
        <v>105</v>
      </c>
      <c r="AF86" s="146">
        <v>25334</v>
      </c>
      <c r="AG86" s="147">
        <f>RANK(AF86,$AF$17:$AF$153)</f>
        <v>111</v>
      </c>
      <c r="AH86" s="146">
        <v>32942</v>
      </c>
      <c r="AI86" s="147">
        <f>RANK(AH86,$AH$17:$AH$153)</f>
        <v>95</v>
      </c>
      <c r="AJ86" s="146">
        <v>30249</v>
      </c>
      <c r="AK86" s="147">
        <f>RANK(AJ86,$AJ$17:$AJ$153)</f>
        <v>103</v>
      </c>
      <c r="AL86" s="146">
        <v>30304</v>
      </c>
      <c r="AM86" s="147">
        <f>RANK(AL86,$AL$17:$AL$153)</f>
        <v>107</v>
      </c>
      <c r="AN86" s="146">
        <v>31032</v>
      </c>
      <c r="AO86" s="147">
        <f>RANK(AN86,$AN$17:$AN$153)</f>
        <v>110</v>
      </c>
      <c r="AP86" s="146">
        <v>42501</v>
      </c>
      <c r="AQ86" s="147">
        <f>RANK(AP86,$AP$17:$AP$153)</f>
        <v>103</v>
      </c>
      <c r="AR86" s="146">
        <v>39762</v>
      </c>
      <c r="AS86" s="147">
        <f>RANK(AR86,$AR$17:$AR$153)</f>
        <v>110</v>
      </c>
      <c r="AT86" s="146">
        <v>50668</v>
      </c>
      <c r="AU86" s="147">
        <f>RANK(AT86,$AT$17:$AT$153)</f>
        <v>104</v>
      </c>
      <c r="AV86" s="146">
        <v>73194</v>
      </c>
      <c r="AW86" s="147">
        <f>RANK(AV86,$AV$17:$AV$153)</f>
        <v>91</v>
      </c>
      <c r="AX86" s="146">
        <v>56973</v>
      </c>
      <c r="AY86" s="147">
        <f>RANK(AX86,$AX$17:$AX$153)</f>
        <v>109</v>
      </c>
      <c r="AZ86" s="146">
        <v>70508</v>
      </c>
      <c r="BA86" s="147">
        <f>RANK(AZ86,$AZ$17:$AZ$153)</f>
        <v>96</v>
      </c>
      <c r="BB86" s="146">
        <v>80785</v>
      </c>
      <c r="BC86" s="147">
        <f>RANK(BB86,$BB$17:$BB$153)</f>
        <v>89</v>
      </c>
      <c r="BD86" s="146">
        <v>81908</v>
      </c>
      <c r="BE86" s="147">
        <f>RANK(BD86,$BD$17:$BD$153)</f>
        <v>91</v>
      </c>
      <c r="BF86" s="146">
        <v>91094</v>
      </c>
      <c r="BG86" s="147">
        <f>RANK(BF86,$BF$17:$BF$153)</f>
        <v>79</v>
      </c>
      <c r="BH86" s="146">
        <v>106268</v>
      </c>
      <c r="BI86" s="147">
        <f>RANK(BH86,$BH$17:$BH$153)</f>
        <v>69</v>
      </c>
      <c r="BJ86" s="146">
        <v>150570</v>
      </c>
      <c r="BK86" s="147">
        <f>RANK(BJ86,$BJ$17:$BJ$153)</f>
        <v>63</v>
      </c>
      <c r="BL86" s="173">
        <v>119895.2</v>
      </c>
      <c r="BM86" s="147">
        <f>RANK(BL86,$BL$17:$BL$153)</f>
        <v>70</v>
      </c>
      <c r="BN86" s="238">
        <v>133617.4</v>
      </c>
      <c r="BO86" s="147">
        <f>RANK(BN86,$BN$17:$BN$153)</f>
        <v>61</v>
      </c>
      <c r="BP86" s="238">
        <v>162980.70000000001</v>
      </c>
      <c r="BQ86" s="147">
        <f>RANK(BP86,$BP$17:$BP$153)</f>
        <v>52</v>
      </c>
      <c r="BR86" s="245">
        <v>143199.5</v>
      </c>
      <c r="BS86" s="147">
        <f>RANK(BR86,$BR$17:$BR$153)</f>
        <v>57</v>
      </c>
      <c r="BT86" s="245">
        <v>116150.8</v>
      </c>
      <c r="BU86" s="147">
        <f>RANK(BT86,$BT$17:$BT$153)</f>
        <v>65</v>
      </c>
      <c r="BX86" s="196">
        <v>73</v>
      </c>
      <c r="BY86" s="197"/>
      <c r="BZ86" s="197" t="s">
        <v>450</v>
      </c>
      <c r="CA86" s="204">
        <v>109772</v>
      </c>
      <c r="CB86" s="204"/>
      <c r="CC86" s="204">
        <v>112792</v>
      </c>
      <c r="CD86" s="204"/>
      <c r="CE86" s="204">
        <v>109717</v>
      </c>
      <c r="CF86" s="204"/>
      <c r="CG86" s="204">
        <v>102501</v>
      </c>
      <c r="CH86" s="204"/>
      <c r="CI86" s="204">
        <v>105821</v>
      </c>
      <c r="CJ86" s="204"/>
      <c r="CK86" s="204">
        <v>120588.5</v>
      </c>
      <c r="CL86" s="204"/>
      <c r="CM86" s="204">
        <v>117226.9</v>
      </c>
      <c r="CN86" s="204"/>
      <c r="CO86" s="207">
        <v>105945.60000000001</v>
      </c>
      <c r="CP86" s="207"/>
      <c r="CQ86" s="207">
        <v>98796.7</v>
      </c>
      <c r="CS86" s="69">
        <v>81</v>
      </c>
      <c r="CT86" s="278" t="s">
        <v>567</v>
      </c>
      <c r="CU86" s="277">
        <v>86304</v>
      </c>
      <c r="CV86" s="277">
        <v>92450</v>
      </c>
      <c r="CW86" s="277">
        <v>107959</v>
      </c>
      <c r="CX86" s="277">
        <v>140560.29999999999</v>
      </c>
      <c r="CY86" s="277">
        <v>142520.9</v>
      </c>
      <c r="CZ86" s="277">
        <v>99947.3</v>
      </c>
      <c r="DA86" s="277">
        <v>122620.2</v>
      </c>
      <c r="DB86" s="277">
        <v>96285.2</v>
      </c>
      <c r="DC86" s="277">
        <v>91610.7</v>
      </c>
    </row>
    <row r="87" spans="1:108" ht="25.5">
      <c r="A87" s="217" t="s">
        <v>308</v>
      </c>
      <c r="B87" s="145" t="s">
        <v>289</v>
      </c>
      <c r="C87" s="145" t="s">
        <v>359</v>
      </c>
      <c r="D87" s="146"/>
      <c r="E87" s="147" t="e">
        <f>RANK(D87,$D$17:$D$153)</f>
        <v>#N/A</v>
      </c>
      <c r="F87" s="146"/>
      <c r="G87" s="147" t="e">
        <f>RANK(F87,$F$17:$F$153)</f>
        <v>#N/A</v>
      </c>
      <c r="H87" s="146"/>
      <c r="I87" s="147" t="e">
        <f>RANK(H87,$H$17:$H$153)</f>
        <v>#N/A</v>
      </c>
      <c r="J87" s="146"/>
      <c r="K87" s="147" t="e">
        <f>RANK(J87,$J$17:$J$153)</f>
        <v>#N/A</v>
      </c>
      <c r="L87" s="146"/>
      <c r="M87" s="147" t="e">
        <f>RANK(L87,$L$17:$L$153)</f>
        <v>#N/A</v>
      </c>
      <c r="N87" s="146">
        <v>23730</v>
      </c>
      <c r="O87" s="147">
        <f>RANK(N87,$N$17:$N$153)</f>
        <v>77</v>
      </c>
      <c r="P87" s="146">
        <v>28880</v>
      </c>
      <c r="Q87" s="147">
        <f>RANK(P87,$P$17:$P$153)</f>
        <v>70</v>
      </c>
      <c r="R87" s="146">
        <v>27322</v>
      </c>
      <c r="S87" s="147">
        <f>RANK(R87,$R$17:$R$153)</f>
        <v>75</v>
      </c>
      <c r="T87" s="146">
        <v>31878</v>
      </c>
      <c r="U87" s="147">
        <f>RANK(T87,$T$17:$T$153)</f>
        <v>73</v>
      </c>
      <c r="V87" s="146">
        <v>37444</v>
      </c>
      <c r="W87" s="147">
        <f>RANK(V87,$V$17:$V$153)</f>
        <v>72</v>
      </c>
      <c r="X87" s="146">
        <v>41661</v>
      </c>
      <c r="Y87" s="147">
        <f>RANK(X87,$X$17:$X$153)</f>
        <v>69</v>
      </c>
      <c r="Z87" s="146">
        <v>44469</v>
      </c>
      <c r="AA87" s="147">
        <f>RANK(Z87,$Z$17:$Z$153)</f>
        <v>71</v>
      </c>
      <c r="AB87" s="146">
        <v>49055</v>
      </c>
      <c r="AC87" s="147">
        <f>RANK(AB87,$AB$17:$AB$153)</f>
        <v>66</v>
      </c>
      <c r="AD87" s="146">
        <v>51464</v>
      </c>
      <c r="AE87" s="147">
        <f>RANK(AD87,$AD$17:$AD$153)</f>
        <v>68</v>
      </c>
      <c r="AF87" s="146">
        <v>60008</v>
      </c>
      <c r="AG87" s="147">
        <f>RANK(AF87,$AF$17:$AF$153)</f>
        <v>64</v>
      </c>
      <c r="AH87" s="146">
        <v>59684</v>
      </c>
      <c r="AI87" s="147">
        <f>RANK(AH87,$AH$17:$AH$153)</f>
        <v>62</v>
      </c>
      <c r="AJ87" s="146">
        <v>59855</v>
      </c>
      <c r="AK87" s="147">
        <f>RANK(AJ87,$AJ$17:$AJ$153)</f>
        <v>63</v>
      </c>
      <c r="AL87" s="146">
        <v>60257</v>
      </c>
      <c r="AM87" s="147">
        <f>RANK(AL87,$AL$17:$AL$153)</f>
        <v>67</v>
      </c>
      <c r="AN87" s="146">
        <v>75211</v>
      </c>
      <c r="AO87" s="147">
        <f>RANK(AN87,$AN$17:$AN$153)</f>
        <v>62</v>
      </c>
      <c r="AP87" s="146">
        <v>67072</v>
      </c>
      <c r="AQ87" s="147">
        <f>RANK(AP87,$AP$17:$AP$153)</f>
        <v>72</v>
      </c>
      <c r="AR87" s="146">
        <v>71524</v>
      </c>
      <c r="AS87" s="147">
        <f>RANK(AR87,$AR$17:$AR$153)</f>
        <v>75</v>
      </c>
      <c r="AT87" s="146">
        <v>75035</v>
      </c>
      <c r="AU87" s="147">
        <f>RANK(AT87,$AT$17:$AT$153)</f>
        <v>83</v>
      </c>
      <c r="AV87" s="146">
        <v>80510</v>
      </c>
      <c r="AW87" s="147">
        <f>RANK(AV87,$AV$17:$AV$153)</f>
        <v>80</v>
      </c>
      <c r="AX87" s="146">
        <v>88022</v>
      </c>
      <c r="AY87" s="147">
        <f>RANK(AX87,$AX$17:$AX$153)</f>
        <v>79</v>
      </c>
      <c r="AZ87" s="146">
        <v>98734</v>
      </c>
      <c r="BA87" s="147">
        <f>RANK(AZ87,$AZ$17:$AZ$153)</f>
        <v>73</v>
      </c>
      <c r="BB87" s="146">
        <v>94498</v>
      </c>
      <c r="BC87" s="147">
        <f>RANK(BB87,$BB$17:$BB$153)</f>
        <v>75</v>
      </c>
      <c r="BD87" s="146">
        <v>95950</v>
      </c>
      <c r="BE87" s="147">
        <f>RANK(BD87,$BD$17:$BD$153)</f>
        <v>75</v>
      </c>
      <c r="BF87" s="146">
        <v>97229</v>
      </c>
      <c r="BG87" s="147">
        <f>RANK(BF87,$BF$17:$BF$153)</f>
        <v>75</v>
      </c>
      <c r="BH87" s="146">
        <v>101953</v>
      </c>
      <c r="BI87" s="147">
        <f>RANK(BH87,$BH$17:$BH$153)</f>
        <v>73</v>
      </c>
      <c r="BJ87" s="146">
        <v>143966</v>
      </c>
      <c r="BK87" s="147">
        <f>RANK(BJ87,$BJ$17:$BJ$153)</f>
        <v>66</v>
      </c>
      <c r="BL87" s="173">
        <v>109577.60000000001</v>
      </c>
      <c r="BM87" s="147">
        <f>RANK(BL87,$BL$17:$BL$153)</f>
        <v>78</v>
      </c>
      <c r="BN87" s="238">
        <v>123461.1</v>
      </c>
      <c r="BO87" s="147">
        <f>RANK(BN87,$BN$17:$BN$153)</f>
        <v>65</v>
      </c>
      <c r="BP87" s="238">
        <v>101474.6</v>
      </c>
      <c r="BQ87" s="147">
        <f>RANK(BP87,$BP$17:$BP$153)</f>
        <v>70</v>
      </c>
      <c r="BR87" s="245">
        <v>98186.1</v>
      </c>
      <c r="BS87" s="147">
        <f>RANK(BR87,$BR$17:$BR$153)</f>
        <v>70</v>
      </c>
      <c r="BT87" s="245">
        <v>105826.7</v>
      </c>
      <c r="BU87" s="147">
        <f>RANK(BT87,$BT$17:$BT$153)</f>
        <v>69</v>
      </c>
      <c r="BX87" s="196">
        <v>74</v>
      </c>
      <c r="BY87" s="197"/>
      <c r="BZ87" s="197" t="s">
        <v>451</v>
      </c>
      <c r="CA87" s="204">
        <v>65402</v>
      </c>
      <c r="CB87" s="204"/>
      <c r="CC87" s="204">
        <v>70856</v>
      </c>
      <c r="CD87" s="204"/>
      <c r="CE87" s="204">
        <v>57675</v>
      </c>
      <c r="CF87" s="204"/>
      <c r="CG87" s="204">
        <v>77659</v>
      </c>
      <c r="CH87" s="204"/>
      <c r="CI87" s="204">
        <v>85674</v>
      </c>
      <c r="CJ87" s="204"/>
      <c r="CK87" s="204">
        <v>108242.7</v>
      </c>
      <c r="CL87" s="204"/>
      <c r="CM87" s="204">
        <v>87709.6</v>
      </c>
      <c r="CN87" s="204"/>
      <c r="CO87" s="207">
        <v>69697.399999999994</v>
      </c>
      <c r="CP87" s="207"/>
      <c r="CQ87" s="207">
        <v>97782.7</v>
      </c>
      <c r="CS87" s="69">
        <v>82</v>
      </c>
      <c r="CT87" s="278" t="s">
        <v>568</v>
      </c>
      <c r="CU87" s="277">
        <v>94042</v>
      </c>
      <c r="CV87" s="277">
        <v>88990</v>
      </c>
      <c r="CW87" s="277">
        <v>91272</v>
      </c>
      <c r="CX87" s="277">
        <v>109351.1</v>
      </c>
      <c r="CY87" s="277">
        <v>103577.9</v>
      </c>
      <c r="CZ87" s="277">
        <v>91489.8</v>
      </c>
      <c r="DA87" s="277">
        <v>88972.4</v>
      </c>
      <c r="DB87" s="277">
        <v>85834.1</v>
      </c>
      <c r="DC87" s="277">
        <v>90955.5</v>
      </c>
    </row>
    <row r="88" spans="1:108">
      <c r="A88" s="217" t="s">
        <v>17</v>
      </c>
      <c r="B88" s="145" t="s">
        <v>289</v>
      </c>
      <c r="C88" s="145" t="s">
        <v>359</v>
      </c>
      <c r="D88" s="146"/>
      <c r="E88" s="147" t="e">
        <f>RANK(D88,$D$17:$D$153)</f>
        <v>#N/A</v>
      </c>
      <c r="F88" s="146"/>
      <c r="G88" s="147" t="e">
        <f>RANK(F88,$F$17:$F$153)</f>
        <v>#N/A</v>
      </c>
      <c r="H88" s="146"/>
      <c r="I88" s="147" t="e">
        <f>RANK(H88,$H$17:$H$153)</f>
        <v>#N/A</v>
      </c>
      <c r="J88" s="146"/>
      <c r="K88" s="147" t="e">
        <f>RANK(J88,$J$17:$J$153)</f>
        <v>#N/A</v>
      </c>
      <c r="L88" s="146"/>
      <c r="M88" s="147" t="e">
        <f>RANK(L88,$L$17:$L$153)</f>
        <v>#N/A</v>
      </c>
      <c r="N88" s="146">
        <v>33801</v>
      </c>
      <c r="O88" s="147">
        <f>RANK(N88,$N$17:$N$153)</f>
        <v>57</v>
      </c>
      <c r="P88" s="146">
        <v>37097</v>
      </c>
      <c r="Q88" s="147">
        <f>RANK(P88,$P$17:$P$153)</f>
        <v>55</v>
      </c>
      <c r="R88" s="146">
        <v>40059</v>
      </c>
      <c r="S88" s="147">
        <f>RANK(R88,$R$17:$R$153)</f>
        <v>55</v>
      </c>
      <c r="T88" s="146">
        <v>40988</v>
      </c>
      <c r="U88" s="147">
        <f>RANK(T88,$T$17:$T$153)</f>
        <v>57</v>
      </c>
      <c r="V88" s="146">
        <v>42562</v>
      </c>
      <c r="W88" s="147">
        <f>RANK(V88,$V$17:$V$153)</f>
        <v>65</v>
      </c>
      <c r="X88" s="146">
        <v>44473</v>
      </c>
      <c r="Y88" s="147">
        <f>RANK(X88,$X$17:$X$153)</f>
        <v>63</v>
      </c>
      <c r="Z88" s="146">
        <v>51297</v>
      </c>
      <c r="AA88" s="147">
        <f>RANK(Z88,$Z$17:$Z$153)</f>
        <v>58</v>
      </c>
      <c r="AB88" s="146">
        <v>52287</v>
      </c>
      <c r="AC88" s="147">
        <f>RANK(AB88,$AB$17:$AB$153)</f>
        <v>61</v>
      </c>
      <c r="AD88" s="146">
        <v>53999</v>
      </c>
      <c r="AE88" s="147">
        <f>RANK(AD88,$AD$17:$AD$153)</f>
        <v>65</v>
      </c>
      <c r="AF88" s="146">
        <v>53882</v>
      </c>
      <c r="AG88" s="147">
        <f>RANK(AF88,$AF$17:$AF$153)</f>
        <v>67</v>
      </c>
      <c r="AH88" s="146">
        <v>61127</v>
      </c>
      <c r="AI88" s="147">
        <f>RANK(AH88,$AH$17:$AH$153)</f>
        <v>61</v>
      </c>
      <c r="AJ88" s="146">
        <v>51352</v>
      </c>
      <c r="AK88" s="147">
        <f>RANK(AJ88,$AJ$17:$AJ$153)</f>
        <v>73</v>
      </c>
      <c r="AL88" s="146">
        <v>58050</v>
      </c>
      <c r="AM88" s="147">
        <f>RANK(AL88,$AL$17:$AL$153)</f>
        <v>72</v>
      </c>
      <c r="AN88" s="146">
        <v>61707</v>
      </c>
      <c r="AO88" s="147">
        <f>RANK(AN88,$AN$17:$AN$153)</f>
        <v>73</v>
      </c>
      <c r="AP88" s="146">
        <v>60846</v>
      </c>
      <c r="AQ88" s="147">
        <f>RANK(AP88,$AP$17:$AP$153)</f>
        <v>81</v>
      </c>
      <c r="AR88" s="146">
        <v>66010</v>
      </c>
      <c r="AS88" s="147">
        <f>RANK(AR88,$AR$17:$AR$153)</f>
        <v>80</v>
      </c>
      <c r="AT88" s="146">
        <v>73272</v>
      </c>
      <c r="AU88" s="147">
        <f>RANK(AT88,$AT$17:$AT$153)</f>
        <v>86</v>
      </c>
      <c r="AV88" s="146">
        <v>66911</v>
      </c>
      <c r="AW88" s="147">
        <f>RANK(AV88,$AV$17:$AV$153)</f>
        <v>96</v>
      </c>
      <c r="AX88" s="146">
        <v>81033</v>
      </c>
      <c r="AY88" s="147">
        <f>RANK(AX88,$AX$17:$AX$153)</f>
        <v>90</v>
      </c>
      <c r="AZ88" s="146">
        <v>76724</v>
      </c>
      <c r="BA88" s="147">
        <f>RANK(AZ88,$AZ$17:$AZ$153)</f>
        <v>92</v>
      </c>
      <c r="BB88" s="146">
        <v>83180</v>
      </c>
      <c r="BC88" s="147">
        <f>RANK(BB88,$BB$17:$BB$153)</f>
        <v>85</v>
      </c>
      <c r="BD88" s="146">
        <v>82657</v>
      </c>
      <c r="BE88" s="147">
        <f>RANK(BD88,$BD$17:$BD$153)</f>
        <v>90</v>
      </c>
      <c r="BF88" s="146">
        <v>75229</v>
      </c>
      <c r="BG88" s="147">
        <f>RANK(BF88,$BF$17:$BF$153)</f>
        <v>95</v>
      </c>
      <c r="BH88" s="146">
        <v>86132</v>
      </c>
      <c r="BI88" s="147">
        <f>RANK(BH88,$BH$17:$BH$153)</f>
        <v>92</v>
      </c>
      <c r="BJ88" s="146">
        <v>97086</v>
      </c>
      <c r="BK88" s="147">
        <f>RANK(BJ88,$BJ$17:$BJ$153)</f>
        <v>98</v>
      </c>
      <c r="BL88" s="173">
        <v>108977.7</v>
      </c>
      <c r="BM88" s="147">
        <f>RANK(BL88,$BL$17:$BL$153)</f>
        <v>80</v>
      </c>
      <c r="BN88" s="238">
        <v>96243.8</v>
      </c>
      <c r="BO88" s="147">
        <f>RANK(BN88,$BN$17:$BN$153)</f>
        <v>82</v>
      </c>
      <c r="BP88" s="238">
        <v>89672.6</v>
      </c>
      <c r="BQ88" s="147">
        <f>RANK(BP88,$BP$17:$BP$153)</f>
        <v>84</v>
      </c>
      <c r="BR88" s="245">
        <v>84637.6</v>
      </c>
      <c r="BS88" s="147">
        <f>RANK(BR88,$BR$17:$BR$153)</f>
        <v>83</v>
      </c>
      <c r="BT88" s="245">
        <v>93346.4</v>
      </c>
      <c r="BU88" s="147">
        <f>RANK(BT88,$BT$17:$BT$153)</f>
        <v>77</v>
      </c>
      <c r="BX88" s="196">
        <v>75</v>
      </c>
      <c r="BY88" s="197"/>
      <c r="BZ88" s="197" t="s">
        <v>452</v>
      </c>
      <c r="CA88" s="204">
        <v>82069</v>
      </c>
      <c r="CB88" s="204"/>
      <c r="CC88" s="204">
        <v>97943</v>
      </c>
      <c r="CD88" s="204"/>
      <c r="CE88" s="204">
        <v>98461</v>
      </c>
      <c r="CF88" s="204"/>
      <c r="CG88" s="204">
        <v>107717</v>
      </c>
      <c r="CH88" s="204"/>
      <c r="CI88" s="204">
        <v>95604</v>
      </c>
      <c r="CJ88" s="204"/>
      <c r="CK88" s="204">
        <v>140660.1</v>
      </c>
      <c r="CL88" s="204"/>
      <c r="CM88" s="204">
        <v>123041.5</v>
      </c>
      <c r="CN88" s="204"/>
      <c r="CO88" s="207">
        <v>104026.7</v>
      </c>
      <c r="CP88" s="207"/>
      <c r="CQ88" s="207">
        <v>97480.1</v>
      </c>
      <c r="CS88" s="69">
        <v>83</v>
      </c>
      <c r="CT88" s="278" t="s">
        <v>569</v>
      </c>
      <c r="CU88" s="277">
        <v>78587</v>
      </c>
      <c r="CV88" s="277">
        <v>89358</v>
      </c>
      <c r="CW88" s="277">
        <v>94796</v>
      </c>
      <c r="CX88" s="277">
        <v>126785.9</v>
      </c>
      <c r="CY88" s="277">
        <v>106385.5</v>
      </c>
      <c r="CZ88" s="277">
        <v>100326</v>
      </c>
      <c r="DA88" s="277">
        <v>90065.3</v>
      </c>
      <c r="DB88" s="277">
        <v>79207</v>
      </c>
      <c r="DC88" s="277">
        <v>89527.4</v>
      </c>
    </row>
    <row r="89" spans="1:108">
      <c r="A89" s="217" t="s">
        <v>122</v>
      </c>
      <c r="B89" s="145" t="s">
        <v>289</v>
      </c>
      <c r="C89" s="145" t="s">
        <v>359</v>
      </c>
      <c r="D89" s="146"/>
      <c r="E89" s="147" t="e">
        <f>RANK(D89,$D$17:$D$153)</f>
        <v>#N/A</v>
      </c>
      <c r="F89" s="146"/>
      <c r="G89" s="147" t="e">
        <f>RANK(F89,$F$17:$F$153)</f>
        <v>#N/A</v>
      </c>
      <c r="H89" s="146"/>
      <c r="I89" s="147" t="e">
        <f>RANK(H89,$H$17:$H$153)</f>
        <v>#N/A</v>
      </c>
      <c r="J89" s="146"/>
      <c r="K89" s="147" t="e">
        <f>RANK(J89,$J$17:$J$153)</f>
        <v>#N/A</v>
      </c>
      <c r="L89" s="146"/>
      <c r="M89" s="147" t="e">
        <f>RANK(L89,$L$17:$L$153)</f>
        <v>#N/A</v>
      </c>
      <c r="N89" s="146">
        <v>31362</v>
      </c>
      <c r="O89" s="147">
        <f>RANK(N89,$N$17:$N$153)</f>
        <v>63</v>
      </c>
      <c r="P89" s="146">
        <v>34947</v>
      </c>
      <c r="Q89" s="147">
        <f>RANK(P89,$P$17:$P$153)</f>
        <v>59</v>
      </c>
      <c r="R89" s="146">
        <v>25078</v>
      </c>
      <c r="S89" s="147">
        <f>RANK(R89,$R$17:$R$153)</f>
        <v>82</v>
      </c>
      <c r="T89" s="146">
        <v>20136</v>
      </c>
      <c r="U89" s="147">
        <f>RANK(T89,$T$17:$T$153)</f>
        <v>99</v>
      </c>
      <c r="V89" s="146">
        <v>24835</v>
      </c>
      <c r="W89" s="147">
        <f>RANK(V89,$V$17:$V$153)</f>
        <v>92</v>
      </c>
      <c r="X89" s="146">
        <v>20132</v>
      </c>
      <c r="Y89" s="147">
        <f>RANK(X89,$X$17:$X$153)</f>
        <v>103</v>
      </c>
      <c r="Z89" s="146">
        <v>32446</v>
      </c>
      <c r="AA89" s="147">
        <f>RANK(Z89,$Z$17:$Z$153)</f>
        <v>96</v>
      </c>
      <c r="AB89" s="146">
        <v>38624</v>
      </c>
      <c r="AC89" s="147">
        <f>RANK(AB89,$AB$17:$AB$153)</f>
        <v>83</v>
      </c>
      <c r="AD89" s="146">
        <v>55827</v>
      </c>
      <c r="AE89" s="147">
        <f>RANK(AD89,$AD$17:$AD$153)</f>
        <v>63</v>
      </c>
      <c r="AF89" s="146">
        <v>58306</v>
      </c>
      <c r="AG89" s="147">
        <f>RANK(AF89,$AF$17:$AF$153)</f>
        <v>65</v>
      </c>
      <c r="AH89" s="146">
        <v>50032</v>
      </c>
      <c r="AI89" s="147">
        <f>RANK(AH89,$AH$17:$AH$153)</f>
        <v>71</v>
      </c>
      <c r="AJ89" s="146">
        <v>40520</v>
      </c>
      <c r="AK89" s="147">
        <f>RANK(AJ89,$AJ$17:$AJ$153)</f>
        <v>92</v>
      </c>
      <c r="AL89" s="146">
        <v>46507</v>
      </c>
      <c r="AM89" s="147">
        <f>RANK(AL89,$AL$17:$AL$153)</f>
        <v>84</v>
      </c>
      <c r="AN89" s="146">
        <v>65097</v>
      </c>
      <c r="AO89" s="147">
        <f>RANK(AN89,$AN$17:$AN$153)</f>
        <v>68</v>
      </c>
      <c r="AP89" s="146">
        <v>63811</v>
      </c>
      <c r="AQ89" s="147">
        <f>RANK(AP89,$AP$17:$AP$153)</f>
        <v>75</v>
      </c>
      <c r="AR89" s="146">
        <v>87066</v>
      </c>
      <c r="AS89" s="147">
        <f>RANK(AR89,$AR$17:$AR$153)</f>
        <v>64</v>
      </c>
      <c r="AT89" s="146">
        <v>87187</v>
      </c>
      <c r="AU89" s="147">
        <f>RANK(AT89,$AT$17:$AT$153)</f>
        <v>70</v>
      </c>
      <c r="AV89" s="146">
        <v>86117</v>
      </c>
      <c r="AW89" s="147">
        <f>RANK(AV89,$AV$17:$AV$153)</f>
        <v>75</v>
      </c>
      <c r="AX89" s="146">
        <v>82473</v>
      </c>
      <c r="AY89" s="147">
        <f>RANK(AX89,$AX$17:$AX$153)</f>
        <v>88</v>
      </c>
      <c r="AZ89" s="146">
        <v>82069</v>
      </c>
      <c r="BA89" s="147">
        <f>RANK(AZ89,$AZ$17:$AZ$153)</f>
        <v>87</v>
      </c>
      <c r="BB89" s="146">
        <v>97943</v>
      </c>
      <c r="BC89" s="147">
        <f>RANK(BB89,$BB$17:$BB$153)</f>
        <v>73</v>
      </c>
      <c r="BD89" s="146">
        <v>98461</v>
      </c>
      <c r="BE89" s="147">
        <f>RANK(BD89,$BD$17:$BD$153)</f>
        <v>73</v>
      </c>
      <c r="BF89" s="146">
        <v>107717</v>
      </c>
      <c r="BG89" s="147">
        <f>RANK(BF89,$BF$17:$BF$153)</f>
        <v>64</v>
      </c>
      <c r="BH89" s="146">
        <v>95604</v>
      </c>
      <c r="BI89" s="147">
        <f>RANK(BH89,$BH$17:$BH$153)</f>
        <v>81</v>
      </c>
      <c r="BJ89" s="146">
        <v>141450</v>
      </c>
      <c r="BK89" s="147">
        <f>RANK(BJ89,$BJ$17:$BJ$153)</f>
        <v>68</v>
      </c>
      <c r="BL89" s="173">
        <v>123041.5</v>
      </c>
      <c r="BM89" s="147">
        <f>RANK(BL89,$BL$17:$BL$153)</f>
        <v>69</v>
      </c>
      <c r="BN89" s="238">
        <v>104026.7</v>
      </c>
      <c r="BO89" s="147">
        <f>RANK(BN89,$BN$17:$BN$153)</f>
        <v>74</v>
      </c>
      <c r="BP89" s="238">
        <v>97480.1</v>
      </c>
      <c r="BQ89" s="147">
        <f>RANK(BP89,$BP$17:$BP$153)</f>
        <v>75</v>
      </c>
      <c r="BR89" s="245">
        <v>91114.1</v>
      </c>
      <c r="BS89" s="147">
        <f>RANK(BR89,$BR$17:$BR$153)</f>
        <v>75</v>
      </c>
      <c r="BT89" s="245">
        <v>92757</v>
      </c>
      <c r="BU89" s="147">
        <f>RANK(BT89,$BT$17:$BT$153)</f>
        <v>78</v>
      </c>
      <c r="BX89" s="196">
        <v>76</v>
      </c>
      <c r="BY89" s="197"/>
      <c r="BZ89" s="197" t="s">
        <v>453</v>
      </c>
      <c r="CA89" s="204">
        <v>86152</v>
      </c>
      <c r="CB89" s="204"/>
      <c r="CC89" s="204">
        <v>86339</v>
      </c>
      <c r="CD89" s="204"/>
      <c r="CE89" s="204">
        <v>87999</v>
      </c>
      <c r="CF89" s="204"/>
      <c r="CG89" s="204">
        <v>84416</v>
      </c>
      <c r="CH89" s="204"/>
      <c r="CI89" s="204">
        <v>90614</v>
      </c>
      <c r="CJ89" s="204"/>
      <c r="CK89" s="204">
        <v>90060.9</v>
      </c>
      <c r="CL89" s="204"/>
      <c r="CM89" s="204">
        <v>109263.6</v>
      </c>
      <c r="CN89" s="204"/>
      <c r="CO89" s="207">
        <v>91183.9</v>
      </c>
      <c r="CP89" s="207"/>
      <c r="CQ89" s="207">
        <v>95710.9</v>
      </c>
      <c r="CS89" s="69">
        <v>84</v>
      </c>
      <c r="CT89" s="278" t="s">
        <v>570</v>
      </c>
      <c r="CU89" s="277">
        <v>54633</v>
      </c>
      <c r="CV89" s="277">
        <v>49835</v>
      </c>
      <c r="CW89" s="277">
        <v>56573</v>
      </c>
      <c r="CX89" s="277">
        <v>67089.2</v>
      </c>
      <c r="CY89" s="277">
        <v>66983.600000000006</v>
      </c>
      <c r="CZ89" s="277">
        <v>68239.8</v>
      </c>
      <c r="DA89" s="277">
        <v>79057.7</v>
      </c>
      <c r="DB89" s="277">
        <v>73593.600000000006</v>
      </c>
      <c r="DC89" s="277">
        <v>87319.1</v>
      </c>
    </row>
    <row r="90" spans="1:108">
      <c r="A90" s="217" t="s">
        <v>16</v>
      </c>
      <c r="B90" s="145" t="s">
        <v>289</v>
      </c>
      <c r="C90" s="145" t="s">
        <v>359</v>
      </c>
      <c r="D90" s="146"/>
      <c r="E90" s="147" t="e">
        <f>RANK(D90,$D$17:$D$153)</f>
        <v>#N/A</v>
      </c>
      <c r="F90" s="146"/>
      <c r="G90" s="147" t="e">
        <f>RANK(F90,$F$17:$F$153)</f>
        <v>#N/A</v>
      </c>
      <c r="H90" s="146"/>
      <c r="I90" s="147" t="e">
        <f>RANK(H90,$H$17:$H$153)</f>
        <v>#N/A</v>
      </c>
      <c r="J90" s="146"/>
      <c r="K90" s="147" t="e">
        <f>RANK(J90,$J$17:$J$153)</f>
        <v>#N/A</v>
      </c>
      <c r="L90" s="146"/>
      <c r="M90" s="147" t="e">
        <f>RANK(L90,$L$17:$L$153)</f>
        <v>#N/A</v>
      </c>
      <c r="N90" s="146">
        <v>24767</v>
      </c>
      <c r="O90" s="147">
        <f>RANK(N90,$N$17:$N$153)</f>
        <v>74</v>
      </c>
      <c r="P90" s="146">
        <v>27303</v>
      </c>
      <c r="Q90" s="147">
        <f>RANK(P90,$P$17:$P$153)</f>
        <v>73</v>
      </c>
      <c r="R90" s="146">
        <v>31492</v>
      </c>
      <c r="S90" s="147">
        <f>RANK(R90,$R$17:$R$153)</f>
        <v>68</v>
      </c>
      <c r="T90" s="146">
        <v>32164</v>
      </c>
      <c r="U90" s="147">
        <f>RANK(T90,$T$17:$T$153)</f>
        <v>72</v>
      </c>
      <c r="V90" s="146">
        <v>36120</v>
      </c>
      <c r="W90" s="147">
        <f>RANK(V90,$V$17:$V$153)</f>
        <v>76</v>
      </c>
      <c r="X90" s="146">
        <v>40820</v>
      </c>
      <c r="Y90" s="147">
        <f>RANK(X90,$X$17:$X$153)</f>
        <v>72</v>
      </c>
      <c r="Z90" s="146">
        <v>43671</v>
      </c>
      <c r="AA90" s="147">
        <f>RANK(Z90,$Z$17:$Z$153)</f>
        <v>73</v>
      </c>
      <c r="AB90" s="146">
        <v>50514</v>
      </c>
      <c r="AC90" s="147">
        <f>RANK(AB90,$AB$17:$AB$153)</f>
        <v>65</v>
      </c>
      <c r="AD90" s="146">
        <v>46365</v>
      </c>
      <c r="AE90" s="147">
        <f>RANK(AD90,$AD$17:$AD$153)</f>
        <v>74</v>
      </c>
      <c r="AF90" s="146">
        <v>56550</v>
      </c>
      <c r="AG90" s="147">
        <f>RANK(AF90,$AF$17:$AF$153)</f>
        <v>66</v>
      </c>
      <c r="AH90" s="146">
        <v>53950</v>
      </c>
      <c r="AI90" s="147">
        <f>RANK(AH90,$AH$17:$AH$153)</f>
        <v>66</v>
      </c>
      <c r="AJ90" s="146">
        <v>51266</v>
      </c>
      <c r="AK90" s="147">
        <f>RANK(AJ90,$AJ$17:$AJ$153)</f>
        <v>74</v>
      </c>
      <c r="AL90" s="146">
        <v>57472</v>
      </c>
      <c r="AM90" s="147">
        <f>RANK(AL90,$AL$17:$AL$153)</f>
        <v>73</v>
      </c>
      <c r="AN90" s="146">
        <v>61814</v>
      </c>
      <c r="AO90" s="147">
        <f>RANK(AN90,$AN$17:$AN$153)</f>
        <v>72</v>
      </c>
      <c r="AP90" s="146">
        <v>63557</v>
      </c>
      <c r="AQ90" s="147">
        <f>RANK(AP90,$AP$17:$AP$153)</f>
        <v>76</v>
      </c>
      <c r="AR90" s="146">
        <v>63747</v>
      </c>
      <c r="AS90" s="147">
        <f>RANK(AR90,$AR$17:$AR$153)</f>
        <v>85</v>
      </c>
      <c r="AT90" s="146">
        <v>81550</v>
      </c>
      <c r="AU90" s="147">
        <f>RANK(AT90,$AT$17:$AT$153)</f>
        <v>75</v>
      </c>
      <c r="AV90" s="146">
        <v>79520</v>
      </c>
      <c r="AW90" s="147">
        <f>RANK(AV90,$AV$17:$AV$153)</f>
        <v>81</v>
      </c>
      <c r="AX90" s="146">
        <v>82803</v>
      </c>
      <c r="AY90" s="147">
        <f>RANK(AX90,$AX$17:$AX$153)</f>
        <v>87</v>
      </c>
      <c r="AZ90" s="146">
        <v>102225</v>
      </c>
      <c r="BA90" s="147">
        <f>RANK(AZ90,$AZ$17:$AZ$153)</f>
        <v>70</v>
      </c>
      <c r="BB90" s="146">
        <v>108377</v>
      </c>
      <c r="BC90" s="147">
        <f>RANK(BB90,$BB$17:$BB$153)</f>
        <v>69</v>
      </c>
      <c r="BD90" s="146">
        <v>104298</v>
      </c>
      <c r="BE90" s="147">
        <f>RANK(BD90,$BD$17:$BD$153)</f>
        <v>71</v>
      </c>
      <c r="BF90" s="146">
        <v>97622</v>
      </c>
      <c r="BG90" s="147">
        <f>RANK(BF90,$BF$17:$BF$153)</f>
        <v>74</v>
      </c>
      <c r="BH90" s="146">
        <v>94659</v>
      </c>
      <c r="BI90" s="147">
        <f>RANK(BH90,$BH$17:$BH$153)</f>
        <v>83</v>
      </c>
      <c r="BJ90" s="146">
        <v>115366</v>
      </c>
      <c r="BK90" s="147">
        <f>RANK(BJ90,$BJ$17:$BJ$153)</f>
        <v>81</v>
      </c>
      <c r="BL90" s="173">
        <v>108700.9</v>
      </c>
      <c r="BM90" s="147">
        <f>RANK(BL90,$BL$17:$BL$153)</f>
        <v>81</v>
      </c>
      <c r="BN90" s="238">
        <v>104657.3</v>
      </c>
      <c r="BO90" s="147">
        <f>RANK(BN90,$BN$17:$BN$153)</f>
        <v>73</v>
      </c>
      <c r="BP90" s="238">
        <v>100518.39999999999</v>
      </c>
      <c r="BQ90" s="147">
        <f>RANK(BP90,$BP$17:$BP$153)</f>
        <v>72</v>
      </c>
      <c r="BR90" s="245">
        <v>107107.1</v>
      </c>
      <c r="BS90" s="147">
        <f>RANK(BR90,$BR$17:$BR$153)</f>
        <v>66</v>
      </c>
      <c r="BT90" s="245">
        <v>92593.2</v>
      </c>
      <c r="BU90" s="147">
        <f>RANK(BT90,$BT$17:$BT$153)</f>
        <v>79</v>
      </c>
      <c r="BX90" s="196">
        <v>77</v>
      </c>
      <c r="BY90" s="197"/>
      <c r="BZ90" s="197" t="s">
        <v>454</v>
      </c>
      <c r="CA90" s="204">
        <v>83241</v>
      </c>
      <c r="CB90" s="204"/>
      <c r="CC90" s="204">
        <v>77184</v>
      </c>
      <c r="CD90" s="204"/>
      <c r="CE90" s="204">
        <v>88722</v>
      </c>
      <c r="CF90" s="204"/>
      <c r="CG90" s="204">
        <v>92839</v>
      </c>
      <c r="CH90" s="204"/>
      <c r="CI90" s="204">
        <v>90641</v>
      </c>
      <c r="CJ90" s="204"/>
      <c r="CK90" s="204">
        <v>118297.4</v>
      </c>
      <c r="CL90" s="204"/>
      <c r="CM90" s="204">
        <v>111234.2</v>
      </c>
      <c r="CN90" s="204"/>
      <c r="CO90" s="207">
        <v>100395.1</v>
      </c>
      <c r="CP90" s="207"/>
      <c r="CQ90" s="207">
        <v>95063.6</v>
      </c>
      <c r="CS90" s="69">
        <v>85</v>
      </c>
      <c r="CT90" s="278" t="s">
        <v>571</v>
      </c>
      <c r="CU90" s="277">
        <v>79832</v>
      </c>
      <c r="CV90" s="277">
        <v>78716</v>
      </c>
      <c r="CW90" s="277">
        <v>83321</v>
      </c>
      <c r="CX90" s="277">
        <v>112648.7</v>
      </c>
      <c r="CY90" s="277">
        <v>133580.6</v>
      </c>
      <c r="CZ90" s="277">
        <v>85316.5</v>
      </c>
      <c r="DA90" s="277">
        <v>87942.399999999994</v>
      </c>
      <c r="DB90" s="277">
        <v>84914.6</v>
      </c>
      <c r="DC90" s="277">
        <v>87277.8</v>
      </c>
    </row>
    <row r="91" spans="1:108" ht="25.5">
      <c r="A91" s="217" t="s">
        <v>309</v>
      </c>
      <c r="B91" s="145" t="s">
        <v>289</v>
      </c>
      <c r="C91" s="145" t="s">
        <v>359</v>
      </c>
      <c r="D91" s="146"/>
      <c r="E91" s="147" t="e">
        <f>RANK(D91,$D$17:$D$153)</f>
        <v>#N/A</v>
      </c>
      <c r="F91" s="146"/>
      <c r="G91" s="147" t="e">
        <f>RANK(F91,$F$17:$F$153)</f>
        <v>#N/A</v>
      </c>
      <c r="H91" s="146"/>
      <c r="I91" s="147" t="e">
        <f>RANK(H91,$H$17:$H$153)</f>
        <v>#N/A</v>
      </c>
      <c r="J91" s="146"/>
      <c r="K91" s="147" t="e">
        <f>RANK(J91,$J$17:$J$153)</f>
        <v>#N/A</v>
      </c>
      <c r="L91" s="146"/>
      <c r="M91" s="147" t="e">
        <f>RANK(L91,$L$17:$L$153)</f>
        <v>#N/A</v>
      </c>
      <c r="N91" s="146">
        <v>32812</v>
      </c>
      <c r="O91" s="147">
        <f>RANK(N91,$N$17:$N$153)</f>
        <v>59</v>
      </c>
      <c r="P91" s="146">
        <v>27758</v>
      </c>
      <c r="Q91" s="147">
        <f>RANK(P91,$P$17:$P$153)</f>
        <v>71</v>
      </c>
      <c r="R91" s="146">
        <v>29154</v>
      </c>
      <c r="S91" s="147">
        <f>RANK(R91,$R$17:$R$153)</f>
        <v>71</v>
      </c>
      <c r="T91" s="146">
        <v>33044</v>
      </c>
      <c r="U91" s="147">
        <f>RANK(T91,$T$17:$T$153)</f>
        <v>70</v>
      </c>
      <c r="V91" s="146">
        <v>36693</v>
      </c>
      <c r="W91" s="147">
        <f>RANK(V91,$V$17:$V$153)</f>
        <v>73</v>
      </c>
      <c r="X91" s="146">
        <v>40049</v>
      </c>
      <c r="Y91" s="147">
        <f>RANK(X91,$X$17:$X$153)</f>
        <v>73</v>
      </c>
      <c r="Z91" s="146">
        <v>38814</v>
      </c>
      <c r="AA91" s="147">
        <f>RANK(Z91,$Z$17:$Z$153)</f>
        <v>82</v>
      </c>
      <c r="AB91" s="146">
        <v>41193</v>
      </c>
      <c r="AC91" s="147">
        <f>RANK(AB91,$AB$17:$AB$153)</f>
        <v>77</v>
      </c>
      <c r="AD91" s="146">
        <v>47254</v>
      </c>
      <c r="AE91" s="147">
        <f>RANK(AD91,$AD$17:$AD$153)</f>
        <v>72</v>
      </c>
      <c r="AF91" s="146">
        <v>50628</v>
      </c>
      <c r="AG91" s="147">
        <f>RANK(AF91,$AF$17:$AF$153)</f>
        <v>74</v>
      </c>
      <c r="AH91" s="146">
        <v>47709</v>
      </c>
      <c r="AI91" s="147">
        <f>RANK(AH91,$AH$17:$AH$153)</f>
        <v>77</v>
      </c>
      <c r="AJ91" s="146">
        <v>46091</v>
      </c>
      <c r="AK91" s="147">
        <f>RANK(AJ91,$AJ$17:$AJ$153)</f>
        <v>79</v>
      </c>
      <c r="AL91" s="146">
        <v>55043</v>
      </c>
      <c r="AM91" s="147">
        <f>RANK(AL91,$AL$17:$AL$153)</f>
        <v>77</v>
      </c>
      <c r="AN91" s="146">
        <v>53940</v>
      </c>
      <c r="AO91" s="147">
        <f>RANK(AN91,$AN$17:$AN$153)</f>
        <v>81</v>
      </c>
      <c r="AP91" s="146">
        <v>67365</v>
      </c>
      <c r="AQ91" s="147">
        <f>RANK(AP91,$AP$17:$AP$153)</f>
        <v>70</v>
      </c>
      <c r="AR91" s="146">
        <v>69289</v>
      </c>
      <c r="AS91" s="147">
        <f>RANK(AR91,$AR$17:$AR$153)</f>
        <v>77</v>
      </c>
      <c r="AT91" s="146">
        <v>86326</v>
      </c>
      <c r="AU91" s="147">
        <f>RANK(AT91,$AT$17:$AT$153)</f>
        <v>73</v>
      </c>
      <c r="AV91" s="146">
        <v>84871</v>
      </c>
      <c r="AW91" s="147">
        <f>RANK(AV91,$AV$17:$AV$153)</f>
        <v>78</v>
      </c>
      <c r="AX91" s="146">
        <v>83582</v>
      </c>
      <c r="AY91" s="147">
        <f>RANK(AX91,$AX$17:$AX$153)</f>
        <v>85</v>
      </c>
      <c r="AZ91" s="146">
        <v>83853</v>
      </c>
      <c r="BA91" s="147">
        <f>RANK(AZ91,$AZ$17:$AZ$153)</f>
        <v>84</v>
      </c>
      <c r="BB91" s="146">
        <v>83434</v>
      </c>
      <c r="BC91" s="147">
        <f>RANK(BB91,$BB$17:$BB$153)</f>
        <v>83</v>
      </c>
      <c r="BD91" s="146">
        <v>107403</v>
      </c>
      <c r="BE91" s="147">
        <f>RANK(BD91,$BD$17:$BD$153)</f>
        <v>68</v>
      </c>
      <c r="BF91" s="146">
        <v>93157</v>
      </c>
      <c r="BG91" s="147">
        <f>RANK(BF91,$BF$17:$BF$153)</f>
        <v>77</v>
      </c>
      <c r="BH91" s="146">
        <v>97735</v>
      </c>
      <c r="BI91" s="147">
        <f>RANK(BH91,$BH$17:$BH$153)</f>
        <v>76</v>
      </c>
      <c r="BJ91" s="146">
        <v>112379</v>
      </c>
      <c r="BK91" s="147">
        <f>RANK(BJ91,$BJ$17:$BJ$153)</f>
        <v>84</v>
      </c>
      <c r="BL91" s="173">
        <v>108283.8</v>
      </c>
      <c r="BM91" s="147">
        <f>RANK(BL91,$BL$17:$BL$153)</f>
        <v>82</v>
      </c>
      <c r="BN91" s="238">
        <v>93442.4</v>
      </c>
      <c r="BO91" s="147">
        <f>RANK(BN91,$BN$17:$BN$153)</f>
        <v>83</v>
      </c>
      <c r="BP91" s="238">
        <v>87410.1</v>
      </c>
      <c r="BQ91" s="147">
        <f>RANK(BP91,$BP$17:$BP$153)</f>
        <v>87</v>
      </c>
      <c r="BR91" s="245">
        <v>76115.7</v>
      </c>
      <c r="BS91" s="147">
        <f>RANK(BR91,$BR$17:$BR$153)</f>
        <v>90</v>
      </c>
      <c r="BT91" s="245">
        <v>79903.399999999994</v>
      </c>
      <c r="BU91" s="147">
        <f>RANK(BT91,$BT$17:$BT$153)</f>
        <v>89</v>
      </c>
      <c r="BX91" s="196">
        <v>78</v>
      </c>
      <c r="BY91" s="197"/>
      <c r="BZ91" s="197" t="s">
        <v>455</v>
      </c>
      <c r="CA91" s="204">
        <v>65630</v>
      </c>
      <c r="CB91" s="204"/>
      <c r="CC91" s="204">
        <v>70700</v>
      </c>
      <c r="CD91" s="204"/>
      <c r="CE91" s="204">
        <v>79074</v>
      </c>
      <c r="CF91" s="204"/>
      <c r="CG91" s="204">
        <v>101953</v>
      </c>
      <c r="CH91" s="204"/>
      <c r="CI91" s="204">
        <v>104235</v>
      </c>
      <c r="CJ91" s="204"/>
      <c r="CK91" s="204">
        <v>111807.3</v>
      </c>
      <c r="CL91" s="204"/>
      <c r="CM91" s="204">
        <v>60588.9</v>
      </c>
      <c r="CN91" s="204"/>
      <c r="CO91" s="207">
        <v>107983.1</v>
      </c>
      <c r="CP91" s="207"/>
      <c r="CQ91" s="207">
        <v>94758.9</v>
      </c>
      <c r="CS91" s="69">
        <v>86</v>
      </c>
      <c r="CT91" s="278" t="s">
        <v>572</v>
      </c>
      <c r="CU91" s="277">
        <v>99200</v>
      </c>
      <c r="CV91" s="277">
        <v>98144</v>
      </c>
      <c r="CW91" s="277">
        <v>100537</v>
      </c>
      <c r="CX91" s="277">
        <v>125690.2</v>
      </c>
      <c r="CY91" s="277">
        <v>131890.4</v>
      </c>
      <c r="CZ91" s="277">
        <v>93329.4</v>
      </c>
      <c r="DA91" s="277">
        <v>82598</v>
      </c>
      <c r="DB91" s="277">
        <v>84446.3</v>
      </c>
      <c r="DC91" s="277">
        <v>85232.8</v>
      </c>
      <c r="DD91" s="300"/>
    </row>
    <row r="92" spans="1:108">
      <c r="A92" s="217" t="s">
        <v>594</v>
      </c>
      <c r="B92" s="145"/>
      <c r="C92" s="145"/>
      <c r="D92" s="146"/>
      <c r="E92" s="147"/>
      <c r="F92" s="146"/>
      <c r="G92" s="147"/>
      <c r="H92" s="146"/>
      <c r="I92" s="147"/>
      <c r="J92" s="146"/>
      <c r="K92" s="147"/>
      <c r="L92" s="146"/>
      <c r="M92" s="147"/>
      <c r="N92" s="146"/>
      <c r="O92" s="147"/>
      <c r="P92" s="146"/>
      <c r="Q92" s="147"/>
      <c r="R92" s="146"/>
      <c r="S92" s="147"/>
      <c r="T92" s="146"/>
      <c r="U92" s="147"/>
      <c r="V92" s="146"/>
      <c r="W92" s="147"/>
      <c r="X92" s="146"/>
      <c r="Y92" s="147"/>
      <c r="Z92" s="146"/>
      <c r="AA92" s="147"/>
      <c r="AB92" s="146"/>
      <c r="AC92" s="147"/>
      <c r="AD92" s="146"/>
      <c r="AE92" s="147"/>
      <c r="AF92" s="146"/>
      <c r="AG92" s="147"/>
      <c r="AH92" s="146"/>
      <c r="AI92" s="147"/>
      <c r="AJ92" s="146"/>
      <c r="AK92" s="147"/>
      <c r="AL92" s="146"/>
      <c r="AM92" s="147"/>
      <c r="AN92" s="146"/>
      <c r="AO92" s="147"/>
      <c r="AP92" s="146"/>
      <c r="AQ92" s="147"/>
      <c r="AR92" s="146"/>
      <c r="AS92" s="147"/>
      <c r="AT92" s="146"/>
      <c r="AU92" s="147"/>
      <c r="AV92" s="146"/>
      <c r="AW92" s="147"/>
      <c r="AX92" s="146"/>
      <c r="AY92" s="147"/>
      <c r="AZ92" s="146"/>
      <c r="BA92" s="147"/>
      <c r="BB92" s="146"/>
      <c r="BC92" s="147"/>
      <c r="BD92" s="146">
        <v>64511</v>
      </c>
      <c r="BE92" s="147"/>
      <c r="BF92" s="146">
        <v>68968</v>
      </c>
      <c r="BG92" s="147"/>
      <c r="BH92" s="146">
        <v>61539</v>
      </c>
      <c r="BI92" s="147"/>
      <c r="BJ92" s="304">
        <v>81365.100000000006</v>
      </c>
      <c r="BK92" s="147"/>
      <c r="BL92" s="303">
        <v>81598.600000000006</v>
      </c>
      <c r="BM92" s="147"/>
      <c r="BN92" s="303">
        <v>68480.399999999994</v>
      </c>
      <c r="BO92" s="147"/>
      <c r="BP92" s="303">
        <v>72758.7</v>
      </c>
      <c r="BQ92" s="147"/>
      <c r="BR92" s="245">
        <v>79912</v>
      </c>
      <c r="BS92" s="147">
        <f>RANK(BR92,$BR$17:$BR$153)</f>
        <v>87</v>
      </c>
      <c r="BT92" s="245">
        <v>79360</v>
      </c>
      <c r="BU92" s="147">
        <f>RANK(BT92,$BT$17:$BT$153)</f>
        <v>90</v>
      </c>
      <c r="BX92" s="196">
        <v>79</v>
      </c>
      <c r="BY92" s="197"/>
      <c r="BZ92" s="197" t="s">
        <v>456</v>
      </c>
      <c r="CA92" s="204">
        <v>97339</v>
      </c>
      <c r="CB92" s="204"/>
      <c r="CC92" s="204">
        <v>101366</v>
      </c>
      <c r="CD92" s="204"/>
      <c r="CE92" s="204">
        <v>96747</v>
      </c>
      <c r="CF92" s="204"/>
      <c r="CG92" s="204">
        <v>99116</v>
      </c>
      <c r="CH92" s="204"/>
      <c r="CI92" s="204">
        <v>97316</v>
      </c>
      <c r="CJ92" s="204"/>
      <c r="CK92" s="204">
        <v>125121.60000000001</v>
      </c>
      <c r="CL92" s="204"/>
      <c r="CM92" s="204">
        <v>116691.2</v>
      </c>
      <c r="CN92" s="204"/>
      <c r="CO92" s="207">
        <v>98036.800000000003</v>
      </c>
      <c r="CP92" s="207"/>
      <c r="CQ92" s="207">
        <v>94755.8</v>
      </c>
      <c r="CS92" s="69">
        <v>87</v>
      </c>
      <c r="CT92" s="278" t="s">
        <v>573</v>
      </c>
      <c r="CU92" s="277">
        <v>85983</v>
      </c>
      <c r="CV92" s="277">
        <v>96972</v>
      </c>
      <c r="CW92" s="277">
        <v>93921</v>
      </c>
      <c r="CX92" s="277">
        <v>104921.1</v>
      </c>
      <c r="CY92" s="277">
        <v>105207.3</v>
      </c>
      <c r="CZ92" s="277">
        <v>92550.8</v>
      </c>
      <c r="DA92" s="277">
        <v>100725.7</v>
      </c>
      <c r="DB92" s="277">
        <v>89429</v>
      </c>
      <c r="DC92" s="277">
        <v>84807.2</v>
      </c>
    </row>
    <row r="93" spans="1:108" ht="25.5">
      <c r="A93" s="217" t="s">
        <v>347</v>
      </c>
      <c r="B93" s="145" t="s">
        <v>289</v>
      </c>
      <c r="C93" s="145" t="s">
        <v>359</v>
      </c>
      <c r="D93" s="146"/>
      <c r="E93" s="147" t="e">
        <f>RANK(D93,$D$17:$D$153)</f>
        <v>#N/A</v>
      </c>
      <c r="F93" s="146"/>
      <c r="G93" s="147" t="e">
        <f>RANK(F93,$F$17:$F$153)</f>
        <v>#N/A</v>
      </c>
      <c r="H93" s="146"/>
      <c r="I93" s="147" t="e">
        <f>RANK(H93,$H$17:$H$153)</f>
        <v>#N/A</v>
      </c>
      <c r="J93" s="146"/>
      <c r="K93" s="147" t="e">
        <f>RANK(J93,$J$17:$J$153)</f>
        <v>#N/A</v>
      </c>
      <c r="L93" s="146"/>
      <c r="M93" s="147" t="e">
        <f>RANK(L93,$L$17:$L$153)</f>
        <v>#N/A</v>
      </c>
      <c r="N93" s="146">
        <v>24861</v>
      </c>
      <c r="O93" s="147">
        <f>RANK(N93,$N$17:$N$153)</f>
        <v>73</v>
      </c>
      <c r="P93" s="146">
        <v>39297</v>
      </c>
      <c r="Q93" s="147">
        <f>RANK(P93,$P$17:$P$153)</f>
        <v>51</v>
      </c>
      <c r="R93" s="146">
        <v>25072</v>
      </c>
      <c r="S93" s="147">
        <f>RANK(R93,$R$17:$R$153)</f>
        <v>83</v>
      </c>
      <c r="T93" s="146">
        <v>33214</v>
      </c>
      <c r="U93" s="147">
        <f>RANK(T93,$T$17:$T$153)</f>
        <v>69</v>
      </c>
      <c r="V93" s="146">
        <v>44210</v>
      </c>
      <c r="W93" s="147">
        <f>RANK(V93,$V$17:$V$153)</f>
        <v>60</v>
      </c>
      <c r="X93" s="146">
        <v>45177</v>
      </c>
      <c r="Y93" s="147">
        <f>RANK(X93,$X$17:$X$153)</f>
        <v>60</v>
      </c>
      <c r="Z93" s="146">
        <v>42903</v>
      </c>
      <c r="AA93" s="147">
        <f>RANK(Z93,$Z$17:$Z$153)</f>
        <v>75</v>
      </c>
      <c r="AB93" s="146">
        <v>42619</v>
      </c>
      <c r="AC93" s="147">
        <f>RANK(AB93,$AB$17:$AB$153)</f>
        <v>76</v>
      </c>
      <c r="AD93" s="146">
        <v>47265</v>
      </c>
      <c r="AE93" s="147">
        <f>RANK(AD93,$AD$17:$AD$153)</f>
        <v>71</v>
      </c>
      <c r="AF93" s="146">
        <v>37287</v>
      </c>
      <c r="AG93" s="147">
        <f>RANK(AF93,$AF$17:$AF$153)</f>
        <v>95</v>
      </c>
      <c r="AH93" s="146"/>
      <c r="AI93" s="147" t="e">
        <f>RANK(AH93,$AH$17:$AH$153)</f>
        <v>#N/A</v>
      </c>
      <c r="AJ93" s="146">
        <v>38382</v>
      </c>
      <c r="AK93" s="147">
        <f>RANK(AJ93,$AJ$17:$AJ$153)</f>
        <v>95</v>
      </c>
      <c r="AL93" s="146">
        <v>29871</v>
      </c>
      <c r="AM93" s="147">
        <f>RANK(AL93,$AL$17:$AL$153)</f>
        <v>108</v>
      </c>
      <c r="AN93" s="146">
        <v>21081</v>
      </c>
      <c r="AO93" s="147">
        <f>RANK(AN93,$AN$17:$AN$153)</f>
        <v>119</v>
      </c>
      <c r="AP93" s="146">
        <v>20822</v>
      </c>
      <c r="AQ93" s="147">
        <f>RANK(AP93,$AP$17:$AP$153)</f>
        <v>121</v>
      </c>
      <c r="AR93" s="146">
        <v>22867</v>
      </c>
      <c r="AS93" s="147">
        <f>RANK(AR93,$AR$17:$AR$153)</f>
        <v>123</v>
      </c>
      <c r="AT93" s="146">
        <v>35823</v>
      </c>
      <c r="AU93" s="147">
        <f>RANK(AT93,$AT$17:$AT$153)</f>
        <v>114</v>
      </c>
      <c r="AV93" s="146">
        <v>30997</v>
      </c>
      <c r="AW93" s="147">
        <f>RANK(AV93,$AV$17:$AV$153)</f>
        <v>120</v>
      </c>
      <c r="AX93" s="146">
        <v>29209</v>
      </c>
      <c r="AY93" s="147">
        <f>RANK(AX93,$AX$17:$AX$153)</f>
        <v>120</v>
      </c>
      <c r="AZ93" s="146">
        <v>62680</v>
      </c>
      <c r="BA93" s="147">
        <f>RANK(AZ93,$AZ$17:$AZ$153)</f>
        <v>107</v>
      </c>
      <c r="BB93" s="146">
        <v>81224</v>
      </c>
      <c r="BC93" s="147">
        <f>RANK(BB93,$BB$17:$BB$153)</f>
        <v>88</v>
      </c>
      <c r="BD93" s="146">
        <v>88605</v>
      </c>
      <c r="BE93" s="147">
        <f>RANK(BD93,$BD$17:$BD$153)</f>
        <v>82</v>
      </c>
      <c r="BF93" s="146">
        <v>52432</v>
      </c>
      <c r="BG93" s="147">
        <f>RANK(BF93,$BF$17:$BF$153)</f>
        <v>117</v>
      </c>
      <c r="BH93" s="146">
        <v>61831</v>
      </c>
      <c r="BI93" s="147">
        <f>RANK(BH93,$BH$17:$BH$153)</f>
        <v>114</v>
      </c>
      <c r="BJ93" s="146">
        <v>39224</v>
      </c>
      <c r="BK93" s="147">
        <f>RANK(BJ93,$BJ$17:$BJ$153)</f>
        <v>126</v>
      </c>
      <c r="BL93" s="226"/>
      <c r="BM93" s="147" t="e">
        <f>RANK(BL93,$BL$17:$BL$153)</f>
        <v>#N/A</v>
      </c>
      <c r="BN93" s="226"/>
      <c r="BO93" s="147" t="e">
        <f>RANK(BN93,$BN$17:$BN$153)</f>
        <v>#N/A</v>
      </c>
      <c r="BP93" s="226"/>
      <c r="BQ93" s="147" t="e">
        <f>RANK(BP93,$BP$17:$BP$153)</f>
        <v>#N/A</v>
      </c>
      <c r="BR93" s="245">
        <v>70021.899999999994</v>
      </c>
      <c r="BS93" s="147">
        <f>RANK(BR93,$BR$17:$BR$153)</f>
        <v>96</v>
      </c>
      <c r="BT93" s="245">
        <v>75234.600000000006</v>
      </c>
      <c r="BU93" s="147">
        <f>RANK(BT93,$BT$17:$BT$153)</f>
        <v>98</v>
      </c>
      <c r="BX93" s="196">
        <v>80</v>
      </c>
      <c r="BY93" s="197"/>
      <c r="BZ93" s="197" t="s">
        <v>457</v>
      </c>
      <c r="CA93" s="204">
        <v>53273</v>
      </c>
      <c r="CB93" s="201" t="s">
        <v>384</v>
      </c>
      <c r="CC93" s="204">
        <v>124456</v>
      </c>
      <c r="CD93" s="201" t="s">
        <v>384</v>
      </c>
      <c r="CE93" s="204">
        <v>117860</v>
      </c>
      <c r="CF93" s="201" t="s">
        <v>384</v>
      </c>
      <c r="CG93" s="204">
        <v>70105</v>
      </c>
      <c r="CH93" s="204"/>
      <c r="CI93" s="204">
        <v>104913</v>
      </c>
      <c r="CJ93" s="204"/>
      <c r="CK93" s="204">
        <v>121521</v>
      </c>
      <c r="CL93" s="204"/>
      <c r="CM93" s="204">
        <v>127737.3</v>
      </c>
      <c r="CN93" s="204"/>
      <c r="CO93" s="207">
        <v>100021.3</v>
      </c>
      <c r="CP93" s="207"/>
      <c r="CQ93" s="207">
        <v>92867.1</v>
      </c>
      <c r="CS93" s="69">
        <v>88</v>
      </c>
      <c r="CT93" s="278" t="s">
        <v>574</v>
      </c>
      <c r="CU93" s="277">
        <v>67875</v>
      </c>
      <c r="CV93" s="277">
        <v>72388</v>
      </c>
      <c r="CW93" s="277">
        <v>76534</v>
      </c>
      <c r="CX93" s="277">
        <v>109680.8</v>
      </c>
      <c r="CY93" s="277">
        <v>82698.600000000006</v>
      </c>
      <c r="CZ93" s="277">
        <v>85709.8</v>
      </c>
      <c r="DA93" s="277">
        <v>69539.7</v>
      </c>
      <c r="DB93" s="277">
        <v>72714.100000000006</v>
      </c>
      <c r="DC93" s="277">
        <v>84461.6</v>
      </c>
    </row>
    <row r="94" spans="1:108">
      <c r="A94" s="217" t="s">
        <v>351</v>
      </c>
      <c r="B94" s="145" t="s">
        <v>289</v>
      </c>
      <c r="C94" s="145" t="s">
        <v>359</v>
      </c>
      <c r="D94" s="146"/>
      <c r="E94" s="147"/>
      <c r="F94" s="146"/>
      <c r="G94" s="147"/>
      <c r="H94" s="146"/>
      <c r="I94" s="147"/>
      <c r="J94" s="146"/>
      <c r="K94" s="147"/>
      <c r="L94" s="146"/>
      <c r="M94" s="147"/>
      <c r="N94" s="146"/>
      <c r="O94" s="147"/>
      <c r="P94" s="146"/>
      <c r="Q94" s="147"/>
      <c r="R94" s="146"/>
      <c r="S94" s="147"/>
      <c r="T94" s="146"/>
      <c r="U94" s="147"/>
      <c r="V94" s="146"/>
      <c r="W94" s="147"/>
      <c r="X94" s="146"/>
      <c r="Y94" s="147"/>
      <c r="Z94" s="146"/>
      <c r="AA94" s="147"/>
      <c r="AB94" s="146"/>
      <c r="AC94" s="147"/>
      <c r="AD94" s="146"/>
      <c r="AE94" s="147"/>
      <c r="AF94" s="146"/>
      <c r="AG94" s="147"/>
      <c r="AH94" s="146"/>
      <c r="AI94" s="147"/>
      <c r="AJ94" s="146"/>
      <c r="AK94" s="147"/>
      <c r="AL94" s="146">
        <v>8351</v>
      </c>
      <c r="AM94" s="147">
        <f>RANK(AL94,$AL$17:$AL$153)</f>
        <v>132</v>
      </c>
      <c r="AN94" s="146">
        <v>4625</v>
      </c>
      <c r="AO94" s="147">
        <f>RANK(AN94,$AN$17:$AN$153)</f>
        <v>132</v>
      </c>
      <c r="AP94" s="146">
        <v>7505</v>
      </c>
      <c r="AQ94" s="147">
        <f>RANK(AP94,$AP$17:$AP$153)</f>
        <v>132</v>
      </c>
      <c r="AR94" s="146">
        <v>11022</v>
      </c>
      <c r="AS94" s="147">
        <f>RANK(AR94,$AR$17:$AR$153)</f>
        <v>131</v>
      </c>
      <c r="AT94" s="146">
        <v>12196</v>
      </c>
      <c r="AU94" s="147">
        <f>RANK(AT94,$AT$17:$AT$153)</f>
        <v>125</v>
      </c>
      <c r="AV94" s="146">
        <v>37097</v>
      </c>
      <c r="AW94" s="147">
        <f>RANK(AV94,$AV$17:$AV$153)</f>
        <v>115</v>
      </c>
      <c r="AX94" s="146">
        <v>53231</v>
      </c>
      <c r="AY94" s="147">
        <f>RANK(AX94,$AX$17:$AX$153)</f>
        <v>111</v>
      </c>
      <c r="AZ94" s="146">
        <v>75891</v>
      </c>
      <c r="BA94" s="147">
        <f>RANK(AZ94,$AZ$17:$AZ$153)</f>
        <v>93</v>
      </c>
      <c r="BB94" s="146">
        <v>75784</v>
      </c>
      <c r="BC94" s="147">
        <f>RANK(BB94,$BB$17:$BB$153)</f>
        <v>97</v>
      </c>
      <c r="BD94" s="146">
        <v>89980</v>
      </c>
      <c r="BE94" s="147">
        <f>RANK(BD94,$BD$17:$BD$153)</f>
        <v>79</v>
      </c>
      <c r="BF94" s="146">
        <v>74914</v>
      </c>
      <c r="BG94" s="147">
        <f>RANK(BF94,$BF$17:$BF$153)</f>
        <v>97</v>
      </c>
      <c r="BH94" s="146">
        <v>48809</v>
      </c>
      <c r="BI94" s="147">
        <f>RANK(BH94,$BH$17:$BH$153)</f>
        <v>126</v>
      </c>
      <c r="BJ94" s="146">
        <v>67604</v>
      </c>
      <c r="BK94" s="147">
        <f>RANK(BJ94,$BJ$17:$BJ$153)</f>
        <v>114</v>
      </c>
      <c r="BL94" s="173">
        <v>92906.3</v>
      </c>
      <c r="BM94" s="147">
        <f>RANK(BL94,$BL$17:$BL$153)</f>
        <v>94</v>
      </c>
      <c r="BN94" s="238">
        <v>63289.1</v>
      </c>
      <c r="BO94" s="147">
        <f>RANK(BN94,$BN$17:$BN$153)</f>
        <v>101</v>
      </c>
      <c r="BP94" s="238">
        <v>74234.7</v>
      </c>
      <c r="BQ94" s="147">
        <f>RANK(BP94,$BP$17:$BP$153)</f>
        <v>99</v>
      </c>
      <c r="BR94" s="245">
        <v>71496.600000000006</v>
      </c>
      <c r="BS94" s="147">
        <f>RANK(BR94,$BR$17:$BR$153)</f>
        <v>95</v>
      </c>
      <c r="BT94" s="245">
        <v>74264.899999999994</v>
      </c>
      <c r="BU94" s="147">
        <f>RANK(BT94,$BT$17:$BT$153)</f>
        <v>99</v>
      </c>
      <c r="BX94" s="196"/>
      <c r="BY94" s="197"/>
      <c r="BZ94" s="197" t="s">
        <v>375</v>
      </c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  <c r="CK94" s="205"/>
      <c r="CL94" s="205"/>
      <c r="CM94" s="205"/>
      <c r="CN94" s="205"/>
      <c r="CO94" s="205"/>
      <c r="CP94" s="205"/>
      <c r="CQ94" s="205"/>
      <c r="CS94" s="69">
        <v>89</v>
      </c>
      <c r="CT94" s="278" t="s">
        <v>575</v>
      </c>
      <c r="CU94" s="277">
        <v>107403</v>
      </c>
      <c r="CV94" s="277">
        <v>93157</v>
      </c>
      <c r="CW94" s="277">
        <v>97864</v>
      </c>
      <c r="CX94" s="277">
        <v>110152.6</v>
      </c>
      <c r="CY94" s="277">
        <v>108283.8</v>
      </c>
      <c r="CZ94" s="277">
        <v>93442.4</v>
      </c>
      <c r="DA94" s="277">
        <v>87410.1</v>
      </c>
      <c r="DB94" s="277">
        <v>76115.7</v>
      </c>
      <c r="DC94" s="277">
        <v>79903.399999999994</v>
      </c>
    </row>
    <row r="95" spans="1:108">
      <c r="A95" s="217" t="s">
        <v>20</v>
      </c>
      <c r="B95" s="145" t="s">
        <v>289</v>
      </c>
      <c r="C95" s="145" t="s">
        <v>359</v>
      </c>
      <c r="D95" s="146"/>
      <c r="E95" s="147" t="e">
        <f>RANK(D95,$D$17:$D$153)</f>
        <v>#N/A</v>
      </c>
      <c r="F95" s="146"/>
      <c r="G95" s="147" t="e">
        <f>RANK(F95,$F$17:$F$153)</f>
        <v>#N/A</v>
      </c>
      <c r="H95" s="146"/>
      <c r="I95" s="147" t="e">
        <f>RANK(H95,$H$17:$H$153)</f>
        <v>#N/A</v>
      </c>
      <c r="J95" s="146"/>
      <c r="K95" s="147" t="e">
        <f>RANK(J95,$J$17:$J$153)</f>
        <v>#N/A</v>
      </c>
      <c r="L95" s="146"/>
      <c r="M95" s="147" t="e">
        <f>RANK(L95,$L$17:$L$153)</f>
        <v>#N/A</v>
      </c>
      <c r="N95" s="146">
        <v>22067</v>
      </c>
      <c r="O95" s="147">
        <f>RANK(N95,$N$17:$N$153)</f>
        <v>82</v>
      </c>
      <c r="P95" s="146">
        <v>21812</v>
      </c>
      <c r="Q95" s="147">
        <f>RANK(P95,$P$17:$P$153)</f>
        <v>85</v>
      </c>
      <c r="R95" s="146">
        <v>25170</v>
      </c>
      <c r="S95" s="147">
        <f>RANK(R95,$R$17:$R$153)</f>
        <v>81</v>
      </c>
      <c r="T95" s="146">
        <v>26696</v>
      </c>
      <c r="U95" s="147">
        <f>RANK(T95,$T$17:$T$153)</f>
        <v>85</v>
      </c>
      <c r="V95" s="146">
        <v>43219</v>
      </c>
      <c r="W95" s="147">
        <f>RANK(V95,$V$17:$V$153)</f>
        <v>63</v>
      </c>
      <c r="X95" s="146">
        <v>52713</v>
      </c>
      <c r="Y95" s="147">
        <f>RANK(X95,$X$17:$X$153)</f>
        <v>52</v>
      </c>
      <c r="Z95" s="146">
        <v>52338</v>
      </c>
      <c r="AA95" s="147">
        <f>RANK(Z95,$Z$17:$Z$153)</f>
        <v>56</v>
      </c>
      <c r="AB95" s="146">
        <v>50617</v>
      </c>
      <c r="AC95" s="147">
        <f>RANK(AB95,$AB$17:$AB$153)</f>
        <v>64</v>
      </c>
      <c r="AD95" s="146">
        <v>38862</v>
      </c>
      <c r="AE95" s="147">
        <f>RANK(AD95,$AD$17:$AD$153)</f>
        <v>85</v>
      </c>
      <c r="AF95" s="146">
        <v>38400</v>
      </c>
      <c r="AG95" s="147">
        <f>RANK(AF95,$AF$17:$AF$153)</f>
        <v>91</v>
      </c>
      <c r="AH95" s="146">
        <v>37041</v>
      </c>
      <c r="AI95" s="147">
        <f>RANK(AH95,$AH$17:$AH$153)</f>
        <v>90</v>
      </c>
      <c r="AJ95" s="146">
        <v>29385</v>
      </c>
      <c r="AK95" s="147">
        <f>RANK(AJ95,$AJ$17:$AJ$153)</f>
        <v>105</v>
      </c>
      <c r="AL95" s="146">
        <v>34676</v>
      </c>
      <c r="AM95" s="147">
        <f>RANK(AL95,$AL$17:$AL$153)</f>
        <v>105</v>
      </c>
      <c r="AN95" s="146">
        <v>43979</v>
      </c>
      <c r="AO95" s="147">
        <f>RANK(AN95,$AN$17:$AN$153)</f>
        <v>92</v>
      </c>
      <c r="AP95" s="146">
        <v>42234</v>
      </c>
      <c r="AQ95" s="147">
        <f>RANK(AP95,$AP$17:$AP$153)</f>
        <v>104</v>
      </c>
      <c r="AR95" s="146">
        <v>50554</v>
      </c>
      <c r="AS95" s="147">
        <f>RANK(AR95,$AR$17:$AR$153)</f>
        <v>99</v>
      </c>
      <c r="AT95" s="146">
        <v>31904</v>
      </c>
      <c r="AU95" s="147">
        <f>RANK(AT95,$AT$17:$AT$153)</f>
        <v>116</v>
      </c>
      <c r="AV95" s="146">
        <v>65594</v>
      </c>
      <c r="AW95" s="147">
        <f>RANK(AV95,$AV$17:$AV$153)</f>
        <v>98</v>
      </c>
      <c r="AX95" s="146">
        <v>84367</v>
      </c>
      <c r="AY95" s="147">
        <f>RANK(AX95,$AX$17:$AX$153)</f>
        <v>83</v>
      </c>
      <c r="AZ95" s="146">
        <v>64541</v>
      </c>
      <c r="BA95" s="147">
        <f>RANK(AZ95,$AZ$17:$AZ$153)</f>
        <v>105</v>
      </c>
      <c r="BB95" s="146">
        <v>59266</v>
      </c>
      <c r="BC95" s="147">
        <f>RANK(BB95,$BB$17:$BB$153)</f>
        <v>109</v>
      </c>
      <c r="BD95" s="146">
        <v>70790</v>
      </c>
      <c r="BE95" s="147">
        <f>RANK(BD95,$BD$17:$BD$153)</f>
        <v>101</v>
      </c>
      <c r="BF95" s="146">
        <v>84997</v>
      </c>
      <c r="BG95" s="147">
        <f>RANK(BF95,$BF$17:$BF$153)</f>
        <v>85</v>
      </c>
      <c r="BH95" s="146">
        <v>77690</v>
      </c>
      <c r="BI95" s="147">
        <f>RANK(BH95,$BH$17:$BH$153)</f>
        <v>104</v>
      </c>
      <c r="BJ95" s="146">
        <v>64948</v>
      </c>
      <c r="BK95" s="147">
        <f>RANK(BJ95,$BJ$17:$BJ$153)</f>
        <v>116</v>
      </c>
      <c r="BL95" s="173">
        <v>89033.1</v>
      </c>
      <c r="BM95" s="147">
        <f>RANK(BL95,$BL$17:$BL$153)</f>
        <v>96</v>
      </c>
      <c r="BN95" s="226"/>
      <c r="BO95" s="147" t="e">
        <f>RANK(BN95,$BN$17:$BN$153)</f>
        <v>#N/A</v>
      </c>
      <c r="BP95" s="226"/>
      <c r="BQ95" s="147" t="e">
        <f>RANK(BP95,$BP$17:$BP$153)</f>
        <v>#N/A</v>
      </c>
      <c r="BR95" s="245"/>
      <c r="BS95" s="147" t="e">
        <f>RANK(BR95,$BR$17:$BR$153)</f>
        <v>#N/A</v>
      </c>
      <c r="BT95" s="245"/>
      <c r="BU95" s="147" t="e">
        <f>RANK(BT95,$BT$17:$BT$153)</f>
        <v>#N/A</v>
      </c>
      <c r="BX95" s="196">
        <v>81</v>
      </c>
      <c r="BY95" s="197"/>
      <c r="BZ95" s="197" t="s">
        <v>458</v>
      </c>
      <c r="CA95" s="204">
        <v>78292</v>
      </c>
      <c r="CB95" s="204"/>
      <c r="CC95" s="204">
        <v>83460</v>
      </c>
      <c r="CD95" s="204"/>
      <c r="CE95" s="204">
        <v>70290</v>
      </c>
      <c r="CF95" s="204"/>
      <c r="CG95" s="204">
        <v>70247</v>
      </c>
      <c r="CH95" s="201" t="s">
        <v>384</v>
      </c>
      <c r="CI95" s="204">
        <v>93964</v>
      </c>
      <c r="CJ95" s="201" t="s">
        <v>384</v>
      </c>
      <c r="CK95" s="204">
        <v>128721</v>
      </c>
      <c r="CL95" s="204"/>
      <c r="CM95" s="204">
        <v>118098.1</v>
      </c>
      <c r="CN95" s="204"/>
      <c r="CO95" s="207">
        <v>79493</v>
      </c>
      <c r="CP95" s="207"/>
      <c r="CQ95" s="207">
        <v>91127.7</v>
      </c>
      <c r="CS95" s="69">
        <v>90</v>
      </c>
      <c r="CT95" s="278" t="s">
        <v>576</v>
      </c>
      <c r="CU95" s="277">
        <v>64511</v>
      </c>
      <c r="CV95" s="277">
        <v>68968</v>
      </c>
      <c r="CW95" s="277">
        <v>61539</v>
      </c>
      <c r="CX95" s="277">
        <v>81365.100000000006</v>
      </c>
      <c r="CY95" s="277">
        <v>81598.600000000006</v>
      </c>
      <c r="CZ95" s="277">
        <v>68480.399999999994</v>
      </c>
      <c r="DA95" s="277">
        <v>72758.7</v>
      </c>
      <c r="DB95" s="280">
        <v>79912</v>
      </c>
      <c r="DC95" s="280">
        <v>79360</v>
      </c>
    </row>
    <row r="96" spans="1:108">
      <c r="A96" s="217" t="s">
        <v>250</v>
      </c>
      <c r="B96" s="145" t="s">
        <v>289</v>
      </c>
      <c r="C96" s="145" t="s">
        <v>359</v>
      </c>
      <c r="D96" s="146"/>
      <c r="E96" s="147" t="e">
        <f>RANK(D96,$D$17:$D$153)</f>
        <v>#N/A</v>
      </c>
      <c r="F96" s="146"/>
      <c r="G96" s="147" t="e">
        <f>RANK(F96,$F$17:$F$153)</f>
        <v>#N/A</v>
      </c>
      <c r="H96" s="146"/>
      <c r="I96" s="147" t="e">
        <f>RANK(H96,$H$17:$H$153)</f>
        <v>#N/A</v>
      </c>
      <c r="J96" s="146"/>
      <c r="K96" s="147" t="e">
        <f>RANK(J96,$J$17:$J$153)</f>
        <v>#N/A</v>
      </c>
      <c r="L96" s="146"/>
      <c r="M96" s="147" t="e">
        <f>RANK(L96,$L$17:$L$153)</f>
        <v>#N/A</v>
      </c>
      <c r="N96" s="146"/>
      <c r="O96" s="147" t="e">
        <f>RANK(N96,$N$17:$N$153)</f>
        <v>#N/A</v>
      </c>
      <c r="P96" s="146"/>
      <c r="Q96" s="147" t="e">
        <f>RANK(P96,$P$17:$P$153)</f>
        <v>#N/A</v>
      </c>
      <c r="R96" s="146"/>
      <c r="S96" s="147" t="e">
        <f>RANK(R96,$R$17:$R$153)</f>
        <v>#N/A</v>
      </c>
      <c r="T96" s="146"/>
      <c r="U96" s="147" t="e">
        <f>RANK(T96,$T$17:$T$153)</f>
        <v>#N/A</v>
      </c>
      <c r="V96" s="146"/>
      <c r="W96" s="147" t="e">
        <f>RANK(V96,$V$17:$V$153)</f>
        <v>#N/A</v>
      </c>
      <c r="X96" s="146"/>
      <c r="Y96" s="147" t="e">
        <f>RANK(X96,$X$17:$X$153)</f>
        <v>#N/A</v>
      </c>
      <c r="Z96" s="146">
        <v>4822</v>
      </c>
      <c r="AA96" s="147">
        <f>RANK(Z96,$Z$17:$Z$153)</f>
        <v>122</v>
      </c>
      <c r="AB96" s="146">
        <v>5688</v>
      </c>
      <c r="AC96" s="147">
        <f>RANK(AB96,$AB$17:$AB$153)</f>
        <v>133</v>
      </c>
      <c r="AD96" s="146">
        <v>1297</v>
      </c>
      <c r="AE96" s="147">
        <f>RANK(AD96,$AD$17:$AD$153)</f>
        <v>133</v>
      </c>
      <c r="AF96" s="146">
        <v>4012</v>
      </c>
      <c r="AG96" s="147">
        <f>RANK(AF96,$AF$17:$AF$153)</f>
        <v>133</v>
      </c>
      <c r="AH96" s="146">
        <v>16324</v>
      </c>
      <c r="AI96" s="147">
        <f>RANK(AH96,$AH$17:$AH$153)</f>
        <v>115</v>
      </c>
      <c r="AJ96" s="146">
        <v>22544</v>
      </c>
      <c r="AK96" s="147">
        <f>RANK(AJ96,$AJ$17:$AJ$153)</f>
        <v>114</v>
      </c>
      <c r="AL96" s="146">
        <v>16361</v>
      </c>
      <c r="AM96" s="147">
        <f>RANK(AL96,$AL$17:$AL$153)</f>
        <v>123</v>
      </c>
      <c r="AN96" s="146">
        <v>81834</v>
      </c>
      <c r="AO96" s="147">
        <f>RANK(AN96,$AN$17:$AN$153)</f>
        <v>55</v>
      </c>
      <c r="AP96" s="146">
        <v>87969</v>
      </c>
      <c r="AQ96" s="147">
        <f>RANK(AP96,$AP$17:$AP$153)</f>
        <v>58</v>
      </c>
      <c r="AR96" s="146">
        <v>87305</v>
      </c>
      <c r="AS96" s="147">
        <f>RANK(AR96,$AR$17:$AR$153)</f>
        <v>63</v>
      </c>
      <c r="AT96" s="146">
        <v>89752</v>
      </c>
      <c r="AU96" s="147">
        <f>RANK(AT96,$AT$17:$AT$153)</f>
        <v>67</v>
      </c>
      <c r="AV96" s="146">
        <v>85929</v>
      </c>
      <c r="AW96" s="147">
        <f>RANK(AV96,$AV$17:$AV$153)</f>
        <v>77</v>
      </c>
      <c r="AX96" s="146">
        <v>107588</v>
      </c>
      <c r="AY96" s="147">
        <f>RANK(AX96,$AX$17:$AX$153)</f>
        <v>65</v>
      </c>
      <c r="AZ96" s="146">
        <v>108100</v>
      </c>
      <c r="BA96" s="147">
        <f>RANK(AZ96,$AZ$17:$AZ$153)</f>
        <v>63</v>
      </c>
      <c r="BB96" s="146">
        <v>113585</v>
      </c>
      <c r="BC96" s="147">
        <f>RANK(BB96,$BB$17:$BB$153)</f>
        <v>65</v>
      </c>
      <c r="BD96" s="146">
        <v>126629</v>
      </c>
      <c r="BE96" s="147">
        <f>RANK(BD96,$BD$17:$BD$153)</f>
        <v>55</v>
      </c>
      <c r="BF96" s="146">
        <v>39273</v>
      </c>
      <c r="BG96" s="147">
        <f>RANK(BF96,$BF$17:$BF$153)</f>
        <v>124</v>
      </c>
      <c r="BH96" s="146">
        <v>121608</v>
      </c>
      <c r="BI96" s="147">
        <f>RANK(BH96,$BH$17:$BH$153)</f>
        <v>61</v>
      </c>
      <c r="BJ96" s="146">
        <v>147435</v>
      </c>
      <c r="BK96" s="147">
        <f>RANK(BJ96,$BJ$17:$BJ$153)</f>
        <v>64</v>
      </c>
      <c r="BL96" s="226"/>
      <c r="BM96" s="147" t="e">
        <f>RANK(BL96,$BL$17:$BL$153)</f>
        <v>#N/A</v>
      </c>
      <c r="BN96" s="226"/>
      <c r="BO96" s="147" t="e">
        <f>RANK(BN96,$BN$17:$BN$153)</f>
        <v>#N/A</v>
      </c>
      <c r="BP96" s="226"/>
      <c r="BQ96" s="147" t="e">
        <f>RANK(BP96,$BP$17:$BP$153)</f>
        <v>#N/A</v>
      </c>
      <c r="BR96" s="245"/>
      <c r="BS96" s="147" t="e">
        <f>RANK(BR96,$BR$17:$BR$153)</f>
        <v>#N/A</v>
      </c>
      <c r="BT96" s="245"/>
      <c r="BU96" s="147" t="e">
        <f>RANK(BT96,$BT$17:$BT$153)</f>
        <v>#N/A</v>
      </c>
      <c r="BX96" s="196">
        <v>82</v>
      </c>
      <c r="BY96" s="197"/>
      <c r="BZ96" s="197" t="s">
        <v>459</v>
      </c>
      <c r="CA96" s="204">
        <v>99100</v>
      </c>
      <c r="CB96" s="204"/>
      <c r="CC96" s="204">
        <v>114647</v>
      </c>
      <c r="CD96" s="204"/>
      <c r="CE96" s="204">
        <v>106778</v>
      </c>
      <c r="CF96" s="204"/>
      <c r="CG96" s="204">
        <v>100157</v>
      </c>
      <c r="CH96" s="204"/>
      <c r="CI96" s="204">
        <v>112377</v>
      </c>
      <c r="CJ96" s="204"/>
      <c r="CK96" s="204">
        <v>119748</v>
      </c>
      <c r="CL96" s="204"/>
      <c r="CM96" s="204">
        <v>102646.2</v>
      </c>
      <c r="CN96" s="204"/>
      <c r="CO96" s="207">
        <v>84870.6</v>
      </c>
      <c r="CP96" s="207"/>
      <c r="CQ96" s="207">
        <v>90967.6</v>
      </c>
      <c r="CS96" s="69">
        <v>91</v>
      </c>
      <c r="CT96" s="278" t="s">
        <v>577</v>
      </c>
      <c r="CU96" s="277">
        <v>106778</v>
      </c>
      <c r="CV96" s="277">
        <v>100157</v>
      </c>
      <c r="CW96" s="277">
        <v>112377</v>
      </c>
      <c r="CX96" s="277">
        <v>119748</v>
      </c>
      <c r="CY96" s="277">
        <v>102646.2</v>
      </c>
      <c r="CZ96" s="277">
        <v>84870.6</v>
      </c>
      <c r="DA96" s="277">
        <v>90967.6</v>
      </c>
      <c r="DB96" s="277">
        <v>81975.899999999994</v>
      </c>
      <c r="DC96" s="277">
        <v>78975.199999999997</v>
      </c>
    </row>
    <row r="97" spans="1:107">
      <c r="A97" s="217" t="s">
        <v>234</v>
      </c>
      <c r="B97" s="145" t="s">
        <v>289</v>
      </c>
      <c r="C97" s="145" t="s">
        <v>359</v>
      </c>
      <c r="D97" s="146"/>
      <c r="E97" s="147" t="e">
        <f>RANK(D97,$D$17:$D$153)</f>
        <v>#N/A</v>
      </c>
      <c r="F97" s="146"/>
      <c r="G97" s="147" t="e">
        <f>RANK(F97,$F$17:$F$153)</f>
        <v>#N/A</v>
      </c>
      <c r="H97" s="146"/>
      <c r="I97" s="147" t="e">
        <f>RANK(H97,$H$17:$H$153)</f>
        <v>#N/A</v>
      </c>
      <c r="J97" s="146"/>
      <c r="K97" s="147" t="e">
        <f>RANK(J97,$J$17:$J$153)</f>
        <v>#N/A</v>
      </c>
      <c r="L97" s="146"/>
      <c r="M97" s="147" t="e">
        <f>RANK(L97,$L$17:$L$153)</f>
        <v>#N/A</v>
      </c>
      <c r="N97" s="146"/>
      <c r="O97" s="147" t="e">
        <f>RANK(N97,$N$17:$N$153)</f>
        <v>#N/A</v>
      </c>
      <c r="P97" s="146">
        <v>11136</v>
      </c>
      <c r="Q97" s="147">
        <f>RANK(P97,$P$17:$P$153)</f>
        <v>110</v>
      </c>
      <c r="R97" s="146">
        <v>13819</v>
      </c>
      <c r="S97" s="147">
        <f>RANK(R97,$R$17:$R$153)</f>
        <v>107</v>
      </c>
      <c r="T97" s="146"/>
      <c r="U97" s="147" t="e">
        <f>RANK(T97,$T$17:$T$153)</f>
        <v>#N/A</v>
      </c>
      <c r="V97" s="146"/>
      <c r="W97" s="147" t="e">
        <f>RANK(V97,$V$17:$V$153)</f>
        <v>#N/A</v>
      </c>
      <c r="X97" s="146"/>
      <c r="Y97" s="147" t="e">
        <f>RANK(X97,$X$17:$X$153)</f>
        <v>#N/A</v>
      </c>
      <c r="Z97" s="146"/>
      <c r="AA97" s="147" t="e">
        <f>RANK(Z97,$Z$17:$Z$153)</f>
        <v>#N/A</v>
      </c>
      <c r="AB97" s="146">
        <v>25653</v>
      </c>
      <c r="AC97" s="147">
        <f>RANK(AB97,$AB$17:$AB$153)</f>
        <v>104</v>
      </c>
      <c r="AD97" s="146">
        <v>31738</v>
      </c>
      <c r="AE97" s="147">
        <f>RANK(AD97,$AD$17:$AD$153)</f>
        <v>98</v>
      </c>
      <c r="AF97" s="146">
        <v>31747</v>
      </c>
      <c r="AG97" s="147">
        <f>RANK(AF97,$AF$17:$AF$153)</f>
        <v>100</v>
      </c>
      <c r="AH97" s="146"/>
      <c r="AI97" s="147" t="e">
        <f>RANK(AH97,$AH$17:$AH$153)</f>
        <v>#N/A</v>
      </c>
      <c r="AJ97" s="146"/>
      <c r="AK97" s="147" t="e">
        <f>RANK(AJ97,$AJ$17:$AJ$153)</f>
        <v>#N/A</v>
      </c>
      <c r="AL97" s="146"/>
      <c r="AM97" s="147" t="e">
        <f>RANK(AL97,$AL$17:$AL$153)</f>
        <v>#N/A</v>
      </c>
      <c r="AN97" s="146"/>
      <c r="AO97" s="147" t="e">
        <f>RANK(AN97,$AN$17:$AN$153)</f>
        <v>#N/A</v>
      </c>
      <c r="AP97" s="146"/>
      <c r="AQ97" s="147" t="e">
        <f>RANK(AP97,$AP$17:$AP$153)</f>
        <v>#N/A</v>
      </c>
      <c r="AR97" s="146"/>
      <c r="AS97" s="147" t="e">
        <f>RANK(AR97,$AR$17:$AR$153)</f>
        <v>#N/A</v>
      </c>
      <c r="AT97" s="146"/>
      <c r="AU97" s="147" t="e">
        <f>RANK(AT97,$AT$17:$AT$153)</f>
        <v>#N/A</v>
      </c>
      <c r="AV97" s="146"/>
      <c r="AW97" s="147" t="e">
        <f>RANK(AV97,$AV$17:$AV$153)</f>
        <v>#N/A</v>
      </c>
      <c r="AX97" s="146"/>
      <c r="AY97" s="147" t="e">
        <f>RANK(AX97,$AX$17:$AX$153)</f>
        <v>#N/A</v>
      </c>
      <c r="AZ97" s="146">
        <v>59402</v>
      </c>
      <c r="BA97" s="147">
        <f>RANK(AZ97,$AZ$17:$AZ$153)</f>
        <v>110</v>
      </c>
      <c r="BB97" s="146">
        <v>57419</v>
      </c>
      <c r="BC97" s="147">
        <f>RANK(BB97,$BB$17:$BB$153)</f>
        <v>111</v>
      </c>
      <c r="BD97" s="146">
        <v>49491</v>
      </c>
      <c r="BE97" s="147">
        <f>RANK(BD97,$BD$17:$BD$153)</f>
        <v>118</v>
      </c>
      <c r="BF97" s="146">
        <v>55717</v>
      </c>
      <c r="BG97" s="147">
        <f>RANK(BF97,$BF$17:$BF$153)</f>
        <v>114</v>
      </c>
      <c r="BH97" s="146">
        <v>71812</v>
      </c>
      <c r="BI97" s="147">
        <f>RANK(BH97,$BH$17:$BH$153)</f>
        <v>106</v>
      </c>
      <c r="BJ97" s="146">
        <v>81085</v>
      </c>
      <c r="BK97" s="147">
        <f>RANK(BJ97,$BJ$17:$BJ$153)</f>
        <v>108</v>
      </c>
      <c r="BL97" s="226"/>
      <c r="BM97" s="147" t="e">
        <f>RANK(BL97,$BL$17:$BL$153)</f>
        <v>#N/A</v>
      </c>
      <c r="BN97" s="226"/>
      <c r="BO97" s="147" t="e">
        <f>RANK(BN97,$BN$17:$BN$153)</f>
        <v>#N/A</v>
      </c>
      <c r="BP97" s="226"/>
      <c r="BQ97" s="147" t="e">
        <f>RANK(BP97,$BP$17:$BP$153)</f>
        <v>#N/A</v>
      </c>
      <c r="BR97" s="245"/>
      <c r="BS97" s="147" t="e">
        <f>RANK(BR97,$BR$17:$BR$153)</f>
        <v>#N/A</v>
      </c>
      <c r="BT97" s="245"/>
      <c r="BU97" s="147" t="e">
        <f>RANK(BT97,$BT$17:$BT$153)</f>
        <v>#N/A</v>
      </c>
      <c r="BX97" s="196">
        <v>83</v>
      </c>
      <c r="BY97" s="197"/>
      <c r="BZ97" s="197" t="s">
        <v>460</v>
      </c>
      <c r="CA97" s="204">
        <v>85694</v>
      </c>
      <c r="CB97" s="204"/>
      <c r="CC97" s="204">
        <v>91298</v>
      </c>
      <c r="CD97" s="204"/>
      <c r="CE97" s="204">
        <v>78587</v>
      </c>
      <c r="CF97" s="204"/>
      <c r="CG97" s="204">
        <v>89358</v>
      </c>
      <c r="CH97" s="204"/>
      <c r="CI97" s="204">
        <v>94796</v>
      </c>
      <c r="CJ97" s="204"/>
      <c r="CK97" s="204">
        <v>126785.9</v>
      </c>
      <c r="CL97" s="204"/>
      <c r="CM97" s="204">
        <v>106385.5</v>
      </c>
      <c r="CN97" s="204"/>
      <c r="CO97" s="207">
        <v>100326</v>
      </c>
      <c r="CP97" s="207"/>
      <c r="CQ97" s="207">
        <v>90065.3</v>
      </c>
      <c r="CS97" s="69">
        <v>92</v>
      </c>
      <c r="CT97" s="278" t="s">
        <v>578</v>
      </c>
      <c r="CU97" s="277">
        <v>79394</v>
      </c>
      <c r="CV97" s="277">
        <v>73667</v>
      </c>
      <c r="CW97" s="277">
        <v>67525</v>
      </c>
      <c r="CX97" s="277">
        <v>91701.5</v>
      </c>
      <c r="CY97" s="277">
        <v>80007.600000000006</v>
      </c>
      <c r="CZ97" s="277">
        <v>68708.2</v>
      </c>
      <c r="DA97" s="277">
        <v>77571.5</v>
      </c>
      <c r="DB97" s="277">
        <v>69578.100000000006</v>
      </c>
      <c r="DC97" s="277">
        <v>77850.7</v>
      </c>
    </row>
    <row r="98" spans="1:107">
      <c r="A98" s="217" t="s">
        <v>140</v>
      </c>
      <c r="B98" s="145" t="s">
        <v>289</v>
      </c>
      <c r="C98" s="244" t="s">
        <v>359</v>
      </c>
      <c r="D98" s="157"/>
      <c r="E98" s="245" t="e">
        <f>RANK(D98,$D$17:$D$153)</f>
        <v>#N/A</v>
      </c>
      <c r="F98" s="157"/>
      <c r="G98" s="245" t="e">
        <f>RANK(F98,$F$17:$F$153)</f>
        <v>#N/A</v>
      </c>
      <c r="H98" s="157"/>
      <c r="I98" s="245" t="e">
        <f>RANK(H98,$H$17:$H$153)</f>
        <v>#N/A</v>
      </c>
      <c r="J98" s="157"/>
      <c r="K98" s="245" t="e">
        <f>RANK(J98,$J$17:$J$153)</f>
        <v>#N/A</v>
      </c>
      <c r="L98" s="157"/>
      <c r="M98" s="245" t="e">
        <f>RANK(L98,$L$17:$L$153)</f>
        <v>#N/A</v>
      </c>
      <c r="N98" s="157">
        <v>17381</v>
      </c>
      <c r="O98" s="245">
        <f>RANK(N98,$N$17:$N$153)</f>
        <v>95</v>
      </c>
      <c r="P98" s="157">
        <v>17041</v>
      </c>
      <c r="Q98" s="245">
        <f>RANK(P98,$P$17:$P$153)</f>
        <v>96</v>
      </c>
      <c r="R98" s="157"/>
      <c r="S98" s="245" t="e">
        <f>RANK(R98,$R$17:$R$153)</f>
        <v>#N/A</v>
      </c>
      <c r="T98" s="157"/>
      <c r="U98" s="245" t="e">
        <f>RANK(T98,$T$17:$T$153)</f>
        <v>#N/A</v>
      </c>
      <c r="V98" s="157"/>
      <c r="W98" s="245" t="e">
        <f>RANK(V98,$V$17:$V$153)</f>
        <v>#N/A</v>
      </c>
      <c r="X98" s="157"/>
      <c r="Y98" s="245" t="e">
        <f>RANK(X98,$X$17:$X$153)</f>
        <v>#N/A</v>
      </c>
      <c r="Z98" s="157"/>
      <c r="AA98" s="245" t="e">
        <f>RANK(Z98,$Z$17:$Z$153)</f>
        <v>#N/A</v>
      </c>
      <c r="AB98" s="157">
        <v>28863</v>
      </c>
      <c r="AC98" s="245">
        <f>RANK(AB98,$AB$17:$AB$153)</f>
        <v>102</v>
      </c>
      <c r="AD98" s="157">
        <v>29541</v>
      </c>
      <c r="AE98" s="245">
        <f>RANK(AD98,$AD$17:$AD$153)</f>
        <v>100</v>
      </c>
      <c r="AF98" s="157">
        <v>30619</v>
      </c>
      <c r="AG98" s="245">
        <f>RANK(AF98,$AF$17:$AF$153)</f>
        <v>102</v>
      </c>
      <c r="AH98" s="157"/>
      <c r="AI98" s="245" t="e">
        <f>RANK(AH98,$AH$17:$AH$153)</f>
        <v>#N/A</v>
      </c>
      <c r="AJ98" s="157"/>
      <c r="AK98" s="245" t="e">
        <f>RANK(AJ98,$AJ$17:$AJ$153)</f>
        <v>#N/A</v>
      </c>
      <c r="AL98" s="157">
        <v>106732</v>
      </c>
      <c r="AM98" s="245">
        <f>RANK(AL98,$AL$17:$AL$153)</f>
        <v>34</v>
      </c>
      <c r="AN98" s="157">
        <v>108281</v>
      </c>
      <c r="AO98" s="245">
        <f>RANK(AN98,$AN$17:$AN$153)</f>
        <v>39</v>
      </c>
      <c r="AP98" s="157">
        <v>118189</v>
      </c>
      <c r="AQ98" s="245">
        <f>RANK(AP98,$AP$17:$AP$153)</f>
        <v>40</v>
      </c>
      <c r="AR98" s="157">
        <v>138420</v>
      </c>
      <c r="AS98" s="245">
        <f>RANK(AR98,$AR$17:$AR$153)</f>
        <v>39</v>
      </c>
      <c r="AT98" s="157">
        <v>166118</v>
      </c>
      <c r="AU98" s="245">
        <f>RANK(AT98,$AT$17:$AT$153)</f>
        <v>32</v>
      </c>
      <c r="AV98" s="157">
        <v>215451</v>
      </c>
      <c r="AW98" s="245">
        <f>RANK(AV98,$AV$17:$AV$153)</f>
        <v>26</v>
      </c>
      <c r="AX98" s="157">
        <v>234955</v>
      </c>
      <c r="AY98" s="245">
        <f>RANK(AX98,$AX$17:$AX$153)</f>
        <v>25</v>
      </c>
      <c r="AZ98" s="157">
        <v>56865</v>
      </c>
      <c r="BA98" s="245">
        <f>RANK(AZ98,$AZ$17:$AZ$153)</f>
        <v>112</v>
      </c>
      <c r="BB98" s="157">
        <v>56393</v>
      </c>
      <c r="BC98" s="245">
        <f>RANK(BB98,$BB$17:$BB$153)</f>
        <v>112</v>
      </c>
      <c r="BD98" s="157">
        <v>53567</v>
      </c>
      <c r="BE98" s="245">
        <f>RANK(BD98,$BD$17:$BD$153)</f>
        <v>114</v>
      </c>
      <c r="BF98" s="157">
        <v>48418</v>
      </c>
      <c r="BG98" s="245">
        <f>RANK(BF98,$BF$17:$BF$153)</f>
        <v>120</v>
      </c>
      <c r="BH98" s="157">
        <v>67968</v>
      </c>
      <c r="BI98" s="245">
        <f>RANK(BH98,$BH$17:$BH$153)</f>
        <v>111</v>
      </c>
      <c r="BJ98" s="246">
        <v>74125</v>
      </c>
      <c r="BK98" s="245">
        <f>RANK(BJ98,$BJ$17:$BJ$153)</f>
        <v>112</v>
      </c>
      <c r="BL98" s="226"/>
      <c r="BM98" s="147" t="e">
        <f>RANK(BL98,$BL$17:$BL$153)</f>
        <v>#N/A</v>
      </c>
      <c r="BN98" s="226"/>
      <c r="BO98" s="147" t="e">
        <f>RANK(BN98,$BN$17:$BN$153)</f>
        <v>#N/A</v>
      </c>
      <c r="BP98" s="226"/>
      <c r="BQ98" s="147" t="e">
        <f>RANK(BP98,$BP$17:$BP$153)</f>
        <v>#N/A</v>
      </c>
      <c r="BR98" s="245"/>
      <c r="BS98" s="147" t="e">
        <f>RANK(BR98,$BR$17:$BR$153)</f>
        <v>#N/A</v>
      </c>
      <c r="BT98" s="245"/>
      <c r="BU98" s="147" t="e">
        <f>RANK(BT98,$BT$17:$BT$153)</f>
        <v>#N/A</v>
      </c>
      <c r="BX98" s="196">
        <v>84</v>
      </c>
      <c r="BY98" s="197"/>
      <c r="BZ98" s="197" t="s">
        <v>461</v>
      </c>
      <c r="CA98" s="204">
        <v>76724</v>
      </c>
      <c r="CB98" s="204"/>
      <c r="CC98" s="204">
        <v>83180</v>
      </c>
      <c r="CD98" s="204"/>
      <c r="CE98" s="204">
        <v>82657</v>
      </c>
      <c r="CF98" s="204"/>
      <c r="CG98" s="204">
        <v>75229</v>
      </c>
      <c r="CH98" s="204"/>
      <c r="CI98" s="204">
        <v>86132</v>
      </c>
      <c r="CJ98" s="204"/>
      <c r="CK98" s="204">
        <v>97227.8</v>
      </c>
      <c r="CL98" s="204"/>
      <c r="CM98" s="204">
        <v>108977.7</v>
      </c>
      <c r="CN98" s="204"/>
      <c r="CO98" s="207">
        <v>96243.8</v>
      </c>
      <c r="CP98" s="207"/>
      <c r="CQ98" s="207">
        <v>89672.6</v>
      </c>
      <c r="CS98" s="69">
        <v>93</v>
      </c>
      <c r="CT98" s="278" t="s">
        <v>579</v>
      </c>
      <c r="CU98" s="277">
        <v>74343</v>
      </c>
      <c r="CV98" s="277">
        <v>70882</v>
      </c>
      <c r="CW98" s="277">
        <v>84408</v>
      </c>
      <c r="CX98" s="277">
        <v>92955.199999999997</v>
      </c>
      <c r="CY98" s="277">
        <v>91067.5</v>
      </c>
      <c r="CZ98" s="277">
        <v>102854.3</v>
      </c>
      <c r="DA98" s="277">
        <v>75997</v>
      </c>
      <c r="DB98" s="277">
        <v>77472.399999999994</v>
      </c>
      <c r="DC98" s="277">
        <v>77124.800000000003</v>
      </c>
    </row>
    <row r="99" spans="1:107" ht="25.5">
      <c r="A99" s="217" t="s">
        <v>54</v>
      </c>
      <c r="B99" s="145" t="s">
        <v>289</v>
      </c>
      <c r="C99" s="145" t="s">
        <v>359</v>
      </c>
      <c r="D99" s="146"/>
      <c r="E99" s="147" t="e">
        <f>RANK(D99,$D$17:$D$153)</f>
        <v>#N/A</v>
      </c>
      <c r="F99" s="146"/>
      <c r="G99" s="147" t="e">
        <f>RANK(F99,$F$17:$F$153)</f>
        <v>#N/A</v>
      </c>
      <c r="H99" s="146"/>
      <c r="I99" s="147" t="e">
        <f>RANK(H99,$H$17:$H$153)</f>
        <v>#N/A</v>
      </c>
      <c r="J99" s="146"/>
      <c r="K99" s="147" t="e">
        <f>RANK(J99,$J$17:$J$153)</f>
        <v>#N/A</v>
      </c>
      <c r="L99" s="146"/>
      <c r="M99" s="147" t="e">
        <f>RANK(L99,$L$17:$L$153)</f>
        <v>#N/A</v>
      </c>
      <c r="N99" s="146">
        <v>17445</v>
      </c>
      <c r="O99" s="147">
        <f>RANK(N99,$N$17:$N$153)</f>
        <v>94</v>
      </c>
      <c r="P99" s="146"/>
      <c r="Q99" s="147" t="e">
        <f>RANK(P99,$P$17:$P$153)</f>
        <v>#N/A</v>
      </c>
      <c r="R99" s="146"/>
      <c r="S99" s="147" t="e">
        <f>RANK(R99,$R$17:$R$153)</f>
        <v>#N/A</v>
      </c>
      <c r="T99" s="146"/>
      <c r="U99" s="147" t="e">
        <f>RANK(T99,$T$17:$T$153)</f>
        <v>#N/A</v>
      </c>
      <c r="V99" s="146"/>
      <c r="W99" s="147" t="e">
        <f>RANK(V99,$V$17:$V$153)</f>
        <v>#N/A</v>
      </c>
      <c r="X99" s="146"/>
      <c r="Y99" s="147" t="e">
        <f>RANK(X99,$X$17:$X$153)</f>
        <v>#N/A</v>
      </c>
      <c r="Z99" s="146"/>
      <c r="AA99" s="147" t="e">
        <f>RANK(Z99,$Z$17:$Z$153)</f>
        <v>#N/A</v>
      </c>
      <c r="AB99" s="146">
        <v>21711</v>
      </c>
      <c r="AC99" s="147">
        <f>RANK(AB99,$AB$17:$AB$153)</f>
        <v>116</v>
      </c>
      <c r="AD99" s="146">
        <v>22756</v>
      </c>
      <c r="AE99" s="147">
        <f>RANK(AD99,$AD$17:$AD$153)</f>
        <v>113</v>
      </c>
      <c r="AF99" s="146">
        <v>20004</v>
      </c>
      <c r="AG99" s="147">
        <f>RANK(AF99,$AF$17:$AF$153)</f>
        <v>121</v>
      </c>
      <c r="AH99" s="146"/>
      <c r="AI99" s="147" t="e">
        <f>RANK(AH99,$AH$17:$AH$153)</f>
        <v>#N/A</v>
      </c>
      <c r="AJ99" s="146">
        <v>23961</v>
      </c>
      <c r="AK99" s="147">
        <f>RANK(AJ99,$AJ$17:$AJ$153)</f>
        <v>111</v>
      </c>
      <c r="AL99" s="146">
        <v>25321</v>
      </c>
      <c r="AM99" s="147">
        <f>RANK(AL99,$AL$17:$AL$153)</f>
        <v>113</v>
      </c>
      <c r="AN99" s="146">
        <v>26376</v>
      </c>
      <c r="AO99" s="147">
        <f>RANK(AN99,$AN$17:$AN$153)</f>
        <v>113</v>
      </c>
      <c r="AP99" s="146">
        <v>29602</v>
      </c>
      <c r="AQ99" s="147">
        <f>RANK(AP99,$AP$17:$AP$153)</f>
        <v>112</v>
      </c>
      <c r="AR99" s="146">
        <v>28406</v>
      </c>
      <c r="AS99" s="147">
        <f>RANK(AR99,$AR$17:$AR$153)</f>
        <v>117</v>
      </c>
      <c r="AT99" s="146"/>
      <c r="AU99" s="147" t="e">
        <f>RANK(AT99,$AT$17:$AT$153)</f>
        <v>#N/A</v>
      </c>
      <c r="AV99" s="146"/>
      <c r="AW99" s="147" t="e">
        <f>RANK(AV99,$AV$17:$AV$153)</f>
        <v>#N/A</v>
      </c>
      <c r="AX99" s="146"/>
      <c r="AY99" s="147" t="e">
        <f>RANK(AX99,$AX$17:$AX$153)</f>
        <v>#N/A</v>
      </c>
      <c r="AZ99" s="146">
        <v>32914</v>
      </c>
      <c r="BA99" s="147">
        <f>RANK(AZ99,$AZ$17:$AZ$153)</f>
        <v>122</v>
      </c>
      <c r="BB99" s="146">
        <v>38020</v>
      </c>
      <c r="BC99" s="147">
        <f>RANK(BB99,$BB$17:$BB$153)</f>
        <v>123</v>
      </c>
      <c r="BD99" s="146">
        <v>37833</v>
      </c>
      <c r="BE99" s="147">
        <f>RANK(BD99,$BD$17:$BD$153)</f>
        <v>125</v>
      </c>
      <c r="BF99" s="146">
        <v>60122</v>
      </c>
      <c r="BG99" s="147">
        <f>RANK(BF99,$BF$17:$BF$153)</f>
        <v>110</v>
      </c>
      <c r="BH99" s="146">
        <v>58447</v>
      </c>
      <c r="BI99" s="147">
        <f>RANK(BH99,$BH$17:$BH$153)</f>
        <v>118</v>
      </c>
      <c r="BJ99" s="146">
        <v>64167</v>
      </c>
      <c r="BK99" s="147">
        <f>RANK(BJ99,$BJ$17:$BJ$153)</f>
        <v>117</v>
      </c>
      <c r="BL99" s="226"/>
      <c r="BM99" s="147" t="e">
        <f>RANK(BL99,$BL$17:$BL$153)</f>
        <v>#N/A</v>
      </c>
      <c r="BN99" s="226"/>
      <c r="BO99" s="147" t="e">
        <f>RANK(BN99,$BN$17:$BN$153)</f>
        <v>#N/A</v>
      </c>
      <c r="BP99" s="226"/>
      <c r="BQ99" s="147" t="e">
        <f>RANK(BP99,$BP$17:$BP$153)</f>
        <v>#N/A</v>
      </c>
      <c r="BR99" s="245"/>
      <c r="BS99" s="147" t="e">
        <f>RANK(BR99,$BR$17:$BR$153)</f>
        <v>#N/A</v>
      </c>
      <c r="BT99" s="245"/>
      <c r="BU99" s="147" t="e">
        <f>RANK(BT99,$BT$17:$BT$153)</f>
        <v>#N/A</v>
      </c>
      <c r="BX99" s="196">
        <v>85</v>
      </c>
      <c r="BY99" s="197"/>
      <c r="BZ99" s="197" t="s">
        <v>462</v>
      </c>
      <c r="CA99" s="204">
        <v>105169</v>
      </c>
      <c r="CB99" s="204"/>
      <c r="CC99" s="204">
        <v>97553</v>
      </c>
      <c r="CD99" s="204"/>
      <c r="CE99" s="204">
        <v>94042</v>
      </c>
      <c r="CF99" s="204"/>
      <c r="CG99" s="204">
        <v>88990</v>
      </c>
      <c r="CH99" s="204"/>
      <c r="CI99" s="204">
        <v>91272</v>
      </c>
      <c r="CJ99" s="204"/>
      <c r="CK99" s="204">
        <v>109351.1</v>
      </c>
      <c r="CL99" s="204"/>
      <c r="CM99" s="204">
        <v>103577.9</v>
      </c>
      <c r="CN99" s="204"/>
      <c r="CO99" s="207">
        <v>91489.8</v>
      </c>
      <c r="CP99" s="207"/>
      <c r="CQ99" s="207">
        <v>88972.4</v>
      </c>
      <c r="CS99" s="69">
        <v>94</v>
      </c>
      <c r="CT99" s="278" t="s">
        <v>580</v>
      </c>
      <c r="CU99" s="277">
        <v>78216</v>
      </c>
      <c r="CV99" s="277">
        <v>101145</v>
      </c>
      <c r="CW99" s="277">
        <v>103133</v>
      </c>
      <c r="CX99" s="277">
        <v>110883.3</v>
      </c>
      <c r="CY99" s="277">
        <v>59664.9</v>
      </c>
      <c r="CZ99" s="277">
        <v>105048</v>
      </c>
      <c r="DA99" s="277">
        <v>91416.5</v>
      </c>
      <c r="DB99" s="277">
        <v>52963.1</v>
      </c>
      <c r="DC99" s="277">
        <v>76247.7</v>
      </c>
    </row>
    <row r="100" spans="1:107">
      <c r="A100" s="217" t="s">
        <v>55</v>
      </c>
      <c r="B100" s="145" t="s">
        <v>289</v>
      </c>
      <c r="C100" s="145" t="s">
        <v>359</v>
      </c>
      <c r="D100" s="146"/>
      <c r="E100" s="147" t="e">
        <f>RANK(D100,$D$17:$D$153)</f>
        <v>#N/A</v>
      </c>
      <c r="F100" s="146"/>
      <c r="G100" s="147" t="e">
        <f>RANK(F100,$F$17:$F$153)</f>
        <v>#N/A</v>
      </c>
      <c r="H100" s="146"/>
      <c r="I100" s="147" t="e">
        <f>RANK(H100,$H$17:$H$153)</f>
        <v>#N/A</v>
      </c>
      <c r="J100" s="146"/>
      <c r="K100" s="147" t="e">
        <f>RANK(J100,$J$17:$J$153)</f>
        <v>#N/A</v>
      </c>
      <c r="L100" s="146"/>
      <c r="M100" s="147" t="e">
        <f>RANK(L100,$L$17:$L$153)</f>
        <v>#N/A</v>
      </c>
      <c r="N100" s="146">
        <v>16955</v>
      </c>
      <c r="O100" s="147">
        <f>RANK(N100,$N$17:$N$153)</f>
        <v>98</v>
      </c>
      <c r="P100" s="146"/>
      <c r="Q100" s="147" t="e">
        <f>RANK(P100,$P$17:$P$153)</f>
        <v>#N/A</v>
      </c>
      <c r="R100" s="146"/>
      <c r="S100" s="147" t="e">
        <f>RANK(R100,$R$17:$R$153)</f>
        <v>#N/A</v>
      </c>
      <c r="T100" s="146"/>
      <c r="U100" s="147" t="e">
        <f>RANK(T100,$T$17:$T$153)</f>
        <v>#N/A</v>
      </c>
      <c r="V100" s="146"/>
      <c r="W100" s="147" t="e">
        <f>RANK(V100,$V$17:$V$153)</f>
        <v>#N/A</v>
      </c>
      <c r="X100" s="146"/>
      <c r="Y100" s="147" t="e">
        <f>RANK(X100,$X$17:$X$153)</f>
        <v>#N/A</v>
      </c>
      <c r="Z100" s="146"/>
      <c r="AA100" s="147" t="e">
        <f>RANK(Z100,$Z$17:$Z$153)</f>
        <v>#N/A</v>
      </c>
      <c r="AB100" s="146">
        <v>12659</v>
      </c>
      <c r="AC100" s="147">
        <f>RANK(AB100,$AB$17:$AB$153)</f>
        <v>129</v>
      </c>
      <c r="AD100" s="146">
        <v>17284</v>
      </c>
      <c r="AE100" s="147">
        <f>RANK(AD100,$AD$17:$AD$153)</f>
        <v>122</v>
      </c>
      <c r="AF100" s="146">
        <v>12791</v>
      </c>
      <c r="AG100" s="147">
        <f>RANK(AF100,$AF$17:$AF$153)</f>
        <v>131</v>
      </c>
      <c r="AH100" s="146"/>
      <c r="AI100" s="147" t="e">
        <f>RANK(AH100,$AH$17:$AH$153)</f>
        <v>#N/A</v>
      </c>
      <c r="AJ100" s="146">
        <v>13778</v>
      </c>
      <c r="AK100" s="147">
        <f>RANK(AJ100,$AJ$17:$AJ$153)</f>
        <v>124</v>
      </c>
      <c r="AL100" s="146">
        <v>15055</v>
      </c>
      <c r="AM100" s="147">
        <f>RANK(AL100,$AL$17:$AL$153)</f>
        <v>125</v>
      </c>
      <c r="AN100" s="146">
        <v>15711</v>
      </c>
      <c r="AO100" s="147">
        <f>RANK(AN100,$AN$17:$AN$153)</f>
        <v>127</v>
      </c>
      <c r="AP100" s="146">
        <v>12606</v>
      </c>
      <c r="AQ100" s="147">
        <f>RANK(AP100,$AP$17:$AP$153)</f>
        <v>130</v>
      </c>
      <c r="AR100" s="146">
        <v>18501</v>
      </c>
      <c r="AS100" s="147">
        <f>RANK(AR100,$AR$17:$AR$153)</f>
        <v>126</v>
      </c>
      <c r="AT100" s="146"/>
      <c r="AU100" s="147" t="e">
        <f>RANK(AT100,$AT$17:$AT$153)</f>
        <v>#N/A</v>
      </c>
      <c r="AV100" s="146"/>
      <c r="AW100" s="147" t="e">
        <f>RANK(AV100,$AV$17:$AV$153)</f>
        <v>#N/A</v>
      </c>
      <c r="AX100" s="146"/>
      <c r="AY100" s="147" t="e">
        <f>RANK(AX100,$AX$17:$AX$153)</f>
        <v>#N/A</v>
      </c>
      <c r="AZ100" s="146">
        <v>24481</v>
      </c>
      <c r="BA100" s="147">
        <f>RANK(AZ100,$AZ$17:$AZ$153)</f>
        <v>130</v>
      </c>
      <c r="BB100" s="146">
        <v>21371</v>
      </c>
      <c r="BC100" s="147">
        <f>RANK(BB100,$BB$17:$BB$153)</f>
        <v>131</v>
      </c>
      <c r="BD100" s="146">
        <v>22316</v>
      </c>
      <c r="BE100" s="147">
        <f>RANK(BD100,$BD$17:$BD$153)</f>
        <v>133</v>
      </c>
      <c r="BF100" s="146">
        <v>27740</v>
      </c>
      <c r="BG100" s="147">
        <f>RANK(BF100,$BF$17:$BF$153)</f>
        <v>130</v>
      </c>
      <c r="BH100" s="146">
        <v>29105</v>
      </c>
      <c r="BI100" s="147">
        <f>RANK(BH100,$BH$17:$BH$153)</f>
        <v>132</v>
      </c>
      <c r="BJ100" s="146">
        <v>33275</v>
      </c>
      <c r="BK100" s="147">
        <f>RANK(BJ100,$BJ$17:$BJ$153)</f>
        <v>130</v>
      </c>
      <c r="BL100" s="226"/>
      <c r="BM100" s="147" t="e">
        <f>RANK(BL100,$BL$17:$BL$153)</f>
        <v>#N/A</v>
      </c>
      <c r="BN100" s="226"/>
      <c r="BO100" s="147" t="e">
        <f>RANK(BN100,$BN$17:$BN$153)</f>
        <v>#N/A</v>
      </c>
      <c r="BP100" s="226"/>
      <c r="BQ100" s="147" t="e">
        <f>RANK(BP100,$BP$17:$BP$153)</f>
        <v>#N/A</v>
      </c>
      <c r="BR100" s="245"/>
      <c r="BS100" s="147" t="e">
        <f>RANK(BR100,$BR$17:$BR$153)</f>
        <v>#N/A</v>
      </c>
      <c r="BT100" s="245"/>
      <c r="BU100" s="147" t="e">
        <f>RANK(BT100,$BT$17:$BT$153)</f>
        <v>#N/A</v>
      </c>
      <c r="BX100" s="196"/>
      <c r="BY100" s="197"/>
      <c r="BZ100" s="197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7"/>
      <c r="CP100" s="207"/>
      <c r="CQ100" s="207"/>
      <c r="CS100" s="69"/>
      <c r="CT100" s="278"/>
      <c r="CU100" s="277"/>
      <c r="CV100" s="277"/>
      <c r="CW100" s="277"/>
      <c r="CX100" s="277"/>
      <c r="CY100" s="277"/>
      <c r="CZ100" s="277"/>
      <c r="DA100" s="277"/>
      <c r="DB100" s="277"/>
      <c r="DC100" s="277"/>
    </row>
    <row r="101" spans="1:107" ht="15" customHeight="1">
      <c r="A101" s="218" t="s">
        <v>311</v>
      </c>
      <c r="B101" s="148" t="s">
        <v>292</v>
      </c>
      <c r="C101" s="148" t="s">
        <v>361</v>
      </c>
      <c r="D101" s="149">
        <v>80460</v>
      </c>
      <c r="E101" s="150">
        <f>RANK(D101,$D$17:$D$153)</f>
        <v>9</v>
      </c>
      <c r="F101" s="149">
        <v>86918</v>
      </c>
      <c r="G101" s="150">
        <f>RANK(F101,$F$17:$F$153)</f>
        <v>8</v>
      </c>
      <c r="H101" s="149">
        <v>82417</v>
      </c>
      <c r="I101" s="150">
        <f>RANK(H101,$H$17:$H$153)</f>
        <v>10</v>
      </c>
      <c r="J101" s="149">
        <v>93568</v>
      </c>
      <c r="K101" s="150">
        <f>RANK(J101,$J$17:$J$153)</f>
        <v>9</v>
      </c>
      <c r="L101" s="149">
        <v>99831</v>
      </c>
      <c r="M101" s="150">
        <f>RANK(L101,$L$17:$L$153)</f>
        <v>9</v>
      </c>
      <c r="N101" s="149">
        <v>124604</v>
      </c>
      <c r="O101" s="150">
        <f>RANK(N101,$N$17:$N$153)</f>
        <v>7</v>
      </c>
      <c r="P101" s="149">
        <v>120626</v>
      </c>
      <c r="Q101" s="150">
        <f>RANK(P101,$P$17:$P$153)</f>
        <v>8</v>
      </c>
      <c r="R101" s="149">
        <v>134135</v>
      </c>
      <c r="S101" s="150">
        <f>RANK(R101,$R$17:$R$153)</f>
        <v>8</v>
      </c>
      <c r="T101" s="149">
        <v>131186</v>
      </c>
      <c r="U101" s="150">
        <f>RANK(T101,$T$17:$T$153)</f>
        <v>12</v>
      </c>
      <c r="V101" s="149">
        <v>150474</v>
      </c>
      <c r="W101" s="150">
        <f>RANK(V101,$V$17:$V$153)</f>
        <v>9</v>
      </c>
      <c r="X101" s="149">
        <v>155175</v>
      </c>
      <c r="Y101" s="150">
        <f>RANK(X101,$X$17:$X$153)</f>
        <v>9</v>
      </c>
      <c r="Z101" s="149">
        <v>179079</v>
      </c>
      <c r="AA101" s="150">
        <f>RANK(Z101,$Z$17:$Z$153)</f>
        <v>8</v>
      </c>
      <c r="AB101" s="149">
        <v>192471</v>
      </c>
      <c r="AC101" s="150">
        <f>RANK(AB101,$AB$17:$AB$153)</f>
        <v>9</v>
      </c>
      <c r="AD101" s="149">
        <v>190607</v>
      </c>
      <c r="AE101" s="150">
        <f>RANK(AD101,$AD$17:$AD$153)</f>
        <v>9</v>
      </c>
      <c r="AF101" s="149">
        <v>207645</v>
      </c>
      <c r="AG101" s="150">
        <f>RANK(AF101,$AF$17:$AF$153)</f>
        <v>8</v>
      </c>
      <c r="AH101" s="149">
        <v>207734</v>
      </c>
      <c r="AI101" s="150">
        <f>RANK(AH101,$AH$17:$AH$153)</f>
        <v>8</v>
      </c>
      <c r="AJ101" s="149">
        <v>208300</v>
      </c>
      <c r="AK101" s="150">
        <f>RANK(AJ101,$AJ$17:$AJ$153)</f>
        <v>10</v>
      </c>
      <c r="AL101" s="149">
        <v>195287</v>
      </c>
      <c r="AM101" s="150">
        <f>RANK(AL101,$AL$17:$AL$153)</f>
        <v>16</v>
      </c>
      <c r="AN101" s="149">
        <v>212330</v>
      </c>
      <c r="AO101" s="150">
        <f>RANK(AN101,$AN$17:$AN$153)</f>
        <v>15</v>
      </c>
      <c r="AP101" s="149">
        <v>235990</v>
      </c>
      <c r="AQ101" s="150">
        <f>RANK(AP101,$AP$17:$AP$153)</f>
        <v>15</v>
      </c>
      <c r="AR101" s="149">
        <v>263422</v>
      </c>
      <c r="AS101" s="150">
        <f>RANK(AR101,$AR$17:$AR$153)</f>
        <v>14</v>
      </c>
      <c r="AT101" s="149">
        <v>290203</v>
      </c>
      <c r="AU101" s="150">
        <f>RANK(AT101,$AT$17:$AT$153)</f>
        <v>14</v>
      </c>
      <c r="AV101" s="149">
        <v>327940</v>
      </c>
      <c r="AW101" s="150">
        <f>RANK(AV101,$AV$17:$AV$153)</f>
        <v>12</v>
      </c>
      <c r="AX101" s="149">
        <v>346596</v>
      </c>
      <c r="AY101" s="150">
        <f>RANK(AX101,$AX$17:$AX$153)</f>
        <v>13</v>
      </c>
      <c r="AZ101" s="149">
        <v>364033</v>
      </c>
      <c r="BA101" s="150">
        <f>RANK(AZ101,$AZ$17:$AZ$153)</f>
        <v>14</v>
      </c>
      <c r="BB101" s="149">
        <v>374513</v>
      </c>
      <c r="BC101" s="150">
        <f>RANK(BB101,$BB$17:$BB$153)</f>
        <v>14</v>
      </c>
      <c r="BD101" s="149">
        <v>373702</v>
      </c>
      <c r="BE101" s="150">
        <f>RANK(BD101,$BD$17:$BD$153)</f>
        <v>14</v>
      </c>
      <c r="BF101" s="149">
        <v>369160</v>
      </c>
      <c r="BG101" s="150">
        <f>RANK(BF101,$BF$17:$BF$153)</f>
        <v>17</v>
      </c>
      <c r="BH101" s="149">
        <v>394194</v>
      </c>
      <c r="BI101" s="150">
        <f>RANK(BH101,$BH$17:$BH$153)</f>
        <v>14</v>
      </c>
      <c r="BJ101" s="149">
        <v>538592</v>
      </c>
      <c r="BK101" s="150">
        <f>RANK(BJ101,$BJ$17:$BJ$153)</f>
        <v>9</v>
      </c>
      <c r="BL101" s="174">
        <v>461859.9</v>
      </c>
      <c r="BM101" s="150">
        <f>RANK(BL101,$BL$17:$BL$153)</f>
        <v>14</v>
      </c>
      <c r="BN101" s="237">
        <v>420688.1</v>
      </c>
      <c r="BO101" s="150">
        <f>RANK(BN101,$BN$17:$BN$153)</f>
        <v>17</v>
      </c>
      <c r="BP101" s="237">
        <v>420355</v>
      </c>
      <c r="BQ101" s="150">
        <f>RANK(BP101,$BP$17:$BP$153)</f>
        <v>14</v>
      </c>
      <c r="BR101" s="260">
        <v>386174.5</v>
      </c>
      <c r="BS101" s="150">
        <f>RANK(BR101,$BR$17:$BR$153)</f>
        <v>15</v>
      </c>
      <c r="BT101" s="260">
        <v>397471.4</v>
      </c>
      <c r="BU101" s="150">
        <f>RANK(BT101,$BT$17:$BT$153)</f>
        <v>15</v>
      </c>
      <c r="BX101" s="196">
        <v>86</v>
      </c>
      <c r="BY101" s="197"/>
      <c r="BZ101" s="197" t="s">
        <v>463</v>
      </c>
      <c r="CA101" s="204">
        <v>50605</v>
      </c>
      <c r="CB101" s="204"/>
      <c r="CC101" s="204">
        <v>70708</v>
      </c>
      <c r="CD101" s="204"/>
      <c r="CE101" s="204">
        <v>79832</v>
      </c>
      <c r="CF101" s="204"/>
      <c r="CG101" s="204">
        <v>78716</v>
      </c>
      <c r="CH101" s="204"/>
      <c r="CI101" s="204">
        <v>83321</v>
      </c>
      <c r="CJ101" s="204"/>
      <c r="CK101" s="204">
        <v>112648.7</v>
      </c>
      <c r="CL101" s="204"/>
      <c r="CM101" s="204">
        <v>133580.6</v>
      </c>
      <c r="CN101" s="204"/>
      <c r="CO101" s="207">
        <v>85316.5</v>
      </c>
      <c r="CP101" s="207"/>
      <c r="CQ101" s="207">
        <v>87942.399999999994</v>
      </c>
      <c r="CS101" s="69">
        <v>95</v>
      </c>
      <c r="CT101" s="278" t="s">
        <v>581</v>
      </c>
      <c r="CU101" s="277">
        <v>89539</v>
      </c>
      <c r="CV101" s="277">
        <v>79336</v>
      </c>
      <c r="CW101" s="277">
        <v>75607</v>
      </c>
      <c r="CX101" s="277">
        <v>104137</v>
      </c>
      <c r="CY101" s="277">
        <v>95970.8</v>
      </c>
      <c r="CZ101" s="277">
        <v>75202.100000000006</v>
      </c>
      <c r="DA101" s="277">
        <v>84193.1</v>
      </c>
      <c r="DB101" s="277">
        <v>82621.8</v>
      </c>
      <c r="DC101" s="277">
        <v>75551.399999999994</v>
      </c>
    </row>
    <row r="102" spans="1:107">
      <c r="A102" s="218" t="s">
        <v>240</v>
      </c>
      <c r="B102" s="148" t="s">
        <v>292</v>
      </c>
      <c r="C102" s="148" t="s">
        <v>361</v>
      </c>
      <c r="D102" s="149"/>
      <c r="E102" s="150" t="e">
        <f>RANK(D102,$D$17:$D$153)</f>
        <v>#N/A</v>
      </c>
      <c r="F102" s="149"/>
      <c r="G102" s="150" t="e">
        <f>RANK(F102,$F$17:$F$153)</f>
        <v>#N/A</v>
      </c>
      <c r="H102" s="149"/>
      <c r="I102" s="150" t="e">
        <f>RANK(H102,$H$17:$H$153)</f>
        <v>#N/A</v>
      </c>
      <c r="J102" s="149"/>
      <c r="K102" s="150" t="e">
        <f>RANK(J102,$J$17:$J$153)</f>
        <v>#N/A</v>
      </c>
      <c r="L102" s="149"/>
      <c r="M102" s="150" t="e">
        <f>RANK(L102,$L$17:$L$153)</f>
        <v>#N/A</v>
      </c>
      <c r="N102" s="149">
        <v>71978</v>
      </c>
      <c r="O102" s="150">
        <f>RANK(N102,$N$17:$N$153)</f>
        <v>22</v>
      </c>
      <c r="P102" s="149">
        <v>72750</v>
      </c>
      <c r="Q102" s="150">
        <f>RANK(P102,$P$17:$P$153)</f>
        <v>22</v>
      </c>
      <c r="R102" s="149">
        <v>89055</v>
      </c>
      <c r="S102" s="150">
        <f>RANK(R102,$R$17:$R$153)</f>
        <v>20</v>
      </c>
      <c r="T102" s="149">
        <v>95368</v>
      </c>
      <c r="U102" s="150">
        <f>RANK(T102,$T$17:$T$153)</f>
        <v>21</v>
      </c>
      <c r="V102" s="149">
        <v>102974</v>
      </c>
      <c r="W102" s="150">
        <f>RANK(V102,$V$17:$V$153)</f>
        <v>20</v>
      </c>
      <c r="X102" s="149">
        <v>117907</v>
      </c>
      <c r="Y102" s="150">
        <f>RANK(X102,$X$17:$X$153)</f>
        <v>19</v>
      </c>
      <c r="Z102" s="149">
        <v>125282</v>
      </c>
      <c r="AA102" s="150">
        <f>RANK(Z102,$Z$17:$Z$153)</f>
        <v>22</v>
      </c>
      <c r="AB102" s="149">
        <v>134336</v>
      </c>
      <c r="AC102" s="150">
        <f>RANK(AB102,$AB$17:$AB$153)</f>
        <v>22</v>
      </c>
      <c r="AD102" s="149">
        <v>133210</v>
      </c>
      <c r="AE102" s="150">
        <f>RANK(AD102,$AD$17:$AD$153)</f>
        <v>21</v>
      </c>
      <c r="AF102" s="149">
        <v>149860</v>
      </c>
      <c r="AG102" s="150">
        <f>RANK(AF102,$AF$17:$AF$153)</f>
        <v>22</v>
      </c>
      <c r="AH102" s="149">
        <v>165373</v>
      </c>
      <c r="AI102" s="150">
        <f>RANK(AH102,$AH$17:$AH$153)</f>
        <v>17</v>
      </c>
      <c r="AJ102" s="149">
        <v>186572</v>
      </c>
      <c r="AK102" s="150">
        <f>RANK(AJ102,$AJ$17:$AJ$153)</f>
        <v>15</v>
      </c>
      <c r="AL102" s="149">
        <v>194615</v>
      </c>
      <c r="AM102" s="150">
        <f>RANK(AL102,$AL$17:$AL$153)</f>
        <v>17</v>
      </c>
      <c r="AN102" s="149">
        <v>212817</v>
      </c>
      <c r="AO102" s="150">
        <f>RANK(AN102,$AN$17:$AN$153)</f>
        <v>14</v>
      </c>
      <c r="AP102" s="149">
        <v>258525</v>
      </c>
      <c r="AQ102" s="150">
        <f>RANK(AP102,$AP$17:$AP$153)</f>
        <v>9</v>
      </c>
      <c r="AR102" s="149">
        <v>287275</v>
      </c>
      <c r="AS102" s="150">
        <f>RANK(AR102,$AR$17:$AR$153)</f>
        <v>10</v>
      </c>
      <c r="AT102" s="149">
        <v>314716</v>
      </c>
      <c r="AU102" s="150">
        <f>RANK(AT102,$AT$17:$AT$153)</f>
        <v>10</v>
      </c>
      <c r="AV102" s="149">
        <v>348016</v>
      </c>
      <c r="AW102" s="150">
        <f>RANK(AV102,$AV$17:$AV$153)</f>
        <v>9</v>
      </c>
      <c r="AX102" s="149">
        <v>398061</v>
      </c>
      <c r="AY102" s="150">
        <f>RANK(AX102,$AX$17:$AX$153)</f>
        <v>8</v>
      </c>
      <c r="AZ102" s="149">
        <v>386432</v>
      </c>
      <c r="BA102" s="150">
        <f>RANK(AZ102,$AZ$17:$AZ$153)</f>
        <v>10</v>
      </c>
      <c r="BB102" s="149">
        <v>402929</v>
      </c>
      <c r="BC102" s="150">
        <f>RANK(BB102,$BB$17:$BB$153)</f>
        <v>12</v>
      </c>
      <c r="BD102" s="149">
        <v>410695</v>
      </c>
      <c r="BE102" s="150">
        <f>RANK(BD102,$BD$17:$BD$153)</f>
        <v>12</v>
      </c>
      <c r="BF102" s="149">
        <v>407809</v>
      </c>
      <c r="BG102" s="150">
        <f>RANK(BF102,$BF$17:$BF$153)</f>
        <v>13</v>
      </c>
      <c r="BH102" s="149">
        <v>403579</v>
      </c>
      <c r="BI102" s="150">
        <f>RANK(BH102,$BH$17:$BH$153)</f>
        <v>11</v>
      </c>
      <c r="BJ102" s="149">
        <v>472493</v>
      </c>
      <c r="BK102" s="150">
        <f>RANK(BJ102,$BJ$17:$BJ$153)</f>
        <v>14</v>
      </c>
      <c r="BL102" s="174">
        <v>445546</v>
      </c>
      <c r="BM102" s="150">
        <f>RANK(BL102,$BL$17:$BL$153)</f>
        <v>15</v>
      </c>
      <c r="BN102" s="237">
        <v>382249.8</v>
      </c>
      <c r="BO102" s="150">
        <f>RANK(BN102,$BN$17:$BN$153)</f>
        <v>19</v>
      </c>
      <c r="BP102" s="237">
        <v>393729.2</v>
      </c>
      <c r="BQ102" s="150">
        <f>RANK(BP102,$BP$17:$BP$153)</f>
        <v>18</v>
      </c>
      <c r="BR102" s="260">
        <v>348060.8</v>
      </c>
      <c r="BS102" s="150">
        <f>RANK(BR102,$BR$17:$BR$153)</f>
        <v>19</v>
      </c>
      <c r="BT102" s="260">
        <v>394310.2</v>
      </c>
      <c r="BU102" s="150">
        <f>RANK(BT102,$BT$17:$BT$153)</f>
        <v>16</v>
      </c>
      <c r="BX102" s="196">
        <v>87</v>
      </c>
      <c r="BY102" s="197"/>
      <c r="BZ102" s="197" t="s">
        <v>464</v>
      </c>
      <c r="CA102" s="204">
        <v>83853</v>
      </c>
      <c r="CB102" s="204"/>
      <c r="CC102" s="204">
        <v>83434</v>
      </c>
      <c r="CD102" s="204"/>
      <c r="CE102" s="204">
        <v>107403</v>
      </c>
      <c r="CF102" s="204"/>
      <c r="CG102" s="204">
        <v>93157</v>
      </c>
      <c r="CH102" s="204"/>
      <c r="CI102" s="204">
        <v>97864</v>
      </c>
      <c r="CJ102" s="204"/>
      <c r="CK102" s="204">
        <v>110152.6</v>
      </c>
      <c r="CL102" s="204"/>
      <c r="CM102" s="204">
        <v>108283.8</v>
      </c>
      <c r="CN102" s="204"/>
      <c r="CO102" s="207">
        <v>93442.4</v>
      </c>
      <c r="CP102" s="207"/>
      <c r="CQ102" s="207">
        <v>87410.1</v>
      </c>
      <c r="CS102" s="69">
        <v>96</v>
      </c>
      <c r="CT102" s="278" t="s">
        <v>582</v>
      </c>
      <c r="CU102" s="277">
        <v>72480</v>
      </c>
      <c r="CV102" s="277">
        <v>74667</v>
      </c>
      <c r="CW102" s="277">
        <v>79144</v>
      </c>
      <c r="CX102" s="277">
        <v>108946.1</v>
      </c>
      <c r="CY102" s="277">
        <v>81538.399999999994</v>
      </c>
      <c r="CZ102" s="277">
        <v>73194</v>
      </c>
      <c r="DA102" s="277">
        <v>74215.899999999994</v>
      </c>
      <c r="DB102" s="277">
        <v>72567</v>
      </c>
      <c r="DC102" s="277">
        <v>75548.800000000003</v>
      </c>
    </row>
    <row r="103" spans="1:107">
      <c r="A103" s="218" t="s">
        <v>335</v>
      </c>
      <c r="B103" s="148" t="s">
        <v>292</v>
      </c>
      <c r="C103" s="148" t="s">
        <v>361</v>
      </c>
      <c r="D103" s="149"/>
      <c r="E103" s="150" t="e">
        <f>RANK(D103,$D$17:$D$153)</f>
        <v>#N/A</v>
      </c>
      <c r="F103" s="149"/>
      <c r="G103" s="150" t="e">
        <f>RANK(F103,$F$17:$F$153)</f>
        <v>#N/A</v>
      </c>
      <c r="H103" s="149"/>
      <c r="I103" s="150" t="e">
        <f>RANK(H103,$H$17:$H$153)</f>
        <v>#N/A</v>
      </c>
      <c r="J103" s="149"/>
      <c r="K103" s="150" t="e">
        <f>RANK(J103,$J$17:$J$153)</f>
        <v>#N/A</v>
      </c>
      <c r="L103" s="149"/>
      <c r="M103" s="150" t="e">
        <f>RANK(L103,$L$17:$L$153)</f>
        <v>#N/A</v>
      </c>
      <c r="N103" s="149">
        <v>103272</v>
      </c>
      <c r="O103" s="150">
        <f>RANK(N103,$N$17:$N$153)</f>
        <v>14</v>
      </c>
      <c r="P103" s="149">
        <v>100898</v>
      </c>
      <c r="Q103" s="150">
        <f>RANK(P103,$P$17:$P$153)</f>
        <v>15</v>
      </c>
      <c r="R103" s="149">
        <v>119746</v>
      </c>
      <c r="S103" s="150">
        <f>RANK(R103,$R$17:$R$153)</f>
        <v>14</v>
      </c>
      <c r="T103" s="149">
        <v>119831</v>
      </c>
      <c r="U103" s="150">
        <f>RANK(T103,$T$17:$T$153)</f>
        <v>15</v>
      </c>
      <c r="V103" s="149">
        <v>128727</v>
      </c>
      <c r="W103" s="150">
        <f>RANK(V103,$V$17:$V$153)</f>
        <v>16</v>
      </c>
      <c r="X103" s="149">
        <v>137458</v>
      </c>
      <c r="Y103" s="150">
        <f>RANK(X103,$X$17:$X$153)</f>
        <v>15</v>
      </c>
      <c r="Z103" s="149">
        <v>168854</v>
      </c>
      <c r="AA103" s="150">
        <f>RANK(Z103,$Z$17:$Z$153)</f>
        <v>12</v>
      </c>
      <c r="AB103" s="149">
        <v>177237</v>
      </c>
      <c r="AC103" s="150">
        <f>RANK(AB103,$AB$17:$AB$153)</f>
        <v>12</v>
      </c>
      <c r="AD103" s="149">
        <v>167387</v>
      </c>
      <c r="AE103" s="150">
        <f>RANK(AD103,$AD$17:$AD$153)</f>
        <v>16</v>
      </c>
      <c r="AF103" s="149">
        <v>179501</v>
      </c>
      <c r="AG103" s="150">
        <f>RANK(AF103,$AF$17:$AF$153)</f>
        <v>16</v>
      </c>
      <c r="AH103" s="149">
        <v>202791</v>
      </c>
      <c r="AI103" s="150">
        <f>RANK(AH103,$AH$17:$AH$153)</f>
        <v>9</v>
      </c>
      <c r="AJ103" s="149">
        <v>192556</v>
      </c>
      <c r="AK103" s="150">
        <f>RANK(AJ103,$AJ$17:$AJ$153)</f>
        <v>13</v>
      </c>
      <c r="AL103" s="149">
        <v>225460</v>
      </c>
      <c r="AM103" s="150">
        <f>RANK(AL103,$AL$17:$AL$153)</f>
        <v>8</v>
      </c>
      <c r="AN103" s="149">
        <v>198771</v>
      </c>
      <c r="AO103" s="150">
        <f>RANK(AN103,$AN$17:$AN$153)</f>
        <v>17</v>
      </c>
      <c r="AP103" s="149">
        <v>228680</v>
      </c>
      <c r="AQ103" s="150">
        <f>RANK(AP103,$AP$17:$AP$153)</f>
        <v>16</v>
      </c>
      <c r="AR103" s="149">
        <v>276833</v>
      </c>
      <c r="AS103" s="150">
        <f>RANK(AR103,$AR$17:$AR$153)</f>
        <v>12</v>
      </c>
      <c r="AT103" s="149">
        <v>273073</v>
      </c>
      <c r="AU103" s="150">
        <f>RANK(AT103,$AT$17:$AT$153)</f>
        <v>18</v>
      </c>
      <c r="AV103" s="149">
        <v>291859</v>
      </c>
      <c r="AW103" s="150">
        <f>RANK(AV103,$AV$17:$AV$153)</f>
        <v>18</v>
      </c>
      <c r="AX103" s="149">
        <v>311800</v>
      </c>
      <c r="AY103" s="150">
        <f>RANK(AX103,$AX$17:$AX$153)</f>
        <v>18</v>
      </c>
      <c r="AZ103" s="149">
        <v>328702</v>
      </c>
      <c r="BA103" s="150">
        <f>RANK(AZ103,$AZ$17:$AZ$153)</f>
        <v>18</v>
      </c>
      <c r="BB103" s="149">
        <v>329277</v>
      </c>
      <c r="BC103" s="150">
        <f>RANK(BB103,$BB$17:$BB$153)</f>
        <v>18</v>
      </c>
      <c r="BD103" s="149">
        <v>331176</v>
      </c>
      <c r="BE103" s="150">
        <f>RANK(BD103,$BD$17:$BD$153)</f>
        <v>19</v>
      </c>
      <c r="BF103" s="149">
        <v>370741</v>
      </c>
      <c r="BG103" s="150">
        <f>RANK(BF103,$BF$17:$BF$153)</f>
        <v>16</v>
      </c>
      <c r="BH103" s="149">
        <v>353717</v>
      </c>
      <c r="BI103" s="150">
        <f>RANK(BH103,$BH$17:$BH$153)</f>
        <v>18</v>
      </c>
      <c r="BJ103" s="149">
        <v>466857</v>
      </c>
      <c r="BK103" s="150">
        <f>RANK(BJ103,$BJ$17:$BJ$153)</f>
        <v>16</v>
      </c>
      <c r="BL103" s="174">
        <v>420316.2</v>
      </c>
      <c r="BM103" s="150">
        <f>RANK(BL103,$BL$17:$BL$153)</f>
        <v>18</v>
      </c>
      <c r="BN103" s="237">
        <v>489889.5</v>
      </c>
      <c r="BO103" s="150">
        <f>RANK(BN103,$BN$17:$BN$153)</f>
        <v>8</v>
      </c>
      <c r="BP103" s="237">
        <v>388864</v>
      </c>
      <c r="BQ103" s="150">
        <f>RANK(BP103,$BP$17:$BP$153)</f>
        <v>19</v>
      </c>
      <c r="BR103" s="260">
        <v>373370.8</v>
      </c>
      <c r="BS103" s="150">
        <f>RANK(BR103,$BR$17:$BR$153)</f>
        <v>17</v>
      </c>
      <c r="BT103" s="260">
        <v>378920.8</v>
      </c>
      <c r="BU103" s="150">
        <f>RANK(BT103,$BT$17:$BT$153)</f>
        <v>19</v>
      </c>
      <c r="BX103" s="196">
        <v>88</v>
      </c>
      <c r="BY103" s="197"/>
      <c r="BZ103" s="197" t="s">
        <v>465</v>
      </c>
      <c r="CA103" s="204">
        <v>80226</v>
      </c>
      <c r="CB103" s="204"/>
      <c r="CC103" s="204">
        <v>79202</v>
      </c>
      <c r="CD103" s="204"/>
      <c r="CE103" s="204">
        <v>69061</v>
      </c>
      <c r="CF103" s="204"/>
      <c r="CG103" s="204">
        <v>76621</v>
      </c>
      <c r="CH103" s="204"/>
      <c r="CI103" s="204">
        <v>85561</v>
      </c>
      <c r="CJ103" s="204"/>
      <c r="CK103" s="204">
        <v>100685.9</v>
      </c>
      <c r="CL103" s="204"/>
      <c r="CM103" s="204">
        <v>100189.1</v>
      </c>
      <c r="CN103" s="204"/>
      <c r="CO103" s="207">
        <v>90393.7</v>
      </c>
      <c r="CP103" s="207"/>
      <c r="CQ103" s="207">
        <v>87036.6</v>
      </c>
      <c r="CS103" s="69">
        <v>97</v>
      </c>
      <c r="CT103" s="278" t="s">
        <v>583</v>
      </c>
      <c r="CU103" s="277">
        <v>86989</v>
      </c>
      <c r="CV103" s="277">
        <v>81650</v>
      </c>
      <c r="CW103" s="277">
        <v>81260</v>
      </c>
      <c r="CX103" s="277">
        <v>101843.6</v>
      </c>
      <c r="CY103" s="277">
        <v>86128.7</v>
      </c>
      <c r="CZ103" s="277">
        <v>75908.3</v>
      </c>
      <c r="DA103" s="277">
        <v>70635.899999999994</v>
      </c>
      <c r="DB103" s="277">
        <v>64183.7</v>
      </c>
      <c r="DC103" s="277">
        <v>75454.899999999994</v>
      </c>
    </row>
    <row r="104" spans="1:107" ht="25.5">
      <c r="A104" s="218" t="s">
        <v>110</v>
      </c>
      <c r="B104" s="148" t="s">
        <v>292</v>
      </c>
      <c r="C104" s="148" t="s">
        <v>361</v>
      </c>
      <c r="D104" s="149"/>
      <c r="E104" s="150" t="e">
        <f>RANK(D104,$D$17:$D$153)</f>
        <v>#N/A</v>
      </c>
      <c r="F104" s="149"/>
      <c r="G104" s="150" t="e">
        <f>RANK(F104,$F$17:$F$153)</f>
        <v>#N/A</v>
      </c>
      <c r="H104" s="149"/>
      <c r="I104" s="150" t="e">
        <f>RANK(H104,$H$17:$H$153)</f>
        <v>#N/A</v>
      </c>
      <c r="J104" s="149"/>
      <c r="K104" s="150" t="e">
        <f>RANK(J104,$J$17:$J$153)</f>
        <v>#N/A</v>
      </c>
      <c r="L104" s="149"/>
      <c r="M104" s="150" t="e">
        <f>RANK(L104,$L$17:$L$153)</f>
        <v>#N/A</v>
      </c>
      <c r="N104" s="149">
        <v>48260</v>
      </c>
      <c r="O104" s="150">
        <f>RANK(N104,$N$17:$N$153)</f>
        <v>39</v>
      </c>
      <c r="P104" s="149">
        <v>43609</v>
      </c>
      <c r="Q104" s="150">
        <f>RANK(P104,$P$17:$P$153)</f>
        <v>47</v>
      </c>
      <c r="R104" s="149">
        <v>53061</v>
      </c>
      <c r="S104" s="150">
        <f>RANK(R104,$R$17:$R$153)</f>
        <v>42</v>
      </c>
      <c r="T104" s="149">
        <v>53105</v>
      </c>
      <c r="U104" s="150">
        <f>RANK(T104,$T$17:$T$153)</f>
        <v>47</v>
      </c>
      <c r="V104" s="149">
        <v>57494</v>
      </c>
      <c r="W104" s="150">
        <f>RANK(V104,$V$17:$V$153)</f>
        <v>49</v>
      </c>
      <c r="X104" s="149">
        <v>61100</v>
      </c>
      <c r="Y104" s="150">
        <f>RANK(X104,$X$17:$X$153)</f>
        <v>45</v>
      </c>
      <c r="Z104" s="149">
        <v>67725</v>
      </c>
      <c r="AA104" s="150">
        <f>RANK(Z104,$Z$17:$Z$153)</f>
        <v>44</v>
      </c>
      <c r="AB104" s="149">
        <v>81553</v>
      </c>
      <c r="AC104" s="150">
        <f>RANK(AB104,$AB$17:$AB$153)</f>
        <v>40</v>
      </c>
      <c r="AD104" s="149">
        <v>82636</v>
      </c>
      <c r="AE104" s="150">
        <f>RANK(AD104,$AD$17:$AD$153)</f>
        <v>37</v>
      </c>
      <c r="AF104" s="149">
        <v>99496</v>
      </c>
      <c r="AG104" s="150">
        <f>RANK(AF104,$AF$17:$AF$153)</f>
        <v>30</v>
      </c>
      <c r="AH104" s="149">
        <v>101878</v>
      </c>
      <c r="AI104" s="150">
        <f>RANK(AH104,$AH$17:$AH$153)</f>
        <v>32</v>
      </c>
      <c r="AJ104" s="149">
        <v>109279</v>
      </c>
      <c r="AK104" s="150">
        <f>RANK(AJ104,$AJ$17:$AJ$153)</f>
        <v>31</v>
      </c>
      <c r="AL104" s="149">
        <v>108238</v>
      </c>
      <c r="AM104" s="150">
        <f>RANK(AL104,$AL$17:$AL$153)</f>
        <v>31</v>
      </c>
      <c r="AN104" s="149">
        <v>119736</v>
      </c>
      <c r="AO104" s="150">
        <f>RANK(AN104,$AN$17:$AN$153)</f>
        <v>34</v>
      </c>
      <c r="AP104" s="149">
        <v>138580</v>
      </c>
      <c r="AQ104" s="150">
        <f>RANK(AP104,$AP$17:$AP$153)</f>
        <v>32</v>
      </c>
      <c r="AR104" s="149">
        <v>151528</v>
      </c>
      <c r="AS104" s="150">
        <f>RANK(AR104,$AR$17:$AR$153)</f>
        <v>31</v>
      </c>
      <c r="AT104" s="149">
        <v>163969</v>
      </c>
      <c r="AU104" s="150">
        <f>RANK(AT104,$AT$17:$AT$153)</f>
        <v>35</v>
      </c>
      <c r="AV104" s="149">
        <v>173951</v>
      </c>
      <c r="AW104" s="150">
        <f>RANK(AV104,$AV$17:$AV$153)</f>
        <v>37</v>
      </c>
      <c r="AX104" s="149">
        <v>194577</v>
      </c>
      <c r="AY104" s="150">
        <f>RANK(AX104,$AX$17:$AX$153)</f>
        <v>35</v>
      </c>
      <c r="AZ104" s="149">
        <v>208500</v>
      </c>
      <c r="BA104" s="150">
        <f>RANK(AZ104,$AZ$17:$AZ$153)</f>
        <v>34</v>
      </c>
      <c r="BB104" s="149">
        <v>215068</v>
      </c>
      <c r="BC104" s="150">
        <f>RANK(BB104,$BB$17:$BB$153)</f>
        <v>34</v>
      </c>
      <c r="BD104" s="149">
        <v>222151</v>
      </c>
      <c r="BE104" s="150">
        <f>RANK(BD104,$BD$17:$BD$153)</f>
        <v>31</v>
      </c>
      <c r="BF104" s="149">
        <v>254229</v>
      </c>
      <c r="BG104" s="150">
        <f>RANK(BF104,$BF$17:$BF$153)</f>
        <v>26</v>
      </c>
      <c r="BH104" s="149">
        <v>241529</v>
      </c>
      <c r="BI104" s="150">
        <f>RANK(BH104,$BH$17:$BH$153)</f>
        <v>31</v>
      </c>
      <c r="BJ104" s="149">
        <v>331869</v>
      </c>
      <c r="BK104" s="150">
        <f>RANK(BJ104,$BJ$17:$BJ$153)</f>
        <v>24</v>
      </c>
      <c r="BL104" s="174">
        <v>281996.5</v>
      </c>
      <c r="BM104" s="150">
        <f>RANK(BL104,$BL$17:$BL$153)</f>
        <v>30</v>
      </c>
      <c r="BN104" s="237">
        <v>285903.7</v>
      </c>
      <c r="BO104" s="150">
        <f>RANK(BN104,$BN$17:$BN$153)</f>
        <v>26</v>
      </c>
      <c r="BP104" s="237">
        <v>302712.2</v>
      </c>
      <c r="BQ104" s="150">
        <f>RANK(BP104,$BP$17:$BP$153)</f>
        <v>25</v>
      </c>
      <c r="BR104" s="260">
        <v>296763.59999999998</v>
      </c>
      <c r="BS104" s="150">
        <f>RANK(BR104,$BR$17:$BR$153)</f>
        <v>23</v>
      </c>
      <c r="BT104" s="260">
        <v>296873.3</v>
      </c>
      <c r="BU104" s="150">
        <f>RANK(BT104,$BT$17:$BT$153)</f>
        <v>24</v>
      </c>
      <c r="BX104" s="196">
        <v>89</v>
      </c>
      <c r="BY104" s="197"/>
      <c r="BZ104" s="197" t="s">
        <v>466</v>
      </c>
      <c r="CA104" s="204">
        <v>831</v>
      </c>
      <c r="CB104" s="204"/>
      <c r="CC104" s="204">
        <v>767</v>
      </c>
      <c r="CD104" s="204"/>
      <c r="CE104" s="204">
        <v>51</v>
      </c>
      <c r="CF104" s="204"/>
      <c r="CG104" s="204">
        <v>9190</v>
      </c>
      <c r="CH104" s="204"/>
      <c r="CI104" s="204">
        <v>38817</v>
      </c>
      <c r="CJ104" s="204"/>
      <c r="CK104" s="204">
        <v>97018.4</v>
      </c>
      <c r="CL104" s="204"/>
      <c r="CM104" s="204">
        <v>48812.1</v>
      </c>
      <c r="CN104" s="204"/>
      <c r="CO104" s="207">
        <v>75582.899999999994</v>
      </c>
      <c r="CP104" s="207"/>
      <c r="CQ104" s="207">
        <v>85972.800000000003</v>
      </c>
      <c r="CS104" s="69">
        <v>98</v>
      </c>
      <c r="CT104" s="278" t="s">
        <v>584</v>
      </c>
      <c r="CU104" s="277">
        <v>82583</v>
      </c>
      <c r="CV104" s="277">
        <v>41749</v>
      </c>
      <c r="CW104" s="277">
        <v>44877</v>
      </c>
      <c r="CX104" s="277">
        <v>39223.9</v>
      </c>
      <c r="CY104" s="277">
        <v>46580.7</v>
      </c>
      <c r="CZ104" s="277">
        <v>37217.599999999999</v>
      </c>
      <c r="DA104" s="277">
        <v>58789.4</v>
      </c>
      <c r="DB104" s="277">
        <v>70021.899999999994</v>
      </c>
      <c r="DC104" s="277">
        <v>75234.600000000006</v>
      </c>
    </row>
    <row r="105" spans="1:107">
      <c r="A105" s="218" t="s">
        <v>340</v>
      </c>
      <c r="B105" s="148" t="s">
        <v>292</v>
      </c>
      <c r="C105" s="148" t="s">
        <v>361</v>
      </c>
      <c r="D105" s="149"/>
      <c r="E105" s="150" t="e">
        <f>RANK(D105,$D$17:$D$153)</f>
        <v>#N/A</v>
      </c>
      <c r="F105" s="149"/>
      <c r="G105" s="150" t="e">
        <f>RANK(F105,$F$17:$F$153)</f>
        <v>#N/A</v>
      </c>
      <c r="H105" s="149"/>
      <c r="I105" s="150" t="e">
        <f>RANK(H105,$H$17:$H$153)</f>
        <v>#N/A</v>
      </c>
      <c r="J105" s="149"/>
      <c r="K105" s="150" t="e">
        <f>RANK(J105,$J$17:$J$153)</f>
        <v>#N/A</v>
      </c>
      <c r="L105" s="149"/>
      <c r="M105" s="150" t="e">
        <f>RANK(L105,$L$17:$L$153)</f>
        <v>#N/A</v>
      </c>
      <c r="N105" s="149">
        <v>83122</v>
      </c>
      <c r="O105" s="150">
        <f>RANK(N105,$N$17:$N$153)</f>
        <v>18</v>
      </c>
      <c r="P105" s="149">
        <v>88986</v>
      </c>
      <c r="Q105" s="150">
        <f>RANK(P105,$P$17:$P$153)</f>
        <v>18</v>
      </c>
      <c r="R105" s="149">
        <v>96769</v>
      </c>
      <c r="S105" s="150">
        <f>RANK(R105,$R$17:$R$153)</f>
        <v>17</v>
      </c>
      <c r="T105" s="149">
        <v>95748</v>
      </c>
      <c r="U105" s="150">
        <f>RANK(T105,$T$17:$T$153)</f>
        <v>20</v>
      </c>
      <c r="V105" s="149">
        <v>100062</v>
      </c>
      <c r="W105" s="150">
        <f>RANK(V105,$V$17:$V$153)</f>
        <v>22</v>
      </c>
      <c r="X105" s="149">
        <v>99742</v>
      </c>
      <c r="Y105" s="150">
        <f>RANK(X105,$X$17:$X$153)</f>
        <v>25</v>
      </c>
      <c r="Z105" s="149">
        <v>110509</v>
      </c>
      <c r="AA105" s="150">
        <f>RANK(Z105,$Z$17:$Z$153)</f>
        <v>24</v>
      </c>
      <c r="AB105" s="149">
        <v>111615</v>
      </c>
      <c r="AC105" s="150">
        <f>RANK(AB105,$AB$17:$AB$153)</f>
        <v>24</v>
      </c>
      <c r="AD105" s="149">
        <v>116116</v>
      </c>
      <c r="AE105" s="150">
        <f>RANK(AD105,$AD$17:$AD$153)</f>
        <v>25</v>
      </c>
      <c r="AF105" s="149">
        <v>119674</v>
      </c>
      <c r="AG105" s="150">
        <f>RANK(AF105,$AF$17:$AF$153)</f>
        <v>25</v>
      </c>
      <c r="AH105" s="149">
        <v>115717</v>
      </c>
      <c r="AI105" s="150">
        <f>RANK(AH105,$AH$17:$AH$153)</f>
        <v>28</v>
      </c>
      <c r="AJ105" s="149">
        <v>116740</v>
      </c>
      <c r="AK105" s="150">
        <f>RANK(AJ105,$AJ$17:$AJ$153)</f>
        <v>28</v>
      </c>
      <c r="AL105" s="149">
        <v>125787</v>
      </c>
      <c r="AM105" s="150">
        <f>RANK(AL105,$AL$17:$AL$153)</f>
        <v>27</v>
      </c>
      <c r="AN105" s="149">
        <v>130798</v>
      </c>
      <c r="AO105" s="150">
        <f>RANK(AN105,$AN$17:$AN$153)</f>
        <v>28</v>
      </c>
      <c r="AP105" s="149">
        <v>145477</v>
      </c>
      <c r="AQ105" s="150">
        <f>RANK(AP105,$AP$17:$AP$153)</f>
        <v>30</v>
      </c>
      <c r="AR105" s="149">
        <v>156050</v>
      </c>
      <c r="AS105" s="150">
        <f>RANK(AR105,$AR$17:$AR$153)</f>
        <v>29</v>
      </c>
      <c r="AT105" s="149">
        <v>186931</v>
      </c>
      <c r="AU105" s="150">
        <f>RANK(AT105,$AT$17:$AT$153)</f>
        <v>28</v>
      </c>
      <c r="AV105" s="149">
        <v>194013</v>
      </c>
      <c r="AW105" s="150">
        <f>RANK(AV105,$AV$17:$AV$153)</f>
        <v>30</v>
      </c>
      <c r="AX105" s="149">
        <v>205931</v>
      </c>
      <c r="AY105" s="150">
        <f>RANK(AX105,$AX$17:$AX$153)</f>
        <v>31</v>
      </c>
      <c r="AZ105" s="149">
        <v>198224</v>
      </c>
      <c r="BA105" s="150">
        <f>RANK(AZ105,$AZ$17:$AZ$153)</f>
        <v>38</v>
      </c>
      <c r="BB105" s="149">
        <v>188266</v>
      </c>
      <c r="BC105" s="150">
        <f>RANK(BB105,$BB$17:$BB$153)</f>
        <v>38</v>
      </c>
      <c r="BD105" s="149">
        <v>184560</v>
      </c>
      <c r="BE105" s="150">
        <f>RANK(BD105,$BD$17:$BD$153)</f>
        <v>39</v>
      </c>
      <c r="BF105" s="149">
        <v>210499</v>
      </c>
      <c r="BG105" s="150">
        <f>RANK(BF105,$BF$17:$BF$153)</f>
        <v>36</v>
      </c>
      <c r="BH105" s="149">
        <v>211985</v>
      </c>
      <c r="BI105" s="150">
        <f>RANK(BH105,$BH$17:$BH$153)</f>
        <v>36</v>
      </c>
      <c r="BJ105" s="149">
        <v>213187</v>
      </c>
      <c r="BK105" s="150">
        <f>RANK(BJ105,$BJ$17:$BJ$153)</f>
        <v>47</v>
      </c>
      <c r="BL105" s="174">
        <v>230269.8</v>
      </c>
      <c r="BM105" s="150">
        <f>RANK(BL105,$BL$17:$BL$153)</f>
        <v>38</v>
      </c>
      <c r="BN105" s="237">
        <v>326454.8</v>
      </c>
      <c r="BO105" s="150">
        <f>RANK(BN105,$BN$17:$BN$153)</f>
        <v>21</v>
      </c>
      <c r="BP105" s="237">
        <v>210483</v>
      </c>
      <c r="BQ105" s="150">
        <f>RANK(BP105,$BP$17:$BP$153)</f>
        <v>41</v>
      </c>
      <c r="BR105" s="260">
        <v>241817.5</v>
      </c>
      <c r="BS105" s="150">
        <f>RANK(BR105,$BR$17:$BR$153)</f>
        <v>30</v>
      </c>
      <c r="BT105" s="260">
        <v>280101.3</v>
      </c>
      <c r="BU105" s="150">
        <f>RANK(BT105,$BT$17:$BT$153)</f>
        <v>28</v>
      </c>
      <c r="BX105" s="196">
        <v>90</v>
      </c>
      <c r="BY105" s="197"/>
      <c r="BZ105" s="197" t="s">
        <v>467</v>
      </c>
      <c r="CA105" s="204">
        <v>82620</v>
      </c>
      <c r="CB105" s="204"/>
      <c r="CC105" s="204">
        <v>75545</v>
      </c>
      <c r="CD105" s="204"/>
      <c r="CE105" s="204">
        <v>71274</v>
      </c>
      <c r="CF105" s="204"/>
      <c r="CG105" s="204">
        <v>78866</v>
      </c>
      <c r="CH105" s="204"/>
      <c r="CI105" s="204">
        <v>85248</v>
      </c>
      <c r="CJ105" s="204"/>
      <c r="CK105" s="204">
        <v>97950</v>
      </c>
      <c r="CL105" s="204"/>
      <c r="CM105" s="204">
        <v>98198.399999999994</v>
      </c>
      <c r="CN105" s="204"/>
      <c r="CO105" s="207">
        <v>77803.600000000006</v>
      </c>
      <c r="CP105" s="207"/>
      <c r="CQ105" s="207">
        <v>84589.7</v>
      </c>
      <c r="CS105" s="69">
        <v>99</v>
      </c>
      <c r="CT105" s="278" t="s">
        <v>585</v>
      </c>
      <c r="CU105" s="277">
        <v>80282</v>
      </c>
      <c r="CV105" s="277">
        <v>67615</v>
      </c>
      <c r="CW105" s="277">
        <v>47554</v>
      </c>
      <c r="CX105" s="277">
        <v>67282.600000000006</v>
      </c>
      <c r="CY105" s="277">
        <v>92906.3</v>
      </c>
      <c r="CZ105" s="277">
        <v>63289.1</v>
      </c>
      <c r="DA105" s="277">
        <v>74234.7</v>
      </c>
      <c r="DB105" s="277">
        <v>71496.600000000006</v>
      </c>
      <c r="DC105" s="277">
        <v>74264.899999999994</v>
      </c>
    </row>
    <row r="106" spans="1:107">
      <c r="A106" s="218" t="s">
        <v>104</v>
      </c>
      <c r="B106" s="148" t="s">
        <v>292</v>
      </c>
      <c r="C106" s="148" t="s">
        <v>361</v>
      </c>
      <c r="D106" s="149"/>
      <c r="E106" s="150" t="e">
        <f>RANK(D106,$D$17:$D$153)</f>
        <v>#N/A</v>
      </c>
      <c r="F106" s="149"/>
      <c r="G106" s="150" t="e">
        <f>RANK(F106,$F$17:$F$153)</f>
        <v>#N/A</v>
      </c>
      <c r="H106" s="149"/>
      <c r="I106" s="150" t="e">
        <f>RANK(H106,$H$17:$H$153)</f>
        <v>#N/A</v>
      </c>
      <c r="J106" s="149"/>
      <c r="K106" s="150" t="e">
        <f>RANK(J106,$J$17:$J$153)</f>
        <v>#N/A</v>
      </c>
      <c r="L106" s="149"/>
      <c r="M106" s="150" t="e">
        <f>RANK(L106,$L$17:$L$153)</f>
        <v>#N/A</v>
      </c>
      <c r="N106" s="149">
        <v>47994</v>
      </c>
      <c r="O106" s="150">
        <f>RANK(N106,$N$17:$N$153)</f>
        <v>40</v>
      </c>
      <c r="P106" s="149">
        <v>49331</v>
      </c>
      <c r="Q106" s="150">
        <f>RANK(P106,$P$17:$P$153)</f>
        <v>37</v>
      </c>
      <c r="R106" s="149">
        <v>56774</v>
      </c>
      <c r="S106" s="150">
        <f>RANK(R106,$R$17:$R$153)</f>
        <v>37</v>
      </c>
      <c r="T106" s="149">
        <v>62989</v>
      </c>
      <c r="U106" s="150">
        <f>RANK(T106,$T$17:$T$153)</f>
        <v>35</v>
      </c>
      <c r="V106" s="149">
        <v>69589</v>
      </c>
      <c r="W106" s="150">
        <f>RANK(V106,$V$17:$V$153)</f>
        <v>33</v>
      </c>
      <c r="X106" s="149">
        <v>71256</v>
      </c>
      <c r="Y106" s="150">
        <f>RANK(X106,$X$17:$X$153)</f>
        <v>34</v>
      </c>
      <c r="Z106" s="149">
        <v>87747</v>
      </c>
      <c r="AA106" s="150">
        <f>RANK(Z106,$Z$17:$Z$153)</f>
        <v>30</v>
      </c>
      <c r="AB106" s="149">
        <v>88518</v>
      </c>
      <c r="AC106" s="150">
        <f>RANK(AB106,$AB$17:$AB$153)</f>
        <v>36</v>
      </c>
      <c r="AD106" s="149">
        <v>89608</v>
      </c>
      <c r="AE106" s="150">
        <f>RANK(AD106,$AD$17:$AD$153)</f>
        <v>31</v>
      </c>
      <c r="AF106" s="149">
        <v>99483</v>
      </c>
      <c r="AG106" s="150">
        <f>RANK(AF106,$AF$17:$AF$153)</f>
        <v>31</v>
      </c>
      <c r="AH106" s="149">
        <v>127350</v>
      </c>
      <c r="AI106" s="150">
        <f>RANK(AH106,$AH$17:$AH$153)</f>
        <v>25</v>
      </c>
      <c r="AJ106" s="149">
        <v>136514</v>
      </c>
      <c r="AK106" s="150">
        <f>RANK(AJ106,$AJ$17:$AJ$153)</f>
        <v>24</v>
      </c>
      <c r="AL106" s="149">
        <v>143194</v>
      </c>
      <c r="AM106" s="150">
        <f>RANK(AL106,$AL$17:$AL$153)</f>
        <v>26</v>
      </c>
      <c r="AN106" s="149">
        <v>151057</v>
      </c>
      <c r="AO106" s="150">
        <f>RANK(AN106,$AN$17:$AN$153)</f>
        <v>26</v>
      </c>
      <c r="AP106" s="149">
        <v>166992</v>
      </c>
      <c r="AQ106" s="150">
        <f>RANK(AP106,$AP$17:$AP$153)</f>
        <v>26</v>
      </c>
      <c r="AR106" s="149">
        <v>179357</v>
      </c>
      <c r="AS106" s="150">
        <f>RANK(AR106,$AR$17:$AR$153)</f>
        <v>26</v>
      </c>
      <c r="AT106" s="149">
        <v>200008</v>
      </c>
      <c r="AU106" s="150">
        <f>RANK(AT106,$AT$17:$AT$153)</f>
        <v>27</v>
      </c>
      <c r="AV106" s="149">
        <v>213351</v>
      </c>
      <c r="AW106" s="150">
        <f>RANK(AV106,$AV$17:$AV$153)</f>
        <v>28</v>
      </c>
      <c r="AX106" s="149">
        <v>195024</v>
      </c>
      <c r="AY106" s="150">
        <f>RANK(AX106,$AX$17:$AX$153)</f>
        <v>34</v>
      </c>
      <c r="AZ106" s="149">
        <v>241479</v>
      </c>
      <c r="BA106" s="150">
        <f>RANK(AZ106,$AZ$17:$AZ$153)</f>
        <v>27</v>
      </c>
      <c r="BB106" s="149">
        <v>287651</v>
      </c>
      <c r="BC106" s="150">
        <f>RANK(BB106,$BB$17:$BB$153)</f>
        <v>22</v>
      </c>
      <c r="BD106" s="149">
        <v>277867</v>
      </c>
      <c r="BE106" s="150">
        <f>RANK(BD106,$BD$17:$BD$153)</f>
        <v>23</v>
      </c>
      <c r="BF106" s="149">
        <v>278897</v>
      </c>
      <c r="BG106" s="150">
        <f>RANK(BF106,$BF$17:$BF$153)</f>
        <v>23</v>
      </c>
      <c r="BH106" s="149">
        <v>268026</v>
      </c>
      <c r="BI106" s="150">
        <f>RANK(BH106,$BH$17:$BH$153)</f>
        <v>24</v>
      </c>
      <c r="BJ106" s="149">
        <v>298806</v>
      </c>
      <c r="BK106" s="150">
        <f>RANK(BJ106,$BJ$17:$BJ$153)</f>
        <v>29</v>
      </c>
      <c r="BL106" s="174">
        <v>287014.2</v>
      </c>
      <c r="BM106" s="150">
        <f>RANK(BL106,$BL$17:$BL$153)</f>
        <v>29</v>
      </c>
      <c r="BN106" s="237">
        <v>276627.40000000002</v>
      </c>
      <c r="BO106" s="150">
        <f>RANK(BN106,$BN$17:$BN$153)</f>
        <v>28</v>
      </c>
      <c r="BP106" s="237">
        <v>272422.8</v>
      </c>
      <c r="BQ106" s="150">
        <f>RANK(BP106,$BP$17:$BP$153)</f>
        <v>28</v>
      </c>
      <c r="BR106" s="260">
        <v>276652.5</v>
      </c>
      <c r="BS106" s="150">
        <f>RANK(BR106,$BR$17:$BR$153)</f>
        <v>28</v>
      </c>
      <c r="BT106" s="260">
        <v>257772.2</v>
      </c>
      <c r="BU106" s="150">
        <f>RANK(BT106,$BT$17:$BT$153)</f>
        <v>30</v>
      </c>
      <c r="BX106" s="196"/>
      <c r="BY106" s="197"/>
      <c r="BZ106" s="197" t="s">
        <v>375</v>
      </c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05"/>
      <c r="CM106" s="205"/>
      <c r="CN106" s="205"/>
      <c r="CO106" s="205"/>
      <c r="CP106" s="205"/>
      <c r="CQ106" s="205"/>
      <c r="CS106" s="69">
        <v>100</v>
      </c>
      <c r="CT106" s="278" t="s">
        <v>586</v>
      </c>
      <c r="CU106" s="277">
        <v>76687</v>
      </c>
      <c r="CV106" s="277">
        <v>74764</v>
      </c>
      <c r="CW106" s="277">
        <v>77281</v>
      </c>
      <c r="CX106" s="277">
        <v>90246.9</v>
      </c>
      <c r="CY106" s="277">
        <v>82555.8</v>
      </c>
      <c r="CZ106" s="277">
        <v>72727.5</v>
      </c>
      <c r="DA106" s="277">
        <v>56153.9</v>
      </c>
      <c r="DB106" s="277">
        <v>68818.2</v>
      </c>
      <c r="DC106" s="277">
        <v>73277</v>
      </c>
    </row>
    <row r="107" spans="1:107">
      <c r="A107" s="218" t="s">
        <v>336</v>
      </c>
      <c r="B107" s="148" t="s">
        <v>292</v>
      </c>
      <c r="C107" s="148" t="s">
        <v>361</v>
      </c>
      <c r="D107" s="149"/>
      <c r="E107" s="150" t="e">
        <f>RANK(D107,$D$17:$D$153)</f>
        <v>#N/A</v>
      </c>
      <c r="F107" s="149"/>
      <c r="G107" s="150" t="e">
        <f>RANK(F107,$F$17:$F$153)</f>
        <v>#N/A</v>
      </c>
      <c r="H107" s="149"/>
      <c r="I107" s="150" t="e">
        <f>RANK(H107,$H$17:$H$153)</f>
        <v>#N/A</v>
      </c>
      <c r="J107" s="149"/>
      <c r="K107" s="150" t="e">
        <f>RANK(J107,$J$17:$J$153)</f>
        <v>#N/A</v>
      </c>
      <c r="L107" s="149"/>
      <c r="M107" s="150" t="e">
        <f>RANK(L107,$L$17:$L$153)</f>
        <v>#N/A</v>
      </c>
      <c r="N107" s="149">
        <v>56065</v>
      </c>
      <c r="O107" s="150">
        <f>RANK(N107,$N$17:$N$153)</f>
        <v>30</v>
      </c>
      <c r="P107" s="149">
        <v>58078</v>
      </c>
      <c r="Q107" s="150">
        <f>RANK(P107,$P$17:$P$153)</f>
        <v>32</v>
      </c>
      <c r="R107" s="149">
        <v>64624</v>
      </c>
      <c r="S107" s="150">
        <f>RANK(R107,$R$17:$R$153)</f>
        <v>31</v>
      </c>
      <c r="T107" s="149">
        <v>62946</v>
      </c>
      <c r="U107" s="150">
        <f>RANK(T107,$T$17:$T$153)</f>
        <v>36</v>
      </c>
      <c r="V107" s="149">
        <v>72702</v>
      </c>
      <c r="W107" s="150">
        <f>RANK(V107,$V$17:$V$153)</f>
        <v>31</v>
      </c>
      <c r="X107" s="149">
        <v>80066</v>
      </c>
      <c r="Y107" s="150">
        <f>RANK(X107,$X$17:$X$153)</f>
        <v>29</v>
      </c>
      <c r="Z107" s="149">
        <v>82106</v>
      </c>
      <c r="AA107" s="150">
        <f>RANK(Z107,$Z$17:$Z$153)</f>
        <v>34</v>
      </c>
      <c r="AB107" s="149">
        <v>90466</v>
      </c>
      <c r="AC107" s="150">
        <f>RANK(AB107,$AB$17:$AB$153)</f>
        <v>35</v>
      </c>
      <c r="AD107" s="149">
        <v>84141</v>
      </c>
      <c r="AE107" s="150">
        <f>RANK(AD107,$AD$17:$AD$153)</f>
        <v>36</v>
      </c>
      <c r="AF107" s="149">
        <v>93611</v>
      </c>
      <c r="AG107" s="150">
        <f>RANK(AF107,$AF$17:$AF$153)</f>
        <v>35</v>
      </c>
      <c r="AH107" s="149">
        <v>96455</v>
      </c>
      <c r="AI107" s="150">
        <f>RANK(AH107,$AH$17:$AH$153)</f>
        <v>34</v>
      </c>
      <c r="AJ107" s="149">
        <v>90923</v>
      </c>
      <c r="AK107" s="150">
        <f>RANK(AJ107,$AJ$17:$AJ$153)</f>
        <v>40</v>
      </c>
      <c r="AL107" s="149">
        <v>107261</v>
      </c>
      <c r="AM107" s="150">
        <f>RANK(AL107,$AL$17:$AL$153)</f>
        <v>33</v>
      </c>
      <c r="AN107" s="149">
        <v>101336</v>
      </c>
      <c r="AO107" s="150">
        <f>RANK(AN107,$AN$17:$AN$153)</f>
        <v>44</v>
      </c>
      <c r="AP107" s="149">
        <v>115505</v>
      </c>
      <c r="AQ107" s="150">
        <f>RANK(AP107,$AP$17:$AP$153)</f>
        <v>42</v>
      </c>
      <c r="AR107" s="149">
        <v>140657</v>
      </c>
      <c r="AS107" s="150">
        <f>RANK(AR107,$AR$17:$AR$153)</f>
        <v>37</v>
      </c>
      <c r="AT107" s="149">
        <v>156551</v>
      </c>
      <c r="AU107" s="150">
        <f>RANK(AT107,$AT$17:$AT$153)</f>
        <v>41</v>
      </c>
      <c r="AV107" s="149">
        <v>174655</v>
      </c>
      <c r="AW107" s="150">
        <f>RANK(AV107,$AV$17:$AV$153)</f>
        <v>36</v>
      </c>
      <c r="AX107" s="149">
        <v>185414</v>
      </c>
      <c r="AY107" s="150">
        <f>RANK(AX107,$AX$17:$AX$153)</f>
        <v>39</v>
      </c>
      <c r="AZ107" s="149">
        <v>202935</v>
      </c>
      <c r="BA107" s="150">
        <f>RANK(AZ107,$AZ$17:$AZ$153)</f>
        <v>37</v>
      </c>
      <c r="BB107" s="149">
        <v>216634</v>
      </c>
      <c r="BC107" s="150">
        <f>RANK(BB107,$BB$17:$BB$153)</f>
        <v>33</v>
      </c>
      <c r="BD107" s="149">
        <v>205917</v>
      </c>
      <c r="BE107" s="150">
        <f>RANK(BD107,$BD$17:$BD$153)</f>
        <v>34</v>
      </c>
      <c r="BF107" s="149">
        <v>217155</v>
      </c>
      <c r="BG107" s="150">
        <f>RANK(BF107,$BF$17:$BF$153)</f>
        <v>33</v>
      </c>
      <c r="BH107" s="149">
        <v>230638</v>
      </c>
      <c r="BI107" s="150">
        <f>RANK(BH107,$BH$17:$BH$153)</f>
        <v>32</v>
      </c>
      <c r="BJ107" s="149">
        <v>281706</v>
      </c>
      <c r="BK107" s="150">
        <f>RANK(BJ107,$BJ$17:$BJ$153)</f>
        <v>31</v>
      </c>
      <c r="BL107" s="174">
        <v>311649.5</v>
      </c>
      <c r="BM107" s="150">
        <f>RANK(BL107,$BL$17:$BL$153)</f>
        <v>25</v>
      </c>
      <c r="BN107" s="237">
        <v>230866.1</v>
      </c>
      <c r="BO107" s="150">
        <f>RANK(BN107,$BN$17:$BN$153)</f>
        <v>36</v>
      </c>
      <c r="BP107" s="237">
        <v>231754.1</v>
      </c>
      <c r="BQ107" s="150">
        <f>RANK(BP107,$BP$17:$BP$153)</f>
        <v>37</v>
      </c>
      <c r="BR107" s="260">
        <v>222774</v>
      </c>
      <c r="BS107" s="150">
        <f>RANK(BR107,$BR$17:$BR$153)</f>
        <v>34</v>
      </c>
      <c r="BT107" s="260">
        <v>221228.7</v>
      </c>
      <c r="BU107" s="150">
        <f>RANK(BT107,$BT$17:$BT$153)</f>
        <v>37</v>
      </c>
      <c r="BX107" s="196">
        <v>91</v>
      </c>
      <c r="BY107" s="197"/>
      <c r="BZ107" s="197" t="s">
        <v>468</v>
      </c>
      <c r="CA107" s="204">
        <v>106471</v>
      </c>
      <c r="CB107" s="204"/>
      <c r="CC107" s="204">
        <v>110972</v>
      </c>
      <c r="CD107" s="204"/>
      <c r="CE107" s="204">
        <v>107393</v>
      </c>
      <c r="CF107" s="204"/>
      <c r="CG107" s="204">
        <v>117236</v>
      </c>
      <c r="CH107" s="204"/>
      <c r="CI107" s="204">
        <v>111992</v>
      </c>
      <c r="CJ107" s="204"/>
      <c r="CK107" s="204">
        <v>130780.7</v>
      </c>
      <c r="CL107" s="204"/>
      <c r="CM107" s="204">
        <v>117333.6</v>
      </c>
      <c r="CN107" s="204"/>
      <c r="CO107" s="207">
        <v>101319.3</v>
      </c>
      <c r="CP107" s="207"/>
      <c r="CQ107" s="207">
        <v>84200.6</v>
      </c>
      <c r="CS107" s="69" t="s">
        <v>486</v>
      </c>
      <c r="CT107" s="278" t="s">
        <v>587</v>
      </c>
      <c r="CU107" s="277">
        <v>4742245</v>
      </c>
      <c r="CV107" s="277">
        <v>4535771</v>
      </c>
      <c r="CW107" s="277">
        <v>4810675</v>
      </c>
      <c r="CX107" s="277">
        <v>6085079.5</v>
      </c>
      <c r="CY107" s="277">
        <v>5741088.2000000002</v>
      </c>
      <c r="CZ107" s="277">
        <v>4913631.9000000004</v>
      </c>
      <c r="DA107" s="277">
        <v>4493284.5999999996</v>
      </c>
      <c r="DB107" s="277">
        <v>4294552.4000000004</v>
      </c>
      <c r="DC107" s="277">
        <v>4501664</v>
      </c>
    </row>
    <row r="108" spans="1:107">
      <c r="A108" s="218" t="s">
        <v>109</v>
      </c>
      <c r="B108" s="148" t="s">
        <v>292</v>
      </c>
      <c r="C108" s="148" t="s">
        <v>361</v>
      </c>
      <c r="D108" s="149"/>
      <c r="E108" s="150" t="e">
        <f>RANK(D108,$D$17:$D$153)</f>
        <v>#N/A</v>
      </c>
      <c r="F108" s="149"/>
      <c r="G108" s="150" t="e">
        <f>RANK(F108,$F$17:$F$153)</f>
        <v>#N/A</v>
      </c>
      <c r="H108" s="149"/>
      <c r="I108" s="150" t="e">
        <f>RANK(H108,$H$17:$H$153)</f>
        <v>#N/A</v>
      </c>
      <c r="J108" s="149"/>
      <c r="K108" s="150" t="e">
        <f>RANK(J108,$J$17:$J$153)</f>
        <v>#N/A</v>
      </c>
      <c r="L108" s="149"/>
      <c r="M108" s="150" t="e">
        <f>RANK(L108,$L$17:$L$153)</f>
        <v>#N/A</v>
      </c>
      <c r="N108" s="149">
        <v>71194</v>
      </c>
      <c r="O108" s="150">
        <f>RANK(N108,$N$17:$N$153)</f>
        <v>24</v>
      </c>
      <c r="P108" s="149">
        <v>71535</v>
      </c>
      <c r="Q108" s="150">
        <f>RANK(P108,$P$17:$P$153)</f>
        <v>23</v>
      </c>
      <c r="R108" s="149">
        <v>82769</v>
      </c>
      <c r="S108" s="150">
        <f>RANK(R108,$R$17:$R$153)</f>
        <v>24</v>
      </c>
      <c r="T108" s="149">
        <v>84668</v>
      </c>
      <c r="U108" s="150">
        <f>RANK(T108,$T$17:$T$153)</f>
        <v>25</v>
      </c>
      <c r="V108" s="149">
        <v>90611</v>
      </c>
      <c r="W108" s="150">
        <f>RANK(V108,$V$17:$V$153)</f>
        <v>26</v>
      </c>
      <c r="X108" s="149">
        <v>88486</v>
      </c>
      <c r="Y108" s="150">
        <f>RANK(X108,$X$17:$X$153)</f>
        <v>28</v>
      </c>
      <c r="Z108" s="149">
        <v>97949</v>
      </c>
      <c r="AA108" s="150">
        <f>RANK(Z108,$Z$17:$Z$153)</f>
        <v>26</v>
      </c>
      <c r="AB108" s="149">
        <v>98668</v>
      </c>
      <c r="AC108" s="150">
        <f>RANK(AB108,$AB$17:$AB$153)</f>
        <v>28</v>
      </c>
      <c r="AD108" s="149">
        <v>99378</v>
      </c>
      <c r="AE108" s="150">
        <f>RANK(AD108,$AD$17:$AD$153)</f>
        <v>28</v>
      </c>
      <c r="AF108" s="149">
        <v>102363</v>
      </c>
      <c r="AG108" s="150">
        <f>RANK(AF108,$AF$17:$AF$153)</f>
        <v>29</v>
      </c>
      <c r="AH108" s="149">
        <v>106723</v>
      </c>
      <c r="AI108" s="150">
        <f>RANK(AH108,$AH$17:$AH$153)</f>
        <v>31</v>
      </c>
      <c r="AJ108" s="149">
        <v>118110</v>
      </c>
      <c r="AK108" s="150">
        <f>RANK(AJ108,$AJ$17:$AJ$153)</f>
        <v>27</v>
      </c>
      <c r="AL108" s="149">
        <v>119411</v>
      </c>
      <c r="AM108" s="150">
        <f>RANK(AL108,$AL$17:$AL$153)</f>
        <v>28</v>
      </c>
      <c r="AN108" s="149">
        <v>121552</v>
      </c>
      <c r="AO108" s="150">
        <f>RANK(AN108,$AN$17:$AN$153)</f>
        <v>33</v>
      </c>
      <c r="AP108" s="149">
        <v>155564</v>
      </c>
      <c r="AQ108" s="150">
        <f>RANK(AP108,$AP$17:$AP$153)</f>
        <v>27</v>
      </c>
      <c r="AR108" s="149">
        <v>144543</v>
      </c>
      <c r="AS108" s="150">
        <f>RANK(AR108,$AR$17:$AR$153)</f>
        <v>34</v>
      </c>
      <c r="AT108" s="149">
        <v>160141</v>
      </c>
      <c r="AU108" s="150">
        <f>RANK(AT108,$AT$17:$AT$153)</f>
        <v>39</v>
      </c>
      <c r="AV108" s="149">
        <v>161486</v>
      </c>
      <c r="AW108" s="150">
        <f>RANK(AV108,$AV$17:$AV$153)</f>
        <v>42</v>
      </c>
      <c r="AX108" s="149">
        <v>192600</v>
      </c>
      <c r="AY108" s="150">
        <f>RANK(AX108,$AX$17:$AX$153)</f>
        <v>36</v>
      </c>
      <c r="AZ108" s="149">
        <v>209502</v>
      </c>
      <c r="BA108" s="150">
        <f>RANK(AZ108,$AZ$17:$AZ$153)</f>
        <v>32</v>
      </c>
      <c r="BB108" s="149">
        <v>227089</v>
      </c>
      <c r="BC108" s="150">
        <f>RANK(BB108,$BB$17:$BB$153)</f>
        <v>30</v>
      </c>
      <c r="BD108" s="149">
        <v>219814</v>
      </c>
      <c r="BE108" s="150">
        <f>RANK(BD108,$BD$17:$BD$153)</f>
        <v>32</v>
      </c>
      <c r="BF108" s="149">
        <v>248571</v>
      </c>
      <c r="BG108" s="150">
        <f>RANK(BF108,$BF$17:$BF$153)</f>
        <v>27</v>
      </c>
      <c r="BH108" s="149">
        <v>274756</v>
      </c>
      <c r="BI108" s="150">
        <f>RANK(BH108,$BH$17:$BH$153)</f>
        <v>23</v>
      </c>
      <c r="BJ108" s="149">
        <v>326028</v>
      </c>
      <c r="BK108" s="150">
        <f>RANK(BJ108,$BJ$17:$BJ$153)</f>
        <v>26</v>
      </c>
      <c r="BL108" s="174">
        <v>252754</v>
      </c>
      <c r="BM108" s="150">
        <f>RANK(BL108,$BL$17:$BL$153)</f>
        <v>32</v>
      </c>
      <c r="BN108" s="237">
        <v>239681.6</v>
      </c>
      <c r="BO108" s="150">
        <f>RANK(BN108,$BN$17:$BN$153)</f>
        <v>32</v>
      </c>
      <c r="BP108" s="237">
        <v>232254.1</v>
      </c>
      <c r="BQ108" s="150">
        <f>RANK(BP108,$BP$17:$BP$153)</f>
        <v>36</v>
      </c>
      <c r="BR108" s="260">
        <v>198845.5</v>
      </c>
      <c r="BS108" s="150">
        <f>RANK(BR108,$BR$17:$BR$153)</f>
        <v>42</v>
      </c>
      <c r="BT108" s="260">
        <v>212001.1</v>
      </c>
      <c r="BU108" s="150">
        <f>RANK(BT108,$BT$17:$BT$153)</f>
        <v>42</v>
      </c>
      <c r="BX108" s="196">
        <v>92</v>
      </c>
      <c r="BY108" s="197"/>
      <c r="BZ108" s="197" t="s">
        <v>469</v>
      </c>
      <c r="CA108" s="204">
        <v>69594</v>
      </c>
      <c r="CB108" s="204"/>
      <c r="CC108" s="204">
        <v>67049</v>
      </c>
      <c r="CD108" s="204"/>
      <c r="CE108" s="204">
        <v>89539</v>
      </c>
      <c r="CF108" s="204"/>
      <c r="CG108" s="204">
        <v>79336</v>
      </c>
      <c r="CH108" s="204"/>
      <c r="CI108" s="204">
        <v>75607</v>
      </c>
      <c r="CJ108" s="204"/>
      <c r="CK108" s="204">
        <v>104137</v>
      </c>
      <c r="CL108" s="204"/>
      <c r="CM108" s="204">
        <v>95970.8</v>
      </c>
      <c r="CN108" s="204"/>
      <c r="CO108" s="207">
        <v>75202.100000000006</v>
      </c>
      <c r="CP108" s="207"/>
      <c r="CQ108" s="207">
        <v>84193.1</v>
      </c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1:107" ht="25.5">
      <c r="A109" s="218" t="s">
        <v>12</v>
      </c>
      <c r="B109" s="148" t="s">
        <v>292</v>
      </c>
      <c r="C109" s="148" t="s">
        <v>361</v>
      </c>
      <c r="D109" s="149"/>
      <c r="E109" s="150" t="e">
        <f>RANK(D109,$D$17:$D$153)</f>
        <v>#N/A</v>
      </c>
      <c r="F109" s="149"/>
      <c r="G109" s="150" t="e">
        <f>RANK(F109,$F$17:$F$153)</f>
        <v>#N/A</v>
      </c>
      <c r="H109" s="149"/>
      <c r="I109" s="150" t="e">
        <f>RANK(H109,$H$17:$H$153)</f>
        <v>#N/A</v>
      </c>
      <c r="J109" s="149"/>
      <c r="K109" s="150" t="e">
        <f>RANK(J109,$J$17:$J$153)</f>
        <v>#N/A</v>
      </c>
      <c r="L109" s="149"/>
      <c r="M109" s="150" t="e">
        <f>RANK(L109,$L$17:$L$153)</f>
        <v>#N/A</v>
      </c>
      <c r="N109" s="149">
        <v>55117</v>
      </c>
      <c r="O109" s="150">
        <f>RANK(N109,$N$17:$N$153)</f>
        <v>31</v>
      </c>
      <c r="P109" s="149">
        <v>52226</v>
      </c>
      <c r="Q109" s="150">
        <f>RANK(P109,$P$17:$P$153)</f>
        <v>35</v>
      </c>
      <c r="R109" s="149">
        <v>63479</v>
      </c>
      <c r="S109" s="150">
        <f>RANK(R109,$R$17:$R$153)</f>
        <v>33</v>
      </c>
      <c r="T109" s="149">
        <v>72309</v>
      </c>
      <c r="U109" s="150">
        <f>RANK(T109,$T$17:$T$153)</f>
        <v>30</v>
      </c>
      <c r="V109" s="149">
        <v>76059</v>
      </c>
      <c r="W109" s="150">
        <f>RANK(V109,$V$17:$V$153)</f>
        <v>30</v>
      </c>
      <c r="X109" s="149">
        <v>76762</v>
      </c>
      <c r="Y109" s="150">
        <f>RANK(X109,$X$17:$X$153)</f>
        <v>30</v>
      </c>
      <c r="Z109" s="149">
        <v>85113</v>
      </c>
      <c r="AA109" s="150">
        <f>RANK(Z109,$Z$17:$Z$153)</f>
        <v>32</v>
      </c>
      <c r="AB109" s="149">
        <v>92133</v>
      </c>
      <c r="AC109" s="150">
        <f>RANK(AB109,$AB$17:$AB$153)</f>
        <v>33</v>
      </c>
      <c r="AD109" s="149">
        <v>87875</v>
      </c>
      <c r="AE109" s="150">
        <f>RANK(AD109,$AD$17:$AD$153)</f>
        <v>33</v>
      </c>
      <c r="AF109" s="149">
        <v>94500</v>
      </c>
      <c r="AG109" s="150">
        <f>RANK(AF109,$AF$17:$AF$153)</f>
        <v>34</v>
      </c>
      <c r="AH109" s="149">
        <v>93867</v>
      </c>
      <c r="AI109" s="150">
        <f>RANK(AH109,$AH$17:$AH$153)</f>
        <v>36</v>
      </c>
      <c r="AJ109" s="149">
        <v>93542</v>
      </c>
      <c r="AK109" s="150">
        <f>RANK(AJ109,$AJ$17:$AJ$153)</f>
        <v>36</v>
      </c>
      <c r="AL109" s="149">
        <v>100489</v>
      </c>
      <c r="AM109" s="150">
        <f>RANK(AL109,$AL$17:$AL$153)</f>
        <v>38</v>
      </c>
      <c r="AN109" s="149">
        <v>113832</v>
      </c>
      <c r="AO109" s="150">
        <f>RANK(AN109,$AN$17:$AN$153)</f>
        <v>36</v>
      </c>
      <c r="AP109" s="149">
        <v>129322</v>
      </c>
      <c r="AQ109" s="150">
        <f>RANK(AP109,$AP$17:$AP$153)</f>
        <v>35</v>
      </c>
      <c r="AR109" s="149">
        <v>138202</v>
      </c>
      <c r="AS109" s="150">
        <f>RANK(AR109,$AR$17:$AR$153)</f>
        <v>41</v>
      </c>
      <c r="AT109" s="149">
        <v>163943</v>
      </c>
      <c r="AU109" s="150">
        <f>RANK(AT109,$AT$17:$AT$153)</f>
        <v>36</v>
      </c>
      <c r="AV109" s="149">
        <v>172655</v>
      </c>
      <c r="AW109" s="150">
        <f>RANK(AV109,$AV$17:$AV$153)</f>
        <v>38</v>
      </c>
      <c r="AX109" s="149">
        <v>169769</v>
      </c>
      <c r="AY109" s="150">
        <f>RANK(AX109,$AX$17:$AX$153)</f>
        <v>43</v>
      </c>
      <c r="AZ109" s="149">
        <v>178127</v>
      </c>
      <c r="BA109" s="150">
        <f>RANK(AZ109,$AZ$17:$AZ$153)</f>
        <v>41</v>
      </c>
      <c r="BB109" s="149">
        <v>182228</v>
      </c>
      <c r="BC109" s="150">
        <f>RANK(BB109,$BB$17:$BB$153)</f>
        <v>41</v>
      </c>
      <c r="BD109" s="149">
        <v>193003</v>
      </c>
      <c r="BE109" s="150">
        <f>RANK(BD109,$BD$17:$BD$153)</f>
        <v>38</v>
      </c>
      <c r="BF109" s="149">
        <v>208394</v>
      </c>
      <c r="BG109" s="150">
        <f>RANK(BF109,$BF$17:$BF$153)</f>
        <v>38</v>
      </c>
      <c r="BH109" s="149">
        <v>209434</v>
      </c>
      <c r="BI109" s="150">
        <f>RANK(BH109,$BH$17:$BH$153)</f>
        <v>37</v>
      </c>
      <c r="BJ109" s="149">
        <v>231985</v>
      </c>
      <c r="BK109" s="150">
        <f>RANK(BJ109,$BJ$17:$BJ$153)</f>
        <v>43</v>
      </c>
      <c r="BL109" s="174">
        <v>216018.6</v>
      </c>
      <c r="BM109" s="150">
        <f>RANK(BL109,$BL$17:$BL$153)</f>
        <v>44</v>
      </c>
      <c r="BN109" s="237">
        <v>202518.9</v>
      </c>
      <c r="BO109" s="150">
        <f>RANK(BN109,$BN$17:$BN$153)</f>
        <v>42</v>
      </c>
      <c r="BP109" s="237">
        <v>202656.7</v>
      </c>
      <c r="BQ109" s="150">
        <f>RANK(BP109,$BP$17:$BP$153)</f>
        <v>44</v>
      </c>
      <c r="BR109" s="260">
        <v>178859.6</v>
      </c>
      <c r="BS109" s="150">
        <f>RANK(BR109,$BR$17:$BR$153)</f>
        <v>48</v>
      </c>
      <c r="BT109" s="260">
        <v>178885.3</v>
      </c>
      <c r="BU109" s="150">
        <f>RANK(BT109,$BT$17:$BT$153)</f>
        <v>47</v>
      </c>
      <c r="BX109" s="196">
        <v>93</v>
      </c>
      <c r="BY109" s="197"/>
      <c r="BZ109" s="197" t="s">
        <v>470</v>
      </c>
      <c r="CA109" s="204">
        <v>88852</v>
      </c>
      <c r="CB109" s="204"/>
      <c r="CC109" s="204">
        <v>100150</v>
      </c>
      <c r="CD109" s="204"/>
      <c r="CE109" s="204">
        <v>99200</v>
      </c>
      <c r="CF109" s="204"/>
      <c r="CG109" s="204">
        <v>98144</v>
      </c>
      <c r="CH109" s="204"/>
      <c r="CI109" s="204">
        <v>100537</v>
      </c>
      <c r="CJ109" s="204"/>
      <c r="CK109" s="204">
        <v>125690.2</v>
      </c>
      <c r="CL109" s="204"/>
      <c r="CM109" s="204">
        <v>131890.4</v>
      </c>
      <c r="CN109" s="204"/>
      <c r="CO109" s="207">
        <v>93329.4</v>
      </c>
      <c r="CP109" s="207"/>
      <c r="CQ109" s="207">
        <v>82598</v>
      </c>
      <c r="CS109" s="288" t="s">
        <v>592</v>
      </c>
      <c r="CT109" s="289"/>
      <c r="CU109" s="289"/>
      <c r="CV109" s="289"/>
      <c r="CW109" s="289"/>
      <c r="CX109" s="289"/>
      <c r="CY109" s="289"/>
      <c r="CZ109" s="289"/>
      <c r="DA109" s="4"/>
      <c r="DB109" s="4"/>
      <c r="DC109" s="4"/>
    </row>
    <row r="110" spans="1:107">
      <c r="A110" s="218" t="s">
        <v>15</v>
      </c>
      <c r="B110" s="148" t="s">
        <v>292</v>
      </c>
      <c r="C110" s="148" t="s">
        <v>361</v>
      </c>
      <c r="D110" s="149"/>
      <c r="E110" s="150" t="e">
        <f>RANK(D110,$D$17:$D$153)</f>
        <v>#N/A</v>
      </c>
      <c r="F110" s="149"/>
      <c r="G110" s="150" t="e">
        <f>RANK(F110,$F$17:$F$153)</f>
        <v>#N/A</v>
      </c>
      <c r="H110" s="149"/>
      <c r="I110" s="150" t="e">
        <f>RANK(H110,$H$17:$H$153)</f>
        <v>#N/A</v>
      </c>
      <c r="J110" s="149"/>
      <c r="K110" s="150" t="e">
        <f>RANK(J110,$J$17:$J$153)</f>
        <v>#N/A</v>
      </c>
      <c r="L110" s="149"/>
      <c r="M110" s="150" t="e">
        <f>RANK(L110,$L$17:$L$153)</f>
        <v>#N/A</v>
      </c>
      <c r="N110" s="149">
        <v>46945</v>
      </c>
      <c r="O110" s="150">
        <f>RANK(N110,$N$17:$N$153)</f>
        <v>42</v>
      </c>
      <c r="P110" s="149">
        <v>48740</v>
      </c>
      <c r="Q110" s="150">
        <f>RANK(P110,$P$17:$P$153)</f>
        <v>39</v>
      </c>
      <c r="R110" s="149">
        <v>48797</v>
      </c>
      <c r="S110" s="150">
        <f>RANK(R110,$R$17:$R$153)</f>
        <v>47</v>
      </c>
      <c r="T110" s="149">
        <v>50891</v>
      </c>
      <c r="U110" s="150">
        <f>RANK(T110,$T$17:$T$153)</f>
        <v>49</v>
      </c>
      <c r="V110" s="149">
        <v>54382</v>
      </c>
      <c r="W110" s="150">
        <f>RANK(V110,$V$17:$V$153)</f>
        <v>51</v>
      </c>
      <c r="X110" s="149">
        <v>56619</v>
      </c>
      <c r="Y110" s="150">
        <f>RANK(X110,$X$17:$X$153)</f>
        <v>48</v>
      </c>
      <c r="Z110" s="149">
        <v>62793</v>
      </c>
      <c r="AA110" s="150">
        <f>RANK(Z110,$Z$17:$Z$153)</f>
        <v>49</v>
      </c>
      <c r="AB110" s="149">
        <v>70861</v>
      </c>
      <c r="AC110" s="150">
        <f>RANK(AB110,$AB$17:$AB$153)</f>
        <v>49</v>
      </c>
      <c r="AD110" s="149">
        <v>67733</v>
      </c>
      <c r="AE110" s="150">
        <f>RANK(AD110,$AD$17:$AD$153)</f>
        <v>49</v>
      </c>
      <c r="AF110" s="149">
        <v>68484</v>
      </c>
      <c r="AG110" s="150">
        <f>RANK(AF110,$AF$17:$AF$153)</f>
        <v>51</v>
      </c>
      <c r="AH110" s="149">
        <v>69265</v>
      </c>
      <c r="AI110" s="150">
        <f>RANK(AH110,$AH$17:$AH$153)</f>
        <v>56</v>
      </c>
      <c r="AJ110" s="149">
        <v>64492</v>
      </c>
      <c r="AK110" s="150">
        <f>RANK(AJ110,$AJ$17:$AJ$153)</f>
        <v>60</v>
      </c>
      <c r="AL110" s="149">
        <v>67060</v>
      </c>
      <c r="AM110" s="150">
        <f>RANK(AL110,$AL$17:$AL$153)</f>
        <v>61</v>
      </c>
      <c r="AN110" s="149">
        <v>77360</v>
      </c>
      <c r="AO110" s="150">
        <f>RANK(AN110,$AN$17:$AN$153)</f>
        <v>60</v>
      </c>
      <c r="AP110" s="149">
        <v>91923</v>
      </c>
      <c r="AQ110" s="150">
        <f>RANK(AP110,$AP$17:$AP$153)</f>
        <v>55</v>
      </c>
      <c r="AR110" s="149">
        <v>91800</v>
      </c>
      <c r="AS110" s="150">
        <f>RANK(AR110,$AR$17:$AR$153)</f>
        <v>56</v>
      </c>
      <c r="AT110" s="149">
        <v>97685</v>
      </c>
      <c r="AU110" s="150">
        <f>RANK(AT110,$AT$17:$AT$153)</f>
        <v>58</v>
      </c>
      <c r="AV110" s="149">
        <v>96526</v>
      </c>
      <c r="AW110" s="150">
        <f>RANK(AV110,$AV$17:$AV$153)</f>
        <v>65</v>
      </c>
      <c r="AX110" s="149">
        <v>118202</v>
      </c>
      <c r="AY110" s="150">
        <f>RANK(AX110,$AX$17:$AX$153)</f>
        <v>60</v>
      </c>
      <c r="AZ110" s="149">
        <v>118682</v>
      </c>
      <c r="BA110" s="150">
        <f>RANK(AZ110,$AZ$17:$AZ$153)</f>
        <v>55</v>
      </c>
      <c r="BB110" s="149">
        <v>133884</v>
      </c>
      <c r="BC110" s="150">
        <f>RANK(BB110,$BB$17:$BB$153)</f>
        <v>52</v>
      </c>
      <c r="BD110" s="149">
        <v>120883</v>
      </c>
      <c r="BE110" s="150">
        <f>RANK(BD110,$BD$17:$BD$153)</f>
        <v>57</v>
      </c>
      <c r="BF110" s="149">
        <v>135080</v>
      </c>
      <c r="BG110" s="150">
        <f>RANK(BF110,$BF$17:$BF$153)</f>
        <v>55</v>
      </c>
      <c r="BH110" s="149">
        <v>127448</v>
      </c>
      <c r="BI110" s="150">
        <f>RANK(BH110,$BH$17:$BH$153)</f>
        <v>58</v>
      </c>
      <c r="BJ110" s="149">
        <v>161784</v>
      </c>
      <c r="BK110" s="150">
        <f>RANK(BJ110,$BJ$17:$BJ$153)</f>
        <v>58</v>
      </c>
      <c r="BL110" s="174">
        <v>163362</v>
      </c>
      <c r="BM110" s="150">
        <f>RANK(BL110,$BL$17:$BL$153)</f>
        <v>59</v>
      </c>
      <c r="BN110" s="237">
        <v>183153.8</v>
      </c>
      <c r="BO110" s="150">
        <f>RANK(BN110,$BN$17:$BN$153)</f>
        <v>48</v>
      </c>
      <c r="BP110" s="237">
        <v>178396.7</v>
      </c>
      <c r="BQ110" s="150">
        <f>RANK(BP110,$BP$17:$BP$153)</f>
        <v>49</v>
      </c>
      <c r="BR110" s="260">
        <v>183621.3</v>
      </c>
      <c r="BS110" s="150">
        <f>RANK(BR110,$BR$17:$BR$153)</f>
        <v>47</v>
      </c>
      <c r="BT110" s="260">
        <v>159251.9</v>
      </c>
      <c r="BU110" s="150">
        <f>RANK(BT110,$BT$17:$BT$153)</f>
        <v>49</v>
      </c>
      <c r="BX110" s="196">
        <v>94</v>
      </c>
      <c r="BY110" s="197"/>
      <c r="BZ110" s="197" t="s">
        <v>471</v>
      </c>
      <c r="CA110" s="204">
        <v>96460</v>
      </c>
      <c r="CB110" s="204"/>
      <c r="CC110" s="204">
        <v>92094</v>
      </c>
      <c r="CD110" s="204"/>
      <c r="CE110" s="204">
        <v>82859</v>
      </c>
      <c r="CF110" s="204"/>
      <c r="CG110" s="204">
        <v>90738</v>
      </c>
      <c r="CH110" s="204"/>
      <c r="CI110" s="204">
        <v>84396</v>
      </c>
      <c r="CJ110" s="204"/>
      <c r="CK110" s="204">
        <v>102354.2</v>
      </c>
      <c r="CL110" s="204"/>
      <c r="CM110" s="204">
        <v>86911.6</v>
      </c>
      <c r="CN110" s="204"/>
      <c r="CO110" s="207">
        <v>101372.7</v>
      </c>
      <c r="CP110" s="207"/>
      <c r="CQ110" s="207">
        <v>80727.899999999994</v>
      </c>
      <c r="CS110" s="288" t="s">
        <v>588</v>
      </c>
      <c r="CT110" s="289"/>
      <c r="CU110" s="289"/>
      <c r="CV110" s="289"/>
      <c r="CW110" s="289"/>
      <c r="CX110" s="289"/>
      <c r="CY110" s="289"/>
      <c r="CZ110" s="289"/>
      <c r="DA110" s="4"/>
      <c r="DB110" s="4"/>
      <c r="DC110" s="4"/>
    </row>
    <row r="111" spans="1:107">
      <c r="A111" s="218" t="s">
        <v>245</v>
      </c>
      <c r="B111" s="148" t="s">
        <v>292</v>
      </c>
      <c r="C111" s="148" t="s">
        <v>361</v>
      </c>
      <c r="D111" s="149"/>
      <c r="E111" s="150" t="e">
        <f>RANK(D111,$D$17:$D$153)</f>
        <v>#N/A</v>
      </c>
      <c r="F111" s="149"/>
      <c r="G111" s="150" t="e">
        <f>RANK(F111,$F$17:$F$153)</f>
        <v>#N/A</v>
      </c>
      <c r="H111" s="149"/>
      <c r="I111" s="150" t="e">
        <f>RANK(H111,$H$17:$H$153)</f>
        <v>#N/A</v>
      </c>
      <c r="J111" s="149"/>
      <c r="K111" s="150" t="e">
        <f>RANK(J111,$J$17:$J$153)</f>
        <v>#N/A</v>
      </c>
      <c r="L111" s="149"/>
      <c r="M111" s="150" t="e">
        <f>RANK(L111,$L$17:$L$153)</f>
        <v>#N/A</v>
      </c>
      <c r="N111" s="149">
        <v>51544</v>
      </c>
      <c r="O111" s="150">
        <f>RANK(N111,$N$17:$N$153)</f>
        <v>34</v>
      </c>
      <c r="P111" s="149">
        <v>46827</v>
      </c>
      <c r="Q111" s="150">
        <f>RANK(P111,$P$17:$P$153)</f>
        <v>42</v>
      </c>
      <c r="R111" s="149">
        <v>46227</v>
      </c>
      <c r="S111" s="150">
        <f>RANK(R111,$R$17:$R$153)</f>
        <v>50</v>
      </c>
      <c r="T111" s="149">
        <v>45907</v>
      </c>
      <c r="U111" s="150">
        <f>RANK(T111,$T$17:$T$153)</f>
        <v>53</v>
      </c>
      <c r="V111" s="149">
        <v>62751</v>
      </c>
      <c r="W111" s="150">
        <f>RANK(V111,$V$17:$V$153)</f>
        <v>40</v>
      </c>
      <c r="X111" s="149">
        <v>62572</v>
      </c>
      <c r="Y111" s="150">
        <f>RANK(X111,$X$17:$X$153)</f>
        <v>43</v>
      </c>
      <c r="Z111" s="149">
        <v>64543</v>
      </c>
      <c r="AA111" s="150">
        <f>RANK(Z111,$Z$17:$Z$153)</f>
        <v>47</v>
      </c>
      <c r="AB111" s="149">
        <v>71320</v>
      </c>
      <c r="AC111" s="150">
        <f>RANK(AB111,$AB$17:$AB$153)</f>
        <v>48</v>
      </c>
      <c r="AD111" s="149">
        <v>74940</v>
      </c>
      <c r="AE111" s="150">
        <f>RANK(AD111,$AD$17:$AD$153)</f>
        <v>45</v>
      </c>
      <c r="AF111" s="149">
        <v>77952</v>
      </c>
      <c r="AG111" s="150">
        <f>RANK(AF111,$AF$17:$AF$153)</f>
        <v>44</v>
      </c>
      <c r="AH111" s="149">
        <v>71321</v>
      </c>
      <c r="AI111" s="150">
        <f>RANK(AH111,$AH$17:$AH$153)</f>
        <v>54</v>
      </c>
      <c r="AJ111" s="149">
        <v>70557</v>
      </c>
      <c r="AK111" s="150">
        <f>RANK(AJ111,$AJ$17:$AJ$153)</f>
        <v>53</v>
      </c>
      <c r="AL111" s="149">
        <v>79279</v>
      </c>
      <c r="AM111" s="150">
        <f>RANK(AL111,$AL$17:$AL$153)</f>
        <v>53</v>
      </c>
      <c r="AN111" s="149">
        <v>67958</v>
      </c>
      <c r="AO111" s="150">
        <f>RANK(AN111,$AN$17:$AN$153)</f>
        <v>66</v>
      </c>
      <c r="AP111" s="149">
        <v>73550</v>
      </c>
      <c r="AQ111" s="150">
        <f>RANK(AP111,$AP$17:$AP$153)</f>
        <v>66</v>
      </c>
      <c r="AR111" s="149">
        <v>86178</v>
      </c>
      <c r="AS111" s="150">
        <f>RANK(AR111,$AR$17:$AR$153)</f>
        <v>66</v>
      </c>
      <c r="AT111" s="149">
        <v>86602</v>
      </c>
      <c r="AU111" s="150">
        <f>RANK(AT111,$AT$17:$AT$153)</f>
        <v>71</v>
      </c>
      <c r="AV111" s="149">
        <v>94804</v>
      </c>
      <c r="AW111" s="150">
        <f>RANK(AV111,$AV$17:$AV$153)</f>
        <v>67</v>
      </c>
      <c r="AX111" s="149">
        <v>104960</v>
      </c>
      <c r="AY111" s="150">
        <f>RANK(AX111,$AX$17:$AX$153)</f>
        <v>67</v>
      </c>
      <c r="AZ111" s="149">
        <v>113423</v>
      </c>
      <c r="BA111" s="150">
        <f>RANK(AZ111,$AZ$17:$AZ$153)</f>
        <v>58</v>
      </c>
      <c r="BB111" s="149">
        <v>120745</v>
      </c>
      <c r="BC111" s="150">
        <f>RANK(BB111,$BB$17:$BB$153)</f>
        <v>59</v>
      </c>
      <c r="BD111" s="149">
        <v>117562</v>
      </c>
      <c r="BE111" s="150">
        <f>RANK(BD111,$BD$17:$BD$153)</f>
        <v>61</v>
      </c>
      <c r="BF111" s="149">
        <v>125468</v>
      </c>
      <c r="BG111" s="150">
        <f>RANK(BF111,$BF$17:$BF$153)</f>
        <v>58</v>
      </c>
      <c r="BH111" s="149">
        <v>137497</v>
      </c>
      <c r="BI111" s="150">
        <f>RANK(BH111,$BH$17:$BH$153)</f>
        <v>56</v>
      </c>
      <c r="BJ111" s="149">
        <v>201854</v>
      </c>
      <c r="BK111" s="150">
        <f>RANK(BJ111,$BJ$17:$BJ$153)</f>
        <v>49</v>
      </c>
      <c r="BL111" s="174">
        <v>198204.1</v>
      </c>
      <c r="BM111" s="150">
        <f>RANK(BL111,$BL$17:$BL$153)</f>
        <v>46</v>
      </c>
      <c r="BN111" s="237">
        <v>164722.20000000001</v>
      </c>
      <c r="BO111" s="150">
        <f>RANK(BN111,$BN$17:$BN$153)</f>
        <v>53</v>
      </c>
      <c r="BP111" s="237">
        <v>155231.1</v>
      </c>
      <c r="BQ111" s="150">
        <f>RANK(BP111,$BP$17:$BP$153)</f>
        <v>57</v>
      </c>
      <c r="BR111" s="260">
        <v>143878.1</v>
      </c>
      <c r="BS111" s="150">
        <f>RANK(BR111,$BR$17:$BR$153)</f>
        <v>56</v>
      </c>
      <c r="BT111" s="260">
        <v>149657.60000000001</v>
      </c>
      <c r="BU111" s="150">
        <f>RANK(BT111,$BT$17:$BT$153)</f>
        <v>53</v>
      </c>
      <c r="BX111" s="196">
        <v>95</v>
      </c>
      <c r="BY111" s="197"/>
      <c r="BZ111" s="197" t="s">
        <v>472</v>
      </c>
      <c r="CA111" s="204">
        <v>105380</v>
      </c>
      <c r="CB111" s="201" t="s">
        <v>384</v>
      </c>
      <c r="CC111" s="204">
        <v>130518</v>
      </c>
      <c r="CD111" s="201" t="s">
        <v>384</v>
      </c>
      <c r="CE111" s="204">
        <v>109940</v>
      </c>
      <c r="CF111" s="204"/>
      <c r="CG111" s="204">
        <v>80720</v>
      </c>
      <c r="CH111" s="201" t="s">
        <v>384</v>
      </c>
      <c r="CI111" s="204">
        <v>86877</v>
      </c>
      <c r="CJ111" s="204"/>
      <c r="CK111" s="204">
        <v>107637.4</v>
      </c>
      <c r="CL111" s="204"/>
      <c r="CM111" s="204">
        <v>100299.2</v>
      </c>
      <c r="CN111" s="204"/>
      <c r="CO111" s="207">
        <v>89308.1</v>
      </c>
      <c r="CP111" s="207"/>
      <c r="CQ111" s="207">
        <v>80320.600000000006</v>
      </c>
      <c r="CS111" s="288" t="s">
        <v>589</v>
      </c>
      <c r="CT111" s="289"/>
      <c r="CU111" s="289"/>
      <c r="CV111" s="289"/>
      <c r="CW111" s="289"/>
      <c r="CX111" s="289"/>
      <c r="CY111" s="289"/>
      <c r="CZ111" s="289"/>
      <c r="DA111" s="4"/>
      <c r="DB111" s="4"/>
      <c r="DC111" s="4"/>
    </row>
    <row r="112" spans="1:107">
      <c r="A112" s="218" t="s">
        <v>312</v>
      </c>
      <c r="B112" s="148" t="s">
        <v>292</v>
      </c>
      <c r="C112" s="148" t="s">
        <v>361</v>
      </c>
      <c r="D112" s="149"/>
      <c r="E112" s="150" t="e">
        <f>RANK(D112,$D$17:$D$153)</f>
        <v>#N/A</v>
      </c>
      <c r="F112" s="149"/>
      <c r="G112" s="150" t="e">
        <f>RANK(F112,$F$17:$F$153)</f>
        <v>#N/A</v>
      </c>
      <c r="H112" s="149"/>
      <c r="I112" s="150" t="e">
        <f>RANK(H112,$H$17:$H$153)</f>
        <v>#N/A</v>
      </c>
      <c r="J112" s="149"/>
      <c r="K112" s="150" t="e">
        <f>RANK(J112,$J$17:$J$153)</f>
        <v>#N/A</v>
      </c>
      <c r="L112" s="149"/>
      <c r="M112" s="150" t="e">
        <f>RANK(L112,$L$17:$L$153)</f>
        <v>#N/A</v>
      </c>
      <c r="N112" s="149">
        <v>30145</v>
      </c>
      <c r="O112" s="150">
        <f>RANK(N112,$N$17:$N$153)</f>
        <v>64</v>
      </c>
      <c r="P112" s="149">
        <v>31970</v>
      </c>
      <c r="Q112" s="150">
        <f>RANK(P112,$P$17:$P$153)</f>
        <v>64</v>
      </c>
      <c r="R112" s="149">
        <v>36434</v>
      </c>
      <c r="S112" s="150">
        <f>RANK(R112,$R$17:$R$153)</f>
        <v>62</v>
      </c>
      <c r="T112" s="149">
        <v>39779</v>
      </c>
      <c r="U112" s="150">
        <f>RANK(T112,$T$17:$T$153)</f>
        <v>59</v>
      </c>
      <c r="V112" s="149">
        <v>43271</v>
      </c>
      <c r="W112" s="150">
        <f>RANK(V112,$V$17:$V$153)</f>
        <v>62</v>
      </c>
      <c r="X112" s="149">
        <v>42293</v>
      </c>
      <c r="Y112" s="150">
        <f>RANK(X112,$X$17:$X$153)</f>
        <v>68</v>
      </c>
      <c r="Z112" s="149">
        <v>46517</v>
      </c>
      <c r="AA112" s="150">
        <f>RANK(Z112,$Z$17:$Z$153)</f>
        <v>67</v>
      </c>
      <c r="AB112" s="149">
        <v>47144</v>
      </c>
      <c r="AC112" s="150">
        <f>RANK(AB112,$AB$17:$AB$153)</f>
        <v>67</v>
      </c>
      <c r="AD112" s="149">
        <v>55202</v>
      </c>
      <c r="AE112" s="150">
        <f>RANK(AD112,$AD$17:$AD$153)</f>
        <v>64</v>
      </c>
      <c r="AF112" s="149">
        <v>60139</v>
      </c>
      <c r="AG112" s="150">
        <f>RANK(AF112,$AF$17:$AF$153)</f>
        <v>62</v>
      </c>
      <c r="AH112" s="149">
        <v>51428</v>
      </c>
      <c r="AI112" s="150">
        <f>RANK(AH112,$AH$17:$AH$153)</f>
        <v>68</v>
      </c>
      <c r="AJ112" s="149">
        <v>55833</v>
      </c>
      <c r="AK112" s="150">
        <f>RANK(AJ112,$AJ$17:$AJ$153)</f>
        <v>66</v>
      </c>
      <c r="AL112" s="149">
        <v>58852</v>
      </c>
      <c r="AM112" s="150">
        <f>RANK(AL112,$AL$17:$AL$153)</f>
        <v>71</v>
      </c>
      <c r="AN112" s="149">
        <v>72294</v>
      </c>
      <c r="AO112" s="150">
        <f>RANK(AN112,$AN$17:$AN$153)</f>
        <v>64</v>
      </c>
      <c r="AP112" s="149">
        <v>91374</v>
      </c>
      <c r="AQ112" s="150">
        <f>RANK(AP112,$AP$17:$AP$153)</f>
        <v>57</v>
      </c>
      <c r="AR112" s="149">
        <v>99629</v>
      </c>
      <c r="AS112" s="150">
        <f>RANK(AR112,$AR$17:$AR$153)</f>
        <v>54</v>
      </c>
      <c r="AT112" s="149">
        <v>122061</v>
      </c>
      <c r="AU112" s="150">
        <f>RANK(AT112,$AT$17:$AT$153)</f>
        <v>52</v>
      </c>
      <c r="AV112" s="149">
        <v>135075</v>
      </c>
      <c r="AW112" s="150">
        <f>RANK(AV112,$AV$17:$AV$153)</f>
        <v>51</v>
      </c>
      <c r="AX112" s="149">
        <v>145817</v>
      </c>
      <c r="AY112" s="150">
        <f>RANK(AX112,$AX$17:$AX$153)</f>
        <v>52</v>
      </c>
      <c r="AZ112" s="149">
        <v>148350</v>
      </c>
      <c r="BA112" s="150">
        <f>RANK(AZ112,$AZ$17:$AZ$153)</f>
        <v>53</v>
      </c>
      <c r="BB112" s="149">
        <v>158342</v>
      </c>
      <c r="BC112" s="150">
        <f>RANK(BB112,$BB$17:$BB$153)</f>
        <v>48</v>
      </c>
      <c r="BD112" s="149">
        <v>166654</v>
      </c>
      <c r="BE112" s="150">
        <f>RANK(BD112,$BD$17:$BD$153)</f>
        <v>47</v>
      </c>
      <c r="BF112" s="149">
        <v>172492</v>
      </c>
      <c r="BG112" s="150">
        <f>RANK(BF112,$BF$17:$BF$153)</f>
        <v>46</v>
      </c>
      <c r="BH112" s="149">
        <v>151743</v>
      </c>
      <c r="BI112" s="150">
        <f>RANK(BH112,$BH$17:$BH$153)</f>
        <v>52</v>
      </c>
      <c r="BJ112" s="149">
        <v>178204</v>
      </c>
      <c r="BK112" s="150">
        <f>RANK(BJ112,$BJ$17:$BJ$153)</f>
        <v>55</v>
      </c>
      <c r="BL112" s="174">
        <v>186921.1</v>
      </c>
      <c r="BM112" s="150">
        <f>RANK(BL112,$BL$17:$BL$153)</f>
        <v>52</v>
      </c>
      <c r="BN112" s="237">
        <v>160431.70000000001</v>
      </c>
      <c r="BO112" s="150">
        <f>RANK(BN112,$BN$17:$BN$153)</f>
        <v>57</v>
      </c>
      <c r="BP112" s="237">
        <v>153413</v>
      </c>
      <c r="BQ112" s="150">
        <f>RANK(BP112,$BP$17:$BP$153)</f>
        <v>58</v>
      </c>
      <c r="BR112" s="260">
        <v>158227.70000000001</v>
      </c>
      <c r="BS112" s="150">
        <f>RANK(BR112,$BR$17:$BR$153)</f>
        <v>53</v>
      </c>
      <c r="BT112" s="260">
        <v>143747.79999999999</v>
      </c>
      <c r="BU112" s="150">
        <f>RANK(BT112,$BT$17:$BT$153)</f>
        <v>58</v>
      </c>
      <c r="BX112" s="196">
        <v>96</v>
      </c>
      <c r="BY112" s="197"/>
      <c r="BZ112" s="197" t="s">
        <v>473</v>
      </c>
      <c r="CA112" s="204">
        <v>44327</v>
      </c>
      <c r="CB112" s="204"/>
      <c r="CC112" s="204">
        <v>43295</v>
      </c>
      <c r="CD112" s="204"/>
      <c r="CE112" s="204">
        <v>54633</v>
      </c>
      <c r="CF112" s="204"/>
      <c r="CG112" s="204">
        <v>49835</v>
      </c>
      <c r="CH112" s="204"/>
      <c r="CI112" s="204">
        <v>56573</v>
      </c>
      <c r="CJ112" s="204"/>
      <c r="CK112" s="204">
        <v>67089.2</v>
      </c>
      <c r="CL112" s="204"/>
      <c r="CM112" s="204">
        <v>66983.600000000006</v>
      </c>
      <c r="CN112" s="204"/>
      <c r="CO112" s="207">
        <v>68239.8</v>
      </c>
      <c r="CP112" s="207"/>
      <c r="CQ112" s="207">
        <v>79057.7</v>
      </c>
    </row>
    <row r="113" spans="1:95">
      <c r="A113" s="218" t="s">
        <v>363</v>
      </c>
      <c r="B113" s="148" t="s">
        <v>292</v>
      </c>
      <c r="C113" s="148" t="s">
        <v>361</v>
      </c>
      <c r="D113" s="149"/>
      <c r="E113" s="150" t="e">
        <f>RANK(D113,$D$17:$D$153)</f>
        <v>#N/A</v>
      </c>
      <c r="F113" s="149"/>
      <c r="G113" s="150" t="e">
        <f>RANK(F113,$F$17:$F$153)</f>
        <v>#N/A</v>
      </c>
      <c r="H113" s="149"/>
      <c r="I113" s="150" t="e">
        <f>RANK(H113,$H$17:$H$153)</f>
        <v>#N/A</v>
      </c>
      <c r="J113" s="149"/>
      <c r="K113" s="150" t="e">
        <f>RANK(J113,$J$17:$J$153)</f>
        <v>#N/A</v>
      </c>
      <c r="L113" s="149"/>
      <c r="M113" s="150" t="e">
        <f>RANK(L113,$L$17:$L$153)</f>
        <v>#N/A</v>
      </c>
      <c r="N113" s="149">
        <v>39118</v>
      </c>
      <c r="O113" s="150">
        <f>RANK(N113,$N$17:$N$153)</f>
        <v>48</v>
      </c>
      <c r="P113" s="149">
        <v>41879</v>
      </c>
      <c r="Q113" s="150">
        <f>RANK(P113,$P$17:$P$153)</f>
        <v>49</v>
      </c>
      <c r="R113" s="149">
        <v>50005</v>
      </c>
      <c r="S113" s="150">
        <f>RANK(R113,$R$17:$R$153)</f>
        <v>45</v>
      </c>
      <c r="T113" s="149">
        <v>52664</v>
      </c>
      <c r="U113" s="150">
        <f>RANK(T113,$T$17:$T$153)</f>
        <v>48</v>
      </c>
      <c r="V113" s="149">
        <v>55449</v>
      </c>
      <c r="W113" s="150">
        <f>RANK(V113,$V$17:$V$153)</f>
        <v>50</v>
      </c>
      <c r="X113" s="149">
        <v>61435</v>
      </c>
      <c r="Y113" s="150">
        <f>RANK(X113,$X$17:$X$153)</f>
        <v>44</v>
      </c>
      <c r="Z113" s="149">
        <v>69205</v>
      </c>
      <c r="AA113" s="150">
        <f>RANK(Z113,$Z$17:$Z$153)</f>
        <v>42</v>
      </c>
      <c r="AB113" s="149">
        <v>88348</v>
      </c>
      <c r="AC113" s="150">
        <f>RANK(AB113,$AB$17:$AB$153)</f>
        <v>37</v>
      </c>
      <c r="AD113" s="149">
        <v>81374</v>
      </c>
      <c r="AE113" s="150">
        <f>RANK(AD113,$AD$17:$AD$153)</f>
        <v>39</v>
      </c>
      <c r="AF113" s="149">
        <v>82946</v>
      </c>
      <c r="AG113" s="150">
        <f>RANK(AF113,$AF$17:$AF$153)</f>
        <v>41</v>
      </c>
      <c r="AH113" s="149">
        <v>89030</v>
      </c>
      <c r="AI113" s="150">
        <f>RANK(AH113,$AH$17:$AH$153)</f>
        <v>39</v>
      </c>
      <c r="AJ113" s="149">
        <v>90158</v>
      </c>
      <c r="AK113" s="150">
        <f>RANK(AJ113,$AJ$17:$AJ$153)</f>
        <v>41</v>
      </c>
      <c r="AL113" s="149">
        <v>98726</v>
      </c>
      <c r="AM113" s="150">
        <f>RANK(AL113,$AL$17:$AL$153)</f>
        <v>39</v>
      </c>
      <c r="AN113" s="149">
        <v>105400</v>
      </c>
      <c r="AO113" s="150">
        <f>RANK(AN113,$AN$17:$AN$153)</f>
        <v>42</v>
      </c>
      <c r="AP113" s="149">
        <v>110198</v>
      </c>
      <c r="AQ113" s="150">
        <f>RANK(AP113,$AP$17:$AP$153)</f>
        <v>46</v>
      </c>
      <c r="AR113" s="149">
        <v>127016</v>
      </c>
      <c r="AS113" s="150">
        <f>RANK(AR113,$AR$17:$AR$153)</f>
        <v>44</v>
      </c>
      <c r="AT113" s="149">
        <v>142745</v>
      </c>
      <c r="AU113" s="150">
        <f>RANK(AT113,$AT$17:$AT$153)</f>
        <v>46</v>
      </c>
      <c r="AV113" s="149">
        <v>139609</v>
      </c>
      <c r="AW113" s="150">
        <f>RANK(AV113,$AV$17:$AV$153)</f>
        <v>50</v>
      </c>
      <c r="AX113" s="149">
        <v>156242</v>
      </c>
      <c r="AY113" s="150">
        <f>RANK(AX113,$AX$17:$AX$153)</f>
        <v>49</v>
      </c>
      <c r="AZ113" s="149">
        <v>104966</v>
      </c>
      <c r="BA113" s="150">
        <f>RANK(AZ113,$AZ$17:$AZ$153)</f>
        <v>67</v>
      </c>
      <c r="BB113" s="149">
        <v>107558</v>
      </c>
      <c r="BC113" s="150">
        <f>RANK(BB113,$BB$17:$BB$153)</f>
        <v>70</v>
      </c>
      <c r="BD113" s="149">
        <v>112212</v>
      </c>
      <c r="BE113" s="150">
        <f>RANK(BD113,$BD$17:$BD$153)</f>
        <v>64</v>
      </c>
      <c r="BF113" s="149">
        <v>111351</v>
      </c>
      <c r="BG113" s="150">
        <f>RANK(BF113,$BF$17:$BF$153)</f>
        <v>63</v>
      </c>
      <c r="BH113" s="149">
        <v>115885</v>
      </c>
      <c r="BI113" s="150">
        <f>RANK(BH113,$BH$17:$BH$153)</f>
        <v>63</v>
      </c>
      <c r="BJ113" s="149">
        <v>142508</v>
      </c>
      <c r="BK113" s="150">
        <f>RANK(BJ113,$BJ$17:$BJ$153)</f>
        <v>67</v>
      </c>
      <c r="BL113" s="174">
        <v>153074.5</v>
      </c>
      <c r="BM113" s="150">
        <f>RANK(BL113,$BL$17:$BL$153)</f>
        <v>60</v>
      </c>
      <c r="BN113" s="237">
        <v>122284.2</v>
      </c>
      <c r="BO113" s="150">
        <f>RANK(BN113,$BN$17:$BN$153)</f>
        <v>67</v>
      </c>
      <c r="BP113" s="237">
        <v>114861.8</v>
      </c>
      <c r="BQ113" s="150">
        <f>RANK(BP113,$BP$17:$BP$153)</f>
        <v>66</v>
      </c>
      <c r="BR113" s="260">
        <v>104465</v>
      </c>
      <c r="BS113" s="150">
        <f>RANK(BR113,$BR$17:$BR$153)</f>
        <v>67</v>
      </c>
      <c r="BT113" s="260">
        <v>114945.2</v>
      </c>
      <c r="BU113" s="150">
        <f>RANK(BT113,$BT$17:$BT$153)</f>
        <v>66</v>
      </c>
      <c r="BX113" s="196">
        <v>97</v>
      </c>
      <c r="BY113" s="197"/>
      <c r="BZ113" s="197" t="s">
        <v>474</v>
      </c>
      <c r="CA113" s="204">
        <v>72367</v>
      </c>
      <c r="CB113" s="204"/>
      <c r="CC113" s="204">
        <v>80434</v>
      </c>
      <c r="CD113" s="204"/>
      <c r="CE113" s="204">
        <v>79394</v>
      </c>
      <c r="CF113" s="204"/>
      <c r="CG113" s="204">
        <v>73667</v>
      </c>
      <c r="CH113" s="204"/>
      <c r="CI113" s="204">
        <v>67525</v>
      </c>
      <c r="CJ113" s="204"/>
      <c r="CK113" s="204">
        <v>91701.5</v>
      </c>
      <c r="CL113" s="204"/>
      <c r="CM113" s="204">
        <v>80007.600000000006</v>
      </c>
      <c r="CN113" s="204"/>
      <c r="CO113" s="207">
        <v>68708.2</v>
      </c>
      <c r="CP113" s="207"/>
      <c r="CQ113" s="207">
        <v>77571.5</v>
      </c>
    </row>
    <row r="114" spans="1:95">
      <c r="A114" s="218" t="s">
        <v>18</v>
      </c>
      <c r="B114" s="148" t="s">
        <v>292</v>
      </c>
      <c r="C114" s="148" t="s">
        <v>361</v>
      </c>
      <c r="D114" s="149"/>
      <c r="E114" s="150" t="e">
        <f>RANK(D114,$D$17:$D$153)</f>
        <v>#N/A</v>
      </c>
      <c r="F114" s="149"/>
      <c r="G114" s="150" t="e">
        <f>RANK(F114,$F$17:$F$153)</f>
        <v>#N/A</v>
      </c>
      <c r="H114" s="149"/>
      <c r="I114" s="150" t="e">
        <f>RANK(H114,$H$17:$H$153)</f>
        <v>#N/A</v>
      </c>
      <c r="J114" s="149"/>
      <c r="K114" s="150" t="e">
        <f>RANK(J114,$J$17:$J$153)</f>
        <v>#N/A</v>
      </c>
      <c r="L114" s="149"/>
      <c r="M114" s="150" t="e">
        <f>RANK(L114,$L$17:$L$153)</f>
        <v>#N/A</v>
      </c>
      <c r="N114" s="149">
        <v>20123</v>
      </c>
      <c r="O114" s="150">
        <f>RANK(N114,$N$17:$N$153)</f>
        <v>86</v>
      </c>
      <c r="P114" s="149">
        <v>20183</v>
      </c>
      <c r="Q114" s="150">
        <f>RANK(P114,$P$17:$P$153)</f>
        <v>90</v>
      </c>
      <c r="R114" s="149">
        <v>22988</v>
      </c>
      <c r="S114" s="150">
        <f>RANK(R114,$R$17:$R$153)</f>
        <v>88</v>
      </c>
      <c r="T114" s="149">
        <v>23179</v>
      </c>
      <c r="U114" s="150">
        <f>RANK(T114,$T$17:$T$153)</f>
        <v>92</v>
      </c>
      <c r="V114" s="149">
        <v>23380</v>
      </c>
      <c r="W114" s="150">
        <f>RANK(V114,$V$17:$V$153)</f>
        <v>95</v>
      </c>
      <c r="X114" s="149">
        <v>27212</v>
      </c>
      <c r="Y114" s="150">
        <f>RANK(X114,$X$17:$X$153)</f>
        <v>93</v>
      </c>
      <c r="Z114" s="149">
        <v>28341</v>
      </c>
      <c r="AA114" s="150">
        <f>RANK(Z114,$Z$17:$Z$153)</f>
        <v>98</v>
      </c>
      <c r="AB114" s="149">
        <v>34480</v>
      </c>
      <c r="AC114" s="150">
        <f>RANK(AB114,$AB$17:$AB$153)</f>
        <v>94</v>
      </c>
      <c r="AD114" s="149">
        <v>33531</v>
      </c>
      <c r="AE114" s="150">
        <f>RANK(AD114,$AD$17:$AD$153)</f>
        <v>97</v>
      </c>
      <c r="AF114" s="149">
        <v>34887</v>
      </c>
      <c r="AG114" s="150">
        <f>RANK(AF114,$AF$17:$AF$153)</f>
        <v>98</v>
      </c>
      <c r="AH114" s="149">
        <v>38777</v>
      </c>
      <c r="AI114" s="150">
        <f>RANK(AH114,$AH$17:$AH$153)</f>
        <v>87</v>
      </c>
      <c r="AJ114" s="149">
        <v>43347</v>
      </c>
      <c r="AK114" s="150">
        <f>RANK(AJ114,$AJ$17:$AJ$153)</f>
        <v>87</v>
      </c>
      <c r="AL114" s="149">
        <v>42817</v>
      </c>
      <c r="AM114" s="150">
        <f>RANK(AL114,$AL$17:$AL$153)</f>
        <v>94</v>
      </c>
      <c r="AN114" s="149">
        <v>53485</v>
      </c>
      <c r="AO114" s="150">
        <f>RANK(AN114,$AN$17:$AN$153)</f>
        <v>82</v>
      </c>
      <c r="AP114" s="149">
        <v>53964</v>
      </c>
      <c r="AQ114" s="150">
        <f>RANK(AP114,$AP$17:$AP$153)</f>
        <v>85</v>
      </c>
      <c r="AR114" s="149">
        <v>58863</v>
      </c>
      <c r="AS114" s="150">
        <f>RANK(AR114,$AR$17:$AR$153)</f>
        <v>89</v>
      </c>
      <c r="AT114" s="149">
        <v>69720</v>
      </c>
      <c r="AU114" s="150">
        <f>RANK(AT114,$AT$17:$AT$153)</f>
        <v>89</v>
      </c>
      <c r="AV114" s="149">
        <v>75996</v>
      </c>
      <c r="AW114" s="150">
        <f>RANK(AV114,$AV$17:$AV$153)</f>
        <v>87</v>
      </c>
      <c r="AX114" s="149">
        <v>87679</v>
      </c>
      <c r="AY114" s="150">
        <f>RANK(AX114,$AX$17:$AX$153)</f>
        <v>80</v>
      </c>
      <c r="AZ114" s="149">
        <v>85380</v>
      </c>
      <c r="BA114" s="150">
        <f>RANK(AZ114,$AZ$17:$AZ$153)</f>
        <v>82</v>
      </c>
      <c r="BB114" s="149">
        <v>88173</v>
      </c>
      <c r="BC114" s="150">
        <f>RANK(BB114,$BB$17:$BB$153)</f>
        <v>79</v>
      </c>
      <c r="BD114" s="149">
        <v>90876</v>
      </c>
      <c r="BE114" s="150">
        <f>RANK(BD114,$BD$17:$BD$153)</f>
        <v>78</v>
      </c>
      <c r="BF114" s="149">
        <v>106404</v>
      </c>
      <c r="BG114" s="150">
        <f>RANK(BF114,$BF$17:$BF$153)</f>
        <v>66</v>
      </c>
      <c r="BH114" s="149">
        <v>106754</v>
      </c>
      <c r="BI114" s="150">
        <f>RANK(BH114,$BH$17:$BH$153)</f>
        <v>68</v>
      </c>
      <c r="BJ114" s="149">
        <v>139768</v>
      </c>
      <c r="BK114" s="150">
        <f>RANK(BJ114,$BJ$17:$BJ$153)</f>
        <v>69</v>
      </c>
      <c r="BL114" s="174">
        <v>144854.6</v>
      </c>
      <c r="BM114" s="150">
        <f>RANK(BL114,$BL$17:$BL$153)</f>
        <v>61</v>
      </c>
      <c r="BN114" s="237">
        <v>121081.1</v>
      </c>
      <c r="BO114" s="150">
        <f>RANK(BN114,$BN$17:$BN$153)</f>
        <v>68</v>
      </c>
      <c r="BP114" s="237">
        <v>122938.7</v>
      </c>
      <c r="BQ114" s="150">
        <f>RANK(BP114,$BP$17:$BP$153)</f>
        <v>62</v>
      </c>
      <c r="BR114" s="260">
        <v>95766.7</v>
      </c>
      <c r="BS114" s="150">
        <f>RANK(BR114,$BR$17:$BR$153)</f>
        <v>74</v>
      </c>
      <c r="BT114" s="260">
        <v>109631.5</v>
      </c>
      <c r="BU114" s="150">
        <f>RANK(BT114,$BT$17:$BT$153)</f>
        <v>68</v>
      </c>
      <c r="BX114" s="196">
        <v>98</v>
      </c>
      <c r="BY114" s="197"/>
      <c r="BZ114" s="197" t="s">
        <v>475</v>
      </c>
      <c r="CA114" s="204">
        <v>85667</v>
      </c>
      <c r="CB114" s="204"/>
      <c r="CC114" s="204">
        <v>86143</v>
      </c>
      <c r="CD114" s="204"/>
      <c r="CE114" s="204">
        <v>75561</v>
      </c>
      <c r="CF114" s="204"/>
      <c r="CG114" s="204">
        <v>71471</v>
      </c>
      <c r="CH114" s="204"/>
      <c r="CI114" s="204">
        <v>85291</v>
      </c>
      <c r="CJ114" s="204"/>
      <c r="CK114" s="204">
        <v>93654.7</v>
      </c>
      <c r="CL114" s="204"/>
      <c r="CM114" s="204">
        <v>91767</v>
      </c>
      <c r="CN114" s="204"/>
      <c r="CO114" s="207">
        <v>102854.3</v>
      </c>
      <c r="CP114" s="207"/>
      <c r="CQ114" s="207">
        <v>75997</v>
      </c>
    </row>
    <row r="115" spans="1:95">
      <c r="A115" s="218" t="s">
        <v>134</v>
      </c>
      <c r="B115" s="148" t="s">
        <v>292</v>
      </c>
      <c r="C115" s="148" t="s">
        <v>361</v>
      </c>
      <c r="D115" s="149"/>
      <c r="E115" s="150" t="e">
        <f>RANK(D115,$D$17:$D$153)</f>
        <v>#N/A</v>
      </c>
      <c r="F115" s="149"/>
      <c r="G115" s="150" t="e">
        <f>RANK(F115,$F$17:$F$153)</f>
        <v>#N/A</v>
      </c>
      <c r="H115" s="149"/>
      <c r="I115" s="150" t="e">
        <f>RANK(H115,$H$17:$H$153)</f>
        <v>#N/A</v>
      </c>
      <c r="J115" s="149"/>
      <c r="K115" s="150" t="e">
        <f>RANK(J115,$J$17:$J$153)</f>
        <v>#N/A</v>
      </c>
      <c r="L115" s="149"/>
      <c r="M115" s="150" t="e">
        <f>RANK(L115,$L$17:$L$153)</f>
        <v>#N/A</v>
      </c>
      <c r="N115" s="149"/>
      <c r="O115" s="150" t="e">
        <f>RANK(N115,$N$17:$N$153)</f>
        <v>#N/A</v>
      </c>
      <c r="P115" s="149"/>
      <c r="Q115" s="150" t="e">
        <f>RANK(P115,$P$17:$P$153)</f>
        <v>#N/A</v>
      </c>
      <c r="R115" s="149">
        <v>16155</v>
      </c>
      <c r="S115" s="150">
        <f>RANK(R115,$R$17:$R$153)</f>
        <v>104</v>
      </c>
      <c r="T115" s="149"/>
      <c r="U115" s="150" t="e">
        <f>RANK(T115,$T$17:$T$153)</f>
        <v>#N/A</v>
      </c>
      <c r="V115" s="149">
        <v>19585</v>
      </c>
      <c r="W115" s="150">
        <f>RANK(V115,$V$17:$V$153)</f>
        <v>102</v>
      </c>
      <c r="X115" s="149">
        <v>21747</v>
      </c>
      <c r="Y115" s="150">
        <f>RANK(X115,$X$17:$X$153)</f>
        <v>100</v>
      </c>
      <c r="Z115" s="149">
        <v>23281</v>
      </c>
      <c r="AA115" s="150">
        <f>RANK(Z115,$Z$17:$Z$153)</f>
        <v>104</v>
      </c>
      <c r="AB115" s="149">
        <v>24714</v>
      </c>
      <c r="AC115" s="150">
        <f>RANK(AB115,$AB$17:$AB$153)</f>
        <v>108</v>
      </c>
      <c r="AD115" s="149">
        <v>24713</v>
      </c>
      <c r="AE115" s="150">
        <f>RANK(AD115,$AD$17:$AD$153)</f>
        <v>110</v>
      </c>
      <c r="AF115" s="149">
        <v>43635</v>
      </c>
      <c r="AG115" s="150">
        <f>RANK(AF115,$AF$17:$AF$153)</f>
        <v>86</v>
      </c>
      <c r="AH115" s="149">
        <v>30935</v>
      </c>
      <c r="AI115" s="150">
        <f>RANK(AH115,$AH$17:$AH$153)</f>
        <v>97</v>
      </c>
      <c r="AJ115" s="149">
        <v>36724</v>
      </c>
      <c r="AK115" s="150">
        <f>RANK(AJ115,$AJ$17:$AJ$153)</f>
        <v>97</v>
      </c>
      <c r="AL115" s="149">
        <v>37341</v>
      </c>
      <c r="AM115" s="150">
        <f>RANK(AL115,$AL$17:$AL$153)</f>
        <v>100</v>
      </c>
      <c r="AN115" s="149">
        <v>43317</v>
      </c>
      <c r="AO115" s="150">
        <f>RANK(AN115,$AN$17:$AN$153)</f>
        <v>96</v>
      </c>
      <c r="AP115" s="149">
        <v>52414</v>
      </c>
      <c r="AQ115" s="150">
        <f>RANK(AP115,$AP$17:$AP$153)</f>
        <v>88</v>
      </c>
      <c r="AR115" s="149">
        <v>66053</v>
      </c>
      <c r="AS115" s="150">
        <f>RANK(AR115,$AR$17:$AR$153)</f>
        <v>79</v>
      </c>
      <c r="AT115" s="149">
        <v>72257</v>
      </c>
      <c r="AU115" s="150">
        <f>RANK(AT115,$AT$17:$AT$153)</f>
        <v>88</v>
      </c>
      <c r="AV115" s="149">
        <v>78302</v>
      </c>
      <c r="AW115" s="150">
        <f>RANK(AV115,$AV$17:$AV$153)</f>
        <v>82</v>
      </c>
      <c r="AX115" s="149">
        <v>94760</v>
      </c>
      <c r="AY115" s="150">
        <f>RANK(AX115,$AX$17:$AX$153)</f>
        <v>75</v>
      </c>
      <c r="AZ115" s="149">
        <v>87765</v>
      </c>
      <c r="BA115" s="150">
        <f>RANK(AZ115,$AZ$17:$AZ$153)</f>
        <v>77</v>
      </c>
      <c r="BB115" s="149">
        <v>84585</v>
      </c>
      <c r="BC115" s="150">
        <f>RANK(BB115,$BB$17:$BB$153)</f>
        <v>82</v>
      </c>
      <c r="BD115" s="149">
        <v>85983</v>
      </c>
      <c r="BE115" s="150">
        <f>RANK(BD115,$BD$17:$BD$153)</f>
        <v>88</v>
      </c>
      <c r="BF115" s="149">
        <v>96972</v>
      </c>
      <c r="BG115" s="150">
        <f>RANK(BF115,$BF$17:$BF$153)</f>
        <v>76</v>
      </c>
      <c r="BH115" s="149">
        <v>93921</v>
      </c>
      <c r="BI115" s="150">
        <f>RANK(BH115,$BH$17:$BH$153)</f>
        <v>84</v>
      </c>
      <c r="BJ115" s="149">
        <v>105941</v>
      </c>
      <c r="BK115" s="150">
        <f>RANK(BJ115,$BJ$17:$BJ$153)</f>
        <v>90</v>
      </c>
      <c r="BL115" s="174">
        <v>105207.3</v>
      </c>
      <c r="BM115" s="150">
        <f>RANK(BL115,$BL$17:$BL$153)</f>
        <v>84</v>
      </c>
      <c r="BN115" s="237">
        <v>92550.8</v>
      </c>
      <c r="BO115" s="150">
        <f>RANK(BN115,$BN$17:$BN$153)</f>
        <v>85</v>
      </c>
      <c r="BP115" s="237">
        <v>100725.7</v>
      </c>
      <c r="BQ115" s="150">
        <f>RANK(BP115,$BP$17:$BP$153)</f>
        <v>71</v>
      </c>
      <c r="BR115" s="260">
        <v>89429</v>
      </c>
      <c r="BS115" s="150">
        <f>RANK(BR115,$BR$17:$BR$153)</f>
        <v>78</v>
      </c>
      <c r="BT115" s="260">
        <v>84807.2</v>
      </c>
      <c r="BU115" s="150">
        <f>RANK(BT115,$BT$17:$BT$153)</f>
        <v>87</v>
      </c>
      <c r="BX115" s="196">
        <v>99</v>
      </c>
      <c r="BY115" s="197"/>
      <c r="BZ115" s="197" t="s">
        <v>476</v>
      </c>
      <c r="CA115" s="204">
        <v>75891</v>
      </c>
      <c r="CB115" s="204"/>
      <c r="CC115" s="204">
        <v>68928</v>
      </c>
      <c r="CD115" s="204"/>
      <c r="CE115" s="204">
        <v>80282</v>
      </c>
      <c r="CF115" s="204"/>
      <c r="CG115" s="204">
        <v>67615</v>
      </c>
      <c r="CH115" s="204"/>
      <c r="CI115" s="204">
        <v>47554</v>
      </c>
      <c r="CJ115" s="204"/>
      <c r="CK115" s="204">
        <v>67282.600000000006</v>
      </c>
      <c r="CL115" s="204"/>
      <c r="CM115" s="204">
        <v>92906.3</v>
      </c>
      <c r="CN115" s="204"/>
      <c r="CO115" s="207">
        <v>63289.1</v>
      </c>
      <c r="CP115" s="207"/>
      <c r="CQ115" s="207">
        <v>74234.7</v>
      </c>
    </row>
    <row r="116" spans="1:95">
      <c r="A116" s="218" t="s">
        <v>25</v>
      </c>
      <c r="B116" s="148" t="s">
        <v>292</v>
      </c>
      <c r="C116" s="148" t="s">
        <v>361</v>
      </c>
      <c r="D116" s="149"/>
      <c r="E116" s="150" t="e">
        <f>RANK(D116,$D$17:$D$153)</f>
        <v>#N/A</v>
      </c>
      <c r="F116" s="149"/>
      <c r="G116" s="150" t="e">
        <f>RANK(F116,$F$17:$F$153)</f>
        <v>#N/A</v>
      </c>
      <c r="H116" s="149"/>
      <c r="I116" s="150" t="e">
        <f>RANK(H116,$H$17:$H$153)</f>
        <v>#N/A</v>
      </c>
      <c r="J116" s="149"/>
      <c r="K116" s="150" t="e">
        <f>RANK(J116,$J$17:$J$153)</f>
        <v>#N/A</v>
      </c>
      <c r="L116" s="149"/>
      <c r="M116" s="150" t="e">
        <f>RANK(L116,$L$17:$L$153)</f>
        <v>#N/A</v>
      </c>
      <c r="N116" s="149">
        <v>14555</v>
      </c>
      <c r="O116" s="150">
        <f>RANK(N116,$N$17:$N$153)</f>
        <v>103</v>
      </c>
      <c r="P116" s="149">
        <v>21207</v>
      </c>
      <c r="Q116" s="150">
        <f>RANK(P116,$P$17:$P$153)</f>
        <v>88</v>
      </c>
      <c r="R116" s="149">
        <v>17379</v>
      </c>
      <c r="S116" s="150">
        <f>RANK(R116,$R$17:$R$153)</f>
        <v>102</v>
      </c>
      <c r="T116" s="149">
        <v>15955</v>
      </c>
      <c r="U116" s="150">
        <f>RANK(T116,$T$17:$T$153)</f>
        <v>104</v>
      </c>
      <c r="V116" s="149">
        <v>25987</v>
      </c>
      <c r="W116" s="150">
        <f>RANK(V116,$V$17:$V$153)</f>
        <v>91</v>
      </c>
      <c r="X116" s="149">
        <v>28915</v>
      </c>
      <c r="Y116" s="150">
        <f>RANK(X116,$X$17:$X$153)</f>
        <v>89</v>
      </c>
      <c r="Z116" s="149">
        <v>34028</v>
      </c>
      <c r="AA116" s="150">
        <f>RANK(Z116,$Z$17:$Z$153)</f>
        <v>92</v>
      </c>
      <c r="AB116" s="149">
        <v>34054</v>
      </c>
      <c r="AC116" s="150">
        <f>RANK(AB116,$AB$17:$AB$153)</f>
        <v>95</v>
      </c>
      <c r="AD116" s="149">
        <v>41468</v>
      </c>
      <c r="AE116" s="150">
        <f>RANK(AD116,$AD$17:$AD$153)</f>
        <v>81</v>
      </c>
      <c r="AF116" s="149">
        <v>45780</v>
      </c>
      <c r="AG116" s="150">
        <f>RANK(AF116,$AF$17:$AF$153)</f>
        <v>80</v>
      </c>
      <c r="AH116" s="149"/>
      <c r="AI116" s="150" t="e">
        <f>RANK(AH116,$AH$17:$AH$153)</f>
        <v>#N/A</v>
      </c>
      <c r="AJ116" s="149">
        <v>42854</v>
      </c>
      <c r="AK116" s="150">
        <f>RANK(AJ116,$AJ$17:$AJ$153)</f>
        <v>88</v>
      </c>
      <c r="AL116" s="149">
        <v>43940</v>
      </c>
      <c r="AM116" s="150">
        <f>RANK(AL116,$AL$17:$AL$153)</f>
        <v>89</v>
      </c>
      <c r="AN116" s="149">
        <v>38382</v>
      </c>
      <c r="AO116" s="150">
        <f>RANK(AN116,$AN$17:$AN$153)</f>
        <v>103</v>
      </c>
      <c r="AP116" s="149">
        <v>44964</v>
      </c>
      <c r="AQ116" s="150">
        <f>RANK(AP116,$AP$17:$AP$153)</f>
        <v>101</v>
      </c>
      <c r="AR116" s="149">
        <v>49715</v>
      </c>
      <c r="AS116" s="150">
        <f>RANK(AR116,$AR$17:$AR$153)</f>
        <v>100</v>
      </c>
      <c r="AT116" s="149">
        <v>61658</v>
      </c>
      <c r="AU116" s="150">
        <f>RANK(AT116,$AT$17:$AT$153)</f>
        <v>99</v>
      </c>
      <c r="AV116" s="149">
        <v>61675</v>
      </c>
      <c r="AW116" s="150">
        <f>RANK(AV116,$AV$17:$AV$153)</f>
        <v>104</v>
      </c>
      <c r="AX116" s="149">
        <v>75268</v>
      </c>
      <c r="AY116" s="150">
        <f>RANK(AX116,$AX$17:$AX$153)</f>
        <v>93</v>
      </c>
      <c r="AZ116" s="149">
        <v>85667</v>
      </c>
      <c r="BA116" s="150">
        <f>RANK(AZ116,$AZ$17:$AZ$153)</f>
        <v>81</v>
      </c>
      <c r="BB116" s="149">
        <v>86143</v>
      </c>
      <c r="BC116" s="150">
        <f>RANK(BB116,$BB$17:$BB$153)</f>
        <v>81</v>
      </c>
      <c r="BD116" s="149">
        <v>75561</v>
      </c>
      <c r="BE116" s="150">
        <f>RANK(BD116,$BD$17:$BD$153)</f>
        <v>98</v>
      </c>
      <c r="BF116" s="149">
        <v>71471</v>
      </c>
      <c r="BG116" s="150">
        <f>RANK(BF116,$BF$17:$BF$153)</f>
        <v>101</v>
      </c>
      <c r="BH116" s="149">
        <v>85291</v>
      </c>
      <c r="BI116" s="150">
        <f>RANK(BH116,$BH$17:$BH$153)</f>
        <v>95</v>
      </c>
      <c r="BJ116" s="149">
        <v>93942</v>
      </c>
      <c r="BK116" s="150">
        <f>RANK(BJ116,$BJ$17:$BJ$153)</f>
        <v>100</v>
      </c>
      <c r="BL116" s="174">
        <v>91767</v>
      </c>
      <c r="BM116" s="150">
        <f>RANK(BL116,$BL$17:$BL$153)</f>
        <v>95</v>
      </c>
      <c r="BN116" s="237">
        <v>102854.3</v>
      </c>
      <c r="BO116" s="150">
        <f>RANK(BN116,$BN$17:$BN$153)</f>
        <v>75</v>
      </c>
      <c r="BP116" s="237">
        <v>75997</v>
      </c>
      <c r="BQ116" s="150">
        <f>RANK(BP116,$BP$17:$BP$153)</f>
        <v>98</v>
      </c>
      <c r="BR116" s="260">
        <v>77472.399999999994</v>
      </c>
      <c r="BS116" s="150">
        <f>RANK(BR116,$BR$17:$BR$153)</f>
        <v>89</v>
      </c>
      <c r="BT116" s="260">
        <v>77124.800000000003</v>
      </c>
      <c r="BU116" s="150">
        <f>RANK(BT116,$BT$17:$BT$153)</f>
        <v>93</v>
      </c>
      <c r="BX116" s="196">
        <v>100</v>
      </c>
      <c r="BY116" s="197"/>
      <c r="BZ116" s="197" t="s">
        <v>477</v>
      </c>
      <c r="CA116" s="204">
        <v>59420</v>
      </c>
      <c r="CB116" s="204"/>
      <c r="CC116" s="204">
        <v>57853</v>
      </c>
      <c r="CD116" s="204"/>
      <c r="CE116" s="204">
        <v>72800</v>
      </c>
      <c r="CF116" s="204"/>
      <c r="CG116" s="204">
        <v>75039</v>
      </c>
      <c r="CH116" s="204"/>
      <c r="CI116" s="204">
        <v>79607</v>
      </c>
      <c r="CJ116" s="204"/>
      <c r="CK116" s="204">
        <v>108946.1</v>
      </c>
      <c r="CL116" s="204"/>
      <c r="CM116" s="204">
        <v>81538.399999999994</v>
      </c>
      <c r="CN116" s="204"/>
      <c r="CO116" s="207">
        <v>73194</v>
      </c>
      <c r="CP116" s="207"/>
      <c r="CQ116" s="207">
        <v>74215.899999999994</v>
      </c>
    </row>
    <row r="117" spans="1:95">
      <c r="A117" s="218" t="s">
        <v>313</v>
      </c>
      <c r="B117" s="148" t="s">
        <v>292</v>
      </c>
      <c r="C117" s="148" t="s">
        <v>361</v>
      </c>
      <c r="D117" s="149"/>
      <c r="E117" s="150" t="e">
        <f>RANK(D117,$D$17:$D$153)</f>
        <v>#N/A</v>
      </c>
      <c r="F117" s="149"/>
      <c r="G117" s="150" t="e">
        <f>RANK(F117,$F$17:$F$153)</f>
        <v>#N/A</v>
      </c>
      <c r="H117" s="149"/>
      <c r="I117" s="150" t="e">
        <f>RANK(H117,$H$17:$H$153)</f>
        <v>#N/A</v>
      </c>
      <c r="J117" s="149"/>
      <c r="K117" s="150" t="e">
        <f>RANK(J117,$J$17:$J$153)</f>
        <v>#N/A</v>
      </c>
      <c r="L117" s="149"/>
      <c r="M117" s="150" t="e">
        <f>RANK(L117,$L$17:$L$153)</f>
        <v>#N/A</v>
      </c>
      <c r="N117" s="149">
        <v>22343</v>
      </c>
      <c r="O117" s="150">
        <f>RANK(N117,$N$17:$N$153)</f>
        <v>81</v>
      </c>
      <c r="P117" s="149">
        <v>21997</v>
      </c>
      <c r="Q117" s="150">
        <f>RANK(P117,$P$17:$P$153)</f>
        <v>83</v>
      </c>
      <c r="R117" s="149">
        <v>22035</v>
      </c>
      <c r="S117" s="150">
        <f>RANK(R117,$R$17:$R$153)</f>
        <v>90</v>
      </c>
      <c r="T117" s="149">
        <v>21209</v>
      </c>
      <c r="U117" s="150">
        <f>RANK(T117,$T$17:$T$153)</f>
        <v>96</v>
      </c>
      <c r="V117" s="149">
        <v>23042</v>
      </c>
      <c r="W117" s="150">
        <f>RANK(V117,$V$17:$V$153)</f>
        <v>98</v>
      </c>
      <c r="X117" s="149">
        <v>25258</v>
      </c>
      <c r="Y117" s="150">
        <f>RANK(X117,$X$17:$X$153)</f>
        <v>96</v>
      </c>
      <c r="Z117" s="149">
        <v>26537</v>
      </c>
      <c r="AA117" s="150">
        <f>RANK(Z117,$Z$17:$Z$153)</f>
        <v>100</v>
      </c>
      <c r="AB117" s="149">
        <v>38030</v>
      </c>
      <c r="AC117" s="150">
        <f>RANK(AB117,$AB$17:$AB$153)</f>
        <v>84</v>
      </c>
      <c r="AD117" s="149">
        <v>28558</v>
      </c>
      <c r="AE117" s="150">
        <f>RANK(AD117,$AD$17:$AD$153)</f>
        <v>103</v>
      </c>
      <c r="AF117" s="149">
        <v>29465</v>
      </c>
      <c r="AG117" s="150">
        <f>RANK(AF117,$AF$17:$AF$153)</f>
        <v>103</v>
      </c>
      <c r="AH117" s="149">
        <v>32113</v>
      </c>
      <c r="AI117" s="150">
        <f>RANK(AH117,$AH$17:$AH$153)</f>
        <v>96</v>
      </c>
      <c r="AJ117" s="149">
        <v>30279</v>
      </c>
      <c r="AK117" s="150">
        <f>RANK(AJ117,$AJ$17:$AJ$153)</f>
        <v>102</v>
      </c>
      <c r="AL117" s="149">
        <v>38486</v>
      </c>
      <c r="AM117" s="150">
        <f>RANK(AL117,$AL$17:$AL$153)</f>
        <v>99</v>
      </c>
      <c r="AN117" s="149">
        <v>44012</v>
      </c>
      <c r="AO117" s="150">
        <f>RANK(AN117,$AN$17:$AN$153)</f>
        <v>91</v>
      </c>
      <c r="AP117" s="149">
        <v>52433</v>
      </c>
      <c r="AQ117" s="150">
        <f>RANK(AP117,$AP$17:$AP$153)</f>
        <v>87</v>
      </c>
      <c r="AR117" s="149">
        <v>65512</v>
      </c>
      <c r="AS117" s="150">
        <f>RANK(AR117,$AR$17:$AR$153)</f>
        <v>82</v>
      </c>
      <c r="AT117" s="149">
        <v>67596</v>
      </c>
      <c r="AU117" s="150">
        <f>RANK(AT117,$AT$17:$AT$153)</f>
        <v>93</v>
      </c>
      <c r="AV117" s="149">
        <v>74254</v>
      </c>
      <c r="AW117" s="150">
        <f>RANK(AV117,$AV$17:$AV$153)</f>
        <v>90</v>
      </c>
      <c r="AX117" s="149">
        <v>76311</v>
      </c>
      <c r="AY117" s="150">
        <f>RANK(AX117,$AX$17:$AX$153)</f>
        <v>92</v>
      </c>
      <c r="AZ117" s="149">
        <v>75115</v>
      </c>
      <c r="BA117" s="150">
        <f>RANK(AZ117,$AZ$17:$AZ$153)</f>
        <v>94</v>
      </c>
      <c r="BB117" s="149">
        <v>75797</v>
      </c>
      <c r="BC117" s="150">
        <f>RANK(BB117,$BB$17:$BB$153)</f>
        <v>96</v>
      </c>
      <c r="BD117" s="149">
        <v>86989</v>
      </c>
      <c r="BE117" s="150">
        <f>RANK(BD117,$BD$17:$BD$153)</f>
        <v>86</v>
      </c>
      <c r="BF117" s="149">
        <v>81650</v>
      </c>
      <c r="BG117" s="150">
        <f>RANK(BF117,$BF$17:$BF$153)</f>
        <v>88</v>
      </c>
      <c r="BH117" s="149">
        <v>81110</v>
      </c>
      <c r="BI117" s="150">
        <f>RANK(BH117,$BH$17:$BH$153)</f>
        <v>100</v>
      </c>
      <c r="BJ117" s="149">
        <v>101654</v>
      </c>
      <c r="BK117" s="150">
        <f>RANK(BJ117,$BJ$17:$BJ$153)</f>
        <v>96</v>
      </c>
      <c r="BL117" s="174">
        <v>86128.7</v>
      </c>
      <c r="BM117" s="150">
        <f>RANK(BL117,$BL$17:$BL$153)</f>
        <v>99</v>
      </c>
      <c r="BN117" s="223"/>
      <c r="BO117" s="150" t="e">
        <f>RANK(BN117,$BN$17:$BN$153)</f>
        <v>#N/A</v>
      </c>
      <c r="BP117" s="223"/>
      <c r="BQ117" s="150" t="e">
        <f>RANK(BP117,$BP$17:$BP$153)</f>
        <v>#N/A</v>
      </c>
      <c r="BR117" s="260">
        <v>64183.7</v>
      </c>
      <c r="BS117" s="150">
        <f>RANK(BR117,$BR$17:$BR$153)</f>
        <v>99</v>
      </c>
      <c r="BT117" s="260">
        <v>75454.899999999994</v>
      </c>
      <c r="BU117" s="150">
        <f>RANK(BT117,$BT$17:$BT$153)</f>
        <v>97</v>
      </c>
      <c r="BX117" s="196"/>
      <c r="BY117" s="197"/>
      <c r="BZ117" s="197" t="s">
        <v>375</v>
      </c>
      <c r="CA117" s="205"/>
      <c r="CB117" s="205"/>
      <c r="CC117" s="205"/>
      <c r="CD117" s="205"/>
      <c r="CE117" s="205"/>
      <c r="CF117" s="205"/>
      <c r="CG117" s="205"/>
      <c r="CH117" s="205"/>
      <c r="CI117" s="205"/>
      <c r="CJ117" s="205"/>
      <c r="CK117" s="205"/>
      <c r="CL117" s="205"/>
      <c r="CM117" s="205"/>
      <c r="CN117" s="205"/>
      <c r="CO117" s="205"/>
      <c r="CP117" s="205"/>
      <c r="CQ117" s="205"/>
    </row>
    <row r="118" spans="1:95">
      <c r="A118" s="218" t="s">
        <v>125</v>
      </c>
      <c r="B118" s="148" t="s">
        <v>292</v>
      </c>
      <c r="C118" s="148" t="s">
        <v>361</v>
      </c>
      <c r="D118" s="149"/>
      <c r="E118" s="150" t="e">
        <f>RANK(D118,$D$17:$D$153)</f>
        <v>#N/A</v>
      </c>
      <c r="F118" s="149"/>
      <c r="G118" s="150" t="e">
        <f>RANK(F118,$F$17:$F$153)</f>
        <v>#N/A</v>
      </c>
      <c r="H118" s="149"/>
      <c r="I118" s="150" t="e">
        <f>RANK(H118,$H$17:$H$153)</f>
        <v>#N/A</v>
      </c>
      <c r="J118" s="149"/>
      <c r="K118" s="150" t="e">
        <f>RANK(J118,$J$17:$J$153)</f>
        <v>#N/A</v>
      </c>
      <c r="L118" s="149"/>
      <c r="M118" s="150" t="e">
        <f>RANK(L118,$L$17:$L$153)</f>
        <v>#N/A</v>
      </c>
      <c r="N118" s="149">
        <v>27886</v>
      </c>
      <c r="O118" s="150">
        <f>RANK(N118,$N$17:$N$153)</f>
        <v>67</v>
      </c>
      <c r="P118" s="149">
        <v>29770</v>
      </c>
      <c r="Q118" s="150">
        <f>RANK(P118,$P$17:$P$153)</f>
        <v>68</v>
      </c>
      <c r="R118" s="149">
        <v>34648</v>
      </c>
      <c r="S118" s="150">
        <f>RANK(R118,$R$17:$R$153)</f>
        <v>66</v>
      </c>
      <c r="T118" s="149">
        <v>37430</v>
      </c>
      <c r="U118" s="150">
        <f>RANK(T118,$T$17:$T$153)</f>
        <v>62</v>
      </c>
      <c r="V118" s="149">
        <v>40996</v>
      </c>
      <c r="W118" s="150">
        <f>RANK(V118,$V$17:$V$153)</f>
        <v>67</v>
      </c>
      <c r="X118" s="149">
        <v>38364</v>
      </c>
      <c r="Y118" s="150">
        <f>RANK(X118,$X$17:$X$153)</f>
        <v>76</v>
      </c>
      <c r="Z118" s="149">
        <v>51490</v>
      </c>
      <c r="AA118" s="150">
        <f>RANK(Z118,$Z$17:$Z$153)</f>
        <v>57</v>
      </c>
      <c r="AB118" s="149">
        <v>53039</v>
      </c>
      <c r="AC118" s="150">
        <f>RANK(AB118,$AB$17:$AB$153)</f>
        <v>60</v>
      </c>
      <c r="AD118" s="149">
        <v>51936</v>
      </c>
      <c r="AE118" s="150">
        <f>RANK(AD118,$AD$17:$AD$153)</f>
        <v>67</v>
      </c>
      <c r="AF118" s="149">
        <v>52371</v>
      </c>
      <c r="AG118" s="150">
        <f>RANK(AF118,$AF$17:$AF$153)</f>
        <v>69</v>
      </c>
      <c r="AH118" s="149">
        <v>51186</v>
      </c>
      <c r="AI118" s="150">
        <f>RANK(AH118,$AH$17:$AH$153)</f>
        <v>69</v>
      </c>
      <c r="AJ118" s="149">
        <v>49925</v>
      </c>
      <c r="AK118" s="150">
        <f>RANK(AJ118,$AJ$17:$AJ$153)</f>
        <v>77</v>
      </c>
      <c r="AL118" s="149">
        <v>52942</v>
      </c>
      <c r="AM118" s="150">
        <f>RANK(AL118,$AL$17:$AL$153)</f>
        <v>79</v>
      </c>
      <c r="AN118" s="149">
        <v>58169</v>
      </c>
      <c r="AO118" s="150">
        <f>RANK(AN118,$AN$17:$AN$153)</f>
        <v>75</v>
      </c>
      <c r="AP118" s="149">
        <v>66287</v>
      </c>
      <c r="AQ118" s="150">
        <f>RANK(AP118,$AP$17:$AP$153)</f>
        <v>73</v>
      </c>
      <c r="AR118" s="149">
        <v>78089</v>
      </c>
      <c r="AS118" s="150">
        <f>RANK(AR118,$AR$17:$AR$153)</f>
        <v>71</v>
      </c>
      <c r="AT118" s="149">
        <v>87270</v>
      </c>
      <c r="AU118" s="150">
        <f>RANK(AT118,$AT$17:$AT$153)</f>
        <v>69</v>
      </c>
      <c r="AV118" s="149">
        <v>103421</v>
      </c>
      <c r="AW118" s="150">
        <f>RANK(AV118,$AV$17:$AV$153)</f>
        <v>64</v>
      </c>
      <c r="AX118" s="149">
        <v>104165</v>
      </c>
      <c r="AY118" s="150">
        <f>RANK(AX118,$AX$17:$AX$153)</f>
        <v>68</v>
      </c>
      <c r="AZ118" s="149">
        <v>106471</v>
      </c>
      <c r="BA118" s="150">
        <f>RANK(AZ118,$AZ$17:$AZ$153)</f>
        <v>65</v>
      </c>
      <c r="BB118" s="149">
        <v>110972</v>
      </c>
      <c r="BC118" s="150">
        <f>RANK(BB118,$BB$17:$BB$153)</f>
        <v>67</v>
      </c>
      <c r="BD118" s="149">
        <v>107393</v>
      </c>
      <c r="BE118" s="150">
        <f>RANK(BD118,$BD$17:$BD$153)</f>
        <v>69</v>
      </c>
      <c r="BF118" s="149">
        <v>117236</v>
      </c>
      <c r="BG118" s="150">
        <f>RANK(BF118,$BF$17:$BF$153)</f>
        <v>61</v>
      </c>
      <c r="BH118" s="149">
        <v>111992</v>
      </c>
      <c r="BI118" s="150">
        <f>RANK(BH118,$BH$17:$BH$153)</f>
        <v>67</v>
      </c>
      <c r="BJ118" s="149">
        <v>134877</v>
      </c>
      <c r="BK118" s="150">
        <f>RANK(BJ118,$BJ$17:$BJ$153)</f>
        <v>70</v>
      </c>
      <c r="BL118" s="174">
        <v>117333.6</v>
      </c>
      <c r="BM118" s="150">
        <f>RANK(BL118,$BL$17:$BL$153)</f>
        <v>72</v>
      </c>
      <c r="BN118" s="237">
        <v>101319.3</v>
      </c>
      <c r="BO118" s="150">
        <f>RANK(BN118,$BN$17:$BN$153)</f>
        <v>77</v>
      </c>
      <c r="BP118" s="237">
        <v>84200.6</v>
      </c>
      <c r="BQ118" s="150">
        <f>RANK(BP118,$BP$17:$BP$153)</f>
        <v>91</v>
      </c>
      <c r="BR118" s="260"/>
      <c r="BS118" s="150" t="e">
        <f>RANK(BR118,$BR$17:$BR$153)</f>
        <v>#N/A</v>
      </c>
      <c r="BT118" s="260"/>
      <c r="BU118" s="150" t="e">
        <f>RANK(BT118,$BT$17:$BT$153)</f>
        <v>#N/A</v>
      </c>
      <c r="BX118" s="198"/>
      <c r="BY118" s="199"/>
      <c r="BZ118" s="199" t="s">
        <v>478</v>
      </c>
      <c r="CA118" s="206">
        <v>4609264</v>
      </c>
      <c r="CB118" s="206"/>
      <c r="CC118" s="206">
        <v>4784350</v>
      </c>
      <c r="CD118" s="206"/>
      <c r="CE118" s="206">
        <v>4861388</v>
      </c>
      <c r="CF118" s="206"/>
      <c r="CG118" s="206">
        <v>4531434</v>
      </c>
      <c r="CH118" s="206"/>
      <c r="CI118" s="206">
        <v>4822220</v>
      </c>
      <c r="CJ118" s="206"/>
      <c r="CK118" s="206">
        <v>6064101.2000000002</v>
      </c>
      <c r="CL118" s="206"/>
      <c r="CM118" s="206">
        <v>5696073.4000000004</v>
      </c>
      <c r="CN118" s="206"/>
      <c r="CO118" s="222">
        <v>4853501</v>
      </c>
      <c r="CP118" s="222"/>
      <c r="CQ118" s="222">
        <v>4472696.3</v>
      </c>
    </row>
    <row r="119" spans="1:95">
      <c r="A119" s="218" t="s">
        <v>303</v>
      </c>
      <c r="B119" s="148" t="s">
        <v>292</v>
      </c>
      <c r="C119" s="148" t="s">
        <v>361</v>
      </c>
      <c r="D119" s="149"/>
      <c r="E119" s="150" t="e">
        <f>RANK(D119,$D$17:$D$153)</f>
        <v>#N/A</v>
      </c>
      <c r="F119" s="149"/>
      <c r="G119" s="150" t="e">
        <f>RANK(F119,$F$17:$F$153)</f>
        <v>#N/A</v>
      </c>
      <c r="H119" s="149"/>
      <c r="I119" s="150" t="e">
        <f>RANK(H119,$H$17:$H$153)</f>
        <v>#N/A</v>
      </c>
      <c r="J119" s="149"/>
      <c r="K119" s="150" t="e">
        <f>RANK(J119,$J$17:$J$153)</f>
        <v>#N/A</v>
      </c>
      <c r="L119" s="149"/>
      <c r="M119" s="150" t="e">
        <f>RANK(L119,$L$17:$L$153)</f>
        <v>#N/A</v>
      </c>
      <c r="N119" s="149">
        <v>16598</v>
      </c>
      <c r="O119" s="150">
        <f>RANK(N119,$N$17:$N$153)</f>
        <v>100</v>
      </c>
      <c r="P119" s="149">
        <v>15015</v>
      </c>
      <c r="Q119" s="150">
        <f>RANK(P119,$P$17:$P$153)</f>
        <v>101</v>
      </c>
      <c r="R119" s="149">
        <v>19603</v>
      </c>
      <c r="S119" s="150">
        <f>RANK(R119,$R$17:$R$153)</f>
        <v>97</v>
      </c>
      <c r="T119" s="149">
        <v>24680</v>
      </c>
      <c r="U119" s="150">
        <f>RANK(T119,$T$17:$T$153)</f>
        <v>89</v>
      </c>
      <c r="V119" s="149">
        <v>26945</v>
      </c>
      <c r="W119" s="150">
        <f>RANK(V119,$V$17:$V$153)</f>
        <v>90</v>
      </c>
      <c r="X119" s="149">
        <v>27689</v>
      </c>
      <c r="Y119" s="150">
        <f>RANK(X119,$X$17:$X$153)</f>
        <v>91</v>
      </c>
      <c r="Z119" s="149">
        <v>33280</v>
      </c>
      <c r="AA119" s="150">
        <f>RANK(Z119,$Z$17:$Z$153)</f>
        <v>94</v>
      </c>
      <c r="AB119" s="149">
        <v>40171</v>
      </c>
      <c r="AC119" s="150">
        <f>RANK(AB119,$AB$17:$AB$153)</f>
        <v>80</v>
      </c>
      <c r="AD119" s="149">
        <v>40172</v>
      </c>
      <c r="AE119" s="150">
        <f>RANK(AD119,$AD$17:$AD$153)</f>
        <v>84</v>
      </c>
      <c r="AF119" s="149">
        <v>45430</v>
      </c>
      <c r="AG119" s="150">
        <f>RANK(AF119,$AF$17:$AF$153)</f>
        <v>81</v>
      </c>
      <c r="AH119" s="149">
        <v>47237</v>
      </c>
      <c r="AI119" s="150">
        <f>RANK(AH119,$AH$17:$AH$153)</f>
        <v>78</v>
      </c>
      <c r="AJ119" s="149">
        <v>55016</v>
      </c>
      <c r="AK119" s="150">
        <f>RANK(AJ119,$AJ$17:$AJ$153)</f>
        <v>70</v>
      </c>
      <c r="AL119" s="149">
        <v>61571</v>
      </c>
      <c r="AM119" s="150">
        <f>RANK(AL119,$AL$17:$AL$153)</f>
        <v>65</v>
      </c>
      <c r="AN119" s="149">
        <v>61832</v>
      </c>
      <c r="AO119" s="150">
        <f>RANK(AN119,$AN$17:$AN$153)</f>
        <v>71</v>
      </c>
      <c r="AP119" s="149">
        <v>60993</v>
      </c>
      <c r="AQ119" s="150">
        <f>RANK(AP119,$AP$17:$AP$153)</f>
        <v>79</v>
      </c>
      <c r="AR119" s="149">
        <v>74549</v>
      </c>
      <c r="AS119" s="150">
        <f>RANK(AR119,$AR$17:$AR$153)</f>
        <v>74</v>
      </c>
      <c r="AT119" s="149">
        <v>85177</v>
      </c>
      <c r="AU119" s="150">
        <f>RANK(AT119,$AT$17:$AT$153)</f>
        <v>74</v>
      </c>
      <c r="AV119" s="149">
        <v>96156</v>
      </c>
      <c r="AW119" s="150">
        <f>RANK(AV119,$AV$17:$AV$153)</f>
        <v>66</v>
      </c>
      <c r="AX119" s="149">
        <v>91275</v>
      </c>
      <c r="AY119" s="150">
        <f>RANK(AX119,$AX$17:$AX$153)</f>
        <v>77</v>
      </c>
      <c r="AZ119" s="149">
        <v>96460</v>
      </c>
      <c r="BA119" s="150">
        <f>RANK(AZ119,$AZ$17:$AZ$153)</f>
        <v>75</v>
      </c>
      <c r="BB119" s="149">
        <v>92094</v>
      </c>
      <c r="BC119" s="150">
        <f>RANK(BB119,$BB$17:$BB$153)</f>
        <v>76</v>
      </c>
      <c r="BD119" s="149">
        <v>82859</v>
      </c>
      <c r="BE119" s="150">
        <f>RANK(BD119,$BD$17:$BD$153)</f>
        <v>89</v>
      </c>
      <c r="BF119" s="149">
        <v>90738</v>
      </c>
      <c r="BG119" s="150">
        <f>RANK(BF119,$BF$17:$BF$153)</f>
        <v>80</v>
      </c>
      <c r="BH119" s="149">
        <v>84396</v>
      </c>
      <c r="BI119" s="150">
        <f>RANK(BH119,$BH$17:$BH$153)</f>
        <v>97</v>
      </c>
      <c r="BJ119" s="149">
        <v>102848</v>
      </c>
      <c r="BK119" s="150">
        <f>RANK(BJ119,$BJ$17:$BJ$153)</f>
        <v>93</v>
      </c>
      <c r="BL119" s="174">
        <v>86911.6</v>
      </c>
      <c r="BM119" s="150">
        <f>RANK(BL119,$BL$17:$BL$153)</f>
        <v>98</v>
      </c>
      <c r="BN119" s="237">
        <v>101372.7</v>
      </c>
      <c r="BO119" s="150">
        <f>RANK(BN119,$BN$17:$BN$153)</f>
        <v>76</v>
      </c>
      <c r="BP119" s="237">
        <v>80727.899999999994</v>
      </c>
      <c r="BQ119" s="150">
        <f>RANK(BP119,$BP$17:$BP$153)</f>
        <v>94</v>
      </c>
      <c r="BR119" s="260"/>
      <c r="BS119" s="150" t="e">
        <f>RANK(BR119,$BR$17:$BR$153)</f>
        <v>#N/A</v>
      </c>
      <c r="BT119" s="260"/>
      <c r="BU119" s="150" t="e">
        <f>RANK(BT119,$BT$17:$BT$153)</f>
        <v>#N/A</v>
      </c>
      <c r="BX119" s="298" t="s">
        <v>479</v>
      </c>
      <c r="BY119" s="298"/>
      <c r="BZ119" s="298"/>
      <c r="CA119" s="298"/>
      <c r="CB119" s="298"/>
      <c r="CC119" s="298"/>
      <c r="CD119" s="298"/>
      <c r="CE119" s="298"/>
      <c r="CF119" s="298"/>
      <c r="CG119" s="298"/>
      <c r="CH119" s="298"/>
      <c r="CI119" s="298"/>
      <c r="CJ119" s="298"/>
      <c r="CK119" s="298"/>
      <c r="CL119" s="298"/>
      <c r="CM119" s="298"/>
      <c r="CN119" s="298"/>
      <c r="CO119" s="298"/>
      <c r="CP119" s="298"/>
      <c r="CQ119" s="298"/>
    </row>
    <row r="120" spans="1:95">
      <c r="A120" s="218" t="s">
        <v>233</v>
      </c>
      <c r="B120" s="148" t="s">
        <v>292</v>
      </c>
      <c r="C120" s="148" t="s">
        <v>361</v>
      </c>
      <c r="D120" s="149"/>
      <c r="E120" s="150" t="e">
        <f>RANK(D120,$D$17:$D$153)</f>
        <v>#N/A</v>
      </c>
      <c r="F120" s="149"/>
      <c r="G120" s="150" t="e">
        <f>RANK(F120,$F$17:$F$153)</f>
        <v>#N/A</v>
      </c>
      <c r="H120" s="149"/>
      <c r="I120" s="150" t="e">
        <f>RANK(H120,$H$17:$H$153)</f>
        <v>#N/A</v>
      </c>
      <c r="J120" s="149"/>
      <c r="K120" s="150" t="e">
        <f>RANK(J120,$J$17:$J$153)</f>
        <v>#N/A</v>
      </c>
      <c r="L120" s="149"/>
      <c r="M120" s="150" t="e">
        <f>RANK(L120,$L$17:$L$153)</f>
        <v>#N/A</v>
      </c>
      <c r="N120" s="149"/>
      <c r="O120" s="150" t="e">
        <f>RANK(N120,$N$17:$N$153)</f>
        <v>#N/A</v>
      </c>
      <c r="P120" s="149"/>
      <c r="Q120" s="150" t="e">
        <f>RANK(P120,$P$17:$P$153)</f>
        <v>#N/A</v>
      </c>
      <c r="R120" s="149"/>
      <c r="S120" s="150" t="e">
        <f>RANK(R120,$R$17:$R$153)</f>
        <v>#N/A</v>
      </c>
      <c r="T120" s="149"/>
      <c r="U120" s="150" t="e">
        <f>RANK(T120,$T$17:$T$153)</f>
        <v>#N/A</v>
      </c>
      <c r="V120" s="149"/>
      <c r="W120" s="150" t="e">
        <f>RANK(V120,$V$17:$V$153)</f>
        <v>#N/A</v>
      </c>
      <c r="X120" s="149"/>
      <c r="Y120" s="150" t="e">
        <f>RANK(X120,$X$17:$X$153)</f>
        <v>#N/A</v>
      </c>
      <c r="Z120" s="149">
        <v>28232</v>
      </c>
      <c r="AA120" s="150">
        <f>RANK(Z120,$Z$17:$Z$153)</f>
        <v>99</v>
      </c>
      <c r="AB120" s="149">
        <v>24609</v>
      </c>
      <c r="AC120" s="150">
        <f>RANK(AB120,$AB$17:$AB$153)</f>
        <v>109</v>
      </c>
      <c r="AD120" s="149">
        <v>23205</v>
      </c>
      <c r="AE120" s="150">
        <f>RANK(AD120,$AD$17:$AD$153)</f>
        <v>112</v>
      </c>
      <c r="AF120" s="149">
        <v>21935</v>
      </c>
      <c r="AG120" s="150">
        <f>RANK(AF120,$AF$17:$AF$153)</f>
        <v>117</v>
      </c>
      <c r="AH120" s="149"/>
      <c r="AI120" s="150" t="e">
        <f>RANK(AH120,$AH$17:$AH$153)</f>
        <v>#N/A</v>
      </c>
      <c r="AJ120" s="149">
        <v>29567</v>
      </c>
      <c r="AK120" s="150">
        <f>RANK(AJ120,$AJ$17:$AJ$153)</f>
        <v>104</v>
      </c>
      <c r="AL120" s="149">
        <v>28787</v>
      </c>
      <c r="AM120" s="150">
        <f>RANK(AL120,$AL$17:$AL$153)</f>
        <v>110</v>
      </c>
      <c r="AN120" s="149">
        <v>26686</v>
      </c>
      <c r="AO120" s="150">
        <f>RANK(AN120,$AN$17:$AN$153)</f>
        <v>112</v>
      </c>
      <c r="AP120" s="149">
        <v>31785</v>
      </c>
      <c r="AQ120" s="150">
        <f>RANK(AP120,$AP$17:$AP$153)</f>
        <v>111</v>
      </c>
      <c r="AR120" s="149">
        <v>33790</v>
      </c>
      <c r="AS120" s="150">
        <f>RANK(AR120,$AR$17:$AR$153)</f>
        <v>113</v>
      </c>
      <c r="AT120" s="149"/>
      <c r="AU120" s="150" t="e">
        <f>RANK(AT120,$AT$17:$AT$153)</f>
        <v>#N/A</v>
      </c>
      <c r="AV120" s="149"/>
      <c r="AW120" s="150" t="e">
        <f>RANK(AV120,$AV$17:$AV$153)</f>
        <v>#N/A</v>
      </c>
      <c r="AX120" s="149"/>
      <c r="AY120" s="150" t="e">
        <f>RANK(AX120,$AX$17:$AX$153)</f>
        <v>#N/A</v>
      </c>
      <c r="AZ120" s="149">
        <v>54142</v>
      </c>
      <c r="BA120" s="150">
        <f>RANK(AZ120,$AZ$17:$AZ$153)</f>
        <v>114</v>
      </c>
      <c r="BB120" s="149">
        <v>47427</v>
      </c>
      <c r="BC120" s="150">
        <f>RANK(BB120,$BB$17:$BB$153)</f>
        <v>118</v>
      </c>
      <c r="BD120" s="149">
        <v>51492</v>
      </c>
      <c r="BE120" s="150">
        <f>RANK(BD120,$BD$17:$BD$153)</f>
        <v>117</v>
      </c>
      <c r="BF120" s="149">
        <v>55827</v>
      </c>
      <c r="BG120" s="150">
        <f>RANK(BF120,$BF$17:$BF$153)</f>
        <v>113</v>
      </c>
      <c r="BH120" s="149">
        <v>77958</v>
      </c>
      <c r="BI120" s="150">
        <f>RANK(BH120,$BH$17:$BH$153)</f>
        <v>103</v>
      </c>
      <c r="BJ120" s="149">
        <v>72939</v>
      </c>
      <c r="BK120" s="150">
        <f>RANK(BJ120,$BJ$17:$BJ$153)</f>
        <v>113</v>
      </c>
      <c r="BL120" s="223"/>
      <c r="BM120" s="150" t="e">
        <f>RANK(BL120,$BL$17:$BL$153)</f>
        <v>#N/A</v>
      </c>
      <c r="BN120" s="223"/>
      <c r="BO120" s="150" t="e">
        <f>RANK(BN120,$BN$17:$BN$153)</f>
        <v>#N/A</v>
      </c>
      <c r="BP120" s="223"/>
      <c r="BQ120" s="150" t="e">
        <f>RANK(BP120,$BP$17:$BP$153)</f>
        <v>#N/A</v>
      </c>
      <c r="BR120" s="260"/>
      <c r="BS120" s="150" t="e">
        <f>RANK(BR120,$BR$17:$BR$153)</f>
        <v>#N/A</v>
      </c>
      <c r="BT120" s="260"/>
      <c r="BU120" s="150" t="e">
        <f>RANK(BT120,$BT$17:$BT$153)</f>
        <v>#N/A</v>
      </c>
      <c r="BX120" s="203"/>
      <c r="BY120" s="203"/>
      <c r="BZ120" s="203"/>
      <c r="CA120" s="203"/>
      <c r="CB120" s="203"/>
      <c r="CC120" s="203"/>
      <c r="CD120" s="203"/>
      <c r="CE120" s="203"/>
      <c r="CF120" s="203"/>
      <c r="CG120" s="203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</row>
    <row r="121" spans="1:95">
      <c r="A121" s="218" t="s">
        <v>147</v>
      </c>
      <c r="B121" s="148" t="s">
        <v>292</v>
      </c>
      <c r="C121" s="148" t="s">
        <v>361</v>
      </c>
      <c r="D121" s="149"/>
      <c r="E121" s="150" t="e">
        <f>RANK(D121,$D$17:$D$153)</f>
        <v>#N/A</v>
      </c>
      <c r="F121" s="149"/>
      <c r="G121" s="150" t="e">
        <f>RANK(F121,$F$17:$F$153)</f>
        <v>#N/A</v>
      </c>
      <c r="H121" s="149"/>
      <c r="I121" s="150" t="e">
        <f>RANK(H121,$H$17:$H$153)</f>
        <v>#N/A</v>
      </c>
      <c r="J121" s="149"/>
      <c r="K121" s="150" t="e">
        <f>RANK(J121,$J$17:$J$153)</f>
        <v>#N/A</v>
      </c>
      <c r="L121" s="149"/>
      <c r="M121" s="150" t="e">
        <f>RANK(L121,$L$17:$L$153)</f>
        <v>#N/A</v>
      </c>
      <c r="N121" s="149">
        <v>19460</v>
      </c>
      <c r="O121" s="150">
        <f>RANK(N121,$N$17:$N$153)</f>
        <v>89</v>
      </c>
      <c r="P121" s="149">
        <v>22612</v>
      </c>
      <c r="Q121" s="150">
        <f>RANK(P121,$P$17:$P$153)</f>
        <v>80</v>
      </c>
      <c r="R121" s="149">
        <v>19944</v>
      </c>
      <c r="S121" s="150">
        <f>RANK(R121,$R$17:$R$153)</f>
        <v>96</v>
      </c>
      <c r="T121" s="149">
        <v>20639</v>
      </c>
      <c r="U121" s="150">
        <f>RANK(T121,$T$17:$T$153)</f>
        <v>98</v>
      </c>
      <c r="V121" s="149">
        <v>21576</v>
      </c>
      <c r="W121" s="150">
        <f>RANK(V121,$V$17:$V$153)</f>
        <v>101</v>
      </c>
      <c r="X121" s="149">
        <v>23852</v>
      </c>
      <c r="Y121" s="150">
        <f>RANK(X121,$X$17:$X$153)</f>
        <v>97</v>
      </c>
      <c r="Z121" s="149"/>
      <c r="AA121" s="150" t="e">
        <f>RANK(Z121,$Z$17:$Z$153)</f>
        <v>#N/A</v>
      </c>
      <c r="AB121" s="149">
        <v>28517</v>
      </c>
      <c r="AC121" s="150">
        <f>RANK(AB121,$AB$17:$AB$153)</f>
        <v>103</v>
      </c>
      <c r="AD121" s="149">
        <v>37065</v>
      </c>
      <c r="AE121" s="150">
        <f>RANK(AD121,$AD$17:$AD$153)</f>
        <v>90</v>
      </c>
      <c r="AF121" s="149">
        <v>29401</v>
      </c>
      <c r="AG121" s="150">
        <f>RANK(AF121,$AF$17:$AF$153)</f>
        <v>104</v>
      </c>
      <c r="AH121" s="149"/>
      <c r="AI121" s="150" t="e">
        <f>RANK(AH121,$AH$17:$AH$153)</f>
        <v>#N/A</v>
      </c>
      <c r="AJ121" s="149">
        <v>24275</v>
      </c>
      <c r="AK121" s="150">
        <f>RANK(AJ121,$AJ$17:$AJ$153)</f>
        <v>108</v>
      </c>
      <c r="AL121" s="149">
        <v>23379</v>
      </c>
      <c r="AM121" s="150">
        <f>RANK(AL121,$AL$17:$AL$153)</f>
        <v>115</v>
      </c>
      <c r="AN121" s="149">
        <v>20410</v>
      </c>
      <c r="AO121" s="150">
        <f>RANK(AN121,$AN$17:$AN$153)</f>
        <v>120</v>
      </c>
      <c r="AP121" s="149">
        <v>25936</v>
      </c>
      <c r="AQ121" s="150">
        <f>RANK(AP121,$AP$17:$AP$153)</f>
        <v>116</v>
      </c>
      <c r="AR121" s="149">
        <v>28038</v>
      </c>
      <c r="AS121" s="150">
        <f>RANK(AR121,$AR$17:$AR$153)</f>
        <v>118</v>
      </c>
      <c r="AT121" s="149"/>
      <c r="AU121" s="150" t="e">
        <f>RANK(AT121,$AT$17:$AT$153)</f>
        <v>#N/A</v>
      </c>
      <c r="AV121" s="149"/>
      <c r="AW121" s="150" t="e">
        <f>RANK(AV121,$AV$17:$AV$153)</f>
        <v>#N/A</v>
      </c>
      <c r="AX121" s="149"/>
      <c r="AY121" s="150" t="e">
        <f>RANK(AX121,$AX$17:$AX$153)</f>
        <v>#N/A</v>
      </c>
      <c r="AZ121" s="149">
        <v>29407</v>
      </c>
      <c r="BA121" s="150">
        <f>RANK(AZ121,$AZ$17:$AZ$153)</f>
        <v>124</v>
      </c>
      <c r="BB121" s="149">
        <v>26333</v>
      </c>
      <c r="BC121" s="150">
        <f>RANK(BB121,$BB$17:$BB$153)</f>
        <v>128</v>
      </c>
      <c r="BD121" s="149">
        <v>40977</v>
      </c>
      <c r="BE121" s="150">
        <f>RANK(BD121,$BD$17:$BD$153)</f>
        <v>123</v>
      </c>
      <c r="BF121" s="149">
        <v>42630</v>
      </c>
      <c r="BG121" s="150">
        <f>RANK(BF121,$BF$17:$BF$153)</f>
        <v>123</v>
      </c>
      <c r="BH121" s="149">
        <v>50951</v>
      </c>
      <c r="BI121" s="150">
        <f>RANK(BH121,$BH$17:$BH$153)</f>
        <v>124</v>
      </c>
      <c r="BJ121" s="149">
        <v>54828</v>
      </c>
      <c r="BK121" s="150">
        <f>RANK(BJ121,$BJ$17:$BJ$153)</f>
        <v>122</v>
      </c>
      <c r="BL121" s="223"/>
      <c r="BM121" s="150" t="e">
        <f>RANK(BL121,$BL$17:$BL$153)</f>
        <v>#N/A</v>
      </c>
      <c r="BN121" s="223"/>
      <c r="BO121" s="150" t="e">
        <f>RANK(BN121,$BN$17:$BN$153)</f>
        <v>#N/A</v>
      </c>
      <c r="BP121" s="223"/>
      <c r="BQ121" s="150" t="e">
        <f>RANK(BP121,$BP$17:$BP$153)</f>
        <v>#N/A</v>
      </c>
      <c r="BR121" s="260"/>
      <c r="BS121" s="150" t="e">
        <f>RANK(BR121,$BR$17:$BR$153)</f>
        <v>#N/A</v>
      </c>
      <c r="BT121" s="260"/>
      <c r="BU121" s="150" t="e">
        <f>RANK(BT121,$BT$17:$BT$153)</f>
        <v>#N/A</v>
      </c>
      <c r="BX121" s="295" t="s">
        <v>480</v>
      </c>
      <c r="BY121" s="296"/>
      <c r="BZ121" s="296"/>
      <c r="CA121" s="296"/>
      <c r="CB121" s="296"/>
      <c r="CC121" s="296"/>
      <c r="CD121" s="296"/>
      <c r="CE121" s="296"/>
      <c r="CF121" s="296"/>
      <c r="CG121" s="296"/>
      <c r="CH121" s="296"/>
      <c r="CI121" s="296"/>
      <c r="CJ121" s="296"/>
      <c r="CK121" s="296"/>
      <c r="CL121" s="296"/>
      <c r="CM121" s="296"/>
      <c r="CN121" s="296"/>
      <c r="CO121" s="296"/>
      <c r="CP121" s="296"/>
      <c r="CQ121" s="296"/>
    </row>
    <row r="122" spans="1:95">
      <c r="A122" s="219" t="s">
        <v>99</v>
      </c>
      <c r="B122" s="151" t="s">
        <v>291</v>
      </c>
      <c r="C122" s="151" t="s">
        <v>358</v>
      </c>
      <c r="D122" s="152">
        <v>83997</v>
      </c>
      <c r="E122" s="153">
        <f>RANK(D122,$D$17:$D$153)</f>
        <v>7</v>
      </c>
      <c r="F122" s="152">
        <v>87830</v>
      </c>
      <c r="G122" s="153">
        <f>RANK(F122,$F$17:$F$153)</f>
        <v>7</v>
      </c>
      <c r="H122" s="152">
        <v>85757</v>
      </c>
      <c r="I122" s="153">
        <f>RANK(H122,$H$17:$H$153)</f>
        <v>8</v>
      </c>
      <c r="J122" s="152">
        <v>89457</v>
      </c>
      <c r="K122" s="153">
        <f>RANK(J122,$J$17:$J$153)</f>
        <v>10</v>
      </c>
      <c r="L122" s="152">
        <v>98972</v>
      </c>
      <c r="M122" s="153">
        <f>RANK(L122,$L$17:$L$153)</f>
        <v>10</v>
      </c>
      <c r="N122" s="152">
        <v>109414</v>
      </c>
      <c r="O122" s="153">
        <f>RANK(N122,$N$17:$N$153)</f>
        <v>9</v>
      </c>
      <c r="P122" s="152">
        <v>110356</v>
      </c>
      <c r="Q122" s="153">
        <f>RANK(P122,$P$17:$P$153)</f>
        <v>12</v>
      </c>
      <c r="R122" s="152">
        <v>123301</v>
      </c>
      <c r="S122" s="153">
        <f>RANK(R122,$R$17:$R$153)</f>
        <v>13</v>
      </c>
      <c r="T122" s="152">
        <v>125242</v>
      </c>
      <c r="U122" s="153">
        <f>RANK(T122,$T$17:$T$153)</f>
        <v>13</v>
      </c>
      <c r="V122" s="152">
        <v>141760</v>
      </c>
      <c r="W122" s="153">
        <f>RANK(V122,$V$17:$V$153)</f>
        <v>12</v>
      </c>
      <c r="X122" s="152">
        <v>148055</v>
      </c>
      <c r="Y122" s="153">
        <f>RANK(X122,$X$17:$X$153)</f>
        <v>11</v>
      </c>
      <c r="Z122" s="152">
        <v>161719</v>
      </c>
      <c r="AA122" s="153">
        <f>RANK(Z122,$Z$17:$Z$153)</f>
        <v>13</v>
      </c>
      <c r="AB122" s="152">
        <v>176967</v>
      </c>
      <c r="AC122" s="153">
        <f>RANK(AB122,$AB$17:$AB$153)</f>
        <v>13</v>
      </c>
      <c r="AD122" s="152">
        <v>169173</v>
      </c>
      <c r="AE122" s="153">
        <f>RANK(AD122,$AD$17:$AD$153)</f>
        <v>14</v>
      </c>
      <c r="AF122" s="152">
        <v>190125</v>
      </c>
      <c r="AG122" s="153">
        <f>RANK(AF122,$AF$17:$AF$153)</f>
        <v>12</v>
      </c>
      <c r="AH122" s="152">
        <v>191499</v>
      </c>
      <c r="AI122" s="153">
        <f>RANK(AH122,$AH$17:$AH$153)</f>
        <v>13</v>
      </c>
      <c r="AJ122" s="152">
        <v>205360</v>
      </c>
      <c r="AK122" s="153">
        <f>RANK(AJ122,$AJ$17:$AJ$153)</f>
        <v>11</v>
      </c>
      <c r="AL122" s="152">
        <v>215939</v>
      </c>
      <c r="AM122" s="153">
        <f>RANK(AL122,$AL$17:$AL$153)</f>
        <v>11</v>
      </c>
      <c r="AN122" s="152">
        <v>229546</v>
      </c>
      <c r="AO122" s="153">
        <f>RANK(AN122,$AN$17:$AN$153)</f>
        <v>9</v>
      </c>
      <c r="AP122" s="152">
        <v>265597</v>
      </c>
      <c r="AQ122" s="153">
        <f>RANK(AP122,$AP$17:$AP$153)</f>
        <v>8</v>
      </c>
      <c r="AR122" s="152">
        <v>299938</v>
      </c>
      <c r="AS122" s="153">
        <f>RANK(AR122,$AR$17:$AR$153)</f>
        <v>8</v>
      </c>
      <c r="AT122" s="152">
        <v>321748</v>
      </c>
      <c r="AU122" s="153">
        <f>RANK(AT122,$AT$17:$AT$153)</f>
        <v>9</v>
      </c>
      <c r="AV122" s="152">
        <v>313385</v>
      </c>
      <c r="AW122" s="153">
        <f>RANK(AV122,$AV$17:$AV$153)</f>
        <v>14</v>
      </c>
      <c r="AX122" s="152">
        <v>346214</v>
      </c>
      <c r="AY122" s="153">
        <f>RANK(AX122,$AX$17:$AX$153)</f>
        <v>14</v>
      </c>
      <c r="AZ122" s="152">
        <v>379065</v>
      </c>
      <c r="BA122" s="153">
        <f>RANK(AZ122,$AZ$17:$AZ$153)</f>
        <v>11</v>
      </c>
      <c r="BB122" s="152">
        <v>405546</v>
      </c>
      <c r="BC122" s="153">
        <f>RANK(BB122,$BB$17:$BB$153)</f>
        <v>10</v>
      </c>
      <c r="BD122" s="152">
        <v>420812</v>
      </c>
      <c r="BE122" s="153">
        <f>RANK(BD122,$BD$17:$BD$153)</f>
        <v>11</v>
      </c>
      <c r="BF122" s="152">
        <v>429274</v>
      </c>
      <c r="BG122" s="153">
        <f>RANK(BF122,$BF$17:$BF$153)</f>
        <v>9</v>
      </c>
      <c r="BH122" s="152">
        <v>411261</v>
      </c>
      <c r="BI122" s="153">
        <f>RANK(BH122,$BH$17:$BH$153)</f>
        <v>9</v>
      </c>
      <c r="BJ122" s="152">
        <v>524962</v>
      </c>
      <c r="BK122" s="153">
        <f>RANK(BJ122,$BJ$17:$BJ$153)</f>
        <v>11</v>
      </c>
      <c r="BL122" s="175">
        <v>527516.30000000005</v>
      </c>
      <c r="BM122" s="153">
        <f>RANK(BL122,$BL$17:$BL$153)</f>
        <v>8</v>
      </c>
      <c r="BN122" s="249">
        <v>458699.2</v>
      </c>
      <c r="BO122" s="153">
        <f>RANK(BN122,$BN$17:$BN$153)</f>
        <v>13</v>
      </c>
      <c r="BP122" s="249">
        <v>465452.9</v>
      </c>
      <c r="BQ122" s="153">
        <f>RANK(BP122,$BP$17:$BP$153)</f>
        <v>11</v>
      </c>
      <c r="BR122" s="261">
        <v>425667.7</v>
      </c>
      <c r="BS122" s="153">
        <f>RANK(BR122,$BR$17:$BR$153)</f>
        <v>11</v>
      </c>
      <c r="BT122" s="261">
        <v>460629.5</v>
      </c>
      <c r="BU122" s="153">
        <f>RANK(BT122,$BT$17:$BT$153)</f>
        <v>11</v>
      </c>
      <c r="BX122" s="194"/>
      <c r="BY122" s="195"/>
      <c r="BZ122" s="193"/>
      <c r="CA122" s="193"/>
      <c r="CB122" s="202"/>
      <c r="CC122" s="193"/>
      <c r="CD122" s="202"/>
      <c r="CE122" s="193"/>
      <c r="CF122" s="202"/>
      <c r="CG122" s="193"/>
      <c r="CH122" s="202"/>
      <c r="CI122" s="193"/>
      <c r="CJ122" s="202"/>
      <c r="CK122" s="193"/>
      <c r="CL122" s="202"/>
      <c r="CM122" s="193"/>
      <c r="CN122" s="202"/>
      <c r="CO122" s="193"/>
      <c r="CP122" s="202"/>
      <c r="CQ122" s="193"/>
    </row>
    <row r="123" spans="1:95">
      <c r="A123" s="219" t="s">
        <v>252</v>
      </c>
      <c r="B123" s="151" t="s">
        <v>291</v>
      </c>
      <c r="C123" s="151" t="s">
        <v>358</v>
      </c>
      <c r="D123" s="152"/>
      <c r="E123" s="153" t="e">
        <f>RANK(D123,$D$17:$D$153)</f>
        <v>#N/A</v>
      </c>
      <c r="F123" s="152"/>
      <c r="G123" s="153" t="e">
        <f>RANK(F123,$F$17:$F$153)</f>
        <v>#N/A</v>
      </c>
      <c r="H123" s="152"/>
      <c r="I123" s="153" t="e">
        <f>RANK(H123,$H$17:$H$153)</f>
        <v>#N/A</v>
      </c>
      <c r="J123" s="152"/>
      <c r="K123" s="153" t="e">
        <f>RANK(J123,$J$17:$J$153)</f>
        <v>#N/A</v>
      </c>
      <c r="L123" s="152"/>
      <c r="M123" s="153" t="e">
        <f>RANK(L123,$L$17:$L$153)</f>
        <v>#N/A</v>
      </c>
      <c r="N123" s="152">
        <v>109227</v>
      </c>
      <c r="O123" s="153">
        <f>RANK(N123,$N$17:$N$153)</f>
        <v>10</v>
      </c>
      <c r="P123" s="152">
        <v>111687</v>
      </c>
      <c r="Q123" s="153">
        <f>RANK(P123,$P$17:$P$153)</f>
        <v>10</v>
      </c>
      <c r="R123" s="152">
        <v>132909</v>
      </c>
      <c r="S123" s="153">
        <f>RANK(R123,$R$17:$R$153)</f>
        <v>9</v>
      </c>
      <c r="T123" s="152">
        <v>135421</v>
      </c>
      <c r="U123" s="153">
        <f>RANK(T123,$T$17:$T$153)</f>
        <v>10</v>
      </c>
      <c r="V123" s="152">
        <v>146245</v>
      </c>
      <c r="W123" s="153">
        <f>RANK(V123,$V$17:$V$153)</f>
        <v>11</v>
      </c>
      <c r="X123" s="152">
        <v>142483</v>
      </c>
      <c r="Y123" s="153">
        <f>RANK(X123,$X$17:$X$153)</f>
        <v>14</v>
      </c>
      <c r="Z123" s="152">
        <v>152513</v>
      </c>
      <c r="AA123" s="153">
        <f>RANK(Z123,$Z$17:$Z$153)</f>
        <v>15</v>
      </c>
      <c r="AB123" s="152">
        <v>172304</v>
      </c>
      <c r="AC123" s="153">
        <f>RANK(AB123,$AB$17:$AB$153)</f>
        <v>14</v>
      </c>
      <c r="AD123" s="152">
        <v>169151</v>
      </c>
      <c r="AE123" s="153">
        <f>RANK(AD123,$AD$17:$AD$153)</f>
        <v>15</v>
      </c>
      <c r="AF123" s="152">
        <v>182754</v>
      </c>
      <c r="AG123" s="153">
        <f>RANK(AF123,$AF$17:$AF$153)</f>
        <v>15</v>
      </c>
      <c r="AH123" s="152">
        <v>179542</v>
      </c>
      <c r="AI123" s="153">
        <f>RANK(AH123,$AH$17:$AH$153)</f>
        <v>15</v>
      </c>
      <c r="AJ123" s="152">
        <v>197042</v>
      </c>
      <c r="AK123" s="153">
        <f>RANK(AJ123,$AJ$17:$AJ$153)</f>
        <v>12</v>
      </c>
      <c r="AL123" s="152">
        <v>205272</v>
      </c>
      <c r="AM123" s="153">
        <f>RANK(AL123,$AL$17:$AL$153)</f>
        <v>13</v>
      </c>
      <c r="AN123" s="152">
        <v>216102</v>
      </c>
      <c r="AO123" s="153">
        <f>RANK(AN123,$AN$17:$AN$153)</f>
        <v>12</v>
      </c>
      <c r="AP123" s="152">
        <v>246021</v>
      </c>
      <c r="AQ123" s="153">
        <f>RANK(AP123,$AP$17:$AP$153)</f>
        <v>14</v>
      </c>
      <c r="AR123" s="152">
        <v>259966</v>
      </c>
      <c r="AS123" s="153">
        <f>RANK(AR123,$AR$17:$AR$153)</f>
        <v>15</v>
      </c>
      <c r="AT123" s="152">
        <v>276211</v>
      </c>
      <c r="AU123" s="153">
        <f>RANK(AT123,$AT$17:$AT$153)</f>
        <v>15</v>
      </c>
      <c r="AV123" s="152">
        <v>306860</v>
      </c>
      <c r="AW123" s="153">
        <f>RANK(AV123,$AV$17:$AV$153)</f>
        <v>16</v>
      </c>
      <c r="AX123" s="152">
        <v>321605</v>
      </c>
      <c r="AY123" s="153">
        <f>RANK(AX123,$AX$17:$AX$153)</f>
        <v>15</v>
      </c>
      <c r="AZ123" s="152">
        <v>342976</v>
      </c>
      <c r="BA123" s="153">
        <f>RANK(AZ123,$AZ$17:$AZ$153)</f>
        <v>15</v>
      </c>
      <c r="BB123" s="152">
        <v>356091</v>
      </c>
      <c r="BC123" s="153">
        <f>RANK(BB123,$BB$17:$BB$153)</f>
        <v>15</v>
      </c>
      <c r="BD123" s="152">
        <v>361692</v>
      </c>
      <c r="BE123" s="153">
        <f>RANK(BD123,$BD$17:$BD$153)</f>
        <v>15</v>
      </c>
      <c r="BF123" s="152">
        <v>387298</v>
      </c>
      <c r="BG123" s="153">
        <f>RANK(BF123,$BF$17:$BF$153)</f>
        <v>14</v>
      </c>
      <c r="BH123" s="152">
        <v>393404</v>
      </c>
      <c r="BI123" s="153">
        <f>RANK(BH123,$BH$17:$BH$153)</f>
        <v>15</v>
      </c>
      <c r="BJ123" s="152">
        <v>460437</v>
      </c>
      <c r="BK123" s="153">
        <f>RANK(BJ123,$BJ$17:$BJ$153)</f>
        <v>17</v>
      </c>
      <c r="BL123" s="175">
        <v>470464.5</v>
      </c>
      <c r="BM123" s="153">
        <f>RANK(BL123,$BL$17:$BL$153)</f>
        <v>13</v>
      </c>
      <c r="BN123" s="249">
        <v>424182.2</v>
      </c>
      <c r="BO123" s="153">
        <f>RANK(BN123,$BN$17:$BN$153)</f>
        <v>15</v>
      </c>
      <c r="BP123" s="249">
        <v>409639.7</v>
      </c>
      <c r="BQ123" s="153">
        <f>RANK(BP123,$BP$17:$BP$153)</f>
        <v>16</v>
      </c>
      <c r="BR123" s="261">
        <v>383426.9</v>
      </c>
      <c r="BS123" s="153">
        <f>RANK(BR123,$BR$17:$BR$153)</f>
        <v>16</v>
      </c>
      <c r="BT123" s="261">
        <v>398769.8</v>
      </c>
      <c r="BU123" s="153">
        <f>RANK(BT123,$BT$17:$BT$153)</f>
        <v>14</v>
      </c>
      <c r="BX123" s="297" t="s">
        <v>481</v>
      </c>
      <c r="BY123" s="297"/>
      <c r="BZ123" s="297"/>
      <c r="CA123" s="297"/>
      <c r="CB123" s="297"/>
      <c r="CC123" s="297"/>
      <c r="CD123" s="297"/>
      <c r="CE123" s="297"/>
      <c r="CF123" s="297"/>
      <c r="CG123" s="297"/>
      <c r="CH123" s="297"/>
      <c r="CI123" s="297"/>
      <c r="CJ123" s="297"/>
      <c r="CK123" s="297"/>
      <c r="CL123" s="297"/>
      <c r="CM123" s="297"/>
      <c r="CN123" s="297"/>
      <c r="CO123" s="297"/>
      <c r="CP123" s="297"/>
      <c r="CQ123" s="297"/>
    </row>
    <row r="124" spans="1:95">
      <c r="A124" s="219" t="s">
        <v>244</v>
      </c>
      <c r="B124" s="151" t="s">
        <v>291</v>
      </c>
      <c r="C124" s="151" t="s">
        <v>358</v>
      </c>
      <c r="D124" s="152"/>
      <c r="E124" s="153" t="e">
        <f>RANK(D124,$D$17:$D$153)</f>
        <v>#N/A</v>
      </c>
      <c r="F124" s="152"/>
      <c r="G124" s="153" t="e">
        <f>RANK(F124,$F$17:$F$153)</f>
        <v>#N/A</v>
      </c>
      <c r="H124" s="152"/>
      <c r="I124" s="153" t="e">
        <f>RANK(H124,$H$17:$H$153)</f>
        <v>#N/A</v>
      </c>
      <c r="J124" s="152"/>
      <c r="K124" s="153" t="e">
        <f>RANK(J124,$J$17:$J$153)</f>
        <v>#N/A</v>
      </c>
      <c r="L124" s="152"/>
      <c r="M124" s="153" t="e">
        <f>RANK(L124,$L$17:$L$153)</f>
        <v>#N/A</v>
      </c>
      <c r="N124" s="152">
        <v>76726</v>
      </c>
      <c r="O124" s="153">
        <f>RANK(N124,$N$17:$N$153)</f>
        <v>19</v>
      </c>
      <c r="P124" s="152">
        <v>87041</v>
      </c>
      <c r="Q124" s="153">
        <f>RANK(P124,$P$17:$P$153)</f>
        <v>19</v>
      </c>
      <c r="R124" s="152">
        <v>94572</v>
      </c>
      <c r="S124" s="153">
        <f>RANK(R124,$R$17:$R$153)</f>
        <v>19</v>
      </c>
      <c r="T124" s="152">
        <v>105443</v>
      </c>
      <c r="U124" s="153">
        <f>RANK(T124,$T$17:$T$153)</f>
        <v>18</v>
      </c>
      <c r="V124" s="152">
        <v>119435</v>
      </c>
      <c r="W124" s="153">
        <f>RANK(V124,$V$17:$V$153)</f>
        <v>17</v>
      </c>
      <c r="X124" s="152">
        <v>136438</v>
      </c>
      <c r="Y124" s="153">
        <f>RANK(X124,$X$17:$X$153)</f>
        <v>16</v>
      </c>
      <c r="Z124" s="152">
        <v>144400</v>
      </c>
      <c r="AA124" s="153">
        <f>RANK(Z124,$Z$17:$Z$153)</f>
        <v>17</v>
      </c>
      <c r="AB124" s="152">
        <v>148196</v>
      </c>
      <c r="AC124" s="153">
        <f>RANK(AB124,$AB$17:$AB$153)</f>
        <v>18</v>
      </c>
      <c r="AD124" s="152">
        <v>173121</v>
      </c>
      <c r="AE124" s="153">
        <f>RANK(AD124,$AD$17:$AD$153)</f>
        <v>13</v>
      </c>
      <c r="AF124" s="152">
        <v>184454</v>
      </c>
      <c r="AG124" s="153">
        <f>RANK(AF124,$AF$17:$AF$153)</f>
        <v>14</v>
      </c>
      <c r="AH124" s="152">
        <v>152532</v>
      </c>
      <c r="AI124" s="153">
        <f>RANK(AH124,$AH$17:$AH$153)</f>
        <v>21</v>
      </c>
      <c r="AJ124" s="152">
        <v>155468</v>
      </c>
      <c r="AK124" s="153">
        <f>RANK(AJ124,$AJ$17:$AJ$153)</f>
        <v>21</v>
      </c>
      <c r="AL124" s="152">
        <v>176872</v>
      </c>
      <c r="AM124" s="153">
        <f>RANK(AL124,$AL$17:$AL$153)</f>
        <v>19</v>
      </c>
      <c r="AN124" s="152">
        <v>176520</v>
      </c>
      <c r="AO124" s="153">
        <f>RANK(AN124,$AN$17:$AN$153)</f>
        <v>21</v>
      </c>
      <c r="AP124" s="152">
        <v>207840</v>
      </c>
      <c r="AQ124" s="153">
        <f>RANK(AP124,$AP$17:$AP$153)</f>
        <v>19</v>
      </c>
      <c r="AR124" s="152">
        <v>230060</v>
      </c>
      <c r="AS124" s="153">
        <f>RANK(AR124,$AR$17:$AR$153)</f>
        <v>21</v>
      </c>
      <c r="AT124" s="152">
        <v>253603</v>
      </c>
      <c r="AU124" s="153">
        <f>RANK(AT124,$AT$17:$AT$153)</f>
        <v>20</v>
      </c>
      <c r="AV124" s="152">
        <v>287062</v>
      </c>
      <c r="AW124" s="153">
        <f>RANK(AV124,$AV$17:$AV$153)</f>
        <v>19</v>
      </c>
      <c r="AX124" s="152">
        <v>299117</v>
      </c>
      <c r="AY124" s="153">
        <f>RANK(AX124,$AX$17:$AX$153)</f>
        <v>19</v>
      </c>
      <c r="AZ124" s="152">
        <v>316203</v>
      </c>
      <c r="BA124" s="153">
        <f>RANK(AZ124,$AZ$17:$AZ$153)</f>
        <v>20</v>
      </c>
      <c r="BB124" s="152">
        <v>260997</v>
      </c>
      <c r="BC124" s="153">
        <f>RANK(BB124,$BB$17:$BB$153)</f>
        <v>24</v>
      </c>
      <c r="BD124" s="152">
        <v>291835</v>
      </c>
      <c r="BE124" s="153">
        <f>RANK(BD124,$BD$17:$BD$153)</f>
        <v>22</v>
      </c>
      <c r="BF124" s="152">
        <v>320824</v>
      </c>
      <c r="BG124" s="153">
        <f>RANK(BF124,$BF$17:$BF$153)</f>
        <v>22</v>
      </c>
      <c r="BH124" s="152">
        <v>314285</v>
      </c>
      <c r="BI124" s="153">
        <f>RANK(BH124,$BH$17:$BH$153)</f>
        <v>22</v>
      </c>
      <c r="BJ124" s="152">
        <v>409704</v>
      </c>
      <c r="BK124" s="153">
        <f>RANK(BJ124,$BJ$17:$BJ$153)</f>
        <v>20</v>
      </c>
      <c r="BL124" s="175">
        <v>413094</v>
      </c>
      <c r="BM124" s="153">
        <f>RANK(BL124,$BL$17:$BL$153)</f>
        <v>19</v>
      </c>
      <c r="BN124" s="249">
        <v>476497.1</v>
      </c>
      <c r="BO124" s="153">
        <f>RANK(BN124,$BN$17:$BN$153)</f>
        <v>9</v>
      </c>
      <c r="BP124" s="249">
        <v>414683.1</v>
      </c>
      <c r="BQ124" s="153">
        <f>RANK(BP124,$BP$17:$BP$153)</f>
        <v>15</v>
      </c>
      <c r="BR124" s="261">
        <v>349950.7</v>
      </c>
      <c r="BS124" s="153">
        <f>RANK(BR124,$BR$17:$BR$153)</f>
        <v>18</v>
      </c>
      <c r="BT124" s="261">
        <v>384725.5</v>
      </c>
      <c r="BU124" s="153">
        <f>RANK(BT124,$BT$17:$BT$153)</f>
        <v>18</v>
      </c>
      <c r="BX124" s="192"/>
      <c r="BY124" s="186"/>
      <c r="BZ124" s="186"/>
      <c r="CA124" s="186"/>
      <c r="CB124" s="202"/>
      <c r="CC124" s="186"/>
      <c r="CD124" s="202"/>
      <c r="CE124" s="186"/>
      <c r="CF124" s="202"/>
      <c r="CG124" s="186"/>
      <c r="CH124" s="202"/>
      <c r="CI124" s="186"/>
      <c r="CJ124" s="202"/>
      <c r="CK124" s="186"/>
      <c r="CL124" s="202"/>
      <c r="CM124" s="186"/>
      <c r="CN124" s="202"/>
      <c r="CO124" s="186"/>
      <c r="CP124" s="202"/>
      <c r="CQ124" s="186"/>
    </row>
    <row r="125" spans="1:95">
      <c r="A125" s="219" t="s">
        <v>98</v>
      </c>
      <c r="B125" s="151" t="s">
        <v>291</v>
      </c>
      <c r="C125" s="151" t="s">
        <v>358</v>
      </c>
      <c r="D125" s="152">
        <v>141011</v>
      </c>
      <c r="E125" s="153">
        <f>RANK(D125,$D$17:$D$153)</f>
        <v>2</v>
      </c>
      <c r="F125" s="152">
        <v>146035</v>
      </c>
      <c r="G125" s="153">
        <f>RANK(F125,$F$17:$F$153)</f>
        <v>2</v>
      </c>
      <c r="H125" s="152">
        <v>148837</v>
      </c>
      <c r="I125" s="153">
        <f>RANK(H125,$H$17:$H$153)</f>
        <v>2</v>
      </c>
      <c r="J125" s="152">
        <v>178706</v>
      </c>
      <c r="K125" s="153">
        <f>RANK(J125,$J$17:$J$153)</f>
        <v>2</v>
      </c>
      <c r="L125" s="152">
        <v>178706</v>
      </c>
      <c r="M125" s="153">
        <f>RANK(L125,$L$17:$L$153)</f>
        <v>2</v>
      </c>
      <c r="N125" s="152">
        <v>189558</v>
      </c>
      <c r="O125" s="153">
        <f>RANK(N125,$N$17:$N$153)</f>
        <v>2</v>
      </c>
      <c r="P125" s="152">
        <v>188120</v>
      </c>
      <c r="Q125" s="153">
        <f>RANK(P125,$P$17:$P$153)</f>
        <v>2</v>
      </c>
      <c r="R125" s="152">
        <v>188430</v>
      </c>
      <c r="S125" s="153">
        <f>RANK(R125,$R$17:$R$153)</f>
        <v>3</v>
      </c>
      <c r="T125" s="152">
        <v>187558</v>
      </c>
      <c r="U125" s="153">
        <f>RANK(T125,$T$17:$T$153)</f>
        <v>3</v>
      </c>
      <c r="V125" s="152">
        <v>207157</v>
      </c>
      <c r="W125" s="153">
        <f>RANK(V125,$V$17:$V$153)</f>
        <v>3</v>
      </c>
      <c r="X125" s="152">
        <v>218283</v>
      </c>
      <c r="Y125" s="153">
        <f>RANK(X125,$X$17:$X$153)</f>
        <v>3</v>
      </c>
      <c r="Z125" s="152">
        <v>232619</v>
      </c>
      <c r="AA125" s="153">
        <f>RANK(Z125,$Z$17:$Z$153)</f>
        <v>4</v>
      </c>
      <c r="AB125" s="152">
        <v>249852</v>
      </c>
      <c r="AC125" s="153">
        <f>RANK(AB125,$AB$17:$AB$153)</f>
        <v>2</v>
      </c>
      <c r="AD125" s="152">
        <v>253612</v>
      </c>
      <c r="AE125" s="153">
        <f>RANK(AD125,$AD$17:$AD$153)</f>
        <v>2</v>
      </c>
      <c r="AF125" s="152">
        <v>265540</v>
      </c>
      <c r="AG125" s="153">
        <f>RANK(AF125,$AF$17:$AF$153)</f>
        <v>3</v>
      </c>
      <c r="AH125" s="152">
        <v>280298</v>
      </c>
      <c r="AI125" s="153">
        <f>RANK(AH125,$AH$17:$AH$153)</f>
        <v>3</v>
      </c>
      <c r="AJ125" s="152">
        <v>229174</v>
      </c>
      <c r="AK125" s="153">
        <f>RANK(AJ125,$AJ$17:$AJ$153)</f>
        <v>5</v>
      </c>
      <c r="AL125" s="152">
        <v>228287</v>
      </c>
      <c r="AM125" s="153">
        <f>RANK(AL125,$AL$17:$AL$153)</f>
        <v>7</v>
      </c>
      <c r="AN125" s="152">
        <v>242731</v>
      </c>
      <c r="AO125" s="153">
        <f>RANK(AN125,$AN$17:$AN$153)</f>
        <v>8</v>
      </c>
      <c r="AP125" s="152">
        <v>253249</v>
      </c>
      <c r="AQ125" s="153">
        <f>RANK(AP125,$AP$17:$AP$153)</f>
        <v>10</v>
      </c>
      <c r="AR125" s="152">
        <v>248934</v>
      </c>
      <c r="AS125" s="153">
        <f>RANK(AR125,$AR$17:$AR$153)</f>
        <v>16</v>
      </c>
      <c r="AT125" s="152">
        <v>252522</v>
      </c>
      <c r="AU125" s="153">
        <f>RANK(AT125,$AT$17:$AT$153)</f>
        <v>21</v>
      </c>
      <c r="AV125" s="152">
        <v>268766</v>
      </c>
      <c r="AW125" s="153">
        <f>RANK(AV125,$AV$17:$AV$153)</f>
        <v>21</v>
      </c>
      <c r="AX125" s="152">
        <v>273644</v>
      </c>
      <c r="AY125" s="153">
        <f>RANK(AX125,$AX$17:$AX$153)</f>
        <v>21</v>
      </c>
      <c r="AZ125" s="152">
        <v>340213</v>
      </c>
      <c r="BA125" s="153">
        <f>RANK(AZ125,$AZ$17:$AZ$153)</f>
        <v>16</v>
      </c>
      <c r="BB125" s="152">
        <v>342388</v>
      </c>
      <c r="BC125" s="153">
        <f>RANK(BB125,$BB$17:$BB$153)</f>
        <v>16</v>
      </c>
      <c r="BD125" s="152">
        <v>357059</v>
      </c>
      <c r="BE125" s="153">
        <f>RANK(BD125,$BD$17:$BD$153)</f>
        <v>16</v>
      </c>
      <c r="BF125" s="152">
        <v>380832</v>
      </c>
      <c r="BG125" s="153">
        <f>RANK(BF125,$BF$17:$BF$153)</f>
        <v>15</v>
      </c>
      <c r="BH125" s="152">
        <v>388180</v>
      </c>
      <c r="BI125" s="153">
        <f>RANK(BH125,$BH$17:$BH$153)</f>
        <v>16</v>
      </c>
      <c r="BJ125" s="152">
        <v>416321</v>
      </c>
      <c r="BK125" s="153">
        <f>RANK(BJ125,$BJ$17:$BJ$153)</f>
        <v>19</v>
      </c>
      <c r="BL125" s="175">
        <v>340188.3</v>
      </c>
      <c r="BM125" s="153">
        <f>RANK(BL125,$BL$17:$BL$153)</f>
        <v>23</v>
      </c>
      <c r="BN125" s="249">
        <v>320846.3</v>
      </c>
      <c r="BO125" s="153">
        <f>RANK(BN125,$BN$17:$BN$153)</f>
        <v>23</v>
      </c>
      <c r="BP125" s="249">
        <v>360815.5</v>
      </c>
      <c r="BQ125" s="153">
        <f>RANK(BP125,$BP$17:$BP$153)</f>
        <v>20</v>
      </c>
      <c r="BR125" s="261">
        <v>309965.2</v>
      </c>
      <c r="BS125" s="153">
        <f>RANK(BR125,$BR$17:$BR$153)</f>
        <v>22</v>
      </c>
      <c r="BT125" s="261">
        <v>333968.40000000002</v>
      </c>
      <c r="BU125" s="153">
        <f>RANK(BT125,$BT$17:$BT$153)</f>
        <v>21</v>
      </c>
      <c r="BX125" s="292" t="s">
        <v>482</v>
      </c>
      <c r="BY125" s="293"/>
      <c r="BZ125" s="293"/>
      <c r="CA125" s="293"/>
      <c r="CB125" s="293"/>
      <c r="CC125" s="293"/>
      <c r="CD125" s="293"/>
      <c r="CE125" s="293"/>
      <c r="CF125" s="293"/>
      <c r="CG125" s="293"/>
      <c r="CH125" s="293"/>
      <c r="CI125" s="293"/>
      <c r="CJ125" s="293"/>
      <c r="CK125" s="293"/>
      <c r="CL125" s="293"/>
      <c r="CM125" s="293"/>
      <c r="CN125" s="293"/>
      <c r="CO125" s="293"/>
      <c r="CP125" s="293"/>
      <c r="CQ125" s="293"/>
    </row>
    <row r="126" spans="1:95">
      <c r="A126" s="219" t="s">
        <v>101</v>
      </c>
      <c r="B126" s="151" t="s">
        <v>291</v>
      </c>
      <c r="C126" s="151" t="s">
        <v>358</v>
      </c>
      <c r="D126" s="152">
        <v>74761</v>
      </c>
      <c r="E126" s="153">
        <f>RANK(D126,$D$17:$D$153)</f>
        <v>10</v>
      </c>
      <c r="F126" s="154">
        <f>((H126-D126)/2)+D126</f>
        <v>79348.5</v>
      </c>
      <c r="G126" s="153">
        <f>RANK(F126,$F$17:$F$153)</f>
        <v>10</v>
      </c>
      <c r="H126" s="152">
        <v>83936</v>
      </c>
      <c r="I126" s="153">
        <f>RANK(H126,$H$17:$H$153)</f>
        <v>9</v>
      </c>
      <c r="J126" s="152">
        <v>93644</v>
      </c>
      <c r="K126" s="153">
        <f>RANK(J126,$J$17:$J$153)</f>
        <v>8</v>
      </c>
      <c r="L126" s="152">
        <v>105338</v>
      </c>
      <c r="M126" s="153">
        <f>RANK(L126,$L$17:$L$153)</f>
        <v>7</v>
      </c>
      <c r="N126" s="152">
        <v>119966</v>
      </c>
      <c r="O126" s="153">
        <f>RANK(N126,$N$17:$N$153)</f>
        <v>8</v>
      </c>
      <c r="P126" s="152">
        <v>112707</v>
      </c>
      <c r="Q126" s="153">
        <f>RANK(P126,$P$17:$P$153)</f>
        <v>9</v>
      </c>
      <c r="R126" s="152">
        <v>128750</v>
      </c>
      <c r="S126" s="153">
        <f>RANK(R126,$R$17:$R$153)</f>
        <v>11</v>
      </c>
      <c r="T126" s="152">
        <v>134493</v>
      </c>
      <c r="U126" s="153">
        <f>RANK(T126,$T$17:$T$153)</f>
        <v>11</v>
      </c>
      <c r="V126" s="152">
        <v>139954</v>
      </c>
      <c r="W126" s="153">
        <f>RANK(V126,$V$17:$V$153)</f>
        <v>13</v>
      </c>
      <c r="X126" s="152">
        <v>144749</v>
      </c>
      <c r="Y126" s="153">
        <f>RANK(X126,$X$17:$X$153)</f>
        <v>12</v>
      </c>
      <c r="Z126" s="152">
        <v>156151</v>
      </c>
      <c r="AA126" s="153">
        <f>RANK(Z126,$Z$17:$Z$153)</f>
        <v>14</v>
      </c>
      <c r="AB126" s="152">
        <v>162331</v>
      </c>
      <c r="AC126" s="153">
        <f>RANK(AB126,$AB$17:$AB$153)</f>
        <v>16</v>
      </c>
      <c r="AD126" s="152">
        <v>174182</v>
      </c>
      <c r="AE126" s="153">
        <f>RANK(AD126,$AD$17:$AD$153)</f>
        <v>12</v>
      </c>
      <c r="AF126" s="152">
        <v>194484</v>
      </c>
      <c r="AG126" s="153">
        <f>RANK(AF126,$AF$17:$AF$153)</f>
        <v>10</v>
      </c>
      <c r="AH126" s="152">
        <v>202194</v>
      </c>
      <c r="AI126" s="153">
        <f>RANK(AH126,$AH$17:$AH$153)</f>
        <v>11</v>
      </c>
      <c r="AJ126" s="152">
        <v>178194</v>
      </c>
      <c r="AK126" s="153">
        <f>RANK(AJ126,$AJ$17:$AJ$153)</f>
        <v>16</v>
      </c>
      <c r="AL126" s="152">
        <v>204466</v>
      </c>
      <c r="AM126" s="153">
        <f>RANK(AL126,$AL$17:$AL$153)</f>
        <v>14</v>
      </c>
      <c r="AN126" s="152">
        <v>196006</v>
      </c>
      <c r="AO126" s="153">
        <f>RANK(AN126,$AN$17:$AN$153)</f>
        <v>18</v>
      </c>
      <c r="AP126" s="152">
        <v>203814</v>
      </c>
      <c r="AQ126" s="153">
        <f>RANK(AP126,$AP$17:$AP$153)</f>
        <v>20</v>
      </c>
      <c r="AR126" s="152">
        <v>240109</v>
      </c>
      <c r="AS126" s="153">
        <f>RANK(AR126,$AR$17:$AR$153)</f>
        <v>18</v>
      </c>
      <c r="AT126" s="152">
        <v>271901</v>
      </c>
      <c r="AU126" s="153">
        <f>RANK(AT126,$AT$17:$AT$153)</f>
        <v>19</v>
      </c>
      <c r="AV126" s="152">
        <v>283108</v>
      </c>
      <c r="AW126" s="153">
        <f>RANK(AV126,$AV$17:$AV$153)</f>
        <v>20</v>
      </c>
      <c r="AX126" s="152">
        <v>294318</v>
      </c>
      <c r="AY126" s="153">
        <f>RANK(AX126,$AX$17:$AX$153)</f>
        <v>20</v>
      </c>
      <c r="AZ126" s="152">
        <v>328580</v>
      </c>
      <c r="BA126" s="153">
        <f>RANK(AZ126,$AZ$17:$AZ$153)</f>
        <v>19</v>
      </c>
      <c r="BB126" s="152">
        <v>323177</v>
      </c>
      <c r="BC126" s="153">
        <f>RANK(BB126,$BB$17:$BB$153)</f>
        <v>19</v>
      </c>
      <c r="BD126" s="152">
        <v>299108</v>
      </c>
      <c r="BE126" s="153">
        <f>RANK(BD126,$BD$17:$BD$153)</f>
        <v>21</v>
      </c>
      <c r="BF126" s="152">
        <v>326134</v>
      </c>
      <c r="BG126" s="153">
        <f>RANK(BF126,$BF$17:$BF$153)</f>
        <v>21</v>
      </c>
      <c r="BH126" s="152">
        <v>338574</v>
      </c>
      <c r="BI126" s="153">
        <f>RANK(BH126,$BH$17:$BH$153)</f>
        <v>19</v>
      </c>
      <c r="BJ126" s="152">
        <v>445538</v>
      </c>
      <c r="BK126" s="153">
        <f>RANK(BJ126,$BJ$17:$BJ$153)</f>
        <v>18</v>
      </c>
      <c r="BL126" s="175">
        <v>359847.9</v>
      </c>
      <c r="BM126" s="153">
        <f>RANK(BL126,$BL$17:$BL$153)</f>
        <v>22</v>
      </c>
      <c r="BN126" s="249">
        <v>325756.09999999998</v>
      </c>
      <c r="BO126" s="153">
        <f>RANK(BN126,$BN$17:$BN$153)</f>
        <v>22</v>
      </c>
      <c r="BP126" s="249">
        <v>332492.2</v>
      </c>
      <c r="BQ126" s="153">
        <f>RANK(BP126,$BP$17:$BP$153)</f>
        <v>22</v>
      </c>
      <c r="BR126" s="261">
        <v>321805.8</v>
      </c>
      <c r="BS126" s="153">
        <f>RANK(BR126,$BR$17:$BR$153)</f>
        <v>21</v>
      </c>
      <c r="BT126" s="261">
        <v>329575.8</v>
      </c>
      <c r="BU126" s="153">
        <f>RANK(BT126,$BT$17:$BT$153)</f>
        <v>22</v>
      </c>
    </row>
    <row r="127" spans="1:95">
      <c r="A127" s="219" t="s">
        <v>114</v>
      </c>
      <c r="B127" s="151" t="s">
        <v>291</v>
      </c>
      <c r="C127" s="151" t="s">
        <v>358</v>
      </c>
      <c r="D127" s="152"/>
      <c r="E127" s="153" t="e">
        <f>RANK(D127,$D$17:$D$153)</f>
        <v>#N/A</v>
      </c>
      <c r="F127" s="152"/>
      <c r="G127" s="153" t="e">
        <f>RANK(F127,$F$17:$F$153)</f>
        <v>#N/A</v>
      </c>
      <c r="H127" s="152"/>
      <c r="I127" s="153" t="e">
        <f>RANK(H127,$H$17:$H$153)</f>
        <v>#N/A</v>
      </c>
      <c r="J127" s="152"/>
      <c r="K127" s="153" t="e">
        <f>RANK(J127,$J$17:$J$153)</f>
        <v>#N/A</v>
      </c>
      <c r="L127" s="152"/>
      <c r="M127" s="153" t="e">
        <f>RANK(L127,$L$17:$L$153)</f>
        <v>#N/A</v>
      </c>
      <c r="N127" s="152">
        <v>74577</v>
      </c>
      <c r="O127" s="153">
        <f>RANK(N127,$N$17:$N$153)</f>
        <v>20</v>
      </c>
      <c r="P127" s="152">
        <v>68372</v>
      </c>
      <c r="Q127" s="153">
        <f>RANK(P127,$P$17:$P$153)</f>
        <v>27</v>
      </c>
      <c r="R127" s="152">
        <v>75966</v>
      </c>
      <c r="S127" s="153">
        <f>RANK(R127,$R$17:$R$153)</f>
        <v>27</v>
      </c>
      <c r="T127" s="152">
        <v>79516</v>
      </c>
      <c r="U127" s="153">
        <f>RANK(T127,$T$17:$T$153)</f>
        <v>27</v>
      </c>
      <c r="V127" s="152">
        <v>77761</v>
      </c>
      <c r="W127" s="153">
        <f>RANK(V127,$V$17:$V$153)</f>
        <v>29</v>
      </c>
      <c r="X127" s="152">
        <v>75749</v>
      </c>
      <c r="Y127" s="153">
        <f>RANK(X127,$X$17:$X$153)</f>
        <v>31</v>
      </c>
      <c r="Z127" s="152">
        <v>86150</v>
      </c>
      <c r="AA127" s="153">
        <f>RANK(Z127,$Z$17:$Z$153)</f>
        <v>31</v>
      </c>
      <c r="AB127" s="152">
        <v>96349</v>
      </c>
      <c r="AC127" s="153">
        <f>RANK(AB127,$AB$17:$AB$153)</f>
        <v>30</v>
      </c>
      <c r="AD127" s="152">
        <v>77694</v>
      </c>
      <c r="AE127" s="153">
        <f>RANK(AD127,$AD$17:$AD$153)</f>
        <v>41</v>
      </c>
      <c r="AF127" s="152">
        <v>92767</v>
      </c>
      <c r="AG127" s="153">
        <f>RANK(AF127,$AF$17:$AF$153)</f>
        <v>36</v>
      </c>
      <c r="AH127" s="152">
        <v>85543</v>
      </c>
      <c r="AI127" s="153">
        <f>RANK(AH127,$AH$17:$AH$153)</f>
        <v>42</v>
      </c>
      <c r="AJ127" s="152">
        <v>84169</v>
      </c>
      <c r="AK127" s="153">
        <f>RANK(AJ127,$AJ$17:$AJ$153)</f>
        <v>45</v>
      </c>
      <c r="AL127" s="152">
        <v>95235</v>
      </c>
      <c r="AM127" s="153">
        <f>RANK(AL127,$AL$17:$AL$153)</f>
        <v>42</v>
      </c>
      <c r="AN127" s="152">
        <v>104293</v>
      </c>
      <c r="AO127" s="153">
        <f>RANK(AN127,$AN$17:$AN$153)</f>
        <v>43</v>
      </c>
      <c r="AP127" s="152">
        <v>113305</v>
      </c>
      <c r="AQ127" s="153">
        <f>RANK(AP127,$AP$17:$AP$153)</f>
        <v>44</v>
      </c>
      <c r="AR127" s="152">
        <v>126986</v>
      </c>
      <c r="AS127" s="153">
        <f>RANK(AR127,$AR$17:$AR$153)</f>
        <v>45</v>
      </c>
      <c r="AT127" s="152">
        <v>134384</v>
      </c>
      <c r="AU127" s="153">
        <f>RANK(AT127,$AT$17:$AT$153)</f>
        <v>48</v>
      </c>
      <c r="AV127" s="152">
        <v>142453</v>
      </c>
      <c r="AW127" s="153">
        <f>RANK(AV127,$AV$17:$AV$153)</f>
        <v>49</v>
      </c>
      <c r="AX127" s="152">
        <v>158972</v>
      </c>
      <c r="AY127" s="153">
        <f>RANK(AX127,$AX$17:$AX$153)</f>
        <v>47</v>
      </c>
      <c r="AZ127" s="152">
        <v>153124</v>
      </c>
      <c r="BA127" s="153">
        <f>RANK(AZ127,$AZ$17:$AZ$153)</f>
        <v>50</v>
      </c>
      <c r="BB127" s="152">
        <v>176712</v>
      </c>
      <c r="BC127" s="153">
        <f>RANK(BB127,$BB$17:$BB$153)</f>
        <v>44</v>
      </c>
      <c r="BD127" s="152">
        <v>169198</v>
      </c>
      <c r="BE127" s="153">
        <f>RANK(BD127,$BD$17:$BD$153)</f>
        <v>45</v>
      </c>
      <c r="BF127" s="152">
        <v>177406</v>
      </c>
      <c r="BG127" s="153">
        <f>RANK(BF127,$BF$17:$BF$153)</f>
        <v>45</v>
      </c>
      <c r="BH127" s="152">
        <v>181472</v>
      </c>
      <c r="BI127" s="153">
        <f>RANK(BH127,$BH$17:$BH$153)</f>
        <v>40</v>
      </c>
      <c r="BJ127" s="152">
        <v>231347</v>
      </c>
      <c r="BK127" s="153">
        <f>RANK(BJ127,$BJ$17:$BJ$153)</f>
        <v>44</v>
      </c>
      <c r="BL127" s="175">
        <v>251065.4</v>
      </c>
      <c r="BM127" s="153">
        <f>RANK(BL127,$BL$17:$BL$153)</f>
        <v>34</v>
      </c>
      <c r="BN127" s="249">
        <v>229011.4</v>
      </c>
      <c r="BO127" s="153">
        <f>RANK(BN127,$BN$17:$BN$153)</f>
        <v>37</v>
      </c>
      <c r="BP127" s="249">
        <v>244131.3</v>
      </c>
      <c r="BQ127" s="153">
        <f>RANK(BP127,$BP$17:$BP$153)</f>
        <v>34</v>
      </c>
      <c r="BR127" s="261">
        <v>236238.5</v>
      </c>
      <c r="BS127" s="153">
        <f>RANK(BR127,$BR$17:$BR$153)</f>
        <v>31</v>
      </c>
      <c r="BT127" s="261">
        <v>284207.09999999998</v>
      </c>
      <c r="BU127" s="153">
        <f>RANK(BT127,$BT$17:$BT$153)</f>
        <v>27</v>
      </c>
    </row>
    <row r="128" spans="1:95">
      <c r="A128" s="219" t="s">
        <v>337</v>
      </c>
      <c r="B128" s="151" t="s">
        <v>291</v>
      </c>
      <c r="C128" s="151" t="s">
        <v>358</v>
      </c>
      <c r="D128" s="152"/>
      <c r="E128" s="153" t="e">
        <f>RANK(D128,$D$17:$D$153)</f>
        <v>#N/A</v>
      </c>
      <c r="F128" s="152"/>
      <c r="G128" s="153" t="e">
        <f>RANK(F128,$F$17:$F$153)</f>
        <v>#N/A</v>
      </c>
      <c r="H128" s="152"/>
      <c r="I128" s="153" t="e">
        <f>RANK(H128,$H$17:$H$153)</f>
        <v>#N/A</v>
      </c>
      <c r="J128" s="152"/>
      <c r="K128" s="153" t="e">
        <f>RANK(J128,$J$17:$J$153)</f>
        <v>#N/A</v>
      </c>
      <c r="L128" s="152"/>
      <c r="M128" s="153" t="e">
        <f>RANK(L128,$L$17:$L$153)</f>
        <v>#N/A</v>
      </c>
      <c r="N128" s="152">
        <v>28059</v>
      </c>
      <c r="O128" s="153">
        <f>RANK(N128,$N$17:$N$153)</f>
        <v>66</v>
      </c>
      <c r="P128" s="152">
        <v>28963</v>
      </c>
      <c r="Q128" s="153">
        <f>RANK(P128,$P$17:$P$153)</f>
        <v>69</v>
      </c>
      <c r="R128" s="152">
        <v>34851</v>
      </c>
      <c r="S128" s="153">
        <f>RANK(R128,$R$17:$R$153)</f>
        <v>64</v>
      </c>
      <c r="T128" s="152">
        <v>35220</v>
      </c>
      <c r="U128" s="153">
        <f>RANK(T128,$T$17:$T$153)</f>
        <v>67</v>
      </c>
      <c r="V128" s="152">
        <v>40873</v>
      </c>
      <c r="W128" s="153">
        <f>RANK(V128,$V$17:$V$153)</f>
        <v>68</v>
      </c>
      <c r="X128" s="152">
        <v>43954</v>
      </c>
      <c r="Y128" s="153">
        <f>RANK(X128,$X$17:$X$153)</f>
        <v>64</v>
      </c>
      <c r="Z128" s="152">
        <v>50037</v>
      </c>
      <c r="AA128" s="153">
        <f>RANK(Z128,$Z$17:$Z$153)</f>
        <v>65</v>
      </c>
      <c r="AB128" s="152">
        <v>51178</v>
      </c>
      <c r="AC128" s="153">
        <f>RANK(AB128,$AB$17:$AB$153)</f>
        <v>63</v>
      </c>
      <c r="AD128" s="152">
        <v>43638</v>
      </c>
      <c r="AE128" s="153">
        <f>RANK(AD128,$AD$17:$AD$153)</f>
        <v>77</v>
      </c>
      <c r="AF128" s="152">
        <v>53533</v>
      </c>
      <c r="AG128" s="153">
        <f>RANK(AF128,$AF$17:$AF$153)</f>
        <v>68</v>
      </c>
      <c r="AH128" s="152">
        <v>54403</v>
      </c>
      <c r="AI128" s="153">
        <f>RANK(AH128,$AH$17:$AH$153)</f>
        <v>65</v>
      </c>
      <c r="AJ128" s="152">
        <v>62386</v>
      </c>
      <c r="AK128" s="153">
        <f>RANK(AJ128,$AJ$17:$AJ$153)</f>
        <v>61</v>
      </c>
      <c r="AL128" s="152">
        <v>68789</v>
      </c>
      <c r="AM128" s="153">
        <f>RANK(AL128,$AL$17:$AL$153)</f>
        <v>57</v>
      </c>
      <c r="AN128" s="152">
        <v>83050</v>
      </c>
      <c r="AO128" s="153">
        <f>RANK(AN128,$AN$17:$AN$153)</f>
        <v>54</v>
      </c>
      <c r="AP128" s="152">
        <v>104993</v>
      </c>
      <c r="AQ128" s="153">
        <f>RANK(AP128,$AP$17:$AP$153)</f>
        <v>49</v>
      </c>
      <c r="AR128" s="152">
        <v>119470</v>
      </c>
      <c r="AS128" s="153">
        <f>RANK(AR128,$AR$17:$AR$153)</f>
        <v>50</v>
      </c>
      <c r="AT128" s="152">
        <v>133073</v>
      </c>
      <c r="AU128" s="153">
        <f>RANK(AT128,$AT$17:$AT$153)</f>
        <v>50</v>
      </c>
      <c r="AV128" s="152">
        <v>146338</v>
      </c>
      <c r="AW128" s="153">
        <f>RANK(AV128,$AV$17:$AV$153)</f>
        <v>47</v>
      </c>
      <c r="AX128" s="152">
        <v>162354</v>
      </c>
      <c r="AY128" s="153">
        <f>RANK(AX128,$AX$17:$AX$153)</f>
        <v>46</v>
      </c>
      <c r="AZ128" s="152">
        <v>157678</v>
      </c>
      <c r="BA128" s="153">
        <f>RANK(AZ128,$AZ$17:$AZ$153)</f>
        <v>47</v>
      </c>
      <c r="BB128" s="152">
        <v>179603</v>
      </c>
      <c r="BC128" s="153">
        <f>RANK(BB128,$BB$17:$BB$153)</f>
        <v>43</v>
      </c>
      <c r="BD128" s="152">
        <v>177049</v>
      </c>
      <c r="BE128" s="153">
        <f>RANK(BD128,$BD$17:$BD$153)</f>
        <v>41</v>
      </c>
      <c r="BF128" s="152">
        <v>187319</v>
      </c>
      <c r="BG128" s="153">
        <f>RANK(BF128,$BF$17:$BF$153)</f>
        <v>43</v>
      </c>
      <c r="BH128" s="152">
        <v>188105</v>
      </c>
      <c r="BI128" s="153">
        <f>RANK(BH128,$BH$17:$BH$153)</f>
        <v>39</v>
      </c>
      <c r="BJ128" s="152">
        <v>281139</v>
      </c>
      <c r="BK128" s="153">
        <f>RANK(BJ128,$BJ$17:$BJ$153)</f>
        <v>32</v>
      </c>
      <c r="BL128" s="175">
        <v>216467.9</v>
      </c>
      <c r="BM128" s="153">
        <f>RANK(BL128,$BL$17:$BL$153)</f>
        <v>43</v>
      </c>
      <c r="BN128" s="249">
        <v>182633.3</v>
      </c>
      <c r="BO128" s="153">
        <f>RANK(BN128,$BN$17:$BN$153)</f>
        <v>49</v>
      </c>
      <c r="BP128" s="249">
        <v>187399.1</v>
      </c>
      <c r="BQ128" s="153">
        <f>RANK(BP128,$BP$17:$BP$153)</f>
        <v>46</v>
      </c>
      <c r="BR128" s="261">
        <v>207051.3</v>
      </c>
      <c r="BS128" s="153">
        <f>RANK(BR128,$BR$17:$BR$153)</f>
        <v>39</v>
      </c>
      <c r="BT128" s="261">
        <v>247736.9</v>
      </c>
      <c r="BU128" s="153">
        <f>RANK(BT128,$BT$17:$BT$153)</f>
        <v>31</v>
      </c>
    </row>
    <row r="129" spans="1:73">
      <c r="A129" s="219" t="s">
        <v>119</v>
      </c>
      <c r="B129" s="151" t="s">
        <v>291</v>
      </c>
      <c r="C129" s="151" t="s">
        <v>358</v>
      </c>
      <c r="D129" s="152"/>
      <c r="E129" s="153" t="e">
        <f>RANK(D129,$D$17:$D$153)</f>
        <v>#N/A</v>
      </c>
      <c r="F129" s="152"/>
      <c r="G129" s="153" t="e">
        <f>RANK(F129,$F$17:$F$153)</f>
        <v>#N/A</v>
      </c>
      <c r="H129" s="152"/>
      <c r="I129" s="153" t="e">
        <f>RANK(H129,$H$17:$H$153)</f>
        <v>#N/A</v>
      </c>
      <c r="J129" s="152"/>
      <c r="K129" s="153" t="e">
        <f>RANK(J129,$J$17:$J$153)</f>
        <v>#N/A</v>
      </c>
      <c r="L129" s="152"/>
      <c r="M129" s="153" t="e">
        <f>RANK(L129,$L$17:$L$153)</f>
        <v>#N/A</v>
      </c>
      <c r="N129" s="152">
        <v>26889</v>
      </c>
      <c r="O129" s="153">
        <f>RANK(N129,$N$17:$N$153)</f>
        <v>70</v>
      </c>
      <c r="P129" s="152">
        <v>23092</v>
      </c>
      <c r="Q129" s="153">
        <f>RANK(P129,$P$17:$P$153)</f>
        <v>78</v>
      </c>
      <c r="R129" s="152">
        <v>25650</v>
      </c>
      <c r="S129" s="153">
        <f>RANK(R129,$R$17:$R$153)</f>
        <v>79</v>
      </c>
      <c r="T129" s="152">
        <v>28645</v>
      </c>
      <c r="U129" s="153">
        <f>RANK(T129,$T$17:$T$153)</f>
        <v>78</v>
      </c>
      <c r="V129" s="152">
        <v>36241</v>
      </c>
      <c r="W129" s="153">
        <f>RANK(V129,$V$17:$V$153)</f>
        <v>74</v>
      </c>
      <c r="X129" s="152">
        <v>44642</v>
      </c>
      <c r="Y129" s="153">
        <f>RANK(X129,$X$17:$X$153)</f>
        <v>62</v>
      </c>
      <c r="Z129" s="152">
        <v>45852</v>
      </c>
      <c r="AA129" s="153">
        <f>RANK(Z129,$Z$17:$Z$153)</f>
        <v>69</v>
      </c>
      <c r="AB129" s="152">
        <v>57574</v>
      </c>
      <c r="AC129" s="153">
        <f>RANK(AB129,$AB$17:$AB$153)</f>
        <v>57</v>
      </c>
      <c r="AD129" s="152">
        <v>70118</v>
      </c>
      <c r="AE129" s="153">
        <f>RANK(AD129,$AD$17:$AD$153)</f>
        <v>48</v>
      </c>
      <c r="AF129" s="152">
        <v>65676</v>
      </c>
      <c r="AG129" s="153">
        <f>RANK(AF129,$AF$17:$AF$153)</f>
        <v>56</v>
      </c>
      <c r="AH129" s="152">
        <v>71530</v>
      </c>
      <c r="AI129" s="153">
        <f>RANK(AH129,$AH$17:$AH$153)</f>
        <v>53</v>
      </c>
      <c r="AJ129" s="152">
        <v>65769</v>
      </c>
      <c r="AK129" s="153">
        <f>RANK(AJ129,$AJ$17:$AJ$153)</f>
        <v>58</v>
      </c>
      <c r="AL129" s="152">
        <v>72763</v>
      </c>
      <c r="AM129" s="153">
        <f>RANK(AL129,$AL$17:$AL$153)</f>
        <v>55</v>
      </c>
      <c r="AN129" s="152">
        <v>73853</v>
      </c>
      <c r="AO129" s="153">
        <f>RANK(AN129,$AN$17:$AN$153)</f>
        <v>63</v>
      </c>
      <c r="AP129" s="152">
        <v>76377</v>
      </c>
      <c r="AQ129" s="153">
        <f>RANK(AP129,$AP$17:$AP$153)</f>
        <v>65</v>
      </c>
      <c r="AR129" s="152">
        <v>91425</v>
      </c>
      <c r="AS129" s="153">
        <f>RANK(AR129,$AR$17:$AR$153)</f>
        <v>57</v>
      </c>
      <c r="AT129" s="152">
        <v>95908</v>
      </c>
      <c r="AU129" s="153">
        <f>RANK(AT129,$AT$17:$AT$153)</f>
        <v>62</v>
      </c>
      <c r="AV129" s="152">
        <v>105987</v>
      </c>
      <c r="AW129" s="153">
        <f>RANK(AV129,$AV$17:$AV$153)</f>
        <v>61</v>
      </c>
      <c r="AX129" s="152">
        <v>125515</v>
      </c>
      <c r="AY129" s="153">
        <f>RANK(AX129,$AX$17:$AX$153)</f>
        <v>55</v>
      </c>
      <c r="AZ129" s="152">
        <v>118264</v>
      </c>
      <c r="BA129" s="153">
        <f>RANK(AZ129,$AZ$17:$AZ$153)</f>
        <v>56</v>
      </c>
      <c r="BB129" s="152">
        <v>120267</v>
      </c>
      <c r="BC129" s="153">
        <f>RANK(BB129,$BB$17:$BB$153)</f>
        <v>60</v>
      </c>
      <c r="BD129" s="152">
        <v>131858</v>
      </c>
      <c r="BE129" s="153">
        <f>RANK(BD129,$BD$17:$BD$153)</f>
        <v>52</v>
      </c>
      <c r="BF129" s="152">
        <v>131147</v>
      </c>
      <c r="BG129" s="153">
        <f>RANK(BF129,$BF$17:$BF$153)</f>
        <v>56</v>
      </c>
      <c r="BH129" s="152">
        <v>142496</v>
      </c>
      <c r="BI129" s="153">
        <f>RANK(BH129,$BH$17:$BH$153)</f>
        <v>54</v>
      </c>
      <c r="BJ129" s="152">
        <v>198617</v>
      </c>
      <c r="BK129" s="153">
        <f>RANK(BJ129,$BJ$17:$BJ$153)</f>
        <v>50</v>
      </c>
      <c r="BL129" s="175">
        <v>167290</v>
      </c>
      <c r="BM129" s="153">
        <f>RANK(BL129,$BL$17:$BL$153)</f>
        <v>58</v>
      </c>
      <c r="BN129" s="249">
        <v>184006.6</v>
      </c>
      <c r="BO129" s="153">
        <f>RANK(BN129,$BN$17:$BN$153)</f>
        <v>46</v>
      </c>
      <c r="BP129" s="249">
        <v>160893</v>
      </c>
      <c r="BQ129" s="153">
        <f>RANK(BP129,$BP$17:$BP$153)</f>
        <v>54</v>
      </c>
      <c r="BR129" s="261">
        <v>212247.1</v>
      </c>
      <c r="BS129" s="153">
        <f>RANK(BR129,$BR$17:$BR$153)</f>
        <v>37</v>
      </c>
      <c r="BT129" s="261">
        <v>236767.4</v>
      </c>
      <c r="BU129" s="153">
        <f>RANK(BT129,$BT$17:$BT$153)</f>
        <v>34</v>
      </c>
    </row>
    <row r="130" spans="1:73">
      <c r="A130" s="219" t="s">
        <v>107</v>
      </c>
      <c r="B130" s="151" t="s">
        <v>291</v>
      </c>
      <c r="C130" s="151" t="s">
        <v>358</v>
      </c>
      <c r="D130" s="152"/>
      <c r="E130" s="153" t="e">
        <f>RANK(D130,$D$17:$D$153)</f>
        <v>#N/A</v>
      </c>
      <c r="F130" s="152"/>
      <c r="G130" s="153" t="e">
        <f>RANK(F130,$F$17:$F$153)</f>
        <v>#N/A</v>
      </c>
      <c r="H130" s="152"/>
      <c r="I130" s="153" t="e">
        <f>RANK(H130,$H$17:$H$153)</f>
        <v>#N/A</v>
      </c>
      <c r="J130" s="152"/>
      <c r="K130" s="153" t="e">
        <f>RANK(J130,$J$17:$J$153)</f>
        <v>#N/A</v>
      </c>
      <c r="L130" s="152"/>
      <c r="M130" s="153" t="e">
        <f>RANK(L130,$L$17:$L$153)</f>
        <v>#N/A</v>
      </c>
      <c r="N130" s="152">
        <v>70379</v>
      </c>
      <c r="O130" s="153">
        <f>RANK(N130,$N$17:$N$153)</f>
        <v>25</v>
      </c>
      <c r="P130" s="152">
        <v>71521</v>
      </c>
      <c r="Q130" s="153">
        <f>RANK(P130,$P$17:$P$153)</f>
        <v>24</v>
      </c>
      <c r="R130" s="152">
        <v>85674</v>
      </c>
      <c r="S130" s="153">
        <f>RANK(R130,$R$17:$R$153)</f>
        <v>22</v>
      </c>
      <c r="T130" s="152">
        <v>94885</v>
      </c>
      <c r="U130" s="153">
        <f>RANK(T130,$T$17:$T$153)</f>
        <v>22</v>
      </c>
      <c r="V130" s="152">
        <v>98550</v>
      </c>
      <c r="W130" s="153">
        <f>RANK(V130,$V$17:$V$153)</f>
        <v>23</v>
      </c>
      <c r="X130" s="152">
        <v>102453</v>
      </c>
      <c r="Y130" s="153">
        <f>RANK(X130,$X$17:$X$153)</f>
        <v>23</v>
      </c>
      <c r="Z130" s="152">
        <v>103510</v>
      </c>
      <c r="AA130" s="153">
        <f>RANK(Z130,$Z$17:$Z$153)</f>
        <v>25</v>
      </c>
      <c r="AB130" s="152">
        <v>103020</v>
      </c>
      <c r="AC130" s="153">
        <f>RANK(AB130,$AB$17:$AB$153)</f>
        <v>27</v>
      </c>
      <c r="AD130" s="152">
        <v>98935</v>
      </c>
      <c r="AE130" s="153">
        <f>RANK(AD130,$AD$17:$AD$153)</f>
        <v>29</v>
      </c>
      <c r="AF130" s="152">
        <v>108638</v>
      </c>
      <c r="AG130" s="153">
        <f>RANK(AF130,$AF$17:$AF$153)</f>
        <v>26</v>
      </c>
      <c r="AH130" s="152">
        <v>107604</v>
      </c>
      <c r="AI130" s="153">
        <f>RANK(AH130,$AH$17:$AH$153)</f>
        <v>30</v>
      </c>
      <c r="AJ130" s="152">
        <v>110951</v>
      </c>
      <c r="AK130" s="153">
        <f>RANK(AJ130,$AJ$17:$AJ$153)</f>
        <v>30</v>
      </c>
      <c r="AL130" s="152">
        <v>119407</v>
      </c>
      <c r="AM130" s="153">
        <f>RANK(AL130,$AL$17:$AL$153)</f>
        <v>29</v>
      </c>
      <c r="AN130" s="152">
        <v>129792</v>
      </c>
      <c r="AO130" s="153">
        <f>RANK(AN130,$AN$17:$AN$153)</f>
        <v>29</v>
      </c>
      <c r="AP130" s="152">
        <v>135748</v>
      </c>
      <c r="AQ130" s="153">
        <f>RANK(AP130,$AP$17:$AP$153)</f>
        <v>33</v>
      </c>
      <c r="AR130" s="152">
        <v>153160</v>
      </c>
      <c r="AS130" s="153">
        <f>RANK(AR130,$AR$17:$AR$153)</f>
        <v>30</v>
      </c>
      <c r="AT130" s="152">
        <v>171224</v>
      </c>
      <c r="AU130" s="153">
        <f>RANK(AT130,$AT$17:$AT$153)</f>
        <v>29</v>
      </c>
      <c r="AV130" s="152">
        <v>189210</v>
      </c>
      <c r="AW130" s="153">
        <f>RANK(AV130,$AV$17:$AV$153)</f>
        <v>32</v>
      </c>
      <c r="AX130" s="152">
        <v>214954</v>
      </c>
      <c r="AY130" s="153">
        <f>RANK(AX130,$AX$17:$AX$153)</f>
        <v>27</v>
      </c>
      <c r="AZ130" s="152">
        <v>236305</v>
      </c>
      <c r="BA130" s="153">
        <f>RANK(AZ130,$AZ$17:$AZ$153)</f>
        <v>28</v>
      </c>
      <c r="BB130" s="152">
        <v>248538</v>
      </c>
      <c r="BC130" s="153">
        <f>RANK(BB130,$BB$17:$BB$153)</f>
        <v>26</v>
      </c>
      <c r="BD130" s="152">
        <v>252314</v>
      </c>
      <c r="BE130" s="153">
        <f>RANK(BD130,$BD$17:$BD$153)</f>
        <v>25</v>
      </c>
      <c r="BF130" s="152">
        <v>255201</v>
      </c>
      <c r="BG130" s="153">
        <f>RANK(BF130,$BF$17:$BF$153)</f>
        <v>25</v>
      </c>
      <c r="BH130" s="152">
        <v>248850</v>
      </c>
      <c r="BI130" s="153">
        <f>RANK(BH130,$BH$17:$BH$153)</f>
        <v>28</v>
      </c>
      <c r="BJ130" s="152">
        <v>308580</v>
      </c>
      <c r="BK130" s="153">
        <f>RANK(BJ130,$BJ$17:$BJ$153)</f>
        <v>28</v>
      </c>
      <c r="BL130" s="175">
        <v>293785.8</v>
      </c>
      <c r="BM130" s="153">
        <f>RANK(BL130,$BL$17:$BL$153)</f>
        <v>28</v>
      </c>
      <c r="BN130" s="249">
        <v>249920.7</v>
      </c>
      <c r="BO130" s="153">
        <f>RANK(BN130,$BN$17:$BN$153)</f>
        <v>30</v>
      </c>
      <c r="BP130" s="249">
        <v>251590.39999999999</v>
      </c>
      <c r="BQ130" s="153">
        <f>RANK(BP130,$BP$17:$BP$153)</f>
        <v>32</v>
      </c>
      <c r="BR130" s="261">
        <v>226575.1</v>
      </c>
      <c r="BS130" s="153">
        <f>RANK(BR130,$BR$17:$BR$153)</f>
        <v>33</v>
      </c>
      <c r="BT130" s="261">
        <v>234385.7</v>
      </c>
      <c r="BU130" s="153">
        <f>RANK(BT130,$BT$17:$BT$153)</f>
        <v>35</v>
      </c>
    </row>
    <row r="131" spans="1:73">
      <c r="A131" s="219" t="s">
        <v>108</v>
      </c>
      <c r="B131" s="151" t="s">
        <v>291</v>
      </c>
      <c r="C131" s="151" t="s">
        <v>358</v>
      </c>
      <c r="D131" s="152"/>
      <c r="E131" s="153" t="e">
        <f>RANK(D131,$D$17:$D$153)</f>
        <v>#N/A</v>
      </c>
      <c r="F131" s="152"/>
      <c r="G131" s="153" t="e">
        <f>RANK(F131,$F$17:$F$153)</f>
        <v>#N/A</v>
      </c>
      <c r="H131" s="152"/>
      <c r="I131" s="153" t="e">
        <f>RANK(H131,$H$17:$H$153)</f>
        <v>#N/A</v>
      </c>
      <c r="J131" s="152"/>
      <c r="K131" s="153" t="e">
        <f>RANK(J131,$J$17:$J$153)</f>
        <v>#N/A</v>
      </c>
      <c r="L131" s="152"/>
      <c r="M131" s="153" t="e">
        <f>RANK(L131,$L$17:$L$153)</f>
        <v>#N/A</v>
      </c>
      <c r="N131" s="152">
        <v>46152</v>
      </c>
      <c r="O131" s="153">
        <f>RANK(N131,$N$17:$N$153)</f>
        <v>43</v>
      </c>
      <c r="P131" s="152">
        <v>48518</v>
      </c>
      <c r="Q131" s="153">
        <f>RANK(P131,$P$17:$P$153)</f>
        <v>40</v>
      </c>
      <c r="R131" s="152">
        <v>53381</v>
      </c>
      <c r="S131" s="153">
        <f>RANK(R131,$R$17:$R$153)</f>
        <v>41</v>
      </c>
      <c r="T131" s="152">
        <v>53930</v>
      </c>
      <c r="U131" s="153">
        <f>RANK(T131,$T$17:$T$153)</f>
        <v>46</v>
      </c>
      <c r="V131" s="152">
        <v>60029</v>
      </c>
      <c r="W131" s="153">
        <f>RANK(V131,$V$17:$V$153)</f>
        <v>46</v>
      </c>
      <c r="X131" s="152">
        <v>59380</v>
      </c>
      <c r="Y131" s="153">
        <f>RANK(X131,$X$17:$X$153)</f>
        <v>47</v>
      </c>
      <c r="Z131" s="152">
        <v>67153</v>
      </c>
      <c r="AA131" s="153">
        <f>RANK(Z131,$Z$17:$Z$153)</f>
        <v>45</v>
      </c>
      <c r="AB131" s="152">
        <v>79255</v>
      </c>
      <c r="AC131" s="153">
        <f>RANK(AB131,$AB$17:$AB$153)</f>
        <v>41</v>
      </c>
      <c r="AD131" s="152">
        <v>102642</v>
      </c>
      <c r="AE131" s="153">
        <f>RANK(AD131,$AD$17:$AD$153)</f>
        <v>27</v>
      </c>
      <c r="AF131" s="152">
        <v>77844</v>
      </c>
      <c r="AG131" s="153">
        <f>RANK(AF131,$AF$17:$AF$153)</f>
        <v>45</v>
      </c>
      <c r="AH131" s="152">
        <v>86090</v>
      </c>
      <c r="AI131" s="153">
        <f>RANK(AH131,$AH$17:$AH$153)</f>
        <v>41</v>
      </c>
      <c r="AJ131" s="152">
        <v>92900</v>
      </c>
      <c r="AK131" s="153">
        <f>RANK(AJ131,$AJ$17:$AJ$153)</f>
        <v>37</v>
      </c>
      <c r="AL131" s="152">
        <v>97015</v>
      </c>
      <c r="AM131" s="153">
        <f>RANK(AL131,$AL$17:$AL$153)</f>
        <v>41</v>
      </c>
      <c r="AN131" s="152">
        <v>124968</v>
      </c>
      <c r="AO131" s="153">
        <f>RANK(AN131,$AN$17:$AN$153)</f>
        <v>32</v>
      </c>
      <c r="AP131" s="152">
        <v>131153</v>
      </c>
      <c r="AQ131" s="153">
        <f>RANK(AP131,$AP$17:$AP$153)</f>
        <v>34</v>
      </c>
      <c r="AR131" s="152">
        <v>139433</v>
      </c>
      <c r="AS131" s="153">
        <f>RANK(AR131,$AR$17:$AR$153)</f>
        <v>38</v>
      </c>
      <c r="AT131" s="152">
        <v>154433</v>
      </c>
      <c r="AU131" s="153">
        <f>RANK(AT131,$AT$17:$AT$153)</f>
        <v>42</v>
      </c>
      <c r="AV131" s="152">
        <v>182855</v>
      </c>
      <c r="AW131" s="153">
        <f>RANK(AV131,$AV$17:$AV$153)</f>
        <v>34</v>
      </c>
      <c r="AX131" s="152">
        <v>197171</v>
      </c>
      <c r="AY131" s="153">
        <f>RANK(AX131,$AX$17:$AX$153)</f>
        <v>33</v>
      </c>
      <c r="AZ131" s="152">
        <v>208705</v>
      </c>
      <c r="BA131" s="153">
        <f>RANK(AZ131,$AZ$17:$AZ$153)</f>
        <v>33</v>
      </c>
      <c r="BB131" s="152">
        <v>200411</v>
      </c>
      <c r="BC131" s="153">
        <f>RANK(BB131,$BB$17:$BB$153)</f>
        <v>36</v>
      </c>
      <c r="BD131" s="152">
        <v>204715</v>
      </c>
      <c r="BE131" s="153">
        <f>RANK(BD131,$BD$17:$BD$153)</f>
        <v>35</v>
      </c>
      <c r="BF131" s="152">
        <v>208530</v>
      </c>
      <c r="BG131" s="153">
        <f>RANK(BF131,$BF$17:$BF$153)</f>
        <v>37</v>
      </c>
      <c r="BH131" s="152">
        <v>227266</v>
      </c>
      <c r="BI131" s="153">
        <f>RANK(BH131,$BH$17:$BH$153)</f>
        <v>33</v>
      </c>
      <c r="BJ131" s="152">
        <v>273449</v>
      </c>
      <c r="BK131" s="153">
        <f>RANK(BJ131,$BJ$17:$BJ$153)</f>
        <v>36</v>
      </c>
      <c r="BL131" s="175">
        <v>226029.3</v>
      </c>
      <c r="BM131" s="153">
        <f>RANK(BL131,$BL$17:$BL$153)</f>
        <v>41</v>
      </c>
      <c r="BN131" s="249">
        <v>227341.6</v>
      </c>
      <c r="BO131" s="153">
        <f>RANK(BN131,$BN$17:$BN$153)</f>
        <v>38</v>
      </c>
      <c r="BP131" s="249">
        <v>216258.4</v>
      </c>
      <c r="BQ131" s="153">
        <f>RANK(BP131,$BP$17:$BP$153)</f>
        <v>40</v>
      </c>
      <c r="BR131" s="261">
        <v>191489.3</v>
      </c>
      <c r="BS131" s="153">
        <f>RANK(BR131,$BR$17:$BR$153)</f>
        <v>45</v>
      </c>
      <c r="BT131" s="261">
        <v>205211.7</v>
      </c>
      <c r="BU131" s="153">
        <f>RANK(BT131,$BT$17:$BT$153)</f>
        <v>44</v>
      </c>
    </row>
    <row r="132" spans="1:73">
      <c r="A132" s="219" t="s">
        <v>251</v>
      </c>
      <c r="B132" s="151" t="s">
        <v>291</v>
      </c>
      <c r="C132" s="151" t="s">
        <v>358</v>
      </c>
      <c r="D132" s="152"/>
      <c r="E132" s="153" t="e">
        <f>RANK(D132,$D$17:$D$153)</f>
        <v>#N/A</v>
      </c>
      <c r="F132" s="152"/>
      <c r="G132" s="153" t="e">
        <f>RANK(F132,$F$17:$F$153)</f>
        <v>#N/A</v>
      </c>
      <c r="H132" s="152"/>
      <c r="I132" s="153" t="e">
        <f>RANK(H132,$H$17:$H$153)</f>
        <v>#N/A</v>
      </c>
      <c r="J132" s="152"/>
      <c r="K132" s="153" t="e">
        <f>RANK(J132,$J$17:$J$153)</f>
        <v>#N/A</v>
      </c>
      <c r="L132" s="152"/>
      <c r="M132" s="153" t="e">
        <f>RANK(L132,$L$17:$L$153)</f>
        <v>#N/A</v>
      </c>
      <c r="N132" s="152">
        <v>56988</v>
      </c>
      <c r="O132" s="153">
        <f>RANK(N132,$N$17:$N$153)</f>
        <v>29</v>
      </c>
      <c r="P132" s="152">
        <v>58518</v>
      </c>
      <c r="Q132" s="153">
        <f>RANK(P132,$P$17:$P$153)</f>
        <v>31</v>
      </c>
      <c r="R132" s="152">
        <v>65028</v>
      </c>
      <c r="S132" s="153">
        <f>RANK(R132,$R$17:$R$153)</f>
        <v>30</v>
      </c>
      <c r="T132" s="152">
        <v>67096</v>
      </c>
      <c r="U132" s="153">
        <f>RANK(T132,$T$17:$T$153)</f>
        <v>31</v>
      </c>
      <c r="V132" s="152">
        <v>68553</v>
      </c>
      <c r="W132" s="153">
        <f>RANK(V132,$V$17:$V$153)</f>
        <v>36</v>
      </c>
      <c r="X132" s="152">
        <v>67045</v>
      </c>
      <c r="Y132" s="153">
        <f>RANK(X132,$X$17:$X$153)</f>
        <v>38</v>
      </c>
      <c r="Z132" s="152">
        <v>72115</v>
      </c>
      <c r="AA132" s="153">
        <f>RANK(Z132,$Z$17:$Z$153)</f>
        <v>39</v>
      </c>
      <c r="AB132" s="152">
        <v>73413</v>
      </c>
      <c r="AC132" s="153">
        <f>RANK(AB132,$AB$17:$AB$153)</f>
        <v>44</v>
      </c>
      <c r="AD132" s="152">
        <v>64627</v>
      </c>
      <c r="AE132" s="153">
        <f>RANK(AD132,$AD$17:$AD$153)</f>
        <v>52</v>
      </c>
      <c r="AF132" s="152">
        <v>71337</v>
      </c>
      <c r="AG132" s="153">
        <f>RANK(AF132,$AF$17:$AF$153)</f>
        <v>50</v>
      </c>
      <c r="AH132" s="152">
        <v>64692</v>
      </c>
      <c r="AI132" s="153">
        <f>RANK(AH132,$AH$17:$AH$153)</f>
        <v>60</v>
      </c>
      <c r="AJ132" s="152">
        <v>73438</v>
      </c>
      <c r="AK132" s="153">
        <f>RANK(AJ132,$AJ$17:$AJ$153)</f>
        <v>52</v>
      </c>
      <c r="AL132" s="152">
        <v>80171</v>
      </c>
      <c r="AM132" s="153">
        <f>RANK(AL132,$AL$17:$AL$153)</f>
        <v>52</v>
      </c>
      <c r="AN132" s="152">
        <v>94939</v>
      </c>
      <c r="AO132" s="153">
        <f>RANK(AN132,$AN$17:$AN$153)</f>
        <v>49</v>
      </c>
      <c r="AP132" s="152">
        <v>97956</v>
      </c>
      <c r="AQ132" s="153">
        <f>RANK(AP132,$AP$17:$AP$153)</f>
        <v>51</v>
      </c>
      <c r="AR132" s="152">
        <v>109107</v>
      </c>
      <c r="AS132" s="153">
        <f>RANK(AR132,$AR$17:$AR$153)</f>
        <v>53</v>
      </c>
      <c r="AT132" s="152">
        <v>117712</v>
      </c>
      <c r="AU132" s="153">
        <f>RANK(AT132,$AT$17:$AT$153)</f>
        <v>53</v>
      </c>
      <c r="AV132" s="152">
        <v>130903</v>
      </c>
      <c r="AW132" s="153">
        <f>RANK(AV132,$AV$17:$AV$153)</f>
        <v>54</v>
      </c>
      <c r="AX132" s="152">
        <v>149099</v>
      </c>
      <c r="AY132" s="153">
        <f>RANK(AX132,$AX$17:$AX$153)</f>
        <v>51</v>
      </c>
      <c r="AZ132" s="152">
        <v>162430</v>
      </c>
      <c r="BA132" s="153">
        <f>RANK(AZ132,$AZ$17:$AZ$153)</f>
        <v>45</v>
      </c>
      <c r="BB132" s="152">
        <v>147929</v>
      </c>
      <c r="BC132" s="153">
        <f>RANK(BB132,$BB$17:$BB$153)</f>
        <v>51</v>
      </c>
      <c r="BD132" s="152">
        <v>138873</v>
      </c>
      <c r="BE132" s="153">
        <f>RANK(BD132,$BD$17:$BD$153)</f>
        <v>51</v>
      </c>
      <c r="BF132" s="152">
        <v>128547</v>
      </c>
      <c r="BG132" s="153">
        <f>RANK(BF132,$BF$17:$BF$153)</f>
        <v>57</v>
      </c>
      <c r="BH132" s="152">
        <v>133546</v>
      </c>
      <c r="BI132" s="153">
        <f>RANK(BH132,$BH$17:$BH$153)</f>
        <v>57</v>
      </c>
      <c r="BJ132" s="152">
        <v>145094</v>
      </c>
      <c r="BK132" s="153">
        <f>RANK(BJ132,$BJ$17:$BJ$153)</f>
        <v>65</v>
      </c>
      <c r="BL132" s="175">
        <v>180336.6</v>
      </c>
      <c r="BM132" s="153">
        <f>RANK(BL132,$BL$17:$BL$153)</f>
        <v>54</v>
      </c>
      <c r="BN132" s="249">
        <v>164567.29999999999</v>
      </c>
      <c r="BO132" s="153">
        <f>RANK(BN132,$BN$17:$BN$153)</f>
        <v>54</v>
      </c>
      <c r="BP132" s="249">
        <v>157953.79999999999</v>
      </c>
      <c r="BQ132" s="153">
        <f>RANK(BP132,$BP$17:$BP$153)</f>
        <v>56</v>
      </c>
      <c r="BR132" s="261">
        <v>154570.29999999999</v>
      </c>
      <c r="BS132" s="153">
        <f>RANK(BR132,$BR$17:$BR$153)</f>
        <v>54</v>
      </c>
      <c r="BT132" s="261">
        <v>156080.79999999999</v>
      </c>
      <c r="BU132" s="153">
        <f>RANK(BT132,$BT$17:$BT$153)</f>
        <v>50</v>
      </c>
    </row>
    <row r="133" spans="1:73">
      <c r="A133" s="219" t="s">
        <v>118</v>
      </c>
      <c r="B133" s="151" t="s">
        <v>291</v>
      </c>
      <c r="C133" s="151" t="s">
        <v>358</v>
      </c>
      <c r="D133" s="152"/>
      <c r="E133" s="153" t="e">
        <f>RANK(D133,$D$17:$D$153)</f>
        <v>#N/A</v>
      </c>
      <c r="F133" s="152"/>
      <c r="G133" s="153" t="e">
        <f>RANK(F133,$F$17:$F$153)</f>
        <v>#N/A</v>
      </c>
      <c r="H133" s="152"/>
      <c r="I133" s="153" t="e">
        <f>RANK(H133,$H$17:$H$153)</f>
        <v>#N/A</v>
      </c>
      <c r="J133" s="152"/>
      <c r="K133" s="153" t="e">
        <f>RANK(J133,$J$17:$J$153)</f>
        <v>#N/A</v>
      </c>
      <c r="L133" s="152"/>
      <c r="M133" s="153" t="e">
        <f>RANK(L133,$L$17:$L$153)</f>
        <v>#N/A</v>
      </c>
      <c r="N133" s="152">
        <v>34720</v>
      </c>
      <c r="O133" s="153">
        <f>RANK(N133,$N$17:$N$153)</f>
        <v>55</v>
      </c>
      <c r="P133" s="152">
        <v>42674</v>
      </c>
      <c r="Q133" s="153">
        <f>RANK(P133,$P$17:$P$153)</f>
        <v>48</v>
      </c>
      <c r="R133" s="152">
        <v>44286</v>
      </c>
      <c r="S133" s="153">
        <f>RANK(R133,$R$17:$R$153)</f>
        <v>54</v>
      </c>
      <c r="T133" s="152">
        <v>45365</v>
      </c>
      <c r="U133" s="153">
        <f>RANK(T133,$T$17:$T$153)</f>
        <v>54</v>
      </c>
      <c r="V133" s="152">
        <v>47037</v>
      </c>
      <c r="W133" s="153">
        <f>RANK(V133,$V$17:$V$153)</f>
        <v>55</v>
      </c>
      <c r="X133" s="152">
        <v>50474</v>
      </c>
      <c r="Y133" s="153">
        <f>RANK(X133,$X$17:$X$153)</f>
        <v>55</v>
      </c>
      <c r="Z133" s="152">
        <v>51233</v>
      </c>
      <c r="AA133" s="153">
        <f>RANK(Z133,$Z$17:$Z$153)</f>
        <v>59</v>
      </c>
      <c r="AB133" s="152">
        <v>55524</v>
      </c>
      <c r="AC133" s="153">
        <f>RANK(AB133,$AB$17:$AB$153)</f>
        <v>58</v>
      </c>
      <c r="AD133" s="152">
        <v>59871</v>
      </c>
      <c r="AE133" s="153">
        <f>RANK(AD133,$AD$17:$AD$153)</f>
        <v>58</v>
      </c>
      <c r="AF133" s="152">
        <v>62041</v>
      </c>
      <c r="AG133" s="153">
        <f>RANK(AF133,$AF$17:$AF$153)</f>
        <v>57</v>
      </c>
      <c r="AH133" s="152">
        <v>71904</v>
      </c>
      <c r="AI133" s="153">
        <f>RANK(AH133,$AH$17:$AH$153)</f>
        <v>52</v>
      </c>
      <c r="AJ133" s="152">
        <v>66968</v>
      </c>
      <c r="AK133" s="153">
        <f>RANK(AJ133,$AJ$17:$AJ$153)</f>
        <v>56</v>
      </c>
      <c r="AL133" s="152">
        <v>71162</v>
      </c>
      <c r="AM133" s="153">
        <f>RANK(AL133,$AL$17:$AL$153)</f>
        <v>56</v>
      </c>
      <c r="AN133" s="152">
        <v>77473</v>
      </c>
      <c r="AO133" s="153">
        <f>RANK(AN133,$AN$17:$AN$153)</f>
        <v>59</v>
      </c>
      <c r="AP133" s="152">
        <v>77163</v>
      </c>
      <c r="AQ133" s="153">
        <f>RANK(AP133,$AP$17:$AP$153)</f>
        <v>64</v>
      </c>
      <c r="AR133" s="152">
        <v>89318</v>
      </c>
      <c r="AS133" s="153">
        <f>RANK(AR133,$AR$17:$AR$153)</f>
        <v>61</v>
      </c>
      <c r="AT133" s="152">
        <v>89721</v>
      </c>
      <c r="AU133" s="153">
        <f>RANK(AT133,$AT$17:$AT$153)</f>
        <v>68</v>
      </c>
      <c r="AV133" s="152">
        <v>92152</v>
      </c>
      <c r="AW133" s="153">
        <f>RANK(AV133,$AV$17:$AV$153)</f>
        <v>70</v>
      </c>
      <c r="AX133" s="152">
        <v>96289</v>
      </c>
      <c r="AY133" s="153">
        <f>RANK(AX133,$AX$17:$AX$153)</f>
        <v>72</v>
      </c>
      <c r="AZ133" s="152">
        <v>100810</v>
      </c>
      <c r="BA133" s="153">
        <f>RANK(AZ133,$AZ$17:$AZ$153)</f>
        <v>71</v>
      </c>
      <c r="BB133" s="152">
        <v>109214</v>
      </c>
      <c r="BC133" s="153">
        <f>RANK(BB133,$BB$17:$BB$153)</f>
        <v>68</v>
      </c>
      <c r="BD133" s="152">
        <v>116834</v>
      </c>
      <c r="BE133" s="153">
        <f>RANK(BD133,$BD$17:$BD$153)</f>
        <v>63</v>
      </c>
      <c r="BF133" s="152">
        <v>107472</v>
      </c>
      <c r="BG133" s="153">
        <f>RANK(BF133,$BF$17:$BF$153)</f>
        <v>65</v>
      </c>
      <c r="BH133" s="152">
        <v>123139</v>
      </c>
      <c r="BI133" s="153">
        <f>RANK(BH133,$BH$17:$BH$153)</f>
        <v>60</v>
      </c>
      <c r="BJ133" s="152">
        <v>156393</v>
      </c>
      <c r="BK133" s="153">
        <f>RANK(BJ133,$BJ$17:$BJ$153)</f>
        <v>62</v>
      </c>
      <c r="BL133" s="175">
        <v>142607.1</v>
      </c>
      <c r="BM133" s="153">
        <f>RANK(BL133,$BL$17:$BL$153)</f>
        <v>62</v>
      </c>
      <c r="BN133" s="249">
        <v>130310.39999999999</v>
      </c>
      <c r="BO133" s="153">
        <f>RANK(BN133,$BN$17:$BN$153)</f>
        <v>62</v>
      </c>
      <c r="BP133" s="249">
        <v>142303.29999999999</v>
      </c>
      <c r="BQ133" s="153">
        <f>RANK(BP133,$BP$17:$BP$153)</f>
        <v>61</v>
      </c>
      <c r="BR133" s="261">
        <v>123187.3</v>
      </c>
      <c r="BS133" s="153">
        <f>RANK(BR133,$BR$17:$BR$153)</f>
        <v>63</v>
      </c>
      <c r="BT133" s="261">
        <v>147487</v>
      </c>
      <c r="BU133" s="153">
        <f>RANK(BT133,$BT$17:$BT$153)</f>
        <v>55</v>
      </c>
    </row>
    <row r="134" spans="1:73">
      <c r="A134" s="219" t="s">
        <v>364</v>
      </c>
      <c r="B134" s="151" t="s">
        <v>291</v>
      </c>
      <c r="C134" s="151" t="s">
        <v>358</v>
      </c>
      <c r="D134" s="152"/>
      <c r="E134" s="153" t="e">
        <f>RANK(D134,$D$17:$D$153)</f>
        <v>#N/A</v>
      </c>
      <c r="F134" s="152"/>
      <c r="G134" s="153" t="e">
        <f>RANK(F134,$F$17:$F$153)</f>
        <v>#N/A</v>
      </c>
      <c r="H134" s="152"/>
      <c r="I134" s="153" t="e">
        <f>RANK(H134,$H$17:$H$153)</f>
        <v>#N/A</v>
      </c>
      <c r="J134" s="152"/>
      <c r="K134" s="153" t="e">
        <f>RANK(J134,$J$17:$J$153)</f>
        <v>#N/A</v>
      </c>
      <c r="L134" s="152"/>
      <c r="M134" s="153" t="e">
        <f>RANK(L134,$L$17:$L$153)</f>
        <v>#N/A</v>
      </c>
      <c r="N134" s="152">
        <v>19127</v>
      </c>
      <c r="O134" s="153">
        <f>RANK(N134,$N$17:$N$153)</f>
        <v>91</v>
      </c>
      <c r="P134" s="152">
        <v>19699</v>
      </c>
      <c r="Q134" s="153">
        <f>RANK(P134,$P$17:$P$153)</f>
        <v>91</v>
      </c>
      <c r="R134" s="152">
        <v>57926</v>
      </c>
      <c r="S134" s="153">
        <f>RANK(R134,$R$17:$R$153)</f>
        <v>35</v>
      </c>
      <c r="T134" s="152">
        <v>62300</v>
      </c>
      <c r="U134" s="153">
        <f>RANK(T134,$T$17:$T$153)</f>
        <v>37</v>
      </c>
      <c r="V134" s="152">
        <v>67183</v>
      </c>
      <c r="W134" s="153">
        <f>RANK(V134,$V$17:$V$153)</f>
        <v>38</v>
      </c>
      <c r="X134" s="152">
        <v>66811</v>
      </c>
      <c r="Y134" s="153">
        <f>RANK(X134,$X$17:$X$153)</f>
        <v>39</v>
      </c>
      <c r="Z134" s="152">
        <v>76630</v>
      </c>
      <c r="AA134" s="153">
        <f>RANK(Z134,$Z$17:$Z$153)</f>
        <v>37</v>
      </c>
      <c r="AB134" s="152">
        <v>37937</v>
      </c>
      <c r="AC134" s="153">
        <f>RANK(AB134,$AB$17:$AB$153)</f>
        <v>85</v>
      </c>
      <c r="AD134" s="152">
        <v>34574</v>
      </c>
      <c r="AE134" s="153">
        <f>RANK(AD134,$AD$17:$AD$153)</f>
        <v>94</v>
      </c>
      <c r="AF134" s="152">
        <v>37460</v>
      </c>
      <c r="AG134" s="153">
        <f>RANK(AF134,$AF$17:$AF$153)</f>
        <v>94</v>
      </c>
      <c r="AH134" s="152">
        <v>36544</v>
      </c>
      <c r="AI134" s="153">
        <f>RANK(AH134,$AH$17:$AH$153)</f>
        <v>91</v>
      </c>
      <c r="AJ134" s="152">
        <v>44834</v>
      </c>
      <c r="AK134" s="153">
        <f>RANK(AJ134,$AJ$17:$AJ$153)</f>
        <v>83</v>
      </c>
      <c r="AL134" s="152">
        <v>49424</v>
      </c>
      <c r="AM134" s="153">
        <f>RANK(AL134,$AL$17:$AL$153)</f>
        <v>82</v>
      </c>
      <c r="AN134" s="152">
        <v>52561</v>
      </c>
      <c r="AO134" s="153">
        <f>RANK(AN134,$AN$17:$AN$153)</f>
        <v>83</v>
      </c>
      <c r="AP134" s="152">
        <v>60675</v>
      </c>
      <c r="AQ134" s="153">
        <f>RANK(AP134,$AP$17:$AP$153)</f>
        <v>82</v>
      </c>
      <c r="AR134" s="152">
        <v>75055</v>
      </c>
      <c r="AS134" s="153">
        <f>RANK(AR134,$AR$17:$AR$153)</f>
        <v>72</v>
      </c>
      <c r="AT134" s="152">
        <v>80203</v>
      </c>
      <c r="AU134" s="153">
        <f>RANK(AT134,$AT$17:$AT$153)</f>
        <v>76</v>
      </c>
      <c r="AV134" s="152">
        <v>92354</v>
      </c>
      <c r="AW134" s="153">
        <f>RANK(AV134,$AV$17:$AV$153)</f>
        <v>69</v>
      </c>
      <c r="AX134" s="152">
        <v>99346</v>
      </c>
      <c r="AY134" s="153">
        <f>RANK(AX134,$AX$17:$AX$153)</f>
        <v>71</v>
      </c>
      <c r="AZ134" s="152">
        <v>104928</v>
      </c>
      <c r="BA134" s="153">
        <f>RANK(AZ134,$AZ$17:$AZ$153)</f>
        <v>68</v>
      </c>
      <c r="BB134" s="152">
        <v>120150</v>
      </c>
      <c r="BC134" s="153">
        <f>RANK(BB134,$BB$17:$BB$153)</f>
        <v>61</v>
      </c>
      <c r="BD134" s="152">
        <v>108237</v>
      </c>
      <c r="BE134" s="153">
        <f>RANK(BD134,$BD$17:$BD$153)</f>
        <v>67</v>
      </c>
      <c r="BF134" s="152">
        <v>121898</v>
      </c>
      <c r="BG134" s="153">
        <f>RANK(BF134,$BF$17:$BF$153)</f>
        <v>59</v>
      </c>
      <c r="BH134" s="152">
        <v>124277</v>
      </c>
      <c r="BI134" s="153">
        <f>RANK(BH134,$BH$17:$BH$153)</f>
        <v>59</v>
      </c>
      <c r="BJ134" s="152">
        <v>157621</v>
      </c>
      <c r="BK134" s="153">
        <f>RANK(BJ134,$BJ$17:$BJ$153)</f>
        <v>61</v>
      </c>
      <c r="BL134" s="175">
        <v>173125</v>
      </c>
      <c r="BM134" s="153">
        <f>RANK(BL134,$BL$17:$BL$153)</f>
        <v>57</v>
      </c>
      <c r="BN134" s="249">
        <v>160673.20000000001</v>
      </c>
      <c r="BO134" s="153">
        <f>RANK(BN134,$BN$17:$BN$153)</f>
        <v>56</v>
      </c>
      <c r="BP134" s="249">
        <v>145670.39999999999</v>
      </c>
      <c r="BQ134" s="153">
        <f>RANK(BP134,$BP$17:$BP$153)</f>
        <v>60</v>
      </c>
      <c r="BR134" s="261">
        <v>139010.6</v>
      </c>
      <c r="BS134" s="153">
        <f>RANK(BR134,$BR$17:$BR$153)</f>
        <v>59</v>
      </c>
      <c r="BT134" s="261">
        <v>132231.6</v>
      </c>
      <c r="BU134" s="153">
        <f>RANK(BT134,$BT$17:$BT$153)</f>
        <v>59</v>
      </c>
    </row>
    <row r="135" spans="1:73">
      <c r="A135" s="219" t="s">
        <v>116</v>
      </c>
      <c r="B135" s="151" t="s">
        <v>291</v>
      </c>
      <c r="C135" s="151" t="s">
        <v>358</v>
      </c>
      <c r="D135" s="152"/>
      <c r="E135" s="153" t="e">
        <f>RANK(D135,$D$17:$D$153)</f>
        <v>#N/A</v>
      </c>
      <c r="F135" s="152"/>
      <c r="G135" s="153" t="e">
        <f>RANK(F135,$F$17:$F$153)</f>
        <v>#N/A</v>
      </c>
      <c r="H135" s="152"/>
      <c r="I135" s="153" t="e">
        <f>RANK(H135,$H$17:$H$153)</f>
        <v>#N/A</v>
      </c>
      <c r="J135" s="152"/>
      <c r="K135" s="153" t="e">
        <f>RANK(J135,$J$17:$J$153)</f>
        <v>#N/A</v>
      </c>
      <c r="L135" s="152"/>
      <c r="M135" s="153" t="e">
        <f>RANK(L135,$L$17:$L$153)</f>
        <v>#N/A</v>
      </c>
      <c r="N135" s="152">
        <v>48872</v>
      </c>
      <c r="O135" s="153">
        <f>RANK(N135,$N$17:$N$153)</f>
        <v>38</v>
      </c>
      <c r="P135" s="152">
        <v>59854</v>
      </c>
      <c r="Q135" s="153">
        <f>RANK(P135,$P$17:$P$153)</f>
        <v>28</v>
      </c>
      <c r="R135" s="152">
        <v>69454</v>
      </c>
      <c r="S135" s="153">
        <f>RANK(R135,$R$17:$R$153)</f>
        <v>29</v>
      </c>
      <c r="T135" s="152">
        <v>74577</v>
      </c>
      <c r="U135" s="153">
        <f>RANK(T135,$T$17:$T$153)</f>
        <v>29</v>
      </c>
      <c r="V135" s="152">
        <v>57605</v>
      </c>
      <c r="W135" s="153">
        <f>RANK(V135,$V$17:$V$153)</f>
        <v>48</v>
      </c>
      <c r="X135" s="152">
        <v>50025</v>
      </c>
      <c r="Y135" s="153">
        <f>RANK(X135,$X$17:$X$153)</f>
        <v>56</v>
      </c>
      <c r="Z135" s="152">
        <v>50167</v>
      </c>
      <c r="AA135" s="153">
        <f>RANK(Z135,$Z$17:$Z$153)</f>
        <v>64</v>
      </c>
      <c r="AB135" s="152">
        <v>63586</v>
      </c>
      <c r="AC135" s="153">
        <f>RANK(AB135,$AB$17:$AB$153)</f>
        <v>52</v>
      </c>
      <c r="AD135" s="152">
        <v>74865</v>
      </c>
      <c r="AE135" s="153">
        <f>RANK(AD135,$AD$17:$AD$153)</f>
        <v>46</v>
      </c>
      <c r="AF135" s="152">
        <v>66468</v>
      </c>
      <c r="AG135" s="153">
        <f>RANK(AF135,$AF$17:$AF$153)</f>
        <v>54</v>
      </c>
      <c r="AH135" s="152">
        <v>80327</v>
      </c>
      <c r="AI135" s="153">
        <f>RANK(AH135,$AH$17:$AH$153)</f>
        <v>47</v>
      </c>
      <c r="AJ135" s="152">
        <v>97078</v>
      </c>
      <c r="AK135" s="153">
        <f>RANK(AJ135,$AJ$17:$AJ$153)</f>
        <v>33</v>
      </c>
      <c r="AL135" s="152">
        <v>98277</v>
      </c>
      <c r="AM135" s="153">
        <f>RANK(AL135,$AL$17:$AL$153)</f>
        <v>40</v>
      </c>
      <c r="AN135" s="152">
        <v>86367</v>
      </c>
      <c r="AO135" s="153">
        <f>RANK(AN135,$AN$17:$AN$153)</f>
        <v>52</v>
      </c>
      <c r="AP135" s="152">
        <v>91867</v>
      </c>
      <c r="AQ135" s="153">
        <f>RANK(AP135,$AP$17:$AP$153)</f>
        <v>56</v>
      </c>
      <c r="AR135" s="152">
        <v>88258</v>
      </c>
      <c r="AS135" s="153">
        <f>RANK(AR135,$AR$17:$AR$153)</f>
        <v>62</v>
      </c>
      <c r="AT135" s="152">
        <v>95686</v>
      </c>
      <c r="AU135" s="153">
        <f>RANK(AT135,$AT$17:$AT$153)</f>
        <v>63</v>
      </c>
      <c r="AV135" s="152">
        <v>131445</v>
      </c>
      <c r="AW135" s="153">
        <f>RANK(AV135,$AV$17:$AV$153)</f>
        <v>53</v>
      </c>
      <c r="AX135" s="152">
        <v>107721</v>
      </c>
      <c r="AY135" s="153">
        <f>RANK(AX135,$AX$17:$AX$153)</f>
        <v>64</v>
      </c>
      <c r="AZ135" s="152">
        <v>114116</v>
      </c>
      <c r="BA135" s="153">
        <f>RANK(AZ135,$AZ$17:$AZ$153)</f>
        <v>57</v>
      </c>
      <c r="BB135" s="152">
        <v>77542</v>
      </c>
      <c r="BC135" s="153">
        <f>RANK(BB135,$BB$17:$BB$153)</f>
        <v>93</v>
      </c>
      <c r="BD135" s="152">
        <v>94733</v>
      </c>
      <c r="BE135" s="153">
        <f>RANK(BD135,$BD$17:$BD$153)</f>
        <v>76</v>
      </c>
      <c r="BF135" s="152">
        <v>103781</v>
      </c>
      <c r="BG135" s="153">
        <f>RANK(BF135,$BF$17:$BF$153)</f>
        <v>67</v>
      </c>
      <c r="BH135" s="152">
        <v>98292</v>
      </c>
      <c r="BI135" s="153">
        <f>RANK(BH135,$BH$17:$BH$153)</f>
        <v>75</v>
      </c>
      <c r="BJ135" s="152">
        <v>118776</v>
      </c>
      <c r="BK135" s="153">
        <f>RANK(BJ135,$BJ$17:$BJ$153)</f>
        <v>79</v>
      </c>
      <c r="BL135" s="175">
        <v>132144.70000000001</v>
      </c>
      <c r="BM135" s="153">
        <f>RANK(BL135,$BL$17:$BL$153)</f>
        <v>64</v>
      </c>
      <c r="BN135" s="249">
        <v>125051.4</v>
      </c>
      <c r="BO135" s="153">
        <f>RANK(BN135,$BN$17:$BN$153)</f>
        <v>63</v>
      </c>
      <c r="BP135" s="249">
        <v>114130.7</v>
      </c>
      <c r="BQ135" s="153">
        <f>RANK(BP135,$BP$17:$BP$153)</f>
        <v>67</v>
      </c>
      <c r="BR135" s="261">
        <v>136323.29999999999</v>
      </c>
      <c r="BS135" s="153">
        <f>RANK(BR135,$BR$17:$BR$153)</f>
        <v>60</v>
      </c>
      <c r="BT135" s="261">
        <v>121272.6</v>
      </c>
      <c r="BU135" s="153">
        <f>RANK(BT135,$BT$17:$BT$153)</f>
        <v>62</v>
      </c>
    </row>
    <row r="136" spans="1:73">
      <c r="A136" s="219" t="s">
        <v>132</v>
      </c>
      <c r="B136" s="151" t="s">
        <v>291</v>
      </c>
      <c r="C136" s="151" t="s">
        <v>358</v>
      </c>
      <c r="D136" s="152"/>
      <c r="E136" s="153" t="e">
        <f>RANK(D136,$D$17:$D$153)</f>
        <v>#N/A</v>
      </c>
      <c r="F136" s="152"/>
      <c r="G136" s="153" t="e">
        <f>RANK(F136,$F$17:$F$153)</f>
        <v>#N/A</v>
      </c>
      <c r="H136" s="152"/>
      <c r="I136" s="153" t="e">
        <f>RANK(H136,$H$17:$H$153)</f>
        <v>#N/A</v>
      </c>
      <c r="J136" s="152"/>
      <c r="K136" s="153" t="e">
        <f>RANK(J136,$J$17:$J$153)</f>
        <v>#N/A</v>
      </c>
      <c r="L136" s="152"/>
      <c r="M136" s="153" t="e">
        <f>RANK(L136,$L$17:$L$153)</f>
        <v>#N/A</v>
      </c>
      <c r="N136" s="152">
        <v>16380</v>
      </c>
      <c r="O136" s="153">
        <f>RANK(N136,$N$17:$N$153)</f>
        <v>101</v>
      </c>
      <c r="P136" s="152">
        <v>19306</v>
      </c>
      <c r="Q136" s="153">
        <f>RANK(P136,$P$17:$P$153)</f>
        <v>92</v>
      </c>
      <c r="R136" s="152">
        <v>21489</v>
      </c>
      <c r="S136" s="153">
        <f>RANK(R136,$R$17:$R$153)</f>
        <v>91</v>
      </c>
      <c r="T136" s="152">
        <v>24095</v>
      </c>
      <c r="U136" s="153">
        <f>RANK(T136,$T$17:$T$153)</f>
        <v>91</v>
      </c>
      <c r="V136" s="152">
        <v>24065</v>
      </c>
      <c r="W136" s="153">
        <f>RANK(V136,$V$17:$V$153)</f>
        <v>94</v>
      </c>
      <c r="X136" s="152">
        <v>31409</v>
      </c>
      <c r="Y136" s="153">
        <f>RANK(X136,$X$17:$X$153)</f>
        <v>83</v>
      </c>
      <c r="Z136" s="152">
        <v>36042</v>
      </c>
      <c r="AA136" s="153">
        <f>RANK(Z136,$Z$17:$Z$153)</f>
        <v>87</v>
      </c>
      <c r="AB136" s="152">
        <v>40035</v>
      </c>
      <c r="AC136" s="153">
        <f>RANK(AB136,$AB$17:$AB$153)</f>
        <v>82</v>
      </c>
      <c r="AD136" s="152">
        <v>41349</v>
      </c>
      <c r="AE136" s="153">
        <f>RANK(AD136,$AD$17:$AD$153)</f>
        <v>82</v>
      </c>
      <c r="AF136" s="152">
        <v>40051</v>
      </c>
      <c r="AG136" s="153">
        <f>RANK(AF136,$AF$17:$AF$153)</f>
        <v>90</v>
      </c>
      <c r="AH136" s="152">
        <v>40684</v>
      </c>
      <c r="AI136" s="153">
        <f>RANK(AH136,$AH$17:$AH$153)</f>
        <v>86</v>
      </c>
      <c r="AJ136" s="152">
        <v>44900</v>
      </c>
      <c r="AK136" s="153">
        <f>RANK(AJ136,$AJ$17:$AJ$153)</f>
        <v>82</v>
      </c>
      <c r="AL136" s="152">
        <v>45771</v>
      </c>
      <c r="AM136" s="153">
        <f>RANK(AL136,$AL$17:$AL$153)</f>
        <v>87</v>
      </c>
      <c r="AN136" s="152">
        <v>43893</v>
      </c>
      <c r="AO136" s="153">
        <f>RANK(AN136,$AN$17:$AN$153)</f>
        <v>93</v>
      </c>
      <c r="AP136" s="152">
        <v>54321</v>
      </c>
      <c r="AQ136" s="153">
        <f>RANK(AP136,$AP$17:$AP$153)</f>
        <v>84</v>
      </c>
      <c r="AR136" s="152">
        <v>64884</v>
      </c>
      <c r="AS136" s="153">
        <f>RANK(AR136,$AR$17:$AR$153)</f>
        <v>83</v>
      </c>
      <c r="AT136" s="152">
        <v>74132</v>
      </c>
      <c r="AU136" s="153">
        <f>RANK(AT136,$AT$17:$AT$153)</f>
        <v>84</v>
      </c>
      <c r="AV136" s="152">
        <v>86096</v>
      </c>
      <c r="AW136" s="153">
        <f>RANK(AV136,$AV$17:$AV$153)</f>
        <v>76</v>
      </c>
      <c r="AX136" s="152">
        <v>96011</v>
      </c>
      <c r="AY136" s="153">
        <f>RANK(AX136,$AX$17:$AX$153)</f>
        <v>73</v>
      </c>
      <c r="AZ136" s="152">
        <v>97339</v>
      </c>
      <c r="BA136" s="153">
        <f>RANK(AZ136,$AZ$17:$AZ$153)</f>
        <v>74</v>
      </c>
      <c r="BB136" s="152">
        <v>101366</v>
      </c>
      <c r="BC136" s="153">
        <f>RANK(BB136,$BB$17:$BB$153)</f>
        <v>71</v>
      </c>
      <c r="BD136" s="152">
        <v>96747</v>
      </c>
      <c r="BE136" s="153">
        <f>RANK(BD136,$BD$17:$BD$153)</f>
        <v>74</v>
      </c>
      <c r="BF136" s="152">
        <v>99116</v>
      </c>
      <c r="BG136" s="153">
        <f>RANK(BF136,$BF$17:$BF$153)</f>
        <v>72</v>
      </c>
      <c r="BH136" s="152">
        <v>97316</v>
      </c>
      <c r="BI136" s="153">
        <f>RANK(BH136,$BH$17:$BH$153)</f>
        <v>78</v>
      </c>
      <c r="BJ136" s="152">
        <v>126070</v>
      </c>
      <c r="BK136" s="153">
        <f>RANK(BJ136,$BJ$17:$BJ$153)</f>
        <v>75</v>
      </c>
      <c r="BL136" s="175">
        <v>116691.2</v>
      </c>
      <c r="BM136" s="153">
        <f>RANK(BL136,$BL$17:$BL$153)</f>
        <v>74</v>
      </c>
      <c r="BN136" s="249">
        <v>98036.800000000003</v>
      </c>
      <c r="BO136" s="153">
        <f>RANK(BN136,$BN$17:$BN$153)</f>
        <v>81</v>
      </c>
      <c r="BP136" s="249">
        <v>94755.8</v>
      </c>
      <c r="BQ136" s="153">
        <f>RANK(BP136,$BP$17:$BP$153)</f>
        <v>79</v>
      </c>
      <c r="BR136" s="261">
        <v>101874.6</v>
      </c>
      <c r="BS136" s="153">
        <f>RANK(BR136,$BR$17:$BR$153)</f>
        <v>69</v>
      </c>
      <c r="BT136" s="261">
        <v>110153.7</v>
      </c>
      <c r="BU136" s="153">
        <f>RANK(BT136,$BT$17:$BT$153)</f>
        <v>67</v>
      </c>
    </row>
    <row r="137" spans="1:73">
      <c r="A137" s="219" t="s">
        <v>129</v>
      </c>
      <c r="B137" s="151" t="s">
        <v>291</v>
      </c>
      <c r="C137" s="151" t="s">
        <v>358</v>
      </c>
      <c r="D137" s="152"/>
      <c r="E137" s="153" t="e">
        <f>RANK(D137,$D$17:$D$153)</f>
        <v>#N/A</v>
      </c>
      <c r="F137" s="152"/>
      <c r="G137" s="153" t="e">
        <f>RANK(F137,$F$17:$F$153)</f>
        <v>#N/A</v>
      </c>
      <c r="H137" s="152"/>
      <c r="I137" s="153" t="e">
        <f>RANK(H137,$H$17:$H$153)</f>
        <v>#N/A</v>
      </c>
      <c r="J137" s="152"/>
      <c r="K137" s="153" t="e">
        <f>RANK(J137,$J$17:$J$153)</f>
        <v>#N/A</v>
      </c>
      <c r="L137" s="152"/>
      <c r="M137" s="153" t="e">
        <f>RANK(L137,$L$17:$L$153)</f>
        <v>#N/A</v>
      </c>
      <c r="N137" s="152">
        <v>31392</v>
      </c>
      <c r="O137" s="153">
        <f>RANK(N137,$N$17:$N$153)</f>
        <v>62</v>
      </c>
      <c r="P137" s="152">
        <v>36300</v>
      </c>
      <c r="Q137" s="153">
        <f>RANK(P137,$P$17:$P$153)</f>
        <v>56</v>
      </c>
      <c r="R137" s="152">
        <v>34711</v>
      </c>
      <c r="S137" s="153">
        <f>RANK(R137,$R$17:$R$153)</f>
        <v>65</v>
      </c>
      <c r="T137" s="152">
        <v>35285</v>
      </c>
      <c r="U137" s="153">
        <f>RANK(T137,$T$17:$T$153)</f>
        <v>66</v>
      </c>
      <c r="V137" s="152">
        <v>67289</v>
      </c>
      <c r="W137" s="153">
        <f>RANK(V137,$V$17:$V$153)</f>
        <v>37</v>
      </c>
      <c r="X137" s="152">
        <v>50751</v>
      </c>
      <c r="Y137" s="153">
        <f>RANK(X137,$X$17:$X$153)</f>
        <v>53</v>
      </c>
      <c r="Z137" s="152">
        <v>50891</v>
      </c>
      <c r="AA137" s="153">
        <f>RANK(Z137,$Z$17:$Z$153)</f>
        <v>61</v>
      </c>
      <c r="AB137" s="152">
        <v>72601</v>
      </c>
      <c r="AC137" s="153">
        <f>RANK(AB137,$AB$17:$AB$153)</f>
        <v>45</v>
      </c>
      <c r="AD137" s="152">
        <v>61399</v>
      </c>
      <c r="AE137" s="153">
        <f>RANK(AD137,$AD$17:$AD$153)</f>
        <v>55</v>
      </c>
      <c r="AF137" s="152">
        <v>66791</v>
      </c>
      <c r="AG137" s="153">
        <f>RANK(AF137,$AF$17:$AF$153)</f>
        <v>53</v>
      </c>
      <c r="AH137" s="152">
        <v>67124</v>
      </c>
      <c r="AI137" s="153">
        <f>RANK(AH137,$AH$17:$AH$153)</f>
        <v>57</v>
      </c>
      <c r="AJ137" s="152">
        <v>57968</v>
      </c>
      <c r="AK137" s="153">
        <f>RANK(AJ137,$AJ$17:$AJ$153)</f>
        <v>65</v>
      </c>
      <c r="AL137" s="152">
        <v>55476</v>
      </c>
      <c r="AM137" s="153">
        <f>RANK(AL137,$AL$17:$AL$153)</f>
        <v>75</v>
      </c>
      <c r="AN137" s="152">
        <v>50211</v>
      </c>
      <c r="AO137" s="153">
        <f>RANK(AN137,$AN$17:$AN$153)</f>
        <v>84</v>
      </c>
      <c r="AP137" s="152">
        <v>58737</v>
      </c>
      <c r="AQ137" s="153">
        <f>RANK(AP137,$AP$17:$AP$153)</f>
        <v>83</v>
      </c>
      <c r="AR137" s="152">
        <v>56569</v>
      </c>
      <c r="AS137" s="153">
        <f>RANK(AR137,$AR$17:$AR$153)</f>
        <v>93</v>
      </c>
      <c r="AT137" s="152">
        <v>63183</v>
      </c>
      <c r="AU137" s="153">
        <f>RANK(AT137,$AT$17:$AT$153)</f>
        <v>98</v>
      </c>
      <c r="AV137" s="152">
        <v>64503</v>
      </c>
      <c r="AW137" s="153">
        <f>RANK(AV137,$AV$17:$AV$153)</f>
        <v>99</v>
      </c>
      <c r="AX137" s="152">
        <v>68463</v>
      </c>
      <c r="AY137" s="153">
        <f>RANK(AX137,$AX$17:$AX$153)</f>
        <v>101</v>
      </c>
      <c r="AZ137" s="152">
        <v>69626</v>
      </c>
      <c r="BA137" s="153">
        <f>RANK(AZ137,$AZ$17:$AZ$153)</f>
        <v>98</v>
      </c>
      <c r="BB137" s="152">
        <v>65836</v>
      </c>
      <c r="BC137" s="153">
        <f>RANK(BB137,$BB$17:$BB$153)</f>
        <v>107</v>
      </c>
      <c r="BD137" s="152">
        <v>59343</v>
      </c>
      <c r="BE137" s="153">
        <f>RANK(BD137,$BD$17:$BD$153)</f>
        <v>110</v>
      </c>
      <c r="BF137" s="152">
        <v>70770</v>
      </c>
      <c r="BG137" s="153">
        <f>RANK(BF137,$BF$17:$BF$153)</f>
        <v>103</v>
      </c>
      <c r="BH137" s="152">
        <v>97478</v>
      </c>
      <c r="BI137" s="153">
        <f>RANK(BH137,$BH$17:$BH$153)</f>
        <v>77</v>
      </c>
      <c r="BJ137" s="152">
        <v>102181</v>
      </c>
      <c r="BK137" s="153">
        <f>RANK(BJ137,$BJ$17:$BJ$153)</f>
        <v>95</v>
      </c>
      <c r="BL137" s="175">
        <v>101691</v>
      </c>
      <c r="BM137" s="153">
        <f>RANK(BL137,$BL$17:$BL$153)</f>
        <v>87</v>
      </c>
      <c r="BN137" s="249">
        <v>107762.3</v>
      </c>
      <c r="BO137" s="153">
        <f>RANK(BN137,$BN$17:$BN$153)</f>
        <v>71</v>
      </c>
      <c r="BP137" s="249">
        <v>105363.8</v>
      </c>
      <c r="BQ137" s="153">
        <f>RANK(BP137,$BP$17:$BP$153)</f>
        <v>69</v>
      </c>
      <c r="BR137" s="261">
        <v>97837.1</v>
      </c>
      <c r="BS137" s="153">
        <f>RANK(BR137,$BR$17:$BR$153)</f>
        <v>71</v>
      </c>
      <c r="BT137" s="261">
        <v>100943.7</v>
      </c>
      <c r="BU137" s="153">
        <f>RANK(BT137,$BT$17:$BT$153)</f>
        <v>70</v>
      </c>
    </row>
    <row r="138" spans="1:73">
      <c r="A138" s="219" t="s">
        <v>131</v>
      </c>
      <c r="B138" s="151" t="s">
        <v>291</v>
      </c>
      <c r="C138" s="151" t="s">
        <v>358</v>
      </c>
      <c r="D138" s="152"/>
      <c r="E138" s="153" t="e">
        <f>RANK(D138,$D$17:$D$153)</f>
        <v>#N/A</v>
      </c>
      <c r="F138" s="152"/>
      <c r="G138" s="153" t="e">
        <f>RANK(F138,$F$17:$F$153)</f>
        <v>#N/A</v>
      </c>
      <c r="H138" s="152"/>
      <c r="I138" s="153" t="e">
        <f>RANK(H138,$H$17:$H$153)</f>
        <v>#N/A</v>
      </c>
      <c r="J138" s="152"/>
      <c r="K138" s="153" t="e">
        <f>RANK(J138,$J$17:$J$153)</f>
        <v>#N/A</v>
      </c>
      <c r="L138" s="152"/>
      <c r="M138" s="153" t="e">
        <f>RANK(L138,$L$17:$L$153)</f>
        <v>#N/A</v>
      </c>
      <c r="N138" s="152">
        <v>32805</v>
      </c>
      <c r="O138" s="153">
        <f>RANK(N138,$N$17:$N$153)</f>
        <v>60</v>
      </c>
      <c r="P138" s="152">
        <v>32604</v>
      </c>
      <c r="Q138" s="153">
        <f>RANK(P138,$P$17:$P$153)</f>
        <v>62</v>
      </c>
      <c r="R138" s="152">
        <v>38806</v>
      </c>
      <c r="S138" s="153">
        <f>RANK(R138,$R$17:$R$153)</f>
        <v>57</v>
      </c>
      <c r="T138" s="152">
        <v>38167</v>
      </c>
      <c r="U138" s="153">
        <f>RANK(T138,$T$17:$T$153)</f>
        <v>61</v>
      </c>
      <c r="V138" s="152">
        <v>39761</v>
      </c>
      <c r="W138" s="153">
        <f>RANK(V138,$V$17:$V$153)</f>
        <v>69</v>
      </c>
      <c r="X138" s="152">
        <v>43589</v>
      </c>
      <c r="Y138" s="153">
        <f>RANK(X138,$X$17:$X$153)</f>
        <v>66</v>
      </c>
      <c r="Z138" s="152">
        <v>42860</v>
      </c>
      <c r="AA138" s="153">
        <f>RANK(Z138,$Z$17:$Z$153)</f>
        <v>76</v>
      </c>
      <c r="AB138" s="152">
        <v>43477</v>
      </c>
      <c r="AC138" s="153">
        <f>RANK(AB138,$AB$17:$AB$153)</f>
        <v>75</v>
      </c>
      <c r="AD138" s="152">
        <v>43027</v>
      </c>
      <c r="AE138" s="153">
        <f>RANK(AD138,$AD$17:$AD$153)</f>
        <v>78</v>
      </c>
      <c r="AF138" s="152">
        <v>44821</v>
      </c>
      <c r="AG138" s="153">
        <f>RANK(AF138,$AF$17:$AF$153)</f>
        <v>85</v>
      </c>
      <c r="AH138" s="152">
        <v>46956</v>
      </c>
      <c r="AI138" s="153">
        <f>RANK(AH138,$AH$17:$AH$153)</f>
        <v>79</v>
      </c>
      <c r="AJ138" s="152">
        <v>43725</v>
      </c>
      <c r="AK138" s="153">
        <f>RANK(AJ138,$AJ$17:$AJ$153)</f>
        <v>86</v>
      </c>
      <c r="AL138" s="152">
        <v>48255</v>
      </c>
      <c r="AM138" s="153">
        <f>RANK(AL138,$AL$17:$AL$153)</f>
        <v>83</v>
      </c>
      <c r="AN138" s="152">
        <v>46921</v>
      </c>
      <c r="AO138" s="153">
        <f>RANK(AN138,$AN$17:$AN$153)</f>
        <v>88</v>
      </c>
      <c r="AP138" s="152">
        <v>51801</v>
      </c>
      <c r="AQ138" s="153">
        <f>RANK(AP138,$AP$17:$AP$153)</f>
        <v>90</v>
      </c>
      <c r="AR138" s="152">
        <v>65653</v>
      </c>
      <c r="AS138" s="153">
        <f>RANK(AR138,$AR$17:$AR$153)</f>
        <v>81</v>
      </c>
      <c r="AT138" s="152">
        <v>79483</v>
      </c>
      <c r="AU138" s="153">
        <f>RANK(AT138,$AT$17:$AT$153)</f>
        <v>77</v>
      </c>
      <c r="AV138" s="152">
        <v>91613</v>
      </c>
      <c r="AW138" s="153">
        <f>RANK(AV138,$AV$17:$AV$153)</f>
        <v>71</v>
      </c>
      <c r="AX138" s="152">
        <v>110054</v>
      </c>
      <c r="AY138" s="153">
        <f>RANK(AX138,$AX$17:$AX$153)</f>
        <v>63</v>
      </c>
      <c r="AZ138" s="152">
        <v>109772</v>
      </c>
      <c r="BA138" s="153">
        <f>RANK(AZ138,$AZ$17:$AZ$153)</f>
        <v>61</v>
      </c>
      <c r="BB138" s="152">
        <v>112792</v>
      </c>
      <c r="BC138" s="153">
        <f>RANK(BB138,$BB$17:$BB$153)</f>
        <v>66</v>
      </c>
      <c r="BD138" s="152">
        <v>109717</v>
      </c>
      <c r="BE138" s="153">
        <f>RANK(BD138,$BD$17:$BD$153)</f>
        <v>66</v>
      </c>
      <c r="BF138" s="152">
        <v>102501</v>
      </c>
      <c r="BG138" s="153">
        <f>RANK(BF138,$BF$17:$BF$153)</f>
        <v>68</v>
      </c>
      <c r="BH138" s="152">
        <v>105821</v>
      </c>
      <c r="BI138" s="153">
        <f>RANK(BH138,$BH$17:$BH$153)</f>
        <v>70</v>
      </c>
      <c r="BJ138" s="152">
        <v>122864</v>
      </c>
      <c r="BK138" s="153">
        <f>RANK(BJ138,$BJ$17:$BJ$153)</f>
        <v>76</v>
      </c>
      <c r="BL138" s="175">
        <v>117226.9</v>
      </c>
      <c r="BM138" s="153">
        <f>RANK(BL138,$BL$17:$BL$153)</f>
        <v>73</v>
      </c>
      <c r="BN138" s="249">
        <v>105945.60000000001</v>
      </c>
      <c r="BO138" s="153">
        <f>RANK(BN138,$BN$17:$BN$153)</f>
        <v>72</v>
      </c>
      <c r="BP138" s="249">
        <v>98796.7</v>
      </c>
      <c r="BQ138" s="153">
        <f>RANK(BP138,$BP$17:$BP$153)</f>
        <v>73</v>
      </c>
      <c r="BR138" s="261">
        <v>97523.199999999997</v>
      </c>
      <c r="BS138" s="153">
        <f>RANK(BR138,$BR$17:$BR$153)</f>
        <v>72</v>
      </c>
      <c r="BT138" s="261">
        <v>98455.4</v>
      </c>
      <c r="BU138" s="153">
        <f>RANK(BT138,$BT$17:$BT$153)</f>
        <v>74</v>
      </c>
    </row>
    <row r="139" spans="1:73">
      <c r="A139" s="219" t="s">
        <v>136</v>
      </c>
      <c r="B139" s="151" t="s">
        <v>291</v>
      </c>
      <c r="C139" s="151" t="s">
        <v>358</v>
      </c>
      <c r="D139" s="152"/>
      <c r="E139" s="153" t="e">
        <f>RANK(D139,$D$17:$D$153)</f>
        <v>#N/A</v>
      </c>
      <c r="F139" s="152"/>
      <c r="G139" s="153" t="e">
        <f>RANK(F139,$F$17:$F$153)</f>
        <v>#N/A</v>
      </c>
      <c r="H139" s="152"/>
      <c r="I139" s="153" t="e">
        <f>RANK(H139,$H$17:$H$153)</f>
        <v>#N/A</v>
      </c>
      <c r="J139" s="152"/>
      <c r="K139" s="153" t="e">
        <f>RANK(J139,$J$17:$J$153)</f>
        <v>#N/A</v>
      </c>
      <c r="L139" s="152"/>
      <c r="M139" s="153" t="e">
        <f>RANK(L139,$L$17:$L$153)</f>
        <v>#N/A</v>
      </c>
      <c r="N139" s="152">
        <v>26079</v>
      </c>
      <c r="O139" s="153">
        <f>RANK(N139,$N$17:$N$153)</f>
        <v>71</v>
      </c>
      <c r="P139" s="152">
        <v>29987</v>
      </c>
      <c r="Q139" s="153">
        <f>RANK(P139,$P$17:$P$153)</f>
        <v>67</v>
      </c>
      <c r="R139" s="152">
        <v>27710</v>
      </c>
      <c r="S139" s="153">
        <f>RANK(R139,$R$17:$R$153)</f>
        <v>74</v>
      </c>
      <c r="T139" s="152">
        <v>31367</v>
      </c>
      <c r="U139" s="153">
        <f>RANK(T139,$T$17:$T$153)</f>
        <v>75</v>
      </c>
      <c r="V139" s="152">
        <v>33000</v>
      </c>
      <c r="W139" s="153">
        <f>RANK(V139,$V$17:$V$153)</f>
        <v>81</v>
      </c>
      <c r="X139" s="152">
        <v>33342</v>
      </c>
      <c r="Y139" s="153">
        <f>RANK(X139,$X$17:$X$153)</f>
        <v>80</v>
      </c>
      <c r="Z139" s="152">
        <v>36015</v>
      </c>
      <c r="AA139" s="153">
        <f>RANK(Z139,$Z$17:$Z$153)</f>
        <v>88</v>
      </c>
      <c r="AB139" s="152">
        <v>35819</v>
      </c>
      <c r="AC139" s="153">
        <f>RANK(AB139,$AB$17:$AB$153)</f>
        <v>91</v>
      </c>
      <c r="AD139" s="152">
        <v>34483</v>
      </c>
      <c r="AE139" s="153">
        <f>RANK(AD139,$AD$17:$AD$153)</f>
        <v>95</v>
      </c>
      <c r="AF139" s="152">
        <v>36998</v>
      </c>
      <c r="AG139" s="153">
        <f>RANK(AF139,$AF$17:$AF$153)</f>
        <v>96</v>
      </c>
      <c r="AH139" s="152">
        <v>42065</v>
      </c>
      <c r="AI139" s="153">
        <f>RANK(AH139,$AH$17:$AH$153)</f>
        <v>84</v>
      </c>
      <c r="AJ139" s="152">
        <v>40026</v>
      </c>
      <c r="AK139" s="153">
        <f>RANK(AJ139,$AJ$17:$AJ$153)</f>
        <v>93</v>
      </c>
      <c r="AL139" s="152">
        <v>44119</v>
      </c>
      <c r="AM139" s="153">
        <f>RANK(AL139,$AL$17:$AL$153)</f>
        <v>88</v>
      </c>
      <c r="AN139" s="152">
        <v>40398</v>
      </c>
      <c r="AO139" s="153">
        <f>RANK(AN139,$AN$17:$AN$153)</f>
        <v>100</v>
      </c>
      <c r="AP139" s="152">
        <v>44042</v>
      </c>
      <c r="AQ139" s="153">
        <f>RANK(AP139,$AP$17:$AP$153)</f>
        <v>102</v>
      </c>
      <c r="AR139" s="152">
        <v>57283</v>
      </c>
      <c r="AS139" s="153">
        <f>RANK(AR139,$AR$17:$AR$153)</f>
        <v>92</v>
      </c>
      <c r="AT139" s="152">
        <v>65207</v>
      </c>
      <c r="AU139" s="153">
        <f>RANK(AT139,$AT$17:$AT$153)</f>
        <v>97</v>
      </c>
      <c r="AV139" s="152">
        <v>72569</v>
      </c>
      <c r="AW139" s="153">
        <f>RANK(AV139,$AV$17:$AV$153)</f>
        <v>92</v>
      </c>
      <c r="AX139" s="152">
        <v>82991</v>
      </c>
      <c r="AY139" s="153">
        <f>RANK(AX139,$AX$17:$AX$153)</f>
        <v>86</v>
      </c>
      <c r="AZ139" s="152">
        <v>83241</v>
      </c>
      <c r="BA139" s="153">
        <f>RANK(AZ139,$AZ$17:$AZ$153)</f>
        <v>85</v>
      </c>
      <c r="BB139" s="152">
        <v>77184</v>
      </c>
      <c r="BC139" s="153">
        <f>RANK(BB139,$BB$17:$BB$153)</f>
        <v>94</v>
      </c>
      <c r="BD139" s="152">
        <v>88722</v>
      </c>
      <c r="BE139" s="153">
        <f>RANK(BD139,$BD$17:$BD$153)</f>
        <v>81</v>
      </c>
      <c r="BF139" s="152">
        <v>92839</v>
      </c>
      <c r="BG139" s="153">
        <f>RANK(BF139,$BF$17:$BF$153)</f>
        <v>78</v>
      </c>
      <c r="BH139" s="152">
        <v>90641</v>
      </c>
      <c r="BI139" s="153">
        <f>RANK(BH139,$BH$17:$BH$153)</f>
        <v>87</v>
      </c>
      <c r="BJ139" s="152">
        <v>118784</v>
      </c>
      <c r="BK139" s="153">
        <f>RANK(BJ139,$BJ$17:$BJ$153)</f>
        <v>78</v>
      </c>
      <c r="BL139" s="175">
        <v>111234.2</v>
      </c>
      <c r="BM139" s="153">
        <f>RANK(BL139,$BL$17:$BL$153)</f>
        <v>77</v>
      </c>
      <c r="BN139" s="249">
        <v>100395.1</v>
      </c>
      <c r="BO139" s="153">
        <f>RANK(BN139,$BN$17:$BN$153)</f>
        <v>78</v>
      </c>
      <c r="BP139" s="249">
        <v>95063.6</v>
      </c>
      <c r="BQ139" s="153">
        <f>RANK(BP139,$BP$17:$BP$153)</f>
        <v>77</v>
      </c>
      <c r="BR139" s="261">
        <v>89596.7</v>
      </c>
      <c r="BS139" s="153">
        <f>RANK(BR139,$BR$17:$BR$153)</f>
        <v>77</v>
      </c>
      <c r="BT139" s="261">
        <v>96239.1</v>
      </c>
      <c r="BU139" s="153">
        <f>RANK(BT139,$BT$17:$BT$153)</f>
        <v>76</v>
      </c>
    </row>
    <row r="140" spans="1:73">
      <c r="A140" s="219" t="s">
        <v>246</v>
      </c>
      <c r="B140" s="151" t="s">
        <v>291</v>
      </c>
      <c r="C140" s="151" t="s">
        <v>358</v>
      </c>
      <c r="D140" s="152"/>
      <c r="E140" s="153" t="e">
        <f>RANK(D140,$D$17:$D$153)</f>
        <v>#N/A</v>
      </c>
      <c r="F140" s="152"/>
      <c r="G140" s="153" t="e">
        <f>RANK(F140,$F$17:$F$153)</f>
        <v>#N/A</v>
      </c>
      <c r="H140" s="152"/>
      <c r="I140" s="153" t="e">
        <f>RANK(H140,$H$17:$H$153)</f>
        <v>#N/A</v>
      </c>
      <c r="J140" s="152"/>
      <c r="K140" s="153" t="e">
        <f>RANK(J140,$J$17:$J$153)</f>
        <v>#N/A</v>
      </c>
      <c r="L140" s="152"/>
      <c r="M140" s="153" t="e">
        <f>RANK(L140,$L$17:$L$153)</f>
        <v>#N/A</v>
      </c>
      <c r="N140" s="152">
        <v>35059</v>
      </c>
      <c r="O140" s="153">
        <f>RANK(N140,$N$17:$N$153)</f>
        <v>54</v>
      </c>
      <c r="P140" s="152">
        <v>36102</v>
      </c>
      <c r="Q140" s="153">
        <f>RANK(P140,$P$17:$P$153)</f>
        <v>57</v>
      </c>
      <c r="R140" s="152">
        <v>38014</v>
      </c>
      <c r="S140" s="153">
        <f>RANK(R140,$R$17:$R$153)</f>
        <v>59</v>
      </c>
      <c r="T140" s="152">
        <v>41905</v>
      </c>
      <c r="U140" s="153">
        <f>RANK(T140,$T$17:$T$153)</f>
        <v>56</v>
      </c>
      <c r="V140" s="152">
        <v>41251</v>
      </c>
      <c r="W140" s="153">
        <f>RANK(V140,$V$17:$V$153)</f>
        <v>66</v>
      </c>
      <c r="X140" s="152">
        <v>45868</v>
      </c>
      <c r="Y140" s="153">
        <f>RANK(X140,$X$17:$X$153)</f>
        <v>59</v>
      </c>
      <c r="Z140" s="152">
        <v>50403</v>
      </c>
      <c r="AA140" s="153">
        <f>RANK(Z140,$Z$17:$Z$153)</f>
        <v>62</v>
      </c>
      <c r="AB140" s="152">
        <v>57915</v>
      </c>
      <c r="AC140" s="153">
        <f>RANK(AB140,$AB$17:$AB$153)</f>
        <v>56</v>
      </c>
      <c r="AD140" s="152">
        <v>58590</v>
      </c>
      <c r="AE140" s="153">
        <f>RANK(AD140,$AD$17:$AD$153)</f>
        <v>59</v>
      </c>
      <c r="AF140" s="152">
        <v>61832</v>
      </c>
      <c r="AG140" s="153">
        <f>RANK(AF140,$AF$17:$AF$153)</f>
        <v>58</v>
      </c>
      <c r="AH140" s="152">
        <v>70047</v>
      </c>
      <c r="AI140" s="153">
        <f>RANK(AH140,$AH$17:$AH$153)</f>
        <v>55</v>
      </c>
      <c r="AJ140" s="152">
        <v>75718</v>
      </c>
      <c r="AK140" s="153">
        <f>RANK(AJ140,$AJ$17:$AJ$153)</f>
        <v>50</v>
      </c>
      <c r="AL140" s="152">
        <v>75920</v>
      </c>
      <c r="AM140" s="153">
        <f>RANK(AL140,$AL$17:$AL$153)</f>
        <v>54</v>
      </c>
      <c r="AN140" s="152">
        <v>77176</v>
      </c>
      <c r="AO140" s="153">
        <f>RANK(AN140,$AN$17:$AN$153)</f>
        <v>61</v>
      </c>
      <c r="AP140" s="152">
        <v>80538</v>
      </c>
      <c r="AQ140" s="153">
        <f>RANK(AP140,$AP$17:$AP$153)</f>
        <v>63</v>
      </c>
      <c r="AR140" s="152">
        <v>84496</v>
      </c>
      <c r="AS140" s="153">
        <f>RANK(AR140,$AR$17:$AR$153)</f>
        <v>69</v>
      </c>
      <c r="AT140" s="152">
        <v>97454</v>
      </c>
      <c r="AU140" s="153">
        <f>RANK(AT140,$AT$17:$AT$153)</f>
        <v>59</v>
      </c>
      <c r="AV140" s="152">
        <v>87534</v>
      </c>
      <c r="AW140" s="153">
        <f>RANK(AV140,$AV$17:$AV$153)</f>
        <v>74</v>
      </c>
      <c r="AX140" s="152">
        <v>101697</v>
      </c>
      <c r="AY140" s="153">
        <f>RANK(AX140,$AX$17:$AX$153)</f>
        <v>70</v>
      </c>
      <c r="AZ140" s="152">
        <v>105169</v>
      </c>
      <c r="BA140" s="153">
        <f>RANK(AZ140,$AZ$17:$AZ$153)</f>
        <v>66</v>
      </c>
      <c r="BB140" s="152">
        <v>97553</v>
      </c>
      <c r="BC140" s="153">
        <f>RANK(BB140,$BB$17:$BB$153)</f>
        <v>74</v>
      </c>
      <c r="BD140" s="152">
        <v>94042</v>
      </c>
      <c r="BE140" s="153">
        <f>RANK(BD140,$BD$17:$BD$153)</f>
        <v>77</v>
      </c>
      <c r="BF140" s="152">
        <v>88990</v>
      </c>
      <c r="BG140" s="153">
        <f>RANK(BF140,$BF$17:$BF$153)</f>
        <v>83</v>
      </c>
      <c r="BH140" s="152">
        <v>91272</v>
      </c>
      <c r="BI140" s="153">
        <f>RANK(BH140,$BH$17:$BH$153)</f>
        <v>86</v>
      </c>
      <c r="BJ140" s="152">
        <v>116524</v>
      </c>
      <c r="BK140" s="153">
        <f>RANK(BJ140,$BJ$17:$BJ$153)</f>
        <v>80</v>
      </c>
      <c r="BL140" s="175">
        <v>103577.9</v>
      </c>
      <c r="BM140" s="153">
        <f>RANK(BL140,$BL$17:$BL$153)</f>
        <v>85</v>
      </c>
      <c r="BN140" s="249">
        <v>91489.8</v>
      </c>
      <c r="BO140" s="153">
        <f>RANK(BN140,$BN$17:$BN$153)</f>
        <v>86</v>
      </c>
      <c r="BP140" s="249">
        <v>88972.4</v>
      </c>
      <c r="BQ140" s="153">
        <f>RANK(BP140,$BP$17:$BP$153)</f>
        <v>85</v>
      </c>
      <c r="BR140" s="261">
        <v>85834.1</v>
      </c>
      <c r="BS140" s="153">
        <f>RANK(BR140,$BR$17:$BR$153)</f>
        <v>81</v>
      </c>
      <c r="BT140" s="261">
        <v>90955.5</v>
      </c>
      <c r="BU140" s="153">
        <f>RANK(BT140,$BT$17:$BT$153)</f>
        <v>82</v>
      </c>
    </row>
    <row r="141" spans="1:73">
      <c r="A141" s="219" t="s">
        <v>143</v>
      </c>
      <c r="B141" s="151" t="s">
        <v>291</v>
      </c>
      <c r="C141" s="151" t="s">
        <v>358</v>
      </c>
      <c r="D141" s="152"/>
      <c r="E141" s="153" t="e">
        <f>RANK(D141,$D$17:$D$153)</f>
        <v>#N/A</v>
      </c>
      <c r="F141" s="152"/>
      <c r="G141" s="153" t="e">
        <f>RANK(F141,$F$17:$F$153)</f>
        <v>#N/A</v>
      </c>
      <c r="H141" s="152"/>
      <c r="I141" s="153" t="e">
        <f>RANK(H141,$H$17:$H$153)</f>
        <v>#N/A</v>
      </c>
      <c r="J141" s="152"/>
      <c r="K141" s="153" t="e">
        <f>RANK(J141,$J$17:$J$153)</f>
        <v>#N/A</v>
      </c>
      <c r="L141" s="152"/>
      <c r="M141" s="153" t="e">
        <f>RANK(L141,$L$17:$L$153)</f>
        <v>#N/A</v>
      </c>
      <c r="N141" s="152">
        <v>18954</v>
      </c>
      <c r="O141" s="153">
        <f>RANK(N141,$N$17:$N$153)</f>
        <v>92</v>
      </c>
      <c r="P141" s="152">
        <v>17477</v>
      </c>
      <c r="Q141" s="153">
        <f>RANK(P141,$P$17:$P$153)</f>
        <v>95</v>
      </c>
      <c r="R141" s="152">
        <v>21361</v>
      </c>
      <c r="S141" s="153">
        <f>RANK(R141,$R$17:$R$153)</f>
        <v>92</v>
      </c>
      <c r="T141" s="152">
        <v>22557</v>
      </c>
      <c r="U141" s="153">
        <f>RANK(T141,$T$17:$T$153)</f>
        <v>93</v>
      </c>
      <c r="V141" s="152">
        <v>22929</v>
      </c>
      <c r="W141" s="153">
        <f>RANK(V141,$V$17:$V$153)</f>
        <v>99</v>
      </c>
      <c r="X141" s="152">
        <v>26098</v>
      </c>
      <c r="Y141" s="153">
        <f>RANK(X141,$X$17:$X$153)</f>
        <v>94</v>
      </c>
      <c r="Z141" s="152"/>
      <c r="AA141" s="153" t="e">
        <f>RANK(Z141,$Z$17:$Z$153)</f>
        <v>#N/A</v>
      </c>
      <c r="AB141" s="152">
        <v>24590</v>
      </c>
      <c r="AC141" s="153">
        <f>RANK(AB141,$AB$17:$AB$153)</f>
        <v>110</v>
      </c>
      <c r="AD141" s="152">
        <v>25097</v>
      </c>
      <c r="AE141" s="153">
        <f>RANK(AD141,$AD$17:$AD$153)</f>
        <v>109</v>
      </c>
      <c r="AF141" s="152">
        <v>28280</v>
      </c>
      <c r="AG141" s="153">
        <f>RANK(AF141,$AF$17:$AF$153)</f>
        <v>105</v>
      </c>
      <c r="AH141" s="152"/>
      <c r="AI141" s="153" t="e">
        <f>RANK(AH141,$AH$17:$AH$153)</f>
        <v>#N/A</v>
      </c>
      <c r="AJ141" s="152"/>
      <c r="AK141" s="153" t="e">
        <f>RANK(AJ141,$AJ$17:$AJ$153)</f>
        <v>#N/A</v>
      </c>
      <c r="AL141" s="152"/>
      <c r="AM141" s="153" t="e">
        <f>RANK(AL141,$AL$17:$AL$153)</f>
        <v>#N/A</v>
      </c>
      <c r="AN141" s="152"/>
      <c r="AO141" s="153" t="e">
        <f>RANK(AN141,$AN$17:$AN$153)</f>
        <v>#N/A</v>
      </c>
      <c r="AP141" s="152"/>
      <c r="AQ141" s="153" t="e">
        <f>RANK(AP141,$AP$17:$AP$153)</f>
        <v>#N/A</v>
      </c>
      <c r="AR141" s="152"/>
      <c r="AS141" s="153" t="e">
        <f>RANK(AR141,$AR$17:$AR$153)</f>
        <v>#N/A</v>
      </c>
      <c r="AT141" s="152"/>
      <c r="AU141" s="153" t="e">
        <f>RANK(AT141,$AT$17:$AT$153)</f>
        <v>#N/A</v>
      </c>
      <c r="AV141" s="152"/>
      <c r="AW141" s="153" t="e">
        <f>RANK(AV141,$AV$17:$AV$153)</f>
        <v>#N/A</v>
      </c>
      <c r="AX141" s="152"/>
      <c r="AY141" s="153" t="e">
        <f>RANK(AX141,$AX$17:$AX$153)</f>
        <v>#N/A</v>
      </c>
      <c r="AZ141" s="152">
        <v>44327</v>
      </c>
      <c r="BA141" s="153">
        <f>RANK(AZ141,$AZ$17:$AZ$153)</f>
        <v>119</v>
      </c>
      <c r="BB141" s="152">
        <v>43295</v>
      </c>
      <c r="BC141" s="153">
        <f>RANK(BB141,$BB$17:$BB$153)</f>
        <v>121</v>
      </c>
      <c r="BD141" s="152">
        <v>54633</v>
      </c>
      <c r="BE141" s="153">
        <f>RANK(BD141,$BD$17:$BD$153)</f>
        <v>113</v>
      </c>
      <c r="BF141" s="152">
        <v>49835</v>
      </c>
      <c r="BG141" s="153">
        <f>RANK(BF141,$BF$17:$BF$153)</f>
        <v>119</v>
      </c>
      <c r="BH141" s="152">
        <v>59974</v>
      </c>
      <c r="BI141" s="153">
        <f>RANK(BH141,$BH$17:$BH$153)</f>
        <v>117</v>
      </c>
      <c r="BJ141" s="152">
        <v>67239</v>
      </c>
      <c r="BK141" s="153">
        <f>RANK(BJ141,$BJ$17:$BJ$153)</f>
        <v>115</v>
      </c>
      <c r="BL141" s="184"/>
      <c r="BM141" s="153" t="e">
        <f>RANK(BL141,$BL$17:$BL$153)</f>
        <v>#N/A</v>
      </c>
      <c r="BN141" s="249">
        <v>68239.8</v>
      </c>
      <c r="BO141" s="153">
        <f>RANK(BN141,$BN$17:$BN$153)</f>
        <v>100</v>
      </c>
      <c r="BP141" s="249">
        <v>79057.7</v>
      </c>
      <c r="BQ141" s="153">
        <f>RANK(BP141,$BP$17:$BP$153)</f>
        <v>96</v>
      </c>
      <c r="BR141" s="261">
        <v>73593.600000000006</v>
      </c>
      <c r="BS141" s="153">
        <f>RANK(BR141,$BR$17:$BR$153)</f>
        <v>92</v>
      </c>
      <c r="BT141" s="261">
        <v>87319.1</v>
      </c>
      <c r="BU141" s="153">
        <f>RANK(BT141,$BT$17:$BT$153)</f>
        <v>84</v>
      </c>
    </row>
    <row r="142" spans="1:73">
      <c r="A142" s="219" t="s">
        <v>133</v>
      </c>
      <c r="B142" s="151" t="s">
        <v>291</v>
      </c>
      <c r="C142" s="151" t="s">
        <v>358</v>
      </c>
      <c r="D142" s="152"/>
      <c r="E142" s="153" t="e">
        <f>RANK(D142,$D$17:$D$153)</f>
        <v>#N/A</v>
      </c>
      <c r="F142" s="152"/>
      <c r="G142" s="153" t="e">
        <f>RANK(F142,$F$17:$F$153)</f>
        <v>#N/A</v>
      </c>
      <c r="H142" s="152"/>
      <c r="I142" s="153" t="e">
        <f>RANK(H142,$H$17:$H$153)</f>
        <v>#N/A</v>
      </c>
      <c r="J142" s="152"/>
      <c r="K142" s="153" t="e">
        <f>RANK(J142,$J$17:$J$153)</f>
        <v>#N/A</v>
      </c>
      <c r="L142" s="152"/>
      <c r="M142" s="153" t="e">
        <f>RANK(L142,$L$17:$L$153)</f>
        <v>#N/A</v>
      </c>
      <c r="N142" s="152">
        <v>35285</v>
      </c>
      <c r="O142" s="153">
        <f>RANK(N142,$N$17:$N$153)</f>
        <v>53</v>
      </c>
      <c r="P142" s="152">
        <v>33940</v>
      </c>
      <c r="Q142" s="153">
        <f>RANK(P142,$P$17:$P$153)</f>
        <v>60</v>
      </c>
      <c r="R142" s="152">
        <v>37051</v>
      </c>
      <c r="S142" s="153">
        <f>RANK(R142,$R$17:$R$153)</f>
        <v>60</v>
      </c>
      <c r="T142" s="152">
        <v>37317</v>
      </c>
      <c r="U142" s="153">
        <f>RANK(T142,$T$17:$T$153)</f>
        <v>63</v>
      </c>
      <c r="V142" s="152">
        <v>35586</v>
      </c>
      <c r="W142" s="153">
        <f>RANK(V142,$V$17:$V$153)</f>
        <v>77</v>
      </c>
      <c r="X142" s="152">
        <v>35423</v>
      </c>
      <c r="Y142" s="153">
        <f>RANK(X142,$X$17:$X$153)</f>
        <v>79</v>
      </c>
      <c r="Z142" s="152">
        <v>39718</v>
      </c>
      <c r="AA142" s="153">
        <f>RANK(Z142,$Z$17:$Z$153)</f>
        <v>81</v>
      </c>
      <c r="AB142" s="152">
        <v>37512</v>
      </c>
      <c r="AC142" s="153">
        <f>RANK(AB142,$AB$17:$AB$153)</f>
        <v>86</v>
      </c>
      <c r="AD142" s="152">
        <v>35184</v>
      </c>
      <c r="AE142" s="153">
        <f>RANK(AD142,$AD$17:$AD$153)</f>
        <v>93</v>
      </c>
      <c r="AF142" s="152">
        <v>42406</v>
      </c>
      <c r="AG142" s="153">
        <f>RANK(AF142,$AF$17:$AF$153)</f>
        <v>87</v>
      </c>
      <c r="AH142" s="152">
        <v>42702</v>
      </c>
      <c r="AI142" s="153">
        <f>RANK(AH142,$AH$17:$AH$153)</f>
        <v>83</v>
      </c>
      <c r="AJ142" s="152">
        <v>46029</v>
      </c>
      <c r="AK142" s="153">
        <f>RANK(AJ142,$AJ$17:$AJ$153)</f>
        <v>80</v>
      </c>
      <c r="AL142" s="152">
        <v>43820</v>
      </c>
      <c r="AM142" s="153">
        <f>RANK(AL142,$AL$17:$AL$153)</f>
        <v>90</v>
      </c>
      <c r="AN142" s="152">
        <v>43843</v>
      </c>
      <c r="AO142" s="153">
        <f>RANK(AN142,$AN$17:$AN$153)</f>
        <v>94</v>
      </c>
      <c r="AP142" s="152">
        <v>51038</v>
      </c>
      <c r="AQ142" s="153">
        <f>RANK(AP142,$AP$17:$AP$153)</f>
        <v>91</v>
      </c>
      <c r="AR142" s="152">
        <v>56264</v>
      </c>
      <c r="AS142" s="153">
        <f>RANK(AR142,$AR$17:$AR$153)</f>
        <v>94</v>
      </c>
      <c r="AT142" s="152">
        <v>65285</v>
      </c>
      <c r="AU142" s="153">
        <f>RANK(AT142,$AT$17:$AT$153)</f>
        <v>96</v>
      </c>
      <c r="AV142" s="152">
        <v>70731</v>
      </c>
      <c r="AW142" s="153">
        <f>RANK(AV142,$AV$17:$AV$153)</f>
        <v>95</v>
      </c>
      <c r="AX142" s="152">
        <v>72340</v>
      </c>
      <c r="AY142" s="153">
        <f>RANK(AX142,$AX$17:$AX$153)</f>
        <v>96</v>
      </c>
      <c r="AZ142" s="152">
        <v>72367</v>
      </c>
      <c r="BA142" s="153">
        <f>RANK(AZ142,$AZ$17:$AZ$153)</f>
        <v>95</v>
      </c>
      <c r="BB142" s="152">
        <v>80434</v>
      </c>
      <c r="BC142" s="153">
        <f>RANK(BB142,$BB$17:$BB$153)</f>
        <v>90</v>
      </c>
      <c r="BD142" s="152">
        <v>79394</v>
      </c>
      <c r="BE142" s="153">
        <f>RANK(BD142,$BD$17:$BD$153)</f>
        <v>93</v>
      </c>
      <c r="BF142" s="152">
        <v>73667</v>
      </c>
      <c r="BG142" s="153">
        <f>RANK(BF142,$BF$17:$BF$153)</f>
        <v>99</v>
      </c>
      <c r="BH142" s="152">
        <v>69647</v>
      </c>
      <c r="BI142" s="153">
        <f>RANK(BH142,$BH$17:$BH$153)</f>
        <v>108</v>
      </c>
      <c r="BJ142" s="152">
        <v>91701</v>
      </c>
      <c r="BK142" s="153">
        <f>RANK(BJ142,$BJ$17:$BJ$153)</f>
        <v>102</v>
      </c>
      <c r="BL142" s="184"/>
      <c r="BM142" s="153" t="e">
        <f>RANK(BL142,$BL$17:$BL$153)</f>
        <v>#N/A</v>
      </c>
      <c r="BN142" s="249">
        <v>68708.2</v>
      </c>
      <c r="BO142" s="153">
        <f>RANK(BN142,$BN$17:$BN$153)</f>
        <v>98</v>
      </c>
      <c r="BP142" s="249">
        <v>77571.5</v>
      </c>
      <c r="BQ142" s="153">
        <f>RANK(BP142,$BP$17:$BP$153)</f>
        <v>97</v>
      </c>
      <c r="BR142" s="261">
        <v>69578.100000000006</v>
      </c>
      <c r="BS142" s="153">
        <f>RANK(BR142,$BR$17:$BR$153)</f>
        <v>97</v>
      </c>
      <c r="BT142" s="261">
        <v>77850.7</v>
      </c>
      <c r="BU142" s="153">
        <f>RANK(BT142,$BT$17:$BT$153)</f>
        <v>92</v>
      </c>
    </row>
    <row r="143" spans="1:73">
      <c r="A143" s="219" t="s">
        <v>135</v>
      </c>
      <c r="B143" s="151" t="s">
        <v>291</v>
      </c>
      <c r="C143" s="151" t="s">
        <v>358</v>
      </c>
      <c r="D143" s="152"/>
      <c r="E143" s="153" t="e">
        <f>RANK(D143,$D$17:$D$153)</f>
        <v>#N/A</v>
      </c>
      <c r="F143" s="152"/>
      <c r="G143" s="153" t="e">
        <f>RANK(F143,$F$17:$F$153)</f>
        <v>#N/A</v>
      </c>
      <c r="H143" s="152"/>
      <c r="I143" s="153" t="e">
        <f>RANK(H143,$H$17:$H$153)</f>
        <v>#N/A</v>
      </c>
      <c r="J143" s="152"/>
      <c r="K143" s="153" t="e">
        <f>RANK(J143,$J$17:$J$153)</f>
        <v>#N/A</v>
      </c>
      <c r="L143" s="152"/>
      <c r="M143" s="153" t="e">
        <f>RANK(L143,$L$17:$L$153)</f>
        <v>#N/A</v>
      </c>
      <c r="N143" s="152">
        <v>34495</v>
      </c>
      <c r="O143" s="153">
        <f>RANK(N143,$N$17:$N$153)</f>
        <v>56</v>
      </c>
      <c r="P143" s="152">
        <v>37242</v>
      </c>
      <c r="Q143" s="153">
        <f>RANK(P143,$P$17:$P$153)</f>
        <v>54</v>
      </c>
      <c r="R143" s="152">
        <v>36241</v>
      </c>
      <c r="S143" s="153">
        <f>RANK(R143,$R$17:$R$153)</f>
        <v>63</v>
      </c>
      <c r="T143" s="152">
        <v>35341</v>
      </c>
      <c r="U143" s="153">
        <f>RANK(T143,$T$17:$T$153)</f>
        <v>65</v>
      </c>
      <c r="V143" s="152">
        <v>38566</v>
      </c>
      <c r="W143" s="153">
        <f>RANK(V143,$V$17:$V$153)</f>
        <v>71</v>
      </c>
      <c r="X143" s="152">
        <v>39142</v>
      </c>
      <c r="Y143" s="153">
        <f>RANK(X143,$X$17:$X$153)</f>
        <v>75</v>
      </c>
      <c r="Z143" s="152">
        <v>41585</v>
      </c>
      <c r="AA143" s="153">
        <f>RANK(Z143,$Z$17:$Z$153)</f>
        <v>78</v>
      </c>
      <c r="AB143" s="152">
        <v>44355</v>
      </c>
      <c r="AC143" s="153">
        <f>RANK(AB143,$AB$17:$AB$153)</f>
        <v>73</v>
      </c>
      <c r="AD143" s="152">
        <v>45015</v>
      </c>
      <c r="AE143" s="153">
        <f>RANK(AD143,$AD$17:$AD$153)</f>
        <v>75</v>
      </c>
      <c r="AF143" s="152">
        <v>45144</v>
      </c>
      <c r="AG143" s="153">
        <f>RANK(AF143,$AF$17:$AF$153)</f>
        <v>82</v>
      </c>
      <c r="AH143" s="152"/>
      <c r="AI143" s="153" t="e">
        <f>RANK(AH143,$AH$17:$AH$153)</f>
        <v>#N/A</v>
      </c>
      <c r="AJ143" s="152"/>
      <c r="AK143" s="153" t="e">
        <f>RANK(AJ143,$AJ$17:$AJ$153)</f>
        <v>#N/A</v>
      </c>
      <c r="AL143" s="152">
        <v>43300</v>
      </c>
      <c r="AM143" s="153">
        <f>RANK(AL143,$AL$17:$AL$153)</f>
        <v>93</v>
      </c>
      <c r="AN143" s="152">
        <v>42181</v>
      </c>
      <c r="AO143" s="153">
        <f>RANK(AN143,$AN$17:$AN$153)</f>
        <v>98</v>
      </c>
      <c r="AP143" s="152">
        <v>46754</v>
      </c>
      <c r="AQ143" s="153">
        <f>RANK(AP143,$AP$17:$AP$153)</f>
        <v>96</v>
      </c>
      <c r="AR143" s="152">
        <v>47820</v>
      </c>
      <c r="AS143" s="153">
        <f>RANK(AR143,$AR$17:$AR$153)</f>
        <v>103</v>
      </c>
      <c r="AT143" s="152">
        <v>48158</v>
      </c>
      <c r="AU143" s="153">
        <f>RANK(AT143,$AT$17:$AT$153)</f>
        <v>108</v>
      </c>
      <c r="AV143" s="152">
        <v>56971</v>
      </c>
      <c r="AW143" s="153">
        <f>RANK(AV143,$AV$17:$AV$153)</f>
        <v>108</v>
      </c>
      <c r="AX143" s="152">
        <v>66097</v>
      </c>
      <c r="AY143" s="153">
        <f>RANK(AX143,$AX$17:$AX$153)</f>
        <v>105</v>
      </c>
      <c r="AZ143" s="152">
        <v>69594</v>
      </c>
      <c r="BA143" s="153">
        <f>RANK(AZ143,$AZ$17:$AZ$153)</f>
        <v>99</v>
      </c>
      <c r="BB143" s="152">
        <v>67049</v>
      </c>
      <c r="BC143" s="153">
        <f>RANK(BB143,$BB$17:$BB$153)</f>
        <v>106</v>
      </c>
      <c r="BD143" s="152">
        <v>89539</v>
      </c>
      <c r="BE143" s="153">
        <f>RANK(BD143,$BD$17:$BD$153)</f>
        <v>80</v>
      </c>
      <c r="BF143" s="152">
        <v>79336</v>
      </c>
      <c r="BG143" s="153">
        <f>RANK(BF143,$BF$17:$BF$153)</f>
        <v>89</v>
      </c>
      <c r="BH143" s="152">
        <v>81256</v>
      </c>
      <c r="BI143" s="153">
        <f>RANK(BH143,$BH$17:$BH$153)</f>
        <v>99</v>
      </c>
      <c r="BJ143" s="152">
        <v>104558</v>
      </c>
      <c r="BK143" s="153">
        <f>RANK(BJ143,$BJ$17:$BJ$153)</f>
        <v>92</v>
      </c>
      <c r="BL143" s="175">
        <v>95970.8</v>
      </c>
      <c r="BM143" s="153">
        <f>RANK(BL143,$BL$17:$BL$153)</f>
        <v>92</v>
      </c>
      <c r="BN143" s="249">
        <v>75202.100000000006</v>
      </c>
      <c r="BO143" s="153">
        <f>RANK(BN143,$BN$17:$BN$153)</f>
        <v>95</v>
      </c>
      <c r="BP143" s="249">
        <v>84193.1</v>
      </c>
      <c r="BQ143" s="153">
        <f>RANK(BP143,$BP$17:$BP$153)</f>
        <v>92</v>
      </c>
      <c r="BR143" s="261">
        <v>82621.8</v>
      </c>
      <c r="BS143" s="153">
        <f>RANK(BR143,$BR$17:$BR$153)</f>
        <v>85</v>
      </c>
      <c r="BT143" s="261">
        <v>75551.399999999994</v>
      </c>
      <c r="BU143" s="153">
        <f>RANK(BT143,$BT$17:$BT$153)</f>
        <v>95</v>
      </c>
    </row>
    <row r="144" spans="1:73">
      <c r="A144" s="219" t="s">
        <v>314</v>
      </c>
      <c r="B144" s="151" t="s">
        <v>291</v>
      </c>
      <c r="C144" s="151" t="s">
        <v>358</v>
      </c>
      <c r="D144" s="152"/>
      <c r="E144" s="153" t="e">
        <f>RANK(D144,$D$17:$D$153)</f>
        <v>#N/A</v>
      </c>
      <c r="F144" s="152"/>
      <c r="G144" s="153" t="e">
        <f>RANK(F144,$F$17:$F$153)</f>
        <v>#N/A</v>
      </c>
      <c r="H144" s="152"/>
      <c r="I144" s="153" t="e">
        <f>RANK(H144,$H$17:$H$153)</f>
        <v>#N/A</v>
      </c>
      <c r="J144" s="152"/>
      <c r="K144" s="153" t="e">
        <f>RANK(J144,$J$17:$J$153)</f>
        <v>#N/A</v>
      </c>
      <c r="L144" s="152"/>
      <c r="M144" s="153" t="e">
        <f>RANK(L144,$L$17:$L$153)</f>
        <v>#N/A</v>
      </c>
      <c r="N144" s="152">
        <v>25780</v>
      </c>
      <c r="O144" s="153">
        <f>RANK(N144,$N$17:$N$153)</f>
        <v>72</v>
      </c>
      <c r="P144" s="152">
        <v>26190</v>
      </c>
      <c r="Q144" s="153">
        <f>RANK(P144,$P$17:$P$153)</f>
        <v>75</v>
      </c>
      <c r="R144" s="152"/>
      <c r="S144" s="153" t="e">
        <f>RANK(R144,$R$17:$R$153)</f>
        <v>#N/A</v>
      </c>
      <c r="T144" s="152"/>
      <c r="U144" s="153" t="e">
        <f>RANK(T144,$T$17:$T$153)</f>
        <v>#N/A</v>
      </c>
      <c r="V144" s="152"/>
      <c r="W144" s="153" t="e">
        <f>RANK(V144,$V$17:$V$153)</f>
        <v>#N/A</v>
      </c>
      <c r="X144" s="152"/>
      <c r="Y144" s="153" t="e">
        <f>RANK(X144,$X$17:$X$153)</f>
        <v>#N/A</v>
      </c>
      <c r="Z144" s="152"/>
      <c r="AA144" s="153" t="e">
        <f>RANK(Z144,$Z$17:$Z$153)</f>
        <v>#N/A</v>
      </c>
      <c r="AB144" s="152">
        <v>31174</v>
      </c>
      <c r="AC144" s="153">
        <f>RANK(AB144,$AB$17:$AB$153)</f>
        <v>99</v>
      </c>
      <c r="AD144" s="152">
        <v>35227</v>
      </c>
      <c r="AE144" s="153">
        <f>RANK(AD144,$AD$17:$AD$153)</f>
        <v>92</v>
      </c>
      <c r="AF144" s="152">
        <v>33628</v>
      </c>
      <c r="AG144" s="153">
        <f>RANK(AF144,$AF$17:$AF$153)</f>
        <v>99</v>
      </c>
      <c r="AH144" s="152"/>
      <c r="AI144" s="153" t="e">
        <f>RANK(AH144,$AH$17:$AH$153)</f>
        <v>#N/A</v>
      </c>
      <c r="AJ144" s="152">
        <v>33780</v>
      </c>
      <c r="AK144" s="153">
        <f>RANK(AJ144,$AJ$17:$AJ$153)</f>
        <v>99</v>
      </c>
      <c r="AL144" s="152">
        <v>40194</v>
      </c>
      <c r="AM144" s="153">
        <f>RANK(AL144,$AL$17:$AL$153)</f>
        <v>96</v>
      </c>
      <c r="AN144" s="152">
        <v>34398</v>
      </c>
      <c r="AO144" s="153">
        <f>RANK(AN144,$AN$17:$AN$153)</f>
        <v>106</v>
      </c>
      <c r="AP144" s="152">
        <v>45094</v>
      </c>
      <c r="AQ144" s="153">
        <f>RANK(AP144,$AP$17:$AP$153)</f>
        <v>99</v>
      </c>
      <c r="AR144" s="152">
        <v>42258</v>
      </c>
      <c r="AS144" s="153">
        <f>RANK(AR144,$AR$17:$AR$153)</f>
        <v>109</v>
      </c>
      <c r="AT144" s="152">
        <v>54936</v>
      </c>
      <c r="AU144" s="153">
        <f>RANK(AT144,$AT$17:$AT$153)</f>
        <v>102</v>
      </c>
      <c r="AV144" s="152">
        <v>51621</v>
      </c>
      <c r="AW144" s="153">
        <f>RANK(AV144,$AV$17:$AV$153)</f>
        <v>111</v>
      </c>
      <c r="AX144" s="152">
        <v>68146</v>
      </c>
      <c r="AY144" s="153">
        <f>RANK(AX144,$AX$17:$AX$153)</f>
        <v>102</v>
      </c>
      <c r="AZ144" s="152">
        <v>59420</v>
      </c>
      <c r="BA144" s="153">
        <f>RANK(AZ144,$AZ$17:$AZ$153)</f>
        <v>109</v>
      </c>
      <c r="BB144" s="152">
        <v>57853</v>
      </c>
      <c r="BC144" s="153">
        <f>RANK(BB144,$BB$17:$BB$153)</f>
        <v>110</v>
      </c>
      <c r="BD144" s="152">
        <v>72800</v>
      </c>
      <c r="BE144" s="153">
        <f>RANK(BD144,$BD$17:$BD$153)</f>
        <v>99</v>
      </c>
      <c r="BF144" s="152">
        <v>75039</v>
      </c>
      <c r="BG144" s="153">
        <f>RANK(BF144,$BF$17:$BF$153)</f>
        <v>96</v>
      </c>
      <c r="BH144" s="152">
        <v>79607</v>
      </c>
      <c r="BI144" s="153">
        <f>RANK(BH144,$BH$17:$BH$153)</f>
        <v>102</v>
      </c>
      <c r="BJ144" s="152">
        <v>108946</v>
      </c>
      <c r="BK144" s="153">
        <f>RANK(BJ144,$BJ$17:$BJ$153)</f>
        <v>87</v>
      </c>
      <c r="BL144" s="184"/>
      <c r="BM144" s="153" t="e">
        <f>RANK(BL144,$BL$17:$BL$153)</f>
        <v>#N/A</v>
      </c>
      <c r="BN144" s="249">
        <v>73194</v>
      </c>
      <c r="BO144" s="153">
        <f>RANK(BN144,$BN$17:$BN$153)</f>
        <v>96</v>
      </c>
      <c r="BP144" s="249">
        <v>74215.899999999994</v>
      </c>
      <c r="BQ144" s="153">
        <f>RANK(BP144,$BP$17:$BP$153)</f>
        <v>100</v>
      </c>
      <c r="BR144" s="261">
        <v>72567</v>
      </c>
      <c r="BS144" s="153">
        <f>RANK(BR144,$BR$17:$BR$153)</f>
        <v>94</v>
      </c>
      <c r="BT144" s="261">
        <v>75548.800000000003</v>
      </c>
      <c r="BU144" s="153">
        <f>RANK(BT144,$BT$17:$BT$153)</f>
        <v>96</v>
      </c>
    </row>
    <row r="145" spans="1:73">
      <c r="A145" s="219" t="s">
        <v>22</v>
      </c>
      <c r="B145" s="151" t="s">
        <v>291</v>
      </c>
      <c r="C145" s="151" t="s">
        <v>358</v>
      </c>
      <c r="D145" s="152"/>
      <c r="E145" s="153" t="e">
        <f>RANK(D145,$D$17:$D$153)</f>
        <v>#N/A</v>
      </c>
      <c r="F145" s="152"/>
      <c r="G145" s="153" t="e">
        <f>RANK(F145,$F$17:$F$153)</f>
        <v>#N/A</v>
      </c>
      <c r="H145" s="152"/>
      <c r="I145" s="153" t="e">
        <f>RANK(H145,$H$17:$H$153)</f>
        <v>#N/A</v>
      </c>
      <c r="J145" s="152"/>
      <c r="K145" s="153" t="e">
        <f>RANK(J145,$J$17:$J$153)</f>
        <v>#N/A</v>
      </c>
      <c r="L145" s="152"/>
      <c r="M145" s="153" t="e">
        <f>RANK(L145,$L$17:$L$153)</f>
        <v>#N/A</v>
      </c>
      <c r="N145" s="152">
        <v>19180</v>
      </c>
      <c r="O145" s="153">
        <f>RANK(N145,$N$17:$N$153)</f>
        <v>90</v>
      </c>
      <c r="P145" s="152">
        <v>21967</v>
      </c>
      <c r="Q145" s="153">
        <f>RANK(P145,$P$17:$P$153)</f>
        <v>84</v>
      </c>
      <c r="R145" s="152">
        <v>23922</v>
      </c>
      <c r="S145" s="153">
        <f>RANK(R145,$R$17:$R$153)</f>
        <v>84</v>
      </c>
      <c r="T145" s="152">
        <v>27914</v>
      </c>
      <c r="U145" s="153">
        <f>RANK(T145,$T$17:$T$153)</f>
        <v>81</v>
      </c>
      <c r="V145" s="152">
        <v>28157</v>
      </c>
      <c r="W145" s="153">
        <f>RANK(V145,$V$17:$V$153)</f>
        <v>86</v>
      </c>
      <c r="X145" s="152">
        <v>31402</v>
      </c>
      <c r="Y145" s="153">
        <f>RANK(X145,$X$17:$X$153)</f>
        <v>84</v>
      </c>
      <c r="Z145" s="152">
        <v>37294</v>
      </c>
      <c r="AA145" s="153">
        <f>RANK(Z145,$Z$17:$Z$153)</f>
        <v>84</v>
      </c>
      <c r="AB145" s="152">
        <v>32272</v>
      </c>
      <c r="AC145" s="153">
        <f>RANK(AB145,$AB$17:$AB$153)</f>
        <v>98</v>
      </c>
      <c r="AD145" s="152">
        <v>34002</v>
      </c>
      <c r="AE145" s="153">
        <f>RANK(AD145,$AD$17:$AD$153)</f>
        <v>96</v>
      </c>
      <c r="AF145" s="152">
        <v>34968</v>
      </c>
      <c r="AG145" s="153">
        <f>RANK(AF145,$AF$17:$AF$153)</f>
        <v>97</v>
      </c>
      <c r="AH145" s="152">
        <v>33902</v>
      </c>
      <c r="AI145" s="153">
        <f>RANK(AH145,$AH$17:$AH$153)</f>
        <v>94</v>
      </c>
      <c r="AJ145" s="152">
        <v>34749</v>
      </c>
      <c r="AK145" s="153">
        <f>RANK(AJ145,$AJ$17:$AJ$153)</f>
        <v>98</v>
      </c>
      <c r="AL145" s="152">
        <v>33417</v>
      </c>
      <c r="AM145" s="153">
        <f>RANK(AL145,$AL$17:$AL$153)</f>
        <v>106</v>
      </c>
      <c r="AN145" s="152">
        <v>38435</v>
      </c>
      <c r="AO145" s="153">
        <f>RANK(AN145,$AN$17:$AN$153)</f>
        <v>102</v>
      </c>
      <c r="AP145" s="152">
        <v>45082</v>
      </c>
      <c r="AQ145" s="153">
        <f>RANK(AP145,$AP$17:$AP$153)</f>
        <v>100</v>
      </c>
      <c r="AR145" s="152">
        <v>55620</v>
      </c>
      <c r="AS145" s="153">
        <f>RANK(AR145,$AR$17:$AR$153)</f>
        <v>95</v>
      </c>
      <c r="AT145" s="152">
        <v>67918</v>
      </c>
      <c r="AU145" s="153">
        <f>RANK(AT145,$AT$17:$AT$153)</f>
        <v>92</v>
      </c>
      <c r="AV145" s="152">
        <v>72132</v>
      </c>
      <c r="AW145" s="153">
        <f>RANK(AV145,$AV$17:$AV$153)</f>
        <v>93</v>
      </c>
      <c r="AX145" s="152">
        <v>82266</v>
      </c>
      <c r="AY145" s="153">
        <f>RANK(AX145,$AX$17:$AX$153)</f>
        <v>89</v>
      </c>
      <c r="AZ145" s="152">
        <v>80311</v>
      </c>
      <c r="BA145" s="153">
        <f>RANK(AZ145,$AZ$17:$AZ$153)</f>
        <v>88</v>
      </c>
      <c r="BB145" s="152">
        <v>81782</v>
      </c>
      <c r="BC145" s="153">
        <f>RANK(BB145,$BB$17:$BB$153)</f>
        <v>87</v>
      </c>
      <c r="BD145" s="152">
        <v>77871</v>
      </c>
      <c r="BE145" s="153">
        <f>RANK(BD145,$BD$17:$BD$153)</f>
        <v>96</v>
      </c>
      <c r="BF145" s="152">
        <v>77296</v>
      </c>
      <c r="BG145" s="153">
        <f>RANK(BF145,$BF$17:$BF$153)</f>
        <v>93</v>
      </c>
      <c r="BH145" s="152">
        <v>80238</v>
      </c>
      <c r="BI145" s="153">
        <f>RANK(BH145,$BH$17:$BH$153)</f>
        <v>101</v>
      </c>
      <c r="BJ145" s="152">
        <v>93022</v>
      </c>
      <c r="BK145" s="153">
        <f>RANK(BJ145,$BJ$17:$BJ$153)</f>
        <v>101</v>
      </c>
      <c r="BL145" s="175">
        <v>85731.7</v>
      </c>
      <c r="BM145" s="153">
        <f>RANK(BL145,$BL$17:$BL$153)</f>
        <v>100</v>
      </c>
      <c r="BN145" s="184"/>
      <c r="BO145" s="153" t="e">
        <f>RANK(BN145,$BN$17:$BN$153)</f>
        <v>#N/A</v>
      </c>
      <c r="BP145" s="184"/>
      <c r="BQ145" s="153" t="e">
        <f>RANK(BP145,$BP$17:$BP$153)</f>
        <v>#N/A</v>
      </c>
      <c r="BR145" s="261">
        <v>68818.2</v>
      </c>
      <c r="BS145" s="153">
        <f>RANK(BR145,$BR$17:$BR$153)</f>
        <v>98</v>
      </c>
      <c r="BT145" s="261">
        <v>73277</v>
      </c>
      <c r="BU145" s="153">
        <f>RANK(BT145,$BT$17:$BT$153)</f>
        <v>100</v>
      </c>
    </row>
    <row r="146" spans="1:73">
      <c r="A146" s="219" t="s">
        <v>124</v>
      </c>
      <c r="B146" s="151" t="s">
        <v>291</v>
      </c>
      <c r="C146" s="151" t="s">
        <v>358</v>
      </c>
      <c r="D146" s="152"/>
      <c r="E146" s="153" t="e">
        <f>RANK(D146,$D$17:$D$153)</f>
        <v>#N/A</v>
      </c>
      <c r="F146" s="152"/>
      <c r="G146" s="153" t="e">
        <f>RANK(F146,$F$17:$F$153)</f>
        <v>#N/A</v>
      </c>
      <c r="H146" s="152"/>
      <c r="I146" s="153" t="e">
        <f>RANK(H146,$H$17:$H$153)</f>
        <v>#N/A</v>
      </c>
      <c r="J146" s="152"/>
      <c r="K146" s="153" t="e">
        <f>RANK(J146,$J$17:$J$153)</f>
        <v>#N/A</v>
      </c>
      <c r="L146" s="152"/>
      <c r="M146" s="153" t="e">
        <f>RANK(L146,$L$17:$L$153)</f>
        <v>#N/A</v>
      </c>
      <c r="N146" s="152">
        <v>16746</v>
      </c>
      <c r="O146" s="153">
        <f>RANK(N146,$N$17:$N$153)</f>
        <v>99</v>
      </c>
      <c r="P146" s="152">
        <v>15223</v>
      </c>
      <c r="Q146" s="153">
        <f>RANK(P146,$P$17:$P$153)</f>
        <v>99</v>
      </c>
      <c r="R146" s="152">
        <v>22239</v>
      </c>
      <c r="S146" s="153">
        <f>RANK(R146,$R$17:$R$153)</f>
        <v>89</v>
      </c>
      <c r="T146" s="152">
        <v>25647</v>
      </c>
      <c r="U146" s="153">
        <f>RANK(T146,$T$17:$T$153)</f>
        <v>86</v>
      </c>
      <c r="V146" s="152">
        <v>32369</v>
      </c>
      <c r="W146" s="153">
        <f>RANK(V146,$V$17:$V$153)</f>
        <v>82</v>
      </c>
      <c r="X146" s="152">
        <v>38066</v>
      </c>
      <c r="Y146" s="153">
        <f>RANK(X146,$X$17:$X$153)</f>
        <v>77</v>
      </c>
      <c r="Z146" s="152">
        <v>41465</v>
      </c>
      <c r="AA146" s="153">
        <f>RANK(Z146,$Z$17:$Z$153)</f>
        <v>79</v>
      </c>
      <c r="AB146" s="152">
        <v>41046</v>
      </c>
      <c r="AC146" s="153">
        <f>RANK(AB146,$AB$17:$AB$153)</f>
        <v>78</v>
      </c>
      <c r="AD146" s="152">
        <v>41788</v>
      </c>
      <c r="AE146" s="153">
        <f>RANK(AD146,$AD$17:$AD$153)</f>
        <v>80</v>
      </c>
      <c r="AF146" s="152">
        <v>52020</v>
      </c>
      <c r="AG146" s="153">
        <f>RANK(AF146,$AF$17:$AF$153)</f>
        <v>70</v>
      </c>
      <c r="AH146" s="152">
        <v>46067</v>
      </c>
      <c r="AI146" s="153">
        <f>RANK(AH146,$AH$17:$AH$153)</f>
        <v>80</v>
      </c>
      <c r="AJ146" s="152">
        <v>53851</v>
      </c>
      <c r="AK146" s="153">
        <f>RANK(AJ146,$AJ$17:$AJ$153)</f>
        <v>71</v>
      </c>
      <c r="AL146" s="152">
        <v>57085</v>
      </c>
      <c r="AM146" s="153">
        <f>RANK(AL146,$AL$17:$AL$153)</f>
        <v>74</v>
      </c>
      <c r="AN146" s="152">
        <v>60402</v>
      </c>
      <c r="AO146" s="153">
        <f>RANK(AN146,$AN$17:$AN$153)</f>
        <v>74</v>
      </c>
      <c r="AP146" s="152">
        <v>70134</v>
      </c>
      <c r="AQ146" s="153">
        <f>RANK(AP146,$AP$17:$AP$153)</f>
        <v>68</v>
      </c>
      <c r="AR146" s="152">
        <v>90495</v>
      </c>
      <c r="AS146" s="153">
        <f>RANK(AR146,$AR$17:$AR$153)</f>
        <v>60</v>
      </c>
      <c r="AT146" s="152">
        <v>91846</v>
      </c>
      <c r="AU146" s="153">
        <f>RANK(AT146,$AT$17:$AT$153)</f>
        <v>65</v>
      </c>
      <c r="AV146" s="152">
        <v>106805</v>
      </c>
      <c r="AW146" s="153">
        <f>RANK(AV146,$AV$17:$AV$153)</f>
        <v>60</v>
      </c>
      <c r="AX146" s="152">
        <v>116239</v>
      </c>
      <c r="AY146" s="153">
        <f>RANK(AX146,$AX$17:$AX$153)</f>
        <v>61</v>
      </c>
      <c r="AZ146" s="152">
        <v>56647</v>
      </c>
      <c r="BA146" s="153">
        <f>RANK(AZ146,$AZ$17:$AZ$153)</f>
        <v>113</v>
      </c>
      <c r="BB146" s="152">
        <v>127113</v>
      </c>
      <c r="BC146" s="153">
        <f>RANK(BB146,$BB$17:$BB$153)</f>
        <v>57</v>
      </c>
      <c r="BD146" s="152">
        <v>119608</v>
      </c>
      <c r="BE146" s="153">
        <f>RANK(BD146,$BD$17:$BD$153)</f>
        <v>60</v>
      </c>
      <c r="BF146" s="152">
        <v>70780</v>
      </c>
      <c r="BG146" s="153">
        <f>RANK(BF146,$BF$17:$BF$153)</f>
        <v>102</v>
      </c>
      <c r="BH146" s="152">
        <v>104913</v>
      </c>
      <c r="BI146" s="153">
        <f>RANK(BH146,$BH$17:$BH$153)</f>
        <v>71</v>
      </c>
      <c r="BJ146" s="152">
        <v>128178</v>
      </c>
      <c r="BK146" s="153">
        <f>RANK(BJ146,$BJ$17:$BJ$153)</f>
        <v>74</v>
      </c>
      <c r="BL146" s="175">
        <v>127737.3</v>
      </c>
      <c r="BM146" s="153">
        <f>RANK(BL146,$BL$17:$BL$153)</f>
        <v>68</v>
      </c>
      <c r="BN146" s="249">
        <v>100021.3</v>
      </c>
      <c r="BO146" s="153">
        <f>RANK(BN146,$BN$17:$BN$153)</f>
        <v>80</v>
      </c>
      <c r="BP146" s="249">
        <v>92867.1</v>
      </c>
      <c r="BQ146" s="153">
        <f>RANK(BP146,$BP$17:$BP$153)</f>
        <v>80</v>
      </c>
      <c r="BR146" s="261"/>
      <c r="BS146" s="153" t="e">
        <f>RANK(BR146,$BR$17:$BR$153)</f>
        <v>#N/A</v>
      </c>
      <c r="BT146" s="261"/>
      <c r="BU146" s="153" t="e">
        <f>RANK(BT146,$BT$17:$BT$153)</f>
        <v>#N/A</v>
      </c>
    </row>
    <row r="147" spans="1:73">
      <c r="A147" s="219" t="s">
        <v>345</v>
      </c>
      <c r="B147" s="151" t="s">
        <v>291</v>
      </c>
      <c r="C147" s="151" t="s">
        <v>358</v>
      </c>
      <c r="D147" s="152"/>
      <c r="E147" s="153" t="e">
        <f>RANK(D147,$D$17:$D$153)</f>
        <v>#N/A</v>
      </c>
      <c r="F147" s="152"/>
      <c r="G147" s="153" t="e">
        <f>RANK(F147,$F$17:$F$153)</f>
        <v>#N/A</v>
      </c>
      <c r="H147" s="152"/>
      <c r="I147" s="153" t="e">
        <f>RANK(H147,$H$17:$H$153)</f>
        <v>#N/A</v>
      </c>
      <c r="J147" s="152"/>
      <c r="K147" s="153" t="e">
        <f>RANK(J147,$J$17:$J$153)</f>
        <v>#N/A</v>
      </c>
      <c r="L147" s="152"/>
      <c r="M147" s="153" t="e">
        <f>RANK(L147,$L$17:$L$153)</f>
        <v>#N/A</v>
      </c>
      <c r="N147" s="152">
        <v>23051</v>
      </c>
      <c r="O147" s="153">
        <f>RANK(N147,$N$17:$N$153)</f>
        <v>80</v>
      </c>
      <c r="P147" s="152">
        <v>22668</v>
      </c>
      <c r="Q147" s="153">
        <f>RANK(P147,$P$17:$P$153)</f>
        <v>79</v>
      </c>
      <c r="R147" s="152">
        <v>27255</v>
      </c>
      <c r="S147" s="153">
        <f>RANK(R147,$R$17:$R$153)</f>
        <v>76</v>
      </c>
      <c r="T147" s="152">
        <v>29884</v>
      </c>
      <c r="U147" s="153">
        <f>RANK(T147,$T$17:$T$153)</f>
        <v>77</v>
      </c>
      <c r="V147" s="152">
        <v>33934</v>
      </c>
      <c r="W147" s="153">
        <f>RANK(V147,$V$17:$V$153)</f>
        <v>80</v>
      </c>
      <c r="X147" s="152">
        <v>36291</v>
      </c>
      <c r="Y147" s="153">
        <f>RANK(X147,$X$17:$X$153)</f>
        <v>78</v>
      </c>
      <c r="Z147" s="152">
        <v>39895</v>
      </c>
      <c r="AA147" s="153">
        <f>RANK(Z147,$Z$17:$Z$153)</f>
        <v>80</v>
      </c>
      <c r="AB147" s="152">
        <v>40128</v>
      </c>
      <c r="AC147" s="153">
        <f>RANK(AB147,$AB$17:$AB$153)</f>
        <v>81</v>
      </c>
      <c r="AD147" s="152">
        <v>31355</v>
      </c>
      <c r="AE147" s="153">
        <f>RANK(AD147,$AD$17:$AD$153)</f>
        <v>99</v>
      </c>
      <c r="AF147" s="152">
        <v>37932</v>
      </c>
      <c r="AG147" s="153">
        <f>RANK(AF147,$AF$17:$AF$153)</f>
        <v>92</v>
      </c>
      <c r="AH147" s="152">
        <v>34243</v>
      </c>
      <c r="AI147" s="153">
        <f>RANK(AH147,$AH$17:$AH$153)</f>
        <v>93</v>
      </c>
      <c r="AJ147" s="152">
        <v>37772</v>
      </c>
      <c r="AK147" s="153">
        <f>RANK(AJ147,$AJ$17:$AJ$153)</f>
        <v>96</v>
      </c>
      <c r="AL147" s="152">
        <v>35350</v>
      </c>
      <c r="AM147" s="153">
        <f>RANK(AL147,$AL$17:$AL$153)</f>
        <v>101</v>
      </c>
      <c r="AN147" s="152">
        <v>32716</v>
      </c>
      <c r="AO147" s="153">
        <f>RANK(AN147,$AN$17:$AN$153)</f>
        <v>107</v>
      </c>
      <c r="AP147" s="152">
        <v>34293</v>
      </c>
      <c r="AQ147" s="153">
        <f>RANK(AP147,$AP$17:$AP$153)</f>
        <v>110</v>
      </c>
      <c r="AR147" s="152">
        <v>44776</v>
      </c>
      <c r="AS147" s="153">
        <f>RANK(AR147,$AR$17:$AR$153)</f>
        <v>106</v>
      </c>
      <c r="AT147" s="152">
        <v>57722</v>
      </c>
      <c r="AU147" s="153">
        <f>RANK(AT147,$AT$17:$AT$153)</f>
        <v>100</v>
      </c>
      <c r="AV147" s="152">
        <v>64319</v>
      </c>
      <c r="AW147" s="153">
        <f>RANK(AV147,$AV$17:$AV$153)</f>
        <v>100</v>
      </c>
      <c r="AX147" s="152">
        <v>67936</v>
      </c>
      <c r="AY147" s="153">
        <f>RANK(AX147,$AX$17:$AX$153)</f>
        <v>103</v>
      </c>
      <c r="AZ147" s="152">
        <v>69524</v>
      </c>
      <c r="BA147" s="153">
        <f>RANK(AZ147,$AZ$17:$AZ$153)</f>
        <v>100</v>
      </c>
      <c r="BB147" s="152">
        <v>67542</v>
      </c>
      <c r="BC147" s="153">
        <f>RANK(BB147,$BB$17:$BB$153)</f>
        <v>105</v>
      </c>
      <c r="BD147" s="152">
        <v>59709</v>
      </c>
      <c r="BE147" s="153">
        <f>RANK(BD147,$BD$17:$BD$153)</f>
        <v>109</v>
      </c>
      <c r="BF147" s="152">
        <v>57487</v>
      </c>
      <c r="BG147" s="153">
        <f>RANK(BF147,$BF$17:$BF$153)</f>
        <v>112</v>
      </c>
      <c r="BH147" s="152">
        <v>70105</v>
      </c>
      <c r="BI147" s="153">
        <f>RANK(BH147,$BH$17:$BH$153)</f>
        <v>107</v>
      </c>
      <c r="BJ147" s="152">
        <v>77558</v>
      </c>
      <c r="BK147" s="153">
        <f>RANK(BJ147,$BJ$17:$BJ$153)</f>
        <v>109</v>
      </c>
      <c r="BL147" s="184"/>
      <c r="BM147" s="153" t="e">
        <f>RANK(BL147,$BL$17:$BL$153)</f>
        <v>#N/A</v>
      </c>
      <c r="BN147" s="184"/>
      <c r="BO147" s="153" t="e">
        <f>RANK(BN147,$BN$17:$BN$153)</f>
        <v>#N/A</v>
      </c>
      <c r="BP147" s="184"/>
      <c r="BQ147" s="153" t="e">
        <f>RANK(BP147,$BP$17:$BP$153)</f>
        <v>#N/A</v>
      </c>
      <c r="BR147" s="261"/>
      <c r="BS147" s="153" t="e">
        <f>RANK(BR147,$BR$17:$BR$153)</f>
        <v>#N/A</v>
      </c>
      <c r="BT147" s="261"/>
      <c r="BU147" s="153" t="e">
        <f>RANK(BT147,$BT$17:$BT$153)</f>
        <v>#N/A</v>
      </c>
    </row>
    <row r="148" spans="1:73">
      <c r="A148" s="219" t="s">
        <v>127</v>
      </c>
      <c r="B148" s="151" t="s">
        <v>291</v>
      </c>
      <c r="C148" s="151" t="s">
        <v>358</v>
      </c>
      <c r="D148" s="152"/>
      <c r="E148" s="153" t="e">
        <f>RANK(D148,$D$17:$D$153)</f>
        <v>#N/A</v>
      </c>
      <c r="F148" s="152"/>
      <c r="G148" s="153" t="e">
        <f>RANK(F148,$F$17:$F$153)</f>
        <v>#N/A</v>
      </c>
      <c r="H148" s="152"/>
      <c r="I148" s="153" t="e">
        <f>RANK(H148,$H$17:$H$153)</f>
        <v>#N/A</v>
      </c>
      <c r="J148" s="152"/>
      <c r="K148" s="153" t="e">
        <f>RANK(J148,$J$17:$J$153)</f>
        <v>#N/A</v>
      </c>
      <c r="L148" s="152"/>
      <c r="M148" s="153" t="e">
        <f>RANK(L148,$L$17:$L$153)</f>
        <v>#N/A</v>
      </c>
      <c r="N148" s="152">
        <v>6039</v>
      </c>
      <c r="O148" s="153">
        <f>RANK(N148,$N$17:$N$153)</f>
        <v>106</v>
      </c>
      <c r="P148" s="152">
        <v>11115</v>
      </c>
      <c r="Q148" s="153">
        <f>RANK(P148,$P$17:$P$153)</f>
        <v>111</v>
      </c>
      <c r="R148" s="152">
        <v>15076</v>
      </c>
      <c r="S148" s="153">
        <f>RANK(R148,$R$17:$R$153)</f>
        <v>105</v>
      </c>
      <c r="T148" s="152">
        <v>17529</v>
      </c>
      <c r="U148" s="153">
        <f>RANK(T148,$T$17:$T$153)</f>
        <v>101</v>
      </c>
      <c r="V148" s="152">
        <v>19583</v>
      </c>
      <c r="W148" s="153">
        <f>RANK(V148,$V$17:$V$153)</f>
        <v>103</v>
      </c>
      <c r="X148" s="152">
        <v>22195</v>
      </c>
      <c r="Y148" s="153">
        <f>RANK(X148,$X$17:$X$153)</f>
        <v>99</v>
      </c>
      <c r="Z148" s="152">
        <v>26068</v>
      </c>
      <c r="AA148" s="153">
        <f>RANK(Z148,$Z$17:$Z$153)</f>
        <v>101</v>
      </c>
      <c r="AB148" s="152">
        <v>33405</v>
      </c>
      <c r="AC148" s="153">
        <f>RANK(AB148,$AB$17:$AB$153)</f>
        <v>96</v>
      </c>
      <c r="AD148" s="152">
        <v>38180</v>
      </c>
      <c r="AE148" s="153">
        <f>RANK(AD148,$AD$17:$AD$153)</f>
        <v>86</v>
      </c>
      <c r="AF148" s="152">
        <v>45066</v>
      </c>
      <c r="AG148" s="153">
        <f>RANK(AF148,$AF$17:$AF$153)</f>
        <v>83</v>
      </c>
      <c r="AH148" s="152">
        <v>47843</v>
      </c>
      <c r="AI148" s="153">
        <f>RANK(AH148,$AH$17:$AH$153)</f>
        <v>76</v>
      </c>
      <c r="AJ148" s="152">
        <v>50212</v>
      </c>
      <c r="AK148" s="153">
        <f>RANK(AJ148,$AJ$17:$AJ$153)</f>
        <v>76</v>
      </c>
      <c r="AL148" s="152">
        <v>50263</v>
      </c>
      <c r="AM148" s="153">
        <f>RANK(AL148,$AL$17:$AL$153)</f>
        <v>81</v>
      </c>
      <c r="AN148" s="152">
        <v>55172</v>
      </c>
      <c r="AO148" s="153">
        <f>RANK(AN148,$AN$17:$AN$153)</f>
        <v>79</v>
      </c>
      <c r="AP148" s="152">
        <v>60941</v>
      </c>
      <c r="AQ148" s="153">
        <f>RANK(AP148,$AP$17:$AP$153)</f>
        <v>80</v>
      </c>
      <c r="AR148" s="152">
        <v>66348</v>
      </c>
      <c r="AS148" s="153">
        <f>RANK(AR148,$AR$17:$AR$153)</f>
        <v>78</v>
      </c>
      <c r="AT148" s="152">
        <v>75753</v>
      </c>
      <c r="AU148" s="153">
        <f>RANK(AT148,$AT$17:$AT$153)</f>
        <v>80</v>
      </c>
      <c r="AV148" s="152">
        <v>77282</v>
      </c>
      <c r="AW148" s="153">
        <f>RANK(AV148,$AV$17:$AV$153)</f>
        <v>84</v>
      </c>
      <c r="AX148" s="152">
        <v>84457</v>
      </c>
      <c r="AY148" s="153">
        <f>RANK(AX148,$AX$17:$AX$153)</f>
        <v>82</v>
      </c>
      <c r="AZ148" s="152">
        <v>78163</v>
      </c>
      <c r="BA148" s="153">
        <f>RANK(AZ148,$AZ$17:$AZ$153)</f>
        <v>91</v>
      </c>
      <c r="BB148" s="152">
        <v>73007</v>
      </c>
      <c r="BC148" s="153">
        <f>RANK(BB148,$BB$17:$BB$153)</f>
        <v>99</v>
      </c>
      <c r="BD148" s="152">
        <v>69577</v>
      </c>
      <c r="BE148" s="153">
        <f>RANK(BD148,$BD$17:$BD$153)</f>
        <v>103</v>
      </c>
      <c r="BF148" s="152">
        <v>69042</v>
      </c>
      <c r="BG148" s="153">
        <f>RANK(BF148,$BF$17:$BF$153)</f>
        <v>104</v>
      </c>
      <c r="BH148" s="152">
        <v>66473</v>
      </c>
      <c r="BI148" s="153">
        <f>RANK(BH148,$BH$17:$BH$153)</f>
        <v>112</v>
      </c>
      <c r="BJ148" s="152">
        <v>74914</v>
      </c>
      <c r="BK148" s="153">
        <f>RANK(BJ148,$BJ$17:$BJ$153)</f>
        <v>111</v>
      </c>
      <c r="BL148" s="184"/>
      <c r="BM148" s="153" t="e">
        <f>RANK(BL148,$BL$17:$BL$153)</f>
        <v>#N/A</v>
      </c>
      <c r="BN148" s="184"/>
      <c r="BO148" s="153" t="e">
        <f>RANK(BN148,$BN$17:$BN$153)</f>
        <v>#N/A</v>
      </c>
      <c r="BP148" s="184"/>
      <c r="BQ148" s="153" t="e">
        <f>RANK(BP148,$BP$17:$BP$153)</f>
        <v>#N/A</v>
      </c>
      <c r="BR148" s="261"/>
      <c r="BS148" s="153" t="e">
        <f>RANK(BR148,$BR$17:$BR$153)</f>
        <v>#N/A</v>
      </c>
      <c r="BT148" s="261"/>
      <c r="BU148" s="153" t="e">
        <f>RANK(BT148,$BT$17:$BT$153)</f>
        <v>#N/A</v>
      </c>
    </row>
    <row r="149" spans="1:73">
      <c r="A149" s="219" t="s">
        <v>148</v>
      </c>
      <c r="B149" s="151" t="s">
        <v>291</v>
      </c>
      <c r="C149" s="151" t="s">
        <v>358</v>
      </c>
      <c r="D149" s="152"/>
      <c r="E149" s="153" t="e">
        <f>RANK(D149,$D$17:$D$153)</f>
        <v>#N/A</v>
      </c>
      <c r="F149" s="152"/>
      <c r="G149" s="153" t="e">
        <f>RANK(F149,$F$17:$F$153)</f>
        <v>#N/A</v>
      </c>
      <c r="H149" s="152"/>
      <c r="I149" s="153" t="e">
        <f>RANK(H149,$H$17:$H$153)</f>
        <v>#N/A</v>
      </c>
      <c r="J149" s="152"/>
      <c r="K149" s="153" t="e">
        <f>RANK(J149,$J$17:$J$153)</f>
        <v>#N/A</v>
      </c>
      <c r="L149" s="152"/>
      <c r="M149" s="153" t="e">
        <f>RANK(L149,$L$17:$L$153)</f>
        <v>#N/A</v>
      </c>
      <c r="N149" s="152">
        <v>17035</v>
      </c>
      <c r="O149" s="153">
        <f>RANK(N149,$N$17:$N$153)</f>
        <v>97</v>
      </c>
      <c r="P149" s="152"/>
      <c r="Q149" s="153" t="e">
        <f>RANK(P149,$P$17:$P$153)</f>
        <v>#N/A</v>
      </c>
      <c r="R149" s="152"/>
      <c r="S149" s="153" t="e">
        <f>RANK(R149,$R$17:$R$153)</f>
        <v>#N/A</v>
      </c>
      <c r="T149" s="152"/>
      <c r="U149" s="153" t="e">
        <f>RANK(T149,$T$17:$T$153)</f>
        <v>#N/A</v>
      </c>
      <c r="V149" s="152"/>
      <c r="W149" s="153" t="e">
        <f>RANK(V149,$V$17:$V$153)</f>
        <v>#N/A</v>
      </c>
      <c r="X149" s="152"/>
      <c r="Y149" s="153" t="e">
        <f>RANK(X149,$X$17:$X$153)</f>
        <v>#N/A</v>
      </c>
      <c r="Z149" s="152"/>
      <c r="AA149" s="153" t="e">
        <f>RANK(Z149,$Z$17:$Z$153)</f>
        <v>#N/A</v>
      </c>
      <c r="AB149" s="152">
        <v>14581</v>
      </c>
      <c r="AC149" s="153">
        <f>RANK(AB149,$AB$17:$AB$153)</f>
        <v>125</v>
      </c>
      <c r="AD149" s="152">
        <v>14010</v>
      </c>
      <c r="AE149" s="153">
        <f>RANK(AD149,$AD$17:$AD$153)</f>
        <v>129</v>
      </c>
      <c r="AF149" s="152">
        <v>16695</v>
      </c>
      <c r="AG149" s="153">
        <f>RANK(AF149,$AF$17:$AF$153)</f>
        <v>126</v>
      </c>
      <c r="AH149" s="152"/>
      <c r="AI149" s="153" t="e">
        <f>RANK(AH149,$AH$17:$AH$153)</f>
        <v>#N/A</v>
      </c>
      <c r="AJ149" s="152">
        <v>15159</v>
      </c>
      <c r="AK149" s="153">
        <f>RANK(AJ149,$AJ$17:$AJ$153)</f>
        <v>123</v>
      </c>
      <c r="AL149" s="152">
        <v>14293</v>
      </c>
      <c r="AM149" s="153">
        <f>RANK(AL149,$AL$17:$AL$153)</f>
        <v>127</v>
      </c>
      <c r="AN149" s="152">
        <v>16690</v>
      </c>
      <c r="AO149" s="153">
        <f>RANK(AN149,$AN$17:$AN$153)</f>
        <v>124</v>
      </c>
      <c r="AP149" s="152">
        <v>16627</v>
      </c>
      <c r="AQ149" s="153">
        <f>RANK(AP149,$AP$17:$AP$153)</f>
        <v>126</v>
      </c>
      <c r="AR149" s="152">
        <v>15798</v>
      </c>
      <c r="AS149" s="153">
        <f>RANK(AR149,$AR$17:$AR$153)</f>
        <v>128</v>
      </c>
      <c r="AT149" s="152"/>
      <c r="AU149" s="153" t="e">
        <f>RANK(AT149,$AT$17:$AT$153)</f>
        <v>#N/A</v>
      </c>
      <c r="AV149" s="152"/>
      <c r="AW149" s="153" t="e">
        <f>RANK(AV149,$AV$17:$AV$153)</f>
        <v>#N/A</v>
      </c>
      <c r="AX149" s="152"/>
      <c r="AY149" s="153" t="e">
        <f>RANK(AX149,$AX$17:$AX$153)</f>
        <v>#N/A</v>
      </c>
      <c r="AZ149" s="152">
        <v>26227</v>
      </c>
      <c r="BA149" s="153">
        <f>RANK(AZ149,$AZ$17:$AZ$153)</f>
        <v>128</v>
      </c>
      <c r="BB149" s="152">
        <v>34857</v>
      </c>
      <c r="BC149" s="153">
        <f>RANK(BB149,$BB$17:$BB$153)</f>
        <v>125</v>
      </c>
      <c r="BD149" s="152">
        <v>17660</v>
      </c>
      <c r="BE149" s="153">
        <f>RANK(BD149,$BD$17:$BD$153)</f>
        <v>134</v>
      </c>
      <c r="BF149" s="152">
        <v>15792</v>
      </c>
      <c r="BG149" s="153">
        <f>RANK(BF149,$BF$17:$BF$153)</f>
        <v>133</v>
      </c>
      <c r="BH149" s="152">
        <v>16923</v>
      </c>
      <c r="BI149" s="153">
        <f>RANK(BH149,$BH$17:$BH$153)</f>
        <v>134</v>
      </c>
      <c r="BJ149" s="152">
        <v>23435</v>
      </c>
      <c r="BK149" s="153">
        <f>RANK(BJ149,$BJ$17:$BJ$153)</f>
        <v>132</v>
      </c>
      <c r="BL149" s="184"/>
      <c r="BM149" s="153" t="e">
        <f>RANK(BL149,$BL$17:$BL$153)</f>
        <v>#N/A</v>
      </c>
      <c r="BN149" s="184"/>
      <c r="BO149" s="153" t="e">
        <f>RANK(BN149,$BN$17:$BN$153)</f>
        <v>#N/A</v>
      </c>
      <c r="BP149" s="184"/>
      <c r="BQ149" s="153" t="e">
        <f>RANK(BP149,$BP$17:$BP$153)</f>
        <v>#N/A</v>
      </c>
      <c r="BR149" s="261"/>
      <c r="BS149" s="153" t="e">
        <f>RANK(BR149,$BR$17:$BR$153)</f>
        <v>#N/A</v>
      </c>
      <c r="BT149" s="261"/>
      <c r="BU149" s="153" t="e">
        <f>RANK(BT149,$BT$17:$BT$153)</f>
        <v>#N/A</v>
      </c>
    </row>
    <row r="150" spans="1:73">
      <c r="A150" s="219" t="s">
        <v>149</v>
      </c>
      <c r="B150" s="151" t="s">
        <v>291</v>
      </c>
      <c r="C150" s="151" t="s">
        <v>358</v>
      </c>
      <c r="D150" s="152"/>
      <c r="E150" s="153" t="e">
        <f>RANK(D150,$D$17:$D$153)</f>
        <v>#N/A</v>
      </c>
      <c r="F150" s="152"/>
      <c r="G150" s="153" t="e">
        <f>RANK(F150,$F$17:$F$153)</f>
        <v>#N/A</v>
      </c>
      <c r="H150" s="152"/>
      <c r="I150" s="153" t="e">
        <f>RANK(H150,$H$17:$H$153)</f>
        <v>#N/A</v>
      </c>
      <c r="J150" s="152"/>
      <c r="K150" s="153" t="e">
        <f>RANK(J150,$J$17:$J$153)</f>
        <v>#N/A</v>
      </c>
      <c r="L150" s="152"/>
      <c r="M150" s="153" t="e">
        <f>RANK(L150,$L$17:$L$153)</f>
        <v>#N/A</v>
      </c>
      <c r="N150" s="152"/>
      <c r="O150" s="153" t="e">
        <f>RANK(N150,$N$17:$N$153)</f>
        <v>#N/A</v>
      </c>
      <c r="P150" s="152"/>
      <c r="Q150" s="153" t="e">
        <f>RANK(P150,$P$17:$P$153)</f>
        <v>#N/A</v>
      </c>
      <c r="R150" s="152"/>
      <c r="S150" s="153" t="e">
        <f>RANK(R150,$R$17:$R$153)</f>
        <v>#N/A</v>
      </c>
      <c r="T150" s="152"/>
      <c r="U150" s="153" t="e">
        <f>RANK(T150,$T$17:$T$153)</f>
        <v>#N/A</v>
      </c>
      <c r="V150" s="152"/>
      <c r="W150" s="153" t="e">
        <f>RANK(V150,$V$17:$V$153)</f>
        <v>#N/A</v>
      </c>
      <c r="X150" s="152"/>
      <c r="Y150" s="153" t="e">
        <f>RANK(X150,$X$17:$X$153)</f>
        <v>#N/A</v>
      </c>
      <c r="Z150" s="152">
        <v>36265</v>
      </c>
      <c r="AA150" s="153">
        <f>RANK(Z150,$Z$17:$Z$153)</f>
        <v>86</v>
      </c>
      <c r="AB150" s="152">
        <v>12798</v>
      </c>
      <c r="AC150" s="153">
        <f>RANK(AB150,$AB$17:$AB$153)</f>
        <v>128</v>
      </c>
      <c r="AD150" s="152">
        <v>16247</v>
      </c>
      <c r="AE150" s="153">
        <f>RANK(AD150,$AD$17:$AD$153)</f>
        <v>123</v>
      </c>
      <c r="AF150" s="152">
        <v>12917</v>
      </c>
      <c r="AG150" s="153">
        <f>RANK(AF150,$AF$17:$AF$153)</f>
        <v>130</v>
      </c>
      <c r="AH150" s="152"/>
      <c r="AI150" s="153" t="e">
        <f>RANK(AH150,$AH$17:$AH$153)</f>
        <v>#N/A</v>
      </c>
      <c r="AJ150" s="152">
        <v>12887</v>
      </c>
      <c r="AK150" s="153">
        <f>RANK(AJ150,$AJ$17:$AJ$153)</f>
        <v>127</v>
      </c>
      <c r="AL150" s="152">
        <v>9946</v>
      </c>
      <c r="AM150" s="153">
        <f>RANK(AL150,$AL$17:$AL$153)</f>
        <v>130</v>
      </c>
      <c r="AN150" s="152">
        <v>10393</v>
      </c>
      <c r="AO150" s="153">
        <f>RANK(AN150,$AN$17:$AN$153)</f>
        <v>130</v>
      </c>
      <c r="AP150" s="152">
        <v>13499</v>
      </c>
      <c r="AQ150" s="153">
        <f>RANK(AP150,$AP$17:$AP$153)</f>
        <v>128</v>
      </c>
      <c r="AR150" s="152">
        <v>14320</v>
      </c>
      <c r="AS150" s="153">
        <f>RANK(AR150,$AR$17:$AR$153)</f>
        <v>129</v>
      </c>
      <c r="AT150" s="152"/>
      <c r="AU150" s="153" t="e">
        <f>RANK(AT150,$AT$17:$AT$153)</f>
        <v>#N/A</v>
      </c>
      <c r="AV150" s="152"/>
      <c r="AW150" s="153" t="e">
        <f>RANK(AV150,$AV$17:$AV$153)</f>
        <v>#N/A</v>
      </c>
      <c r="AX150" s="152"/>
      <c r="AY150" s="153" t="e">
        <f>RANK(AX150,$AX$17:$AX$153)</f>
        <v>#N/A</v>
      </c>
      <c r="AZ150" s="152">
        <v>17716</v>
      </c>
      <c r="BA150" s="153">
        <f>RANK(AZ150,$AZ$17:$AZ$153)</f>
        <v>132</v>
      </c>
      <c r="BB150" s="152">
        <v>15496</v>
      </c>
      <c r="BC150" s="153">
        <f>RANK(BB150,$BB$17:$BB$153)</f>
        <v>134</v>
      </c>
      <c r="BD150" s="152">
        <v>23729</v>
      </c>
      <c r="BE150" s="153">
        <f>RANK(BD150,$BD$17:$BD$153)</f>
        <v>132</v>
      </c>
      <c r="BF150" s="152">
        <v>15297</v>
      </c>
      <c r="BG150" s="153">
        <f>RANK(BF150,$BF$17:$BF$153)</f>
        <v>134</v>
      </c>
      <c r="BH150" s="152">
        <v>16923</v>
      </c>
      <c r="BI150" s="153">
        <f>RANK(BH150,$BH$17:$BH$153)</f>
        <v>134</v>
      </c>
      <c r="BJ150" s="152">
        <v>18972</v>
      </c>
      <c r="BK150" s="153">
        <f>RANK(BJ150,$BJ$17:$BJ$153)</f>
        <v>133</v>
      </c>
      <c r="BL150" s="184"/>
      <c r="BM150" s="153" t="e">
        <f>RANK(BL150,$BL$17:$BL$153)</f>
        <v>#N/A</v>
      </c>
      <c r="BN150" s="184"/>
      <c r="BO150" s="153" t="e">
        <f>RANK(BN150,$BN$17:$BN$153)</f>
        <v>#N/A</v>
      </c>
      <c r="BP150" s="184"/>
      <c r="BQ150" s="153" t="e">
        <f>RANK(BP150,$BP$17:$BP$153)</f>
        <v>#N/A</v>
      </c>
      <c r="BR150" s="261"/>
      <c r="BS150" s="153" t="e">
        <f>RANK(BR150,$BR$17:$BR$153)</f>
        <v>#N/A</v>
      </c>
      <c r="BT150" s="261"/>
      <c r="BU150" s="153" t="e">
        <f>RANK(BT150,$BT$17:$BT$153)</f>
        <v>#N/A</v>
      </c>
    </row>
    <row r="151" spans="1:73">
      <c r="A151" s="227" t="s">
        <v>344</v>
      </c>
      <c r="B151" s="228" t="s">
        <v>293</v>
      </c>
      <c r="C151" s="228" t="s">
        <v>362</v>
      </c>
      <c r="D151" s="234"/>
      <c r="E151" s="235"/>
      <c r="F151" s="234"/>
      <c r="G151" s="235"/>
      <c r="H151" s="234"/>
      <c r="I151" s="235"/>
      <c r="J151" s="234"/>
      <c r="K151" s="235"/>
      <c r="L151" s="234"/>
      <c r="M151" s="235"/>
      <c r="N151" s="234"/>
      <c r="O151" s="235"/>
      <c r="P151" s="234"/>
      <c r="Q151" s="235"/>
      <c r="R151" s="234"/>
      <c r="S151" s="235"/>
      <c r="T151" s="234"/>
      <c r="U151" s="235"/>
      <c r="V151" s="234"/>
      <c r="W151" s="235"/>
      <c r="X151" s="234"/>
      <c r="Y151" s="235"/>
      <c r="Z151" s="234"/>
      <c r="AA151" s="235"/>
      <c r="AB151" s="234"/>
      <c r="AC151" s="235"/>
      <c r="AD151" s="234"/>
      <c r="AE151" s="235"/>
      <c r="AF151" s="234"/>
      <c r="AG151" s="235"/>
      <c r="AH151" s="234"/>
      <c r="AI151" s="235"/>
      <c r="AJ151" s="234"/>
      <c r="AK151" s="235"/>
      <c r="AL151" s="234"/>
      <c r="AM151" s="235"/>
      <c r="AN151" s="234"/>
      <c r="AO151" s="235"/>
      <c r="AP151" s="234"/>
      <c r="AQ151" s="235"/>
      <c r="AR151" s="234"/>
      <c r="AS151" s="235"/>
      <c r="AT151" s="234">
        <v>1115</v>
      </c>
      <c r="AU151" s="235">
        <f>RANK(AT151,$AT$17:$AT$153)</f>
        <v>127</v>
      </c>
      <c r="AV151" s="234">
        <v>1110</v>
      </c>
      <c r="AW151" s="235">
        <f>RANK(AV151,$AV$17:$AV$153)</f>
        <v>127</v>
      </c>
      <c r="AX151" s="234">
        <v>1227</v>
      </c>
      <c r="AY151" s="235">
        <f>RANK(AX151,$AX$17:$AX$153)</f>
        <v>127</v>
      </c>
      <c r="AZ151" s="234">
        <v>831</v>
      </c>
      <c r="BA151" s="235">
        <f>RANK(AZ151,$AZ$17:$AZ$153)</f>
        <v>135</v>
      </c>
      <c r="BB151" s="234">
        <v>767</v>
      </c>
      <c r="BC151" s="235">
        <f>RANK(BB151,$BB$17:$BB$153)</f>
        <v>136</v>
      </c>
      <c r="BD151" s="234">
        <v>51</v>
      </c>
      <c r="BE151" s="235">
        <f>RANK(BD151,$BD$17:$BD$153)</f>
        <v>137</v>
      </c>
      <c r="BF151" s="234">
        <v>9190</v>
      </c>
      <c r="BG151" s="235">
        <f>RANK(BF151,$BF$17:$BF$153)</f>
        <v>136</v>
      </c>
      <c r="BH151" s="234">
        <v>38817</v>
      </c>
      <c r="BI151" s="235">
        <f>RANK(BH151,$BH$17:$BH$153)</f>
        <v>128</v>
      </c>
      <c r="BJ151" s="234">
        <v>97018</v>
      </c>
      <c r="BK151" s="235">
        <f>RANK(BJ151,$BJ$17:$BJ$153)</f>
        <v>99</v>
      </c>
      <c r="BL151" s="224"/>
      <c r="BM151" s="235" t="e">
        <f>RANK(BL151,$BL$17:$BL$153)</f>
        <v>#N/A</v>
      </c>
      <c r="BN151" s="251">
        <v>75582.899999999994</v>
      </c>
      <c r="BO151" s="235">
        <f>RANK(BN151,$BN$17:$BN$153)</f>
        <v>94</v>
      </c>
      <c r="BP151" s="251">
        <v>85972.800000000003</v>
      </c>
      <c r="BQ151" s="235">
        <f>RANK(BP151,$BP$17:$BP$153)</f>
        <v>89</v>
      </c>
      <c r="BR151" s="262">
        <v>90425</v>
      </c>
      <c r="BS151" s="235">
        <f>RANK(BR151,$BR$17:$BR$153)</f>
        <v>76</v>
      </c>
      <c r="BT151" s="262">
        <v>100482.2</v>
      </c>
      <c r="BU151" s="235">
        <f>RANK(BT151,$BT$17:$BT$153)</f>
        <v>71</v>
      </c>
    </row>
    <row r="152" spans="1:73">
      <c r="A152" s="227" t="s">
        <v>141</v>
      </c>
      <c r="B152" s="228" t="s">
        <v>293</v>
      </c>
      <c r="C152" s="228" t="s">
        <v>362</v>
      </c>
      <c r="D152" s="234"/>
      <c r="E152" s="235" t="e">
        <f>RANK(D152,$D$17:$D$153)</f>
        <v>#N/A</v>
      </c>
      <c r="F152" s="234"/>
      <c r="G152" s="235" t="e">
        <f>RANK(F152,$F$17:$F$153)</f>
        <v>#N/A</v>
      </c>
      <c r="H152" s="234"/>
      <c r="I152" s="235" t="e">
        <f>RANK(H152,$H$17:$H$153)</f>
        <v>#N/A</v>
      </c>
      <c r="J152" s="234"/>
      <c r="K152" s="235" t="e">
        <f>RANK(J152,$J$17:$J$153)</f>
        <v>#N/A</v>
      </c>
      <c r="L152" s="234"/>
      <c r="M152" s="235" t="e">
        <f>RANK(L152,$L$17:$L$153)</f>
        <v>#N/A</v>
      </c>
      <c r="N152" s="234"/>
      <c r="O152" s="235" t="e">
        <f>RANK(N152,$N$17:$N$153)</f>
        <v>#N/A</v>
      </c>
      <c r="P152" s="234">
        <v>16359</v>
      </c>
      <c r="Q152" s="235">
        <f>RANK(P152,$P$17:$P$153)</f>
        <v>97</v>
      </c>
      <c r="R152" s="234">
        <v>23640</v>
      </c>
      <c r="S152" s="235">
        <f>RANK(R152,$R$17:$R$153)</f>
        <v>86</v>
      </c>
      <c r="T152" s="234">
        <v>33431</v>
      </c>
      <c r="U152" s="235">
        <f>RANK(T152,$T$17:$T$153)</f>
        <v>68</v>
      </c>
      <c r="V152" s="234">
        <v>22730</v>
      </c>
      <c r="W152" s="235">
        <f>RANK(V152,$V$17:$V$153)</f>
        <v>100</v>
      </c>
      <c r="X152" s="234">
        <v>23387</v>
      </c>
      <c r="Y152" s="235">
        <f>RANK(X152,$X$17:$X$153)</f>
        <v>98</v>
      </c>
      <c r="Z152" s="234"/>
      <c r="AA152" s="235" t="e">
        <f>RANK(Z152,$Z$17:$Z$153)</f>
        <v>#N/A</v>
      </c>
      <c r="AB152" s="234">
        <v>19828</v>
      </c>
      <c r="AC152" s="235">
        <f>RANK(AB152,$AB$17:$AB$153)</f>
        <v>120</v>
      </c>
      <c r="AD152" s="234">
        <v>27524</v>
      </c>
      <c r="AE152" s="235">
        <f>RANK(AD152,$AD$17:$AD$153)</f>
        <v>104</v>
      </c>
      <c r="AF152" s="234">
        <v>23291</v>
      </c>
      <c r="AG152" s="235">
        <f>RANK(AF152,$AF$17:$AF$153)</f>
        <v>113</v>
      </c>
      <c r="AH152" s="234">
        <v>25335</v>
      </c>
      <c r="AI152" s="235">
        <f>RANK(AH152,$AH$17:$AH$153)</f>
        <v>103</v>
      </c>
      <c r="AJ152" s="234">
        <v>30473</v>
      </c>
      <c r="AK152" s="235">
        <f>RANK(AJ152,$AJ$17:$AJ$153)</f>
        <v>101</v>
      </c>
      <c r="AL152" s="234">
        <v>34873</v>
      </c>
      <c r="AM152" s="235">
        <f>RANK(AL152,$AL$17:$AL$153)</f>
        <v>103</v>
      </c>
      <c r="AN152" s="234">
        <v>32641</v>
      </c>
      <c r="AO152" s="235">
        <f>RANK(AN152,$AN$17:$AN$153)</f>
        <v>108</v>
      </c>
      <c r="AP152" s="234">
        <v>40041</v>
      </c>
      <c r="AQ152" s="235">
        <f>RANK(AP152,$AP$17:$AP$153)</f>
        <v>106</v>
      </c>
      <c r="AR152" s="234">
        <v>45930</v>
      </c>
      <c r="AS152" s="235">
        <f>RANK(AR152,$AR$17:$AR$153)</f>
        <v>104</v>
      </c>
      <c r="AT152" s="234">
        <v>73585</v>
      </c>
      <c r="AU152" s="235">
        <f>RANK(AT152,$AT$17:$AT$153)</f>
        <v>85</v>
      </c>
      <c r="AV152" s="234">
        <v>90968</v>
      </c>
      <c r="AW152" s="235">
        <f>RANK(AV152,$AV$17:$AV$153)</f>
        <v>72</v>
      </c>
      <c r="AX152" s="234">
        <v>66161</v>
      </c>
      <c r="AY152" s="235">
        <f>RANK(AX152,$AX$17:$AX$153)</f>
        <v>104</v>
      </c>
      <c r="AZ152" s="234">
        <v>65402</v>
      </c>
      <c r="BA152" s="235">
        <f>RANK(AZ152,$AZ$17:$AZ$153)</f>
        <v>104</v>
      </c>
      <c r="BB152" s="234">
        <v>70856</v>
      </c>
      <c r="BC152" s="235">
        <f>RANK(BB152,$BB$17:$BB$153)</f>
        <v>102</v>
      </c>
      <c r="BD152" s="234">
        <v>57675</v>
      </c>
      <c r="BE152" s="235">
        <f>RANK(BD152,$BD$17:$BD$153)</f>
        <v>111</v>
      </c>
      <c r="BF152" s="234">
        <v>77659</v>
      </c>
      <c r="BG152" s="235">
        <f>RANK(BF152,$BF$17:$BF$153)</f>
        <v>92</v>
      </c>
      <c r="BH152" s="234">
        <v>85674</v>
      </c>
      <c r="BI152" s="235">
        <f>RANK(BH152,$BH$17:$BH$153)</f>
        <v>93</v>
      </c>
      <c r="BJ152" s="234">
        <v>108688</v>
      </c>
      <c r="BK152" s="235">
        <f>RANK(BJ152,$BJ$17:$BJ$153)</f>
        <v>88</v>
      </c>
      <c r="BL152" s="236">
        <v>87709.6</v>
      </c>
      <c r="BM152" s="235">
        <f>RANK(BL152,$BL$17:$BL$153)</f>
        <v>97</v>
      </c>
      <c r="BN152" s="251">
        <v>69697.399999999994</v>
      </c>
      <c r="BO152" s="235">
        <f>RANK(BN152,$BN$17:$BN$153)</f>
        <v>97</v>
      </c>
      <c r="BP152" s="251">
        <v>97782.7</v>
      </c>
      <c r="BQ152" s="235">
        <f>RANK(BP152,$BP$17:$BP$153)</f>
        <v>74</v>
      </c>
      <c r="BR152" s="262">
        <v>88054.1</v>
      </c>
      <c r="BS152" s="235">
        <f>RANK(BR152,$BR$17:$BR$153)</f>
        <v>79</v>
      </c>
      <c r="BT152" s="262">
        <v>92523.9</v>
      </c>
      <c r="BU152" s="235">
        <f>RANK(BT152,$BT$17:$BT$153)</f>
        <v>80</v>
      </c>
    </row>
    <row r="153" spans="1:73">
      <c r="A153" s="227" t="s">
        <v>123</v>
      </c>
      <c r="B153" s="228" t="s">
        <v>293</v>
      </c>
      <c r="C153" s="228" t="s">
        <v>362</v>
      </c>
      <c r="D153" s="234"/>
      <c r="E153" s="235" t="e">
        <f>RANK(D153,$D$17:$D$153)</f>
        <v>#N/A</v>
      </c>
      <c r="F153" s="234"/>
      <c r="G153" s="235" t="e">
        <f>RANK(F153,$F$17:$F$153)</f>
        <v>#N/A</v>
      </c>
      <c r="H153" s="234"/>
      <c r="I153" s="235" t="e">
        <f>RANK(H153,$H$17:$H$153)</f>
        <v>#N/A</v>
      </c>
      <c r="J153" s="234"/>
      <c r="K153" s="235" t="e">
        <f>RANK(J153,$J$17:$J$153)</f>
        <v>#N/A</v>
      </c>
      <c r="L153" s="234"/>
      <c r="M153" s="235" t="e">
        <f>RANK(L153,$L$17:$L$153)</f>
        <v>#N/A</v>
      </c>
      <c r="N153" s="234">
        <v>18194</v>
      </c>
      <c r="O153" s="235">
        <f>RANK(N153,$N$17:$N$153)</f>
        <v>93</v>
      </c>
      <c r="P153" s="234">
        <v>15023</v>
      </c>
      <c r="Q153" s="235">
        <f>RANK(P153,$P$17:$P$153)</f>
        <v>100</v>
      </c>
      <c r="R153" s="234">
        <v>20046</v>
      </c>
      <c r="S153" s="235">
        <f>RANK(R153,$R$17:$R$153)</f>
        <v>95</v>
      </c>
      <c r="T153" s="234">
        <v>25230</v>
      </c>
      <c r="U153" s="235">
        <f>RANK(T153,$T$17:$T$153)</f>
        <v>87</v>
      </c>
      <c r="V153" s="234">
        <v>24728</v>
      </c>
      <c r="W153" s="235">
        <f>RANK(V153,$V$17:$V$153)</f>
        <v>93</v>
      </c>
      <c r="X153" s="234">
        <v>28740</v>
      </c>
      <c r="Y153" s="235">
        <f>RANK(X153,$X$17:$X$153)</f>
        <v>90</v>
      </c>
      <c r="Z153" s="234">
        <v>37668</v>
      </c>
      <c r="AA153" s="235">
        <f>RANK(Z153,$Z$17:$Z$153)</f>
        <v>83</v>
      </c>
      <c r="AB153" s="234">
        <v>36516</v>
      </c>
      <c r="AC153" s="235">
        <f>RANK(AB153,$AB$17:$AB$153)</f>
        <v>90</v>
      </c>
      <c r="AD153" s="234">
        <v>56523</v>
      </c>
      <c r="AE153" s="235">
        <f>RANK(AD153,$AD$17:$AD$153)</f>
        <v>62</v>
      </c>
      <c r="AF153" s="234">
        <v>61119</v>
      </c>
      <c r="AG153" s="235">
        <f>RANK(AF153,$AF$17:$AF$153)</f>
        <v>59</v>
      </c>
      <c r="AH153" s="234">
        <v>88469</v>
      </c>
      <c r="AI153" s="235">
        <f>RANK(AH153,$AH$17:$AH$153)</f>
        <v>40</v>
      </c>
      <c r="AJ153" s="234">
        <v>73604</v>
      </c>
      <c r="AK153" s="235">
        <f>RANK(AJ153,$AJ$17:$AJ$153)</f>
        <v>51</v>
      </c>
      <c r="AL153" s="234">
        <v>59782</v>
      </c>
      <c r="AM153" s="235">
        <f>RANK(AL153,$AL$17:$AL$153)</f>
        <v>68</v>
      </c>
      <c r="AN153" s="234">
        <v>63442</v>
      </c>
      <c r="AO153" s="235">
        <f>RANK(AN153,$AN$17:$AN$153)</f>
        <v>70</v>
      </c>
      <c r="AP153" s="234">
        <v>92039</v>
      </c>
      <c r="AQ153" s="235">
        <f>RANK(AP153,$AP$17:$AP$153)</f>
        <v>54</v>
      </c>
      <c r="AR153" s="234">
        <v>86848</v>
      </c>
      <c r="AS153" s="235">
        <f>RANK(AR153,$AR$17:$AR$153)</f>
        <v>65</v>
      </c>
      <c r="AT153" s="234">
        <v>90830</v>
      </c>
      <c r="AU153" s="235">
        <f>RANK(AT153,$AT$17:$AT$153)</f>
        <v>66</v>
      </c>
      <c r="AV153" s="234">
        <v>70933</v>
      </c>
      <c r="AW153" s="235">
        <f>RANK(AV153,$AV$17:$AV$153)</f>
        <v>94</v>
      </c>
      <c r="AX153" s="234">
        <v>72061</v>
      </c>
      <c r="AY153" s="235">
        <f>RANK(AX153,$AX$17:$AX$153)</f>
        <v>97</v>
      </c>
      <c r="AZ153" s="234">
        <v>86152</v>
      </c>
      <c r="BA153" s="235">
        <f>RANK(AZ153,$AZ$17:$AZ$153)</f>
        <v>79</v>
      </c>
      <c r="BB153" s="234">
        <v>86339</v>
      </c>
      <c r="BC153" s="235">
        <f>RANK(BB153,$BB$17:$BB$153)</f>
        <v>80</v>
      </c>
      <c r="BD153" s="234">
        <v>87999</v>
      </c>
      <c r="BE153" s="235">
        <f>RANK(BD153,$BD$17:$BD$153)</f>
        <v>83</v>
      </c>
      <c r="BF153" s="234">
        <v>84416</v>
      </c>
      <c r="BG153" s="235">
        <f>RANK(BF153,$BF$17:$BF$153)</f>
        <v>86</v>
      </c>
      <c r="BH153" s="234">
        <v>90614</v>
      </c>
      <c r="BI153" s="235">
        <f>RANK(BH153,$BH$17:$BH$153)</f>
        <v>88</v>
      </c>
      <c r="BJ153" s="247">
        <v>90061</v>
      </c>
      <c r="BK153" s="235">
        <f>RANK(BJ153,$BJ$17:$BJ$153)</f>
        <v>105</v>
      </c>
      <c r="BL153" s="236">
        <v>109263.6</v>
      </c>
      <c r="BM153" s="235">
        <f>RANK(BL153,$BL$17:$BL$153)</f>
        <v>79</v>
      </c>
      <c r="BN153" s="251">
        <v>91183.9</v>
      </c>
      <c r="BO153" s="235">
        <f>RANK(BN153,$BN$17:$BN$153)</f>
        <v>87</v>
      </c>
      <c r="BP153" s="251">
        <v>95710.9</v>
      </c>
      <c r="BQ153" s="235">
        <f>RANK(BP153,$BP$17:$BP$153)</f>
        <v>76</v>
      </c>
      <c r="BR153" s="262"/>
      <c r="BS153" s="235" t="e">
        <f>RANK(BR153,$BR$17:$BR$153)</f>
        <v>#N/A</v>
      </c>
      <c r="BT153" s="262"/>
      <c r="BU153" s="235" t="e">
        <f>RANK(BT153,$BT$17:$BT$153)</f>
        <v>#N/A</v>
      </c>
    </row>
    <row r="154" spans="1:73" ht="11.25" customHeight="1">
      <c r="A154" s="229" t="s">
        <v>483</v>
      </c>
      <c r="B154" s="230"/>
      <c r="C154" s="230"/>
      <c r="D154" s="231"/>
      <c r="E154" s="232"/>
      <c r="F154" s="231"/>
      <c r="G154" s="232"/>
      <c r="H154" s="231"/>
      <c r="I154" s="232"/>
      <c r="J154" s="231"/>
      <c r="K154" s="232"/>
      <c r="L154" s="231"/>
      <c r="M154" s="232"/>
      <c r="N154" s="231"/>
      <c r="O154" s="232"/>
      <c r="P154" s="231"/>
      <c r="Q154" s="232"/>
      <c r="R154" s="231"/>
      <c r="S154" s="232"/>
      <c r="T154" s="231"/>
      <c r="U154" s="232"/>
      <c r="V154" s="231"/>
      <c r="W154" s="232"/>
      <c r="X154" s="231"/>
      <c r="Y154" s="232"/>
      <c r="Z154" s="231"/>
      <c r="AA154" s="232"/>
      <c r="AB154" s="231"/>
      <c r="AC154" s="232"/>
      <c r="AD154" s="231"/>
      <c r="AE154" s="232"/>
      <c r="AF154" s="231"/>
      <c r="AG154" s="232"/>
      <c r="AH154" s="231"/>
      <c r="AI154" s="232"/>
      <c r="AJ154" s="231"/>
      <c r="AK154" s="232"/>
      <c r="AL154" s="231"/>
      <c r="AM154" s="232"/>
      <c r="AN154" s="231"/>
      <c r="AO154" s="232"/>
      <c r="AP154" s="231"/>
      <c r="AQ154" s="232"/>
      <c r="AR154" s="231"/>
      <c r="AS154" s="232"/>
      <c r="AT154" s="231"/>
      <c r="AU154" s="232"/>
      <c r="AV154" s="231"/>
      <c r="AW154" s="232"/>
      <c r="AX154" s="231"/>
      <c r="AY154" s="232"/>
      <c r="AZ154" s="231"/>
      <c r="BA154" s="232"/>
      <c r="BB154" s="231"/>
      <c r="BC154" s="232"/>
      <c r="BD154" s="231"/>
      <c r="BE154" s="232"/>
      <c r="BF154" s="231"/>
      <c r="BG154" s="232"/>
      <c r="BH154" s="231"/>
      <c r="BI154" s="232"/>
      <c r="BJ154" s="231"/>
      <c r="BK154" s="232"/>
      <c r="BL154" s="233"/>
      <c r="BM154" s="233"/>
      <c r="BN154" s="252">
        <v>4853501</v>
      </c>
      <c r="BO154" s="248"/>
      <c r="BP154" s="252">
        <v>4472696.3</v>
      </c>
      <c r="BQ154" s="233"/>
      <c r="BR154" s="301">
        <v>4294552.4000000004</v>
      </c>
      <c r="BS154" s="301"/>
      <c r="BT154" s="301">
        <v>4501664</v>
      </c>
      <c r="BU154" s="233"/>
    </row>
    <row r="155" spans="1:73" ht="11.25" customHeight="1">
      <c r="A155" s="220"/>
      <c r="B155" s="24"/>
      <c r="C155" s="24"/>
      <c r="D155" s="25" t="s">
        <v>260</v>
      </c>
      <c r="E155" s="24"/>
      <c r="F155" s="25" t="s">
        <v>260</v>
      </c>
      <c r="G155" s="24"/>
      <c r="H155" s="25" t="s">
        <v>260</v>
      </c>
      <c r="I155" s="24"/>
      <c r="J155" s="25" t="s">
        <v>260</v>
      </c>
      <c r="K155" s="24"/>
      <c r="L155" s="25" t="s">
        <v>260</v>
      </c>
      <c r="M155" s="24"/>
      <c r="N155" s="25" t="s">
        <v>28</v>
      </c>
      <c r="O155" s="24"/>
      <c r="P155" s="25" t="s">
        <v>28</v>
      </c>
      <c r="Q155" s="24"/>
      <c r="R155" s="25" t="s">
        <v>28</v>
      </c>
      <c r="S155" s="24"/>
      <c r="T155" s="25" t="s">
        <v>28</v>
      </c>
      <c r="U155" s="24"/>
      <c r="V155" s="25" t="s">
        <v>28</v>
      </c>
      <c r="W155" s="24"/>
      <c r="X155" s="25" t="s">
        <v>28</v>
      </c>
      <c r="Y155" s="24"/>
      <c r="Z155" s="25"/>
      <c r="AA155" s="24"/>
      <c r="AB155" s="25"/>
      <c r="AC155" s="24"/>
      <c r="AD155" s="61" t="s">
        <v>260</v>
      </c>
      <c r="AE155" s="65"/>
      <c r="AF155" s="61"/>
      <c r="AG155" s="65"/>
      <c r="AH155" s="61" t="s">
        <v>260</v>
      </c>
      <c r="AI155" s="65"/>
      <c r="AJ155" s="61" t="s">
        <v>260</v>
      </c>
      <c r="AK155" s="65"/>
      <c r="AL155" s="61" t="s">
        <v>260</v>
      </c>
      <c r="AM155" s="65"/>
      <c r="AN155" s="61" t="s">
        <v>260</v>
      </c>
      <c r="AO155" s="65"/>
      <c r="AP155" s="61" t="s">
        <v>260</v>
      </c>
      <c r="AQ155" s="65"/>
      <c r="AR155" s="61" t="s">
        <v>260</v>
      </c>
      <c r="AS155" s="65"/>
      <c r="AT155" s="61"/>
      <c r="AU155" s="65"/>
      <c r="AV155" s="61"/>
      <c r="AW155" s="65"/>
      <c r="AX155" s="61"/>
      <c r="AY155" s="65"/>
      <c r="AZ155" s="61" t="s">
        <v>260</v>
      </c>
      <c r="BA155" s="65"/>
      <c r="BB155" s="61" t="s">
        <v>260</v>
      </c>
      <c r="BC155" s="65"/>
      <c r="BD155" s="61"/>
      <c r="BE155" s="65"/>
      <c r="BF155" s="61"/>
      <c r="BG155" s="65"/>
      <c r="BH155" s="61"/>
      <c r="BI155" s="65"/>
      <c r="BJ155" s="61" t="s">
        <v>260</v>
      </c>
      <c r="BK155" s="65"/>
      <c r="BN155" s="61" t="s">
        <v>369</v>
      </c>
      <c r="BR155" s="61" t="s">
        <v>369</v>
      </c>
    </row>
    <row r="156" spans="1:73">
      <c r="D156" s="25" t="s">
        <v>66</v>
      </c>
      <c r="F156" s="25" t="s">
        <v>66</v>
      </c>
      <c r="H156" s="25" t="s">
        <v>66</v>
      </c>
      <c r="J156" s="25" t="s">
        <v>66</v>
      </c>
      <c r="L156" s="25" t="s">
        <v>66</v>
      </c>
      <c r="N156" s="25" t="s">
        <v>40</v>
      </c>
      <c r="P156" s="25" t="s">
        <v>40</v>
      </c>
      <c r="R156" s="25" t="s">
        <v>71</v>
      </c>
      <c r="T156" s="25" t="s">
        <v>71</v>
      </c>
      <c r="V156" s="25" t="s">
        <v>71</v>
      </c>
      <c r="X156" s="25" t="s">
        <v>71</v>
      </c>
      <c r="Z156" s="25"/>
      <c r="AB156" s="25"/>
      <c r="AD156" s="25" t="s">
        <v>29</v>
      </c>
      <c r="AE156" s="24"/>
      <c r="AF156" s="25"/>
      <c r="AG156" s="24"/>
      <c r="AH156" s="25" t="s">
        <v>29</v>
      </c>
      <c r="AI156" s="24"/>
      <c r="AJ156" s="25" t="s">
        <v>29</v>
      </c>
      <c r="AK156" s="24"/>
      <c r="AL156" s="25" t="s">
        <v>29</v>
      </c>
      <c r="AM156" s="24"/>
      <c r="AN156" s="25" t="s">
        <v>29</v>
      </c>
      <c r="AO156" s="24"/>
      <c r="AP156" s="25" t="s">
        <v>29</v>
      </c>
      <c r="AQ156" s="24"/>
      <c r="AR156" s="25" t="s">
        <v>29</v>
      </c>
      <c r="AS156" s="24"/>
      <c r="AT156" s="25"/>
      <c r="AU156" s="24"/>
      <c r="AV156" s="25"/>
      <c r="AW156" s="24"/>
      <c r="AX156" s="25"/>
      <c r="AY156" s="24"/>
      <c r="AZ156" s="25" t="s">
        <v>29</v>
      </c>
      <c r="BA156" s="24"/>
      <c r="BB156" s="25" t="s">
        <v>29</v>
      </c>
      <c r="BC156" s="24"/>
      <c r="BD156" s="25"/>
      <c r="BE156" s="24"/>
      <c r="BF156" s="25"/>
      <c r="BG156" s="24"/>
      <c r="BH156" s="25"/>
      <c r="BI156" s="24"/>
      <c r="BJ156" s="25" t="s">
        <v>29</v>
      </c>
      <c r="BK156" s="24"/>
      <c r="BN156" s="61" t="s">
        <v>370</v>
      </c>
      <c r="BR156" s="61" t="s">
        <v>370</v>
      </c>
    </row>
    <row r="157" spans="1:73">
      <c r="A157" s="220"/>
      <c r="B157" s="24"/>
      <c r="C157" s="24"/>
      <c r="D157" s="25" t="s">
        <v>69</v>
      </c>
      <c r="E157" s="24"/>
      <c r="F157" s="25" t="s">
        <v>69</v>
      </c>
      <c r="G157" s="24"/>
      <c r="H157" s="25" t="s">
        <v>69</v>
      </c>
      <c r="I157" s="24"/>
      <c r="J157" s="25" t="s">
        <v>69</v>
      </c>
      <c r="K157" s="24"/>
      <c r="L157" s="25" t="s">
        <v>69</v>
      </c>
      <c r="M157" s="24"/>
      <c r="N157" s="25" t="s">
        <v>66</v>
      </c>
      <c r="O157" s="24"/>
      <c r="P157" s="25" t="s">
        <v>66</v>
      </c>
      <c r="Q157" s="24"/>
      <c r="R157" s="25" t="s">
        <v>72</v>
      </c>
      <c r="S157" s="24"/>
      <c r="T157" s="25" t="s">
        <v>72</v>
      </c>
      <c r="U157" s="24"/>
      <c r="V157" s="25" t="s">
        <v>72</v>
      </c>
      <c r="W157" s="24"/>
      <c r="X157" s="25" t="s">
        <v>72</v>
      </c>
      <c r="Y157" s="24"/>
      <c r="Z157" s="25"/>
      <c r="AA157" s="24"/>
      <c r="AB157" s="25"/>
      <c r="AC157" s="24"/>
      <c r="AD157" s="25" t="s">
        <v>224</v>
      </c>
      <c r="AF157" s="25"/>
      <c r="AH157" s="25" t="s">
        <v>243</v>
      </c>
      <c r="AJ157" s="25" t="s">
        <v>257</v>
      </c>
      <c r="AL157" s="25" t="s">
        <v>262</v>
      </c>
      <c r="AN157" s="25" t="s">
        <v>269</v>
      </c>
      <c r="AP157" s="25" t="s">
        <v>274</v>
      </c>
      <c r="AR157" s="25" t="s">
        <v>283</v>
      </c>
      <c r="AT157" s="25"/>
      <c r="AV157" s="25"/>
      <c r="AX157" s="25"/>
      <c r="AZ157" s="25" t="s">
        <v>332</v>
      </c>
      <c r="BB157" s="25" t="s">
        <v>316</v>
      </c>
      <c r="BD157" s="25"/>
      <c r="BF157" s="25"/>
      <c r="BH157" s="25"/>
      <c r="BJ157" s="25" t="s">
        <v>332</v>
      </c>
      <c r="BN157" s="61" t="s">
        <v>367</v>
      </c>
      <c r="BR157" s="61" t="s">
        <v>597</v>
      </c>
    </row>
    <row r="158" spans="1:73">
      <c r="A158" s="220"/>
      <c r="B158" s="24"/>
      <c r="C158" s="24"/>
      <c r="D158" s="25" t="s">
        <v>70</v>
      </c>
      <c r="E158" s="24"/>
      <c r="F158" s="25" t="s">
        <v>70</v>
      </c>
      <c r="G158" s="24"/>
      <c r="H158" s="25" t="s">
        <v>70</v>
      </c>
      <c r="I158" s="24"/>
      <c r="J158" s="25" t="s">
        <v>70</v>
      </c>
      <c r="K158" s="24"/>
      <c r="L158" s="25" t="s">
        <v>70</v>
      </c>
      <c r="M158" s="24"/>
      <c r="N158" s="25" t="s">
        <v>69</v>
      </c>
      <c r="O158" s="24"/>
      <c r="P158" s="25" t="s">
        <v>69</v>
      </c>
      <c r="Q158" s="24"/>
      <c r="R158" s="25" t="s">
        <v>66</v>
      </c>
      <c r="S158" s="24"/>
      <c r="T158" s="25" t="s">
        <v>66</v>
      </c>
      <c r="U158" s="24"/>
      <c r="V158" s="25" t="s">
        <v>66</v>
      </c>
      <c r="W158" s="24"/>
      <c r="X158" s="25" t="s">
        <v>66</v>
      </c>
      <c r="Y158" s="24"/>
      <c r="Z158" s="25"/>
      <c r="AA158" s="24"/>
      <c r="AB158" s="25"/>
      <c r="AC158" s="24"/>
      <c r="AD158" s="25" t="s">
        <v>228</v>
      </c>
      <c r="AE158" s="24"/>
      <c r="AF158" s="25"/>
      <c r="AG158" s="24"/>
      <c r="AH158" s="25" t="s">
        <v>228</v>
      </c>
      <c r="AI158" s="24"/>
      <c r="AJ158" s="25" t="s">
        <v>256</v>
      </c>
      <c r="AK158" s="24"/>
      <c r="AL158" s="25" t="s">
        <v>268</v>
      </c>
      <c r="AM158" s="24"/>
      <c r="AN158" s="25" t="s">
        <v>267</v>
      </c>
      <c r="AO158" s="24"/>
      <c r="AP158" s="25" t="s">
        <v>267</v>
      </c>
      <c r="AQ158" s="24"/>
      <c r="AR158" s="25" t="s">
        <v>287</v>
      </c>
      <c r="AS158" s="24"/>
      <c r="AT158" s="25"/>
      <c r="AU158" s="24"/>
      <c r="AV158" s="25"/>
      <c r="AW158" s="24"/>
      <c r="AX158" s="25"/>
      <c r="AY158" s="24"/>
      <c r="AZ158" s="25" t="s">
        <v>287</v>
      </c>
      <c r="BA158" s="24"/>
      <c r="BB158" s="25" t="s">
        <v>287</v>
      </c>
      <c r="BC158" s="24"/>
      <c r="BD158" s="25"/>
      <c r="BE158" s="24"/>
      <c r="BF158" s="25"/>
      <c r="BG158" s="24"/>
      <c r="BH158" s="25"/>
      <c r="BI158" s="24"/>
      <c r="BJ158" s="25" t="s">
        <v>287</v>
      </c>
      <c r="BK158" s="24"/>
      <c r="BN158" s="61" t="s">
        <v>287</v>
      </c>
      <c r="BR158" s="61" t="s">
        <v>287</v>
      </c>
    </row>
    <row r="159" spans="1:73">
      <c r="A159" s="220"/>
      <c r="B159" s="24"/>
      <c r="C159" s="24"/>
      <c r="D159" s="25" t="s">
        <v>32</v>
      </c>
      <c r="E159" s="24"/>
      <c r="F159" s="25" t="s">
        <v>32</v>
      </c>
      <c r="G159" s="24"/>
      <c r="H159" s="25" t="s">
        <v>32</v>
      </c>
      <c r="I159" s="24"/>
      <c r="J159" s="25" t="s">
        <v>32</v>
      </c>
      <c r="K159" s="24"/>
      <c r="L159" s="25" t="s">
        <v>32</v>
      </c>
      <c r="M159" s="24"/>
      <c r="N159" s="25" t="s">
        <v>70</v>
      </c>
      <c r="O159" s="24"/>
      <c r="P159" s="25" t="s">
        <v>70</v>
      </c>
      <c r="Q159" s="24"/>
      <c r="R159" s="25" t="s">
        <v>67</v>
      </c>
      <c r="S159" s="24"/>
      <c r="T159" s="25" t="s">
        <v>67</v>
      </c>
      <c r="U159" s="24"/>
      <c r="V159" s="25" t="s">
        <v>67</v>
      </c>
      <c r="W159" s="24"/>
      <c r="X159" s="25" t="s">
        <v>67</v>
      </c>
      <c r="Y159" s="24"/>
      <c r="Z159" s="25"/>
      <c r="AA159" s="24"/>
      <c r="AB159" s="25"/>
      <c r="AC159" s="24"/>
      <c r="AD159" s="25" t="s">
        <v>186</v>
      </c>
      <c r="AE159" s="24"/>
      <c r="AF159" s="25"/>
      <c r="AG159" s="24"/>
      <c r="AH159" s="25" t="s">
        <v>186</v>
      </c>
      <c r="AI159" s="24"/>
      <c r="AJ159" s="25" t="s">
        <v>186</v>
      </c>
      <c r="AK159" s="24"/>
      <c r="AL159" s="25" t="s">
        <v>266</v>
      </c>
      <c r="AM159" s="24"/>
      <c r="AN159" s="25" t="s">
        <v>266</v>
      </c>
      <c r="AO159" s="24"/>
      <c r="AP159" s="25" t="s">
        <v>266</v>
      </c>
      <c r="AQ159" s="24"/>
      <c r="AR159" s="25" t="s">
        <v>266</v>
      </c>
      <c r="AS159" s="24"/>
      <c r="AT159" s="25"/>
      <c r="AU159" s="24"/>
      <c r="AV159" s="25"/>
      <c r="AW159" s="24"/>
      <c r="AX159" s="25"/>
      <c r="AY159" s="24"/>
      <c r="AZ159" s="25" t="s">
        <v>266</v>
      </c>
      <c r="BA159" s="24"/>
      <c r="BB159" s="25" t="s">
        <v>266</v>
      </c>
      <c r="BC159" s="24"/>
      <c r="BD159" s="25"/>
      <c r="BE159" s="24"/>
      <c r="BF159" s="25"/>
      <c r="BG159" s="24"/>
      <c r="BH159" s="25"/>
      <c r="BI159" s="24"/>
      <c r="BJ159" s="25" t="s">
        <v>266</v>
      </c>
      <c r="BK159" s="24"/>
      <c r="BN159" s="61" t="s">
        <v>266</v>
      </c>
      <c r="BR159" s="61" t="s">
        <v>266</v>
      </c>
    </row>
    <row r="160" spans="1:73" s="24" customFormat="1">
      <c r="A160" s="220"/>
      <c r="D160" s="25" t="s">
        <v>64</v>
      </c>
      <c r="F160" s="25" t="s">
        <v>62</v>
      </c>
      <c r="H160" s="25" t="s">
        <v>60</v>
      </c>
      <c r="J160" s="25" t="s">
        <v>58</v>
      </c>
      <c r="L160" s="25" t="s">
        <v>56</v>
      </c>
      <c r="N160" s="25" t="s">
        <v>32</v>
      </c>
      <c r="P160" s="25" t="s">
        <v>32</v>
      </c>
      <c r="R160" s="25" t="s">
        <v>73</v>
      </c>
      <c r="T160" s="25" t="s">
        <v>73</v>
      </c>
      <c r="V160" s="25" t="s">
        <v>73</v>
      </c>
      <c r="X160" s="25" t="s">
        <v>73</v>
      </c>
      <c r="Z160" s="25"/>
      <c r="AB160" s="25"/>
      <c r="AD160" s="25"/>
      <c r="AF160" s="25"/>
      <c r="AH160" s="25"/>
      <c r="AJ160" s="25">
        <v>2006</v>
      </c>
      <c r="AL160" s="25">
        <v>2007</v>
      </c>
      <c r="AN160" s="25" t="s">
        <v>273</v>
      </c>
      <c r="AP160" s="25" t="s">
        <v>275</v>
      </c>
      <c r="AR160" s="134" t="s">
        <v>285</v>
      </c>
      <c r="AT160" s="25"/>
      <c r="AV160" s="25"/>
      <c r="AX160" s="25"/>
      <c r="AZ160" s="25" t="s">
        <v>333</v>
      </c>
      <c r="BB160" s="25" t="s">
        <v>317</v>
      </c>
      <c r="BD160" s="25"/>
      <c r="BF160" s="25"/>
      <c r="BH160" s="25"/>
      <c r="BJ160" s="25" t="s">
        <v>333</v>
      </c>
      <c r="BN160" s="61" t="s">
        <v>368</v>
      </c>
      <c r="BO160" s="185"/>
      <c r="BP160" s="185"/>
      <c r="BR160" s="318">
        <v>42583</v>
      </c>
    </row>
    <row r="161" spans="1:66">
      <c r="D161" s="25" t="s">
        <v>65</v>
      </c>
      <c r="F161" s="25" t="s">
        <v>63</v>
      </c>
      <c r="H161" s="25" t="s">
        <v>61</v>
      </c>
      <c r="J161" s="25" t="s">
        <v>59</v>
      </c>
      <c r="L161" s="25" t="s">
        <v>57</v>
      </c>
      <c r="N161" s="25" t="s">
        <v>43</v>
      </c>
      <c r="P161" s="25" t="s">
        <v>41</v>
      </c>
      <c r="R161" s="25" t="s">
        <v>39</v>
      </c>
      <c r="T161" s="25" t="s">
        <v>38</v>
      </c>
      <c r="V161" s="25" t="s">
        <v>37</v>
      </c>
      <c r="X161" s="25" t="s">
        <v>36</v>
      </c>
      <c r="Z161" s="25"/>
      <c r="AB161" s="25"/>
      <c r="AD161" s="25"/>
      <c r="AE161" s="24"/>
      <c r="AF161" s="25"/>
      <c r="AG161" s="24"/>
      <c r="AH161" s="25"/>
      <c r="AI161" s="24"/>
      <c r="AJ161" s="25"/>
      <c r="AK161" s="24"/>
      <c r="AL161" s="25"/>
      <c r="AM161" s="24"/>
      <c r="AN161" s="25" t="s">
        <v>272</v>
      </c>
      <c r="AO161" s="24"/>
      <c r="AP161" s="25" t="s">
        <v>276</v>
      </c>
      <c r="AQ161" s="24"/>
      <c r="AR161" s="25" t="s">
        <v>286</v>
      </c>
      <c r="AS161" s="24"/>
      <c r="AT161" s="25"/>
      <c r="AU161" s="24"/>
      <c r="AV161" s="25"/>
      <c r="AW161" s="24"/>
      <c r="AX161" s="25"/>
      <c r="AY161" s="24"/>
      <c r="AZ161" s="25"/>
      <c r="BA161" s="24"/>
      <c r="BB161" s="25" t="s">
        <v>318</v>
      </c>
      <c r="BC161" s="24"/>
      <c r="BD161" s="25"/>
      <c r="BE161" s="24"/>
      <c r="BF161" s="25"/>
      <c r="BG161" s="24"/>
      <c r="BH161" s="25"/>
      <c r="BI161" s="24"/>
      <c r="BJ161" s="25" t="s">
        <v>353</v>
      </c>
      <c r="BK161" s="24"/>
      <c r="BN161" s="61"/>
    </row>
    <row r="162" spans="1:66">
      <c r="D162" s="25"/>
      <c r="F162" s="25"/>
      <c r="H162" s="25"/>
      <c r="J162" s="25"/>
      <c r="L162" s="25"/>
      <c r="N162" s="25" t="s">
        <v>68</v>
      </c>
      <c r="P162" s="25" t="s">
        <v>68</v>
      </c>
      <c r="R162" s="25" t="s">
        <v>46</v>
      </c>
      <c r="T162" s="25" t="s">
        <v>46</v>
      </c>
      <c r="V162" s="25" t="s">
        <v>46</v>
      </c>
      <c r="X162" s="25" t="s">
        <v>46</v>
      </c>
      <c r="Z162" s="25"/>
      <c r="AB162" s="25"/>
      <c r="AD162" s="25"/>
      <c r="AF162" s="25"/>
      <c r="AH162" s="25"/>
      <c r="AJ162" s="25"/>
      <c r="AL162" s="25"/>
      <c r="AN162" s="25"/>
      <c r="AP162" s="25"/>
      <c r="AR162" s="25"/>
      <c r="AT162" s="25"/>
      <c r="AV162" s="25"/>
      <c r="AX162" s="25"/>
      <c r="AZ162" s="25"/>
      <c r="BB162" s="25"/>
      <c r="BD162" s="25"/>
      <c r="BF162" s="25"/>
      <c r="BH162" s="25"/>
      <c r="BJ162" s="25"/>
    </row>
    <row r="163" spans="1:66" ht="63.75">
      <c r="N163" s="26" t="s">
        <v>44</v>
      </c>
      <c r="T163" s="26" t="s">
        <v>35</v>
      </c>
    </row>
    <row r="164" spans="1:66" ht="25.5">
      <c r="N164" s="26" t="s">
        <v>30</v>
      </c>
      <c r="P164" s="26" t="s">
        <v>30</v>
      </c>
      <c r="R164" s="26" t="s">
        <v>30</v>
      </c>
      <c r="T164" s="26" t="s">
        <v>30</v>
      </c>
      <c r="V164" s="26" t="s">
        <v>30</v>
      </c>
      <c r="X164" s="26" t="s">
        <v>30</v>
      </c>
      <c r="Z164" s="26" t="s">
        <v>30</v>
      </c>
      <c r="AB164" s="26" t="s">
        <v>30</v>
      </c>
    </row>
    <row r="165" spans="1:66" ht="25.5">
      <c r="A165" s="220" t="s">
        <v>235</v>
      </c>
      <c r="B165" s="24"/>
      <c r="C165" s="24"/>
      <c r="N165" s="26" t="s">
        <v>31</v>
      </c>
      <c r="P165" s="26" t="s">
        <v>31</v>
      </c>
      <c r="R165" s="26" t="s">
        <v>31</v>
      </c>
      <c r="T165" s="26" t="s">
        <v>31</v>
      </c>
      <c r="V165" s="26" t="s">
        <v>31</v>
      </c>
      <c r="X165" s="26" t="s">
        <v>31</v>
      </c>
      <c r="Z165" s="26" t="s">
        <v>31</v>
      </c>
      <c r="AB165" s="26" t="s">
        <v>31</v>
      </c>
    </row>
    <row r="166" spans="1:66" ht="25.5">
      <c r="A166" s="220" t="s">
        <v>236</v>
      </c>
      <c r="B166" s="24"/>
      <c r="C166" s="24"/>
      <c r="N166" s="26" t="s">
        <v>33</v>
      </c>
      <c r="P166" s="26" t="s">
        <v>33</v>
      </c>
      <c r="R166" s="26" t="s">
        <v>33</v>
      </c>
      <c r="T166" s="26" t="s">
        <v>33</v>
      </c>
      <c r="V166" s="26" t="s">
        <v>33</v>
      </c>
      <c r="X166" s="26" t="s">
        <v>33</v>
      </c>
      <c r="Z166" s="26" t="s">
        <v>33</v>
      </c>
      <c r="AB166" s="26" t="s">
        <v>33</v>
      </c>
    </row>
    <row r="167" spans="1:66" ht="25.5">
      <c r="N167" s="26" t="s">
        <v>40</v>
      </c>
      <c r="P167" s="26" t="s">
        <v>40</v>
      </c>
      <c r="R167" s="26" t="s">
        <v>40</v>
      </c>
      <c r="T167" s="26" t="s">
        <v>40</v>
      </c>
      <c r="V167" s="26" t="s">
        <v>153</v>
      </c>
      <c r="X167" s="26" t="s">
        <v>153</v>
      </c>
      <c r="Z167" s="26" t="s">
        <v>153</v>
      </c>
      <c r="AB167" s="26" t="s">
        <v>40</v>
      </c>
    </row>
    <row r="168" spans="1:66" ht="38.25">
      <c r="N168" s="26" t="s">
        <v>66</v>
      </c>
      <c r="P168" s="26" t="s">
        <v>66</v>
      </c>
      <c r="R168" s="26" t="s">
        <v>66</v>
      </c>
      <c r="T168" s="26" t="s">
        <v>66</v>
      </c>
      <c r="V168" s="26" t="s">
        <v>154</v>
      </c>
      <c r="X168" s="26" t="s">
        <v>154</v>
      </c>
      <c r="Z168" s="26" t="s">
        <v>154</v>
      </c>
      <c r="AB168" s="26" t="s">
        <v>66</v>
      </c>
    </row>
    <row r="169" spans="1:66" ht="25.5">
      <c r="N169" s="26" t="s">
        <v>69</v>
      </c>
      <c r="P169" s="26" t="s">
        <v>69</v>
      </c>
      <c r="R169" s="26" t="s">
        <v>69</v>
      </c>
      <c r="T169" s="26" t="s">
        <v>69</v>
      </c>
      <c r="V169" s="26" t="s">
        <v>155</v>
      </c>
      <c r="X169" s="26" t="s">
        <v>155</v>
      </c>
      <c r="Z169" s="26" t="s">
        <v>155</v>
      </c>
      <c r="AB169" s="26" t="s">
        <v>69</v>
      </c>
    </row>
    <row r="170" spans="1:66" ht="25.5">
      <c r="N170" s="26" t="s">
        <v>70</v>
      </c>
      <c r="P170" s="26" t="s">
        <v>70</v>
      </c>
      <c r="R170" s="26" t="s">
        <v>70</v>
      </c>
      <c r="T170" s="26" t="s">
        <v>70</v>
      </c>
      <c r="V170" s="26" t="s">
        <v>156</v>
      </c>
      <c r="X170" s="26" t="s">
        <v>156</v>
      </c>
      <c r="Z170" s="26" t="s">
        <v>156</v>
      </c>
      <c r="AB170" s="26" t="s">
        <v>70</v>
      </c>
    </row>
    <row r="171" spans="1:66" ht="25.5">
      <c r="N171" s="26" t="s">
        <v>32</v>
      </c>
      <c r="P171" s="26" t="s">
        <v>32</v>
      </c>
      <c r="R171" s="26" t="s">
        <v>32</v>
      </c>
      <c r="T171" s="26" t="s">
        <v>32</v>
      </c>
      <c r="V171" s="26" t="s">
        <v>151</v>
      </c>
      <c r="X171" s="26" t="s">
        <v>151</v>
      </c>
      <c r="Z171" s="26" t="s">
        <v>151</v>
      </c>
      <c r="AB171" s="26" t="s">
        <v>32</v>
      </c>
    </row>
    <row r="172" spans="1:66" ht="38.25">
      <c r="N172" s="26" t="s">
        <v>52</v>
      </c>
      <c r="P172" s="26" t="s">
        <v>50</v>
      </c>
      <c r="R172" s="26" t="s">
        <v>47</v>
      </c>
      <c r="T172" s="26" t="s">
        <v>47</v>
      </c>
      <c r="V172" s="26" t="s">
        <v>152</v>
      </c>
      <c r="X172" s="26" t="s">
        <v>56</v>
      </c>
      <c r="Z172" s="26" t="s">
        <v>159</v>
      </c>
      <c r="AB172" s="26" t="s">
        <v>43</v>
      </c>
    </row>
    <row r="173" spans="1:66" ht="11.25" customHeight="1">
      <c r="N173" s="26" t="s">
        <v>53</v>
      </c>
      <c r="P173" s="26" t="s">
        <v>51</v>
      </c>
      <c r="R173" s="26" t="s">
        <v>49</v>
      </c>
      <c r="T173" s="26" t="s">
        <v>49</v>
      </c>
      <c r="V173" s="26" t="s">
        <v>157</v>
      </c>
      <c r="X173" s="26" t="s">
        <v>158</v>
      </c>
      <c r="Z173" s="26" t="s">
        <v>160</v>
      </c>
      <c r="AB173" s="26" t="s">
        <v>42</v>
      </c>
    </row>
    <row r="174" spans="1:66" ht="51">
      <c r="R174" s="26" t="s">
        <v>48</v>
      </c>
      <c r="AB174" s="26" t="s">
        <v>44</v>
      </c>
    </row>
    <row r="178" spans="1:63">
      <c r="E178" s="24"/>
      <c r="G178" s="24"/>
      <c r="I178" s="24"/>
      <c r="K178" s="24"/>
      <c r="M178" s="24"/>
      <c r="O178" s="24"/>
      <c r="Q178" s="24"/>
      <c r="S178" s="24"/>
      <c r="U178" s="24"/>
      <c r="W178" s="24"/>
      <c r="Y178" s="24"/>
      <c r="AA178" s="24"/>
      <c r="AC178" s="24"/>
      <c r="AE178" s="24"/>
      <c r="AG178" s="24"/>
      <c r="AI178" s="24"/>
      <c r="AK178" s="24"/>
      <c r="AM178" s="24"/>
      <c r="AO178" s="24"/>
      <c r="AQ178" s="24"/>
      <c r="AS178" s="24"/>
      <c r="AU178" s="24"/>
      <c r="AW178" s="24"/>
      <c r="AY178" s="24"/>
      <c r="BA178" s="24"/>
      <c r="BC178" s="24"/>
      <c r="BE178" s="24"/>
      <c r="BG178" s="24"/>
      <c r="BI178" s="24"/>
      <c r="BK178" s="24"/>
    </row>
    <row r="179" spans="1:63">
      <c r="D179" s="25"/>
      <c r="F179" s="25"/>
      <c r="H179" s="25"/>
      <c r="J179" s="25"/>
      <c r="L179" s="25"/>
      <c r="N179" s="25"/>
      <c r="P179" s="25"/>
      <c r="R179" s="25"/>
      <c r="T179" s="25"/>
      <c r="V179" s="25"/>
      <c r="X179" s="25"/>
      <c r="Z179" s="25"/>
      <c r="AB179" s="25"/>
      <c r="AD179" s="25"/>
      <c r="AF179" s="25"/>
      <c r="AH179" s="25"/>
      <c r="AJ179" s="25"/>
      <c r="AL179" s="25"/>
      <c r="AN179" s="25"/>
      <c r="AP179" s="25"/>
      <c r="AR179" s="25"/>
      <c r="AT179" s="25"/>
      <c r="AV179" s="25"/>
      <c r="AX179" s="25"/>
      <c r="AZ179" s="25"/>
      <c r="BB179" s="25"/>
      <c r="BD179" s="25"/>
      <c r="BF179" s="25"/>
      <c r="BH179" s="25"/>
      <c r="BJ179" s="25"/>
    </row>
    <row r="180" spans="1:63">
      <c r="A180" s="220"/>
      <c r="B180" s="24"/>
      <c r="C180" s="24"/>
      <c r="E180" s="24"/>
      <c r="G180" s="24"/>
      <c r="I180" s="24"/>
      <c r="K180" s="24"/>
      <c r="M180" s="24"/>
      <c r="O180" s="24"/>
      <c r="Q180" s="24"/>
      <c r="S180" s="24"/>
      <c r="U180" s="24"/>
      <c r="W180" s="24"/>
      <c r="Y180" s="24"/>
      <c r="AA180" s="24"/>
      <c r="AC180" s="24"/>
      <c r="AE180" s="24"/>
      <c r="AG180" s="24"/>
      <c r="AI180" s="24"/>
      <c r="AK180" s="24"/>
      <c r="AM180" s="24"/>
      <c r="AO180" s="24"/>
      <c r="AQ180" s="24"/>
      <c r="AS180" s="24"/>
      <c r="AU180" s="24"/>
      <c r="AW180" s="24"/>
      <c r="AY180" s="24"/>
      <c r="BA180" s="24"/>
      <c r="BC180" s="24"/>
      <c r="BE180" s="24"/>
      <c r="BG180" s="24"/>
      <c r="BI180" s="24"/>
      <c r="BK180" s="24"/>
    </row>
    <row r="181" spans="1:63">
      <c r="D181" s="25"/>
      <c r="E181" s="24"/>
      <c r="F181" s="25"/>
      <c r="G181" s="24"/>
      <c r="H181" s="25"/>
      <c r="I181" s="24"/>
      <c r="J181" s="25"/>
      <c r="K181" s="24"/>
      <c r="L181" s="25"/>
      <c r="M181" s="24"/>
      <c r="N181" s="25"/>
      <c r="O181" s="24"/>
      <c r="P181" s="25"/>
      <c r="Q181" s="24"/>
      <c r="R181" s="25"/>
      <c r="S181" s="24"/>
      <c r="T181" s="25"/>
      <c r="U181" s="24"/>
      <c r="V181" s="25"/>
      <c r="W181" s="24"/>
      <c r="X181" s="25"/>
      <c r="Y181" s="24"/>
      <c r="Z181" s="25"/>
      <c r="AA181" s="24"/>
      <c r="AB181" s="25"/>
      <c r="AC181" s="24"/>
      <c r="AD181" s="25"/>
      <c r="AE181" s="24"/>
      <c r="AF181" s="25"/>
      <c r="AG181" s="24"/>
      <c r="AH181" s="25"/>
      <c r="AI181" s="24"/>
      <c r="AJ181" s="25"/>
      <c r="AK181" s="24"/>
      <c r="AL181" s="25"/>
      <c r="AM181" s="24"/>
      <c r="AN181" s="25"/>
      <c r="AO181" s="24"/>
      <c r="AP181" s="25"/>
      <c r="AQ181" s="24"/>
      <c r="AR181" s="25"/>
      <c r="AS181" s="24"/>
      <c r="AT181" s="25"/>
      <c r="AU181" s="24"/>
      <c r="AV181" s="25"/>
      <c r="AW181" s="24"/>
      <c r="AX181" s="25"/>
      <c r="AY181" s="24"/>
      <c r="AZ181" s="25"/>
      <c r="BA181" s="24"/>
      <c r="BB181" s="25"/>
      <c r="BC181" s="24"/>
      <c r="BD181" s="25"/>
      <c r="BE181" s="24"/>
      <c r="BF181" s="25"/>
      <c r="BG181" s="24"/>
      <c r="BH181" s="25"/>
      <c r="BI181" s="24"/>
      <c r="BJ181" s="25"/>
      <c r="BK181" s="24"/>
    </row>
    <row r="182" spans="1:63">
      <c r="D182" s="25"/>
      <c r="F182" s="25"/>
      <c r="H182" s="25"/>
      <c r="J182" s="25"/>
      <c r="L182" s="25"/>
      <c r="N182" s="25"/>
      <c r="P182" s="25"/>
      <c r="R182" s="25"/>
      <c r="T182" s="25"/>
      <c r="V182" s="25"/>
      <c r="X182" s="25"/>
      <c r="Z182" s="25"/>
      <c r="AB182" s="25"/>
      <c r="AD182" s="25"/>
      <c r="AF182" s="25"/>
      <c r="AH182" s="25"/>
      <c r="AJ182" s="25"/>
      <c r="AL182" s="25"/>
      <c r="AN182" s="25"/>
      <c r="AP182" s="25"/>
      <c r="AR182" s="25"/>
      <c r="AT182" s="25"/>
      <c r="AV182" s="25"/>
      <c r="AX182" s="25"/>
      <c r="AZ182" s="25"/>
      <c r="BB182" s="25"/>
      <c r="BD182" s="25"/>
      <c r="BF182" s="25"/>
      <c r="BH182" s="25"/>
      <c r="BJ182" s="25"/>
    </row>
  </sheetData>
  <sortState ref="A151:BU153">
    <sortCondition ref="BU151:BU153"/>
  </sortState>
  <mergeCells count="9">
    <mergeCell ref="CS109:CZ109"/>
    <mergeCell ref="CS110:CZ110"/>
    <mergeCell ref="CS111:CZ111"/>
    <mergeCell ref="BX1:CQ1"/>
    <mergeCell ref="BX125:CQ125"/>
    <mergeCell ref="BX2:CQ2"/>
    <mergeCell ref="BX121:CQ121"/>
    <mergeCell ref="BX123:CQ123"/>
    <mergeCell ref="BX119:CQ119"/>
  </mergeCells>
  <phoneticPr fontId="0" type="noConversion"/>
  <hyperlinks>
    <hyperlink ref="AD159" r:id="rId1"/>
    <hyperlink ref="AH159" r:id="rId2"/>
    <hyperlink ref="AJ159" r:id="rId3"/>
    <hyperlink ref="AL159" r:id="rId4"/>
    <hyperlink ref="AN159" r:id="rId5"/>
    <hyperlink ref="AP159" r:id="rId6"/>
    <hyperlink ref="AR159" r:id="rId7"/>
    <hyperlink ref="BB159" r:id="rId8"/>
    <hyperlink ref="BJ159" r:id="rId9"/>
    <hyperlink ref="AZ159" r:id="rId10"/>
    <hyperlink ref="BN159" r:id="rId11"/>
    <hyperlink ref="BR159" r:id="rId12"/>
  </hyperlinks>
  <pageMargins left="0.75" right="0.75" top="1" bottom="1" header="0.5" footer="0.5"/>
  <pageSetup orientation="portrait" r:id="rId13"/>
  <headerFooter alignWithMargins="0"/>
  <ignoredErrors>
    <ignoredError sqref="BT12 BR12" formulaRange="1"/>
  </ignoredErrors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</sheetPr>
  <dimension ref="A1:AK264"/>
  <sheetViews>
    <sheetView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H47" sqref="AH47"/>
    </sheetView>
  </sheetViews>
  <sheetFormatPr defaultColWidth="9.7109375" defaultRowHeight="12.75"/>
  <cols>
    <col min="1" max="1" width="20.42578125" style="108" customWidth="1"/>
    <col min="2" max="7" width="12.7109375" style="33" customWidth="1"/>
    <col min="8" max="17" width="12.7109375" style="39" customWidth="1"/>
    <col min="18" max="18" width="12" style="33" customWidth="1"/>
    <col min="19" max="19" width="11.42578125" style="33" customWidth="1"/>
    <col min="20" max="26" width="11.85546875" style="33" customWidth="1"/>
    <col min="27" max="27" width="11.28515625" style="33" customWidth="1"/>
    <col min="28" max="28" width="11.7109375" style="96" customWidth="1"/>
    <col min="29" max="29" width="11.85546875" style="96" customWidth="1"/>
    <col min="30" max="31" width="10.7109375" style="33" bestFit="1" customWidth="1"/>
    <col min="32" max="16384" width="9.7109375" style="33"/>
  </cols>
  <sheetData>
    <row r="1" spans="1:32" s="39" customFormat="1">
      <c r="A1" s="41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257"/>
      <c r="AC1" s="257"/>
      <c r="AD1" s="32"/>
      <c r="AE1" s="32"/>
      <c r="AF1" s="32"/>
    </row>
    <row r="2" spans="1:32" s="39" customFormat="1">
      <c r="A2" s="155"/>
      <c r="B2" s="32"/>
      <c r="C2" s="32"/>
      <c r="D2" s="32"/>
      <c r="E2" s="32"/>
      <c r="F2" s="32"/>
      <c r="G2" s="32"/>
      <c r="H2" s="32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2"/>
      <c r="V2" s="32"/>
      <c r="W2" s="32"/>
      <c r="X2" s="32"/>
      <c r="Y2" s="32"/>
      <c r="Z2" s="32"/>
      <c r="AA2" s="56"/>
      <c r="AB2" s="322"/>
      <c r="AC2" s="322"/>
      <c r="AD2" s="56"/>
      <c r="AE2" s="56"/>
      <c r="AF2" s="32"/>
    </row>
    <row r="3" spans="1:32">
      <c r="A3" s="162"/>
      <c r="B3" s="34">
        <v>1985</v>
      </c>
      <c r="C3" s="34">
        <v>1986</v>
      </c>
      <c r="D3" s="34">
        <v>1987</v>
      </c>
      <c r="E3" s="34">
        <v>1988</v>
      </c>
      <c r="F3" s="35" t="s">
        <v>77</v>
      </c>
      <c r="G3" s="35" t="s">
        <v>78</v>
      </c>
      <c r="H3" s="35" t="s">
        <v>2</v>
      </c>
      <c r="I3" s="35" t="s">
        <v>3</v>
      </c>
      <c r="J3" s="35" t="s">
        <v>4</v>
      </c>
      <c r="K3" s="35" t="s">
        <v>5</v>
      </c>
      <c r="L3" s="35" t="s">
        <v>6</v>
      </c>
      <c r="M3" s="35" t="s">
        <v>7</v>
      </c>
      <c r="N3" s="35" t="s">
        <v>8</v>
      </c>
      <c r="O3" s="35" t="s">
        <v>9</v>
      </c>
      <c r="P3" s="36" t="s">
        <v>187</v>
      </c>
      <c r="Q3" s="35" t="s">
        <v>223</v>
      </c>
      <c r="R3" s="36" t="s">
        <v>241</v>
      </c>
      <c r="S3" s="35" t="s">
        <v>242</v>
      </c>
      <c r="T3" s="35" t="s">
        <v>253</v>
      </c>
      <c r="U3" s="35" t="s">
        <v>261</v>
      </c>
      <c r="V3" s="35" t="s">
        <v>270</v>
      </c>
      <c r="W3" s="35" t="s">
        <v>277</v>
      </c>
      <c r="X3" s="35" t="s">
        <v>282</v>
      </c>
      <c r="Y3" s="35" t="s">
        <v>319</v>
      </c>
      <c r="Z3" s="319" t="s">
        <v>330</v>
      </c>
      <c r="AA3" s="320">
        <v>2010</v>
      </c>
      <c r="AB3" s="321">
        <v>2011</v>
      </c>
      <c r="AC3" s="321">
        <v>2012</v>
      </c>
      <c r="AD3" s="91">
        <v>2013</v>
      </c>
      <c r="AE3" s="91">
        <v>2014</v>
      </c>
      <c r="AF3" s="31"/>
    </row>
    <row r="4" spans="1:32">
      <c r="A4" s="112" t="s">
        <v>301</v>
      </c>
      <c r="B4" s="113">
        <v>6246181</v>
      </c>
      <c r="C4" s="113">
        <v>6456743</v>
      </c>
      <c r="D4" s="113">
        <v>7241001</v>
      </c>
      <c r="E4" s="113">
        <v>7719237</v>
      </c>
      <c r="F4" s="113">
        <v>8525212</v>
      </c>
      <c r="G4" s="113">
        <v>9009340</v>
      </c>
      <c r="H4" s="113">
        <v>10091898</v>
      </c>
      <c r="I4" s="114">
        <f>+I5+I23+I38+I52+I63</f>
        <v>10897352</v>
      </c>
      <c r="J4" s="114">
        <f t="shared" ref="J4:X4" si="0">+J5+J23+J38+J52+J63</f>
        <v>10995913</v>
      </c>
      <c r="K4" s="114">
        <f t="shared" si="0"/>
        <v>11863165</v>
      </c>
      <c r="L4" s="114">
        <f t="shared" si="0"/>
        <v>12150104</v>
      </c>
      <c r="M4" s="114">
        <f t="shared" si="0"/>
        <v>12308744</v>
      </c>
      <c r="N4" s="114">
        <f t="shared" si="0"/>
        <v>12981568</v>
      </c>
      <c r="O4" s="114">
        <f t="shared" si="0"/>
        <v>13837039</v>
      </c>
      <c r="P4" s="114">
        <f t="shared" si="0"/>
        <v>15522396</v>
      </c>
      <c r="Q4" s="114">
        <f t="shared" si="0"/>
        <v>17238671</v>
      </c>
      <c r="R4" s="114">
        <f t="shared" si="0"/>
        <v>19332144</v>
      </c>
      <c r="S4" s="114">
        <f t="shared" si="0"/>
        <v>21090934</v>
      </c>
      <c r="T4" s="114">
        <f t="shared" si="0"/>
        <v>22735762</v>
      </c>
      <c r="U4" s="114">
        <f t="shared" si="0"/>
        <v>23735552</v>
      </c>
      <c r="V4" s="114">
        <f t="shared" si="0"/>
        <v>24612535</v>
      </c>
      <c r="W4" s="114">
        <f t="shared" si="0"/>
        <v>24924277</v>
      </c>
      <c r="X4" s="114">
        <f t="shared" si="0"/>
        <v>24924602</v>
      </c>
      <c r="Y4" s="114">
        <f t="shared" ref="Y4:AC4" si="1">+Y5+Y23+Y38+Y52+Y63</f>
        <v>25413075</v>
      </c>
      <c r="Z4" s="166">
        <f t="shared" si="1"/>
        <v>31844476.399999999</v>
      </c>
      <c r="AA4" s="114">
        <f t="shared" si="1"/>
        <v>30540859.300000001</v>
      </c>
      <c r="AB4" s="114">
        <f t="shared" si="1"/>
        <v>27853615.199999999</v>
      </c>
      <c r="AC4" s="114">
        <f t="shared" si="1"/>
        <v>27310393.800000001</v>
      </c>
      <c r="AD4" s="114">
        <f t="shared" ref="AD4:AE4" si="2">+AD5+AD23+AD38+AD52+AD63</f>
        <v>25782991.500000004</v>
      </c>
      <c r="AE4" s="114">
        <f t="shared" si="2"/>
        <v>27259628</v>
      </c>
      <c r="AF4" s="31"/>
    </row>
    <row r="5" spans="1:32">
      <c r="A5" s="38" t="s">
        <v>294</v>
      </c>
      <c r="B5" s="160">
        <f>SUM(B7:B22)</f>
        <v>1575642</v>
      </c>
      <c r="C5" s="160">
        <f t="shared" ref="C5:X5" si="3">SUM(C7:C22)</f>
        <v>1670964</v>
      </c>
      <c r="D5" s="160">
        <f t="shared" si="3"/>
        <v>1913688</v>
      </c>
      <c r="E5" s="160">
        <f t="shared" si="3"/>
        <v>2122349</v>
      </c>
      <c r="F5" s="160">
        <f t="shared" si="3"/>
        <v>2314211</v>
      </c>
      <c r="G5" s="160">
        <f t="shared" si="3"/>
        <v>2432223</v>
      </c>
      <c r="H5" s="161">
        <f t="shared" si="3"/>
        <v>2735497</v>
      </c>
      <c r="I5" s="161">
        <f t="shared" si="3"/>
        <v>3035439</v>
      </c>
      <c r="J5" s="161">
        <f t="shared" si="3"/>
        <v>3068970</v>
      </c>
      <c r="K5" s="161">
        <f t="shared" si="3"/>
        <v>3333646</v>
      </c>
      <c r="L5" s="161">
        <f t="shared" si="3"/>
        <v>3400551</v>
      </c>
      <c r="M5" s="161">
        <f t="shared" si="3"/>
        <v>3525922</v>
      </c>
      <c r="N5" s="161">
        <f t="shared" si="3"/>
        <v>3684699</v>
      </c>
      <c r="O5" s="161">
        <f t="shared" si="3"/>
        <v>3912918</v>
      </c>
      <c r="P5" s="161">
        <f t="shared" si="3"/>
        <v>4421794</v>
      </c>
      <c r="Q5" s="161">
        <f t="shared" si="3"/>
        <v>4930056</v>
      </c>
      <c r="R5" s="160">
        <f t="shared" si="3"/>
        <v>5662328</v>
      </c>
      <c r="S5" s="160">
        <f t="shared" si="3"/>
        <v>6325373</v>
      </c>
      <c r="T5" s="160">
        <f t="shared" si="3"/>
        <v>6762715</v>
      </c>
      <c r="U5" s="160">
        <f t="shared" si="3"/>
        <v>6918368</v>
      </c>
      <c r="V5" s="160">
        <f t="shared" si="3"/>
        <v>7249100</v>
      </c>
      <c r="W5" s="160">
        <f t="shared" si="3"/>
        <v>7450027</v>
      </c>
      <c r="X5" s="160">
        <f t="shared" si="3"/>
        <v>7426644</v>
      </c>
      <c r="Y5" s="160">
        <f t="shared" ref="Y5:AC5" si="4">SUM(Y7:Y22)</f>
        <v>7536179</v>
      </c>
      <c r="Z5" s="160">
        <f t="shared" si="4"/>
        <v>9569634.6999999993</v>
      </c>
      <c r="AA5" s="160">
        <f t="shared" si="4"/>
        <v>9160263.5999999996</v>
      </c>
      <c r="AB5" s="160">
        <f t="shared" si="4"/>
        <v>8211096.6999999993</v>
      </c>
      <c r="AC5" s="160">
        <f t="shared" si="4"/>
        <v>8039420.5000000009</v>
      </c>
      <c r="AD5" s="160">
        <f t="shared" ref="AD5:AE5" si="5">SUM(AD7:AD22)</f>
        <v>7582700.0999999996</v>
      </c>
      <c r="AE5" s="160">
        <f t="shared" si="5"/>
        <v>7953225.1000000006</v>
      </c>
      <c r="AF5" s="31"/>
    </row>
    <row r="6" spans="1:32">
      <c r="A6" s="107" t="s">
        <v>295</v>
      </c>
      <c r="B6" s="40"/>
      <c r="C6" s="40"/>
      <c r="D6" s="40"/>
      <c r="E6" s="4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257"/>
      <c r="AC6" s="257"/>
      <c r="AD6" s="32"/>
      <c r="AE6" s="32"/>
      <c r="AF6" s="32"/>
    </row>
    <row r="7" spans="1:32">
      <c r="A7" s="38" t="s">
        <v>170</v>
      </c>
      <c r="B7" s="31">
        <v>70944</v>
      </c>
      <c r="C7" s="31">
        <v>79921</v>
      </c>
      <c r="D7" s="31">
        <v>100553</v>
      </c>
      <c r="E7" s="31">
        <v>106502</v>
      </c>
      <c r="F7" s="37">
        <v>123373</v>
      </c>
      <c r="G7" s="37">
        <v>129563</v>
      </c>
      <c r="H7" s="38">
        <v>155818</v>
      </c>
      <c r="I7" s="21">
        <v>165643</v>
      </c>
      <c r="J7" s="21">
        <v>160946</v>
      </c>
      <c r="K7" s="21">
        <v>178955</v>
      </c>
      <c r="L7" s="21">
        <v>200910</v>
      </c>
      <c r="M7" s="21">
        <v>200144</v>
      </c>
      <c r="N7" s="21">
        <v>223614</v>
      </c>
      <c r="O7" s="21">
        <v>229285</v>
      </c>
      <c r="P7" s="21">
        <v>254545</v>
      </c>
      <c r="Q7" s="21">
        <v>280642</v>
      </c>
      <c r="R7" s="31">
        <v>311538</v>
      </c>
      <c r="S7" s="31">
        <v>361373</v>
      </c>
      <c r="T7" s="31">
        <v>343766</v>
      </c>
      <c r="U7" s="31">
        <v>326075</v>
      </c>
      <c r="V7" s="31">
        <v>362842</v>
      </c>
      <c r="W7" s="31">
        <v>389492</v>
      </c>
      <c r="X7" s="31">
        <v>362171</v>
      </c>
      <c r="Y7" s="31">
        <v>328405</v>
      </c>
      <c r="Z7" s="31">
        <v>395388</v>
      </c>
      <c r="AA7" s="31">
        <v>360681.7</v>
      </c>
      <c r="AB7" s="255">
        <v>348349.9</v>
      </c>
      <c r="AC7" s="255">
        <v>347187.4</v>
      </c>
      <c r="AD7" s="31">
        <v>320891.40000000002</v>
      </c>
      <c r="AE7" s="31">
        <v>342605.7</v>
      </c>
      <c r="AF7" s="31"/>
    </row>
    <row r="8" spans="1:32">
      <c r="A8" s="38" t="s">
        <v>171</v>
      </c>
      <c r="B8" s="31">
        <v>15323</v>
      </c>
      <c r="C8" s="31">
        <v>14527</v>
      </c>
      <c r="D8" s="31">
        <v>15487</v>
      </c>
      <c r="E8" s="31">
        <v>15599</v>
      </c>
      <c r="F8" s="37">
        <v>19643</v>
      </c>
      <c r="G8" s="37">
        <v>23537</v>
      </c>
      <c r="H8" s="38">
        <v>25785</v>
      </c>
      <c r="I8" s="21">
        <v>29504</v>
      </c>
      <c r="J8" s="21">
        <v>32557</v>
      </c>
      <c r="K8" s="21">
        <v>37973</v>
      </c>
      <c r="L8" s="21">
        <v>38585</v>
      </c>
      <c r="M8" s="21">
        <v>41605</v>
      </c>
      <c r="N8" s="21">
        <v>42962</v>
      </c>
      <c r="O8" s="21">
        <v>46840</v>
      </c>
      <c r="P8" s="21">
        <v>54085</v>
      </c>
      <c r="Q8" s="21">
        <v>64331</v>
      </c>
      <c r="R8" s="31">
        <v>68234</v>
      </c>
      <c r="S8" s="31">
        <v>73232</v>
      </c>
      <c r="T8" s="31">
        <v>75952</v>
      </c>
      <c r="U8" s="31">
        <v>83045</v>
      </c>
      <c r="V8" s="31">
        <v>84202</v>
      </c>
      <c r="W8" s="31">
        <v>93454</v>
      </c>
      <c r="X8" s="31">
        <v>74641</v>
      </c>
      <c r="Y8" s="31">
        <v>80854</v>
      </c>
      <c r="Z8" s="31">
        <v>103093.6</v>
      </c>
      <c r="AA8" s="31">
        <v>108832.1</v>
      </c>
      <c r="AB8" s="255">
        <v>85157.3</v>
      </c>
      <c r="AC8" s="255">
        <v>67191</v>
      </c>
      <c r="AD8" s="31">
        <v>59098.8</v>
      </c>
      <c r="AE8" s="31">
        <v>55414.2</v>
      </c>
      <c r="AF8" s="31"/>
    </row>
    <row r="9" spans="1:32">
      <c r="A9" s="38" t="s">
        <v>172</v>
      </c>
      <c r="B9" s="31">
        <v>12221</v>
      </c>
      <c r="C9" s="31">
        <v>12863</v>
      </c>
      <c r="D9" s="31">
        <v>12067</v>
      </c>
      <c r="E9" s="31">
        <v>15261</v>
      </c>
      <c r="F9" s="37">
        <v>17593</v>
      </c>
      <c r="G9" s="37">
        <v>19074</v>
      </c>
      <c r="H9" s="38">
        <v>19688</v>
      </c>
      <c r="I9" s="21">
        <v>28597</v>
      </c>
      <c r="J9" s="21">
        <v>26469</v>
      </c>
      <c r="K9" s="21">
        <v>29711</v>
      </c>
      <c r="L9" s="21">
        <v>32058</v>
      </c>
      <c r="M9" s="21">
        <v>32940</v>
      </c>
      <c r="N9" s="21">
        <v>30617</v>
      </c>
      <c r="O9" s="21">
        <v>34247</v>
      </c>
      <c r="P9" s="21">
        <v>40511</v>
      </c>
      <c r="Q9" s="21">
        <v>46158</v>
      </c>
      <c r="R9" s="31">
        <v>44173</v>
      </c>
      <c r="S9" s="31">
        <v>54152</v>
      </c>
      <c r="T9" s="31">
        <v>67016</v>
      </c>
      <c r="U9" s="31">
        <v>59642</v>
      </c>
      <c r="V9" s="31">
        <v>65205</v>
      </c>
      <c r="W9" s="31">
        <v>72411</v>
      </c>
      <c r="X9" s="31">
        <v>77121</v>
      </c>
      <c r="Y9" s="31">
        <v>82694</v>
      </c>
      <c r="Z9" s="31">
        <v>112898.2</v>
      </c>
      <c r="AA9" s="31">
        <v>85595</v>
      </c>
      <c r="AB9" s="255">
        <v>89496.1</v>
      </c>
      <c r="AC9" s="255">
        <v>76631.100000000006</v>
      </c>
      <c r="AD9" s="31">
        <v>80240.5</v>
      </c>
      <c r="AE9" s="31">
        <v>91523.8</v>
      </c>
      <c r="AF9" s="31"/>
    </row>
    <row r="10" spans="1:32">
      <c r="A10" s="38" t="s">
        <v>173</v>
      </c>
      <c r="B10" s="31">
        <v>113479</v>
      </c>
      <c r="C10" s="31">
        <v>121231</v>
      </c>
      <c r="D10" s="31">
        <v>148757</v>
      </c>
      <c r="E10" s="31">
        <v>185626</v>
      </c>
      <c r="F10" s="37">
        <v>196397</v>
      </c>
      <c r="G10" s="37">
        <v>180487</v>
      </c>
      <c r="H10" s="38">
        <v>217377</v>
      </c>
      <c r="I10" s="21">
        <v>242496</v>
      </c>
      <c r="J10" s="21">
        <v>230035</v>
      </c>
      <c r="K10" s="21">
        <v>260555</v>
      </c>
      <c r="L10" s="21">
        <v>258624</v>
      </c>
      <c r="M10" s="21">
        <v>267913</v>
      </c>
      <c r="N10" s="21">
        <v>293132</v>
      </c>
      <c r="O10" s="21">
        <v>333533</v>
      </c>
      <c r="P10" s="21">
        <v>332846</v>
      </c>
      <c r="Q10" s="21">
        <v>415928</v>
      </c>
      <c r="R10" s="31">
        <v>483123</v>
      </c>
      <c r="S10" s="31">
        <v>531146</v>
      </c>
      <c r="T10" s="31">
        <v>541132</v>
      </c>
      <c r="U10" s="31">
        <v>535443</v>
      </c>
      <c r="V10" s="31">
        <v>584002</v>
      </c>
      <c r="W10" s="31">
        <v>572544</v>
      </c>
      <c r="X10" s="31">
        <v>602261</v>
      </c>
      <c r="Y10" s="31">
        <v>618996</v>
      </c>
      <c r="Z10" s="31">
        <v>780910.8</v>
      </c>
      <c r="AA10" s="31">
        <v>767232.4</v>
      </c>
      <c r="AB10" s="255">
        <v>667985.1</v>
      </c>
      <c r="AC10" s="255">
        <v>653164.69999999995</v>
      </c>
      <c r="AD10" s="31">
        <v>596883.19999999995</v>
      </c>
      <c r="AE10" s="31">
        <v>625298.1</v>
      </c>
      <c r="AF10" s="31"/>
    </row>
    <row r="11" spans="1:32">
      <c r="A11" s="38" t="s">
        <v>174</v>
      </c>
      <c r="B11" s="31">
        <v>118581</v>
      </c>
      <c r="C11" s="31">
        <v>128772</v>
      </c>
      <c r="D11" s="31">
        <v>145144</v>
      </c>
      <c r="E11" s="31">
        <v>168371</v>
      </c>
      <c r="F11" s="37">
        <v>183963</v>
      </c>
      <c r="G11" s="37">
        <v>176210</v>
      </c>
      <c r="H11" s="38">
        <v>193805</v>
      </c>
      <c r="I11" s="21">
        <v>217915</v>
      </c>
      <c r="J11" s="21">
        <v>217533</v>
      </c>
      <c r="K11" s="21">
        <v>232274</v>
      </c>
      <c r="L11" s="21">
        <v>254093</v>
      </c>
      <c r="M11" s="21">
        <v>255638</v>
      </c>
      <c r="N11" s="21">
        <v>250871</v>
      </c>
      <c r="O11" s="21">
        <v>276133</v>
      </c>
      <c r="P11" s="21">
        <v>310361</v>
      </c>
      <c r="Q11" s="21">
        <v>340688</v>
      </c>
      <c r="R11" s="31">
        <v>398573</v>
      </c>
      <c r="S11" s="31">
        <v>445152</v>
      </c>
      <c r="T11" s="31">
        <v>483676</v>
      </c>
      <c r="U11" s="31">
        <v>508349</v>
      </c>
      <c r="V11" s="31">
        <v>514266</v>
      </c>
      <c r="W11" s="31">
        <v>532924</v>
      </c>
      <c r="X11" s="31">
        <v>580736</v>
      </c>
      <c r="Y11" s="31">
        <v>631080</v>
      </c>
      <c r="Z11" s="31">
        <v>778307.3</v>
      </c>
      <c r="AA11" s="31">
        <v>768078.6</v>
      </c>
      <c r="AB11" s="255">
        <v>745619.5</v>
      </c>
      <c r="AC11" s="255">
        <v>749875.7</v>
      </c>
      <c r="AD11" s="31">
        <v>773486.6</v>
      </c>
      <c r="AE11" s="31">
        <v>753518</v>
      </c>
      <c r="AF11" s="31"/>
    </row>
    <row r="12" spans="1:32">
      <c r="A12" s="38" t="s">
        <v>175</v>
      </c>
      <c r="B12" s="31">
        <v>27186</v>
      </c>
      <c r="C12" s="31">
        <v>27974</v>
      </c>
      <c r="D12" s="31">
        <v>30721</v>
      </c>
      <c r="E12" s="31">
        <v>31965</v>
      </c>
      <c r="F12" s="37">
        <v>37620</v>
      </c>
      <c r="G12" s="37">
        <v>38098</v>
      </c>
      <c r="H12" s="38">
        <v>46190</v>
      </c>
      <c r="I12" s="21">
        <v>56162</v>
      </c>
      <c r="J12" s="21">
        <v>58818</v>
      </c>
      <c r="K12" s="21">
        <v>62716</v>
      </c>
      <c r="L12" s="21">
        <v>62595</v>
      </c>
      <c r="M12" s="21">
        <v>69256</v>
      </c>
      <c r="N12" s="21">
        <v>72872</v>
      </c>
      <c r="O12" s="21">
        <v>73265</v>
      </c>
      <c r="P12" s="21">
        <v>91678</v>
      </c>
      <c r="Q12" s="21">
        <v>112669</v>
      </c>
      <c r="R12" s="31">
        <v>136101</v>
      </c>
      <c r="S12" s="31">
        <v>153054</v>
      </c>
      <c r="T12" s="31">
        <v>186334</v>
      </c>
      <c r="U12" s="31">
        <v>181254</v>
      </c>
      <c r="V12" s="31">
        <v>211829</v>
      </c>
      <c r="W12" s="31">
        <v>191282</v>
      </c>
      <c r="X12" s="31">
        <v>183882</v>
      </c>
      <c r="Y12" s="31">
        <v>190494</v>
      </c>
      <c r="Z12" s="31">
        <v>241488.3</v>
      </c>
      <c r="AA12" s="31">
        <v>208737.3</v>
      </c>
      <c r="AB12" s="255">
        <v>199685.2</v>
      </c>
      <c r="AC12" s="255">
        <v>177427.9</v>
      </c>
      <c r="AD12" s="31">
        <v>167754.29999999999</v>
      </c>
      <c r="AE12" s="31">
        <v>187486.5</v>
      </c>
      <c r="AF12" s="31"/>
    </row>
    <row r="13" spans="1:32">
      <c r="A13" s="38" t="s">
        <v>176</v>
      </c>
      <c r="B13" s="31">
        <v>51373</v>
      </c>
      <c r="C13" s="31">
        <v>47715</v>
      </c>
      <c r="D13" s="31">
        <v>59619</v>
      </c>
      <c r="E13" s="31">
        <v>61456</v>
      </c>
      <c r="F13" s="37">
        <v>100418</v>
      </c>
      <c r="G13" s="37">
        <v>68774</v>
      </c>
      <c r="H13" s="38">
        <v>101680</v>
      </c>
      <c r="I13" s="21">
        <v>105472</v>
      </c>
      <c r="J13" s="21">
        <v>96317</v>
      </c>
      <c r="K13" s="21">
        <v>122573</v>
      </c>
      <c r="L13" s="21">
        <v>104716</v>
      </c>
      <c r="M13" s="21">
        <v>121057</v>
      </c>
      <c r="N13" s="21">
        <v>133059</v>
      </c>
      <c r="O13" s="21">
        <v>133247</v>
      </c>
      <c r="P13" s="21">
        <v>149680</v>
      </c>
      <c r="Q13" s="21">
        <v>141723</v>
      </c>
      <c r="R13" s="31">
        <v>144601</v>
      </c>
      <c r="S13" s="31">
        <v>177833</v>
      </c>
      <c r="T13" s="31">
        <v>202832</v>
      </c>
      <c r="U13" s="31">
        <v>210720</v>
      </c>
      <c r="V13" s="31">
        <v>232776</v>
      </c>
      <c r="W13" s="31">
        <v>206536</v>
      </c>
      <c r="X13" s="31">
        <v>181412</v>
      </c>
      <c r="Y13" s="31">
        <v>179285</v>
      </c>
      <c r="Z13" s="165">
        <v>226410.2</v>
      </c>
      <c r="AA13" s="31">
        <v>198562.3</v>
      </c>
      <c r="AB13" s="255">
        <v>198736.9</v>
      </c>
      <c r="AC13" s="255">
        <v>167683.79999999999</v>
      </c>
      <c r="AD13" s="31">
        <v>165827.4</v>
      </c>
      <c r="AE13" s="31">
        <v>151155.4</v>
      </c>
      <c r="AF13" s="31"/>
    </row>
    <row r="14" spans="1:32">
      <c r="A14" s="38" t="s">
        <v>177</v>
      </c>
      <c r="B14" s="31">
        <v>375086</v>
      </c>
      <c r="C14" s="31">
        <v>415943</v>
      </c>
      <c r="D14" s="31">
        <v>460057</v>
      </c>
      <c r="E14" s="31">
        <v>522341</v>
      </c>
      <c r="F14" s="37">
        <v>514747</v>
      </c>
      <c r="G14" s="37">
        <v>588465</v>
      </c>
      <c r="H14" s="38">
        <v>622221</v>
      </c>
      <c r="I14" s="21">
        <v>670782</v>
      </c>
      <c r="J14" s="21">
        <v>687348</v>
      </c>
      <c r="K14" s="21">
        <v>778465</v>
      </c>
      <c r="L14" s="21">
        <v>747577</v>
      </c>
      <c r="M14" s="21">
        <v>791081</v>
      </c>
      <c r="N14" s="21">
        <v>781583</v>
      </c>
      <c r="O14" s="21">
        <v>827086</v>
      </c>
      <c r="P14" s="21">
        <v>1004165</v>
      </c>
      <c r="Q14" s="21">
        <v>1051387</v>
      </c>
      <c r="R14" s="31">
        <v>1122508</v>
      </c>
      <c r="S14" s="31">
        <v>1296852</v>
      </c>
      <c r="T14" s="31">
        <v>1294617</v>
      </c>
      <c r="U14" s="31">
        <v>1382909</v>
      </c>
      <c r="V14" s="31">
        <v>1408930</v>
      </c>
      <c r="W14" s="31">
        <v>1552173</v>
      </c>
      <c r="X14" s="31">
        <v>1436628</v>
      </c>
      <c r="Y14" s="31">
        <v>1459843</v>
      </c>
      <c r="Z14" s="165">
        <v>1905830.3</v>
      </c>
      <c r="AA14" s="31">
        <v>1972721.5</v>
      </c>
      <c r="AB14" s="255">
        <v>1823177.1</v>
      </c>
      <c r="AC14" s="255">
        <v>1824509.2</v>
      </c>
      <c r="AD14" s="31">
        <v>1674842.3</v>
      </c>
      <c r="AE14" s="31">
        <v>1819864.4</v>
      </c>
      <c r="AF14" s="31"/>
    </row>
    <row r="15" spans="1:32">
      <c r="A15" s="38" t="s">
        <v>178</v>
      </c>
      <c r="B15" s="31">
        <v>25150</v>
      </c>
      <c r="C15" s="31">
        <v>22979</v>
      </c>
      <c r="D15" s="31">
        <v>31825</v>
      </c>
      <c r="E15" s="31">
        <v>37891</v>
      </c>
      <c r="F15" s="37">
        <v>36227</v>
      </c>
      <c r="G15" s="37">
        <v>36134</v>
      </c>
      <c r="H15" s="38">
        <v>42970</v>
      </c>
      <c r="I15" s="21">
        <v>43814</v>
      </c>
      <c r="J15" s="21">
        <v>51507</v>
      </c>
      <c r="K15" s="21">
        <v>46853</v>
      </c>
      <c r="L15" s="21">
        <v>48750</v>
      </c>
      <c r="M15" s="21">
        <v>46010</v>
      </c>
      <c r="N15" s="21">
        <v>51921</v>
      </c>
      <c r="O15" s="21">
        <v>75868</v>
      </c>
      <c r="P15" s="21">
        <v>102662</v>
      </c>
      <c r="Q15" s="21">
        <v>116722</v>
      </c>
      <c r="R15" s="31">
        <v>127392</v>
      </c>
      <c r="S15" s="31">
        <v>147541</v>
      </c>
      <c r="T15" s="31">
        <v>147875</v>
      </c>
      <c r="U15" s="31">
        <v>162127</v>
      </c>
      <c r="V15" s="31">
        <v>144833</v>
      </c>
      <c r="W15" s="31">
        <v>158948</v>
      </c>
      <c r="X15" s="31">
        <v>159250</v>
      </c>
      <c r="Y15" s="31">
        <v>156254</v>
      </c>
      <c r="Z15" s="31">
        <v>158754</v>
      </c>
      <c r="AA15" s="31">
        <v>180457.3</v>
      </c>
      <c r="AB15" s="255">
        <v>116976</v>
      </c>
      <c r="AC15" s="255">
        <v>101340.3</v>
      </c>
      <c r="AD15" s="31">
        <v>105162.7</v>
      </c>
      <c r="AE15" s="31">
        <v>101661.8</v>
      </c>
      <c r="AF15" s="31"/>
    </row>
    <row r="16" spans="1:32">
      <c r="A16" s="38" t="s">
        <v>179</v>
      </c>
      <c r="B16" s="31">
        <v>184060</v>
      </c>
      <c r="C16" s="31">
        <v>194999</v>
      </c>
      <c r="D16" s="31">
        <v>228096</v>
      </c>
      <c r="E16" s="31">
        <v>246688</v>
      </c>
      <c r="F16" s="37">
        <v>287838</v>
      </c>
      <c r="G16" s="37">
        <v>305690</v>
      </c>
      <c r="H16" s="38">
        <v>340513</v>
      </c>
      <c r="I16" s="21">
        <v>384525</v>
      </c>
      <c r="J16" s="21">
        <v>385329</v>
      </c>
      <c r="K16" s="21">
        <v>429349</v>
      </c>
      <c r="L16" s="21">
        <v>449208</v>
      </c>
      <c r="M16" s="21">
        <v>465193</v>
      </c>
      <c r="N16" s="21">
        <v>486674</v>
      </c>
      <c r="O16" s="21">
        <v>518993</v>
      </c>
      <c r="P16" s="21">
        <v>573092</v>
      </c>
      <c r="Q16" s="21">
        <v>636881</v>
      </c>
      <c r="R16" s="31">
        <v>766285</v>
      </c>
      <c r="S16" s="31">
        <v>841951</v>
      </c>
      <c r="T16" s="31">
        <v>938818</v>
      </c>
      <c r="U16" s="31">
        <v>948086</v>
      </c>
      <c r="V16" s="31">
        <v>1019245</v>
      </c>
      <c r="W16" s="31">
        <v>1078918</v>
      </c>
      <c r="X16" s="31">
        <v>1076191</v>
      </c>
      <c r="Y16" s="31">
        <v>1064899</v>
      </c>
      <c r="Z16" s="31">
        <v>1347389</v>
      </c>
      <c r="AA16" s="31">
        <v>1242311.7</v>
      </c>
      <c r="AB16" s="255">
        <v>1155671.3</v>
      </c>
      <c r="AC16" s="255">
        <v>1153192.3999999999</v>
      </c>
      <c r="AD16" s="31">
        <v>1121613.3999999999</v>
      </c>
      <c r="AE16" s="31">
        <v>1171335</v>
      </c>
      <c r="AF16" s="31"/>
    </row>
    <row r="17" spans="1:32">
      <c r="A17" s="38" t="s">
        <v>180</v>
      </c>
      <c r="B17" s="31">
        <v>27880</v>
      </c>
      <c r="C17" s="31">
        <v>29468</v>
      </c>
      <c r="D17" s="31">
        <v>32215</v>
      </c>
      <c r="E17" s="31">
        <v>25495</v>
      </c>
      <c r="F17" s="37">
        <v>30968</v>
      </c>
      <c r="G17" s="37">
        <v>35607</v>
      </c>
      <c r="H17" s="38">
        <v>33148</v>
      </c>
      <c r="I17" s="21">
        <v>53111</v>
      </c>
      <c r="J17" s="21">
        <v>45137</v>
      </c>
      <c r="K17" s="21">
        <v>45510</v>
      </c>
      <c r="L17" s="21">
        <v>51180</v>
      </c>
      <c r="M17" s="21">
        <v>49049</v>
      </c>
      <c r="N17" s="21">
        <v>57704</v>
      </c>
      <c r="O17" s="21">
        <v>65437</v>
      </c>
      <c r="P17" s="21">
        <v>67914</v>
      </c>
      <c r="Q17" s="21">
        <v>74315</v>
      </c>
      <c r="R17" s="31">
        <v>80105</v>
      </c>
      <c r="S17" s="31">
        <v>102234</v>
      </c>
      <c r="T17" s="31">
        <v>114872</v>
      </c>
      <c r="U17" s="31">
        <v>105192</v>
      </c>
      <c r="V17" s="31">
        <v>109578</v>
      </c>
      <c r="W17" s="31">
        <v>125084</v>
      </c>
      <c r="X17" s="31">
        <v>108973</v>
      </c>
      <c r="Y17" s="31">
        <v>105879</v>
      </c>
      <c r="Z17" s="31">
        <v>154811</v>
      </c>
      <c r="AA17" s="31">
        <v>140422.79999999999</v>
      </c>
      <c r="AB17" s="255">
        <v>121729.9</v>
      </c>
      <c r="AC17" s="255">
        <v>105320.7</v>
      </c>
      <c r="AD17" s="31">
        <v>105777.60000000001</v>
      </c>
      <c r="AE17" s="31">
        <v>114548.7</v>
      </c>
      <c r="AF17" s="31"/>
    </row>
    <row r="18" spans="1:32">
      <c r="A18" s="38" t="s">
        <v>181</v>
      </c>
      <c r="B18" s="31">
        <v>33188</v>
      </c>
      <c r="C18" s="31">
        <v>32726</v>
      </c>
      <c r="D18" s="31">
        <v>33516</v>
      </c>
      <c r="E18" s="31">
        <v>35595</v>
      </c>
      <c r="F18" s="37">
        <v>38927</v>
      </c>
      <c r="G18" s="37">
        <v>42668</v>
      </c>
      <c r="H18" s="38">
        <v>54996</v>
      </c>
      <c r="I18" s="21">
        <v>60405</v>
      </c>
      <c r="J18" s="21">
        <v>57009</v>
      </c>
      <c r="K18" s="21">
        <v>71678</v>
      </c>
      <c r="L18" s="21">
        <v>72810</v>
      </c>
      <c r="M18" s="21">
        <v>89870</v>
      </c>
      <c r="N18" s="21">
        <v>105543</v>
      </c>
      <c r="O18" s="21">
        <v>115827</v>
      </c>
      <c r="P18" s="21">
        <v>112155</v>
      </c>
      <c r="Q18" s="21">
        <v>121398</v>
      </c>
      <c r="R18" s="31">
        <v>144460</v>
      </c>
      <c r="S18" s="31">
        <v>147193</v>
      </c>
      <c r="T18" s="31">
        <v>167329</v>
      </c>
      <c r="U18" s="31">
        <v>165703</v>
      </c>
      <c r="V18" s="31">
        <v>199477</v>
      </c>
      <c r="W18" s="31">
        <v>171751</v>
      </c>
      <c r="X18" s="31">
        <v>193267</v>
      </c>
      <c r="Y18" s="31">
        <v>195984</v>
      </c>
      <c r="Z18" s="31">
        <v>267869</v>
      </c>
      <c r="AA18" s="31">
        <v>235339.8</v>
      </c>
      <c r="AB18" s="255">
        <v>158554.79999999999</v>
      </c>
      <c r="AC18" s="255">
        <v>177971</v>
      </c>
      <c r="AD18" s="31">
        <v>162403.5</v>
      </c>
      <c r="AE18" s="31">
        <v>196139.8</v>
      </c>
      <c r="AF18" s="31"/>
    </row>
    <row r="19" spans="1:32">
      <c r="A19" s="38" t="s">
        <v>182</v>
      </c>
      <c r="B19" s="31">
        <v>82070</v>
      </c>
      <c r="C19" s="31">
        <v>88272</v>
      </c>
      <c r="D19" s="31">
        <v>107438</v>
      </c>
      <c r="E19" s="31">
        <v>114221</v>
      </c>
      <c r="F19" s="37">
        <v>115369</v>
      </c>
      <c r="G19" s="37">
        <v>133724</v>
      </c>
      <c r="H19" s="38">
        <v>148883</v>
      </c>
      <c r="I19" s="21">
        <v>159472</v>
      </c>
      <c r="J19" s="21">
        <v>153211</v>
      </c>
      <c r="K19" s="21">
        <v>161475</v>
      </c>
      <c r="L19" s="21">
        <v>174888</v>
      </c>
      <c r="M19" s="21">
        <v>170472</v>
      </c>
      <c r="N19" s="21">
        <v>190156</v>
      </c>
      <c r="O19" s="21">
        <v>185764</v>
      </c>
      <c r="P19" s="21">
        <v>207549</v>
      </c>
      <c r="Q19" s="21">
        <v>236778</v>
      </c>
      <c r="R19" s="31">
        <v>287048</v>
      </c>
      <c r="S19" s="31">
        <v>339492</v>
      </c>
      <c r="T19" s="31">
        <v>372788</v>
      </c>
      <c r="U19" s="31">
        <v>411875</v>
      </c>
      <c r="V19" s="31">
        <v>427529</v>
      </c>
      <c r="W19" s="31">
        <v>448649</v>
      </c>
      <c r="X19" s="31">
        <v>466077</v>
      </c>
      <c r="Y19" s="31">
        <v>460306</v>
      </c>
      <c r="Z19" s="31">
        <v>610682</v>
      </c>
      <c r="AA19" s="31">
        <v>564749.80000000005</v>
      </c>
      <c r="AB19" s="255">
        <v>504253.8</v>
      </c>
      <c r="AC19" s="255">
        <v>501776.6</v>
      </c>
      <c r="AD19" s="31">
        <v>471788.79999999999</v>
      </c>
      <c r="AE19" s="31">
        <v>469465.59999999998</v>
      </c>
      <c r="AF19" s="31"/>
    </row>
    <row r="20" spans="1:32">
      <c r="A20" s="38" t="s">
        <v>183</v>
      </c>
      <c r="B20" s="31">
        <v>326079</v>
      </c>
      <c r="C20" s="31">
        <v>342784</v>
      </c>
      <c r="D20" s="31">
        <v>378103</v>
      </c>
      <c r="E20" s="31">
        <v>414538</v>
      </c>
      <c r="F20" s="37">
        <v>439820</v>
      </c>
      <c r="G20" s="37">
        <v>465935</v>
      </c>
      <c r="H20" s="38">
        <v>516679</v>
      </c>
      <c r="I20" s="21">
        <v>592336</v>
      </c>
      <c r="J20" s="21">
        <v>607389</v>
      </c>
      <c r="K20" s="21">
        <v>626892</v>
      </c>
      <c r="L20" s="21">
        <v>656503</v>
      </c>
      <c r="M20" s="21">
        <v>681589</v>
      </c>
      <c r="N20" s="21">
        <v>706627</v>
      </c>
      <c r="O20" s="21">
        <v>729967</v>
      </c>
      <c r="P20" s="21">
        <v>834577</v>
      </c>
      <c r="Q20" s="21">
        <v>958185</v>
      </c>
      <c r="R20" s="31">
        <v>1147752</v>
      </c>
      <c r="S20" s="31">
        <v>1222324</v>
      </c>
      <c r="T20" s="31">
        <v>1385229</v>
      </c>
      <c r="U20" s="31">
        <v>1342911</v>
      </c>
      <c r="V20" s="31">
        <v>1365244</v>
      </c>
      <c r="W20" s="31">
        <v>1391337</v>
      </c>
      <c r="X20" s="31">
        <v>1411896</v>
      </c>
      <c r="Y20" s="31">
        <v>1502334</v>
      </c>
      <c r="Z20" s="31">
        <v>1818910</v>
      </c>
      <c r="AA20" s="31">
        <v>1713796.8</v>
      </c>
      <c r="AB20" s="255">
        <v>1451939.1</v>
      </c>
      <c r="AC20" s="255">
        <v>1431662.6</v>
      </c>
      <c r="AD20" s="31">
        <v>1298056.1000000001</v>
      </c>
      <c r="AE20" s="31">
        <v>1362501.9</v>
      </c>
      <c r="AF20" s="31"/>
    </row>
    <row r="21" spans="1:32">
      <c r="A21" s="38" t="s">
        <v>184</v>
      </c>
      <c r="B21" s="31">
        <v>103168</v>
      </c>
      <c r="C21" s="31">
        <v>101082</v>
      </c>
      <c r="D21" s="31">
        <v>118161</v>
      </c>
      <c r="E21" s="31">
        <v>126596</v>
      </c>
      <c r="F21" s="37">
        <v>156216</v>
      </c>
      <c r="G21" s="37">
        <v>166017</v>
      </c>
      <c r="H21" s="38">
        <v>182033</v>
      </c>
      <c r="I21" s="21">
        <v>196532</v>
      </c>
      <c r="J21" s="21">
        <v>221063</v>
      </c>
      <c r="K21" s="21">
        <v>223428</v>
      </c>
      <c r="L21" s="21">
        <v>228276</v>
      </c>
      <c r="M21" s="21">
        <v>218386</v>
      </c>
      <c r="N21" s="21">
        <v>238396</v>
      </c>
      <c r="O21" s="21">
        <v>244857</v>
      </c>
      <c r="P21" s="21">
        <v>260894</v>
      </c>
      <c r="Q21" s="21">
        <v>289503</v>
      </c>
      <c r="R21" s="31">
        <v>356664</v>
      </c>
      <c r="S21" s="31">
        <v>377659</v>
      </c>
      <c r="T21" s="31">
        <v>397947</v>
      </c>
      <c r="U21" s="31">
        <v>441042</v>
      </c>
      <c r="V21" s="31">
        <v>469671</v>
      </c>
      <c r="W21" s="31">
        <v>392805</v>
      </c>
      <c r="X21" s="31">
        <v>459502</v>
      </c>
      <c r="Y21" s="31">
        <v>419149</v>
      </c>
      <c r="Z21" s="31">
        <v>597740</v>
      </c>
      <c r="AA21" s="31">
        <v>526952.19999999995</v>
      </c>
      <c r="AB21" s="255">
        <v>493286.6</v>
      </c>
      <c r="AC21" s="255">
        <v>439664.4</v>
      </c>
      <c r="AD21" s="31">
        <v>441950.1</v>
      </c>
      <c r="AE21" s="31">
        <v>467180.3</v>
      </c>
      <c r="AF21" s="31"/>
    </row>
    <row r="22" spans="1:32">
      <c r="A22" s="57" t="s">
        <v>185</v>
      </c>
      <c r="B22" s="56">
        <v>9854</v>
      </c>
      <c r="C22" s="56">
        <v>9708</v>
      </c>
      <c r="D22" s="56">
        <v>11929</v>
      </c>
      <c r="E22" s="56">
        <v>14204</v>
      </c>
      <c r="F22" s="57">
        <v>15092</v>
      </c>
      <c r="G22" s="57">
        <v>22240</v>
      </c>
      <c r="H22" s="57">
        <v>33711</v>
      </c>
      <c r="I22" s="58">
        <v>28673</v>
      </c>
      <c r="J22" s="58">
        <v>38302</v>
      </c>
      <c r="K22" s="58">
        <v>25239</v>
      </c>
      <c r="L22" s="58">
        <v>19778</v>
      </c>
      <c r="M22" s="58">
        <v>25719</v>
      </c>
      <c r="N22" s="58">
        <v>18968</v>
      </c>
      <c r="O22" s="58">
        <v>22569</v>
      </c>
      <c r="P22" s="58">
        <v>25080</v>
      </c>
      <c r="Q22" s="58">
        <v>42748</v>
      </c>
      <c r="R22" s="56">
        <v>43771</v>
      </c>
      <c r="S22" s="56">
        <v>54185</v>
      </c>
      <c r="T22" s="56">
        <v>42532</v>
      </c>
      <c r="U22" s="56">
        <v>53995</v>
      </c>
      <c r="V22" s="56">
        <v>49471</v>
      </c>
      <c r="W22" s="56">
        <v>71719</v>
      </c>
      <c r="X22" s="56">
        <v>52636</v>
      </c>
      <c r="Y22" s="56">
        <v>59723</v>
      </c>
      <c r="Z22" s="56">
        <v>69153</v>
      </c>
      <c r="AA22" s="56">
        <v>85792.3</v>
      </c>
      <c r="AB22" s="253">
        <v>50478.1</v>
      </c>
      <c r="AC22" s="254">
        <v>64821.7</v>
      </c>
      <c r="AD22" s="56">
        <v>36923.4</v>
      </c>
      <c r="AE22" s="56">
        <v>43525.9</v>
      </c>
      <c r="AF22" s="31"/>
    </row>
    <row r="23" spans="1:32">
      <c r="A23" s="107" t="s">
        <v>296</v>
      </c>
      <c r="B23" s="110">
        <f t="shared" ref="B23:AE23" si="6">SUM(B25:B37)</f>
        <v>0</v>
      </c>
      <c r="C23" s="110">
        <f t="shared" si="6"/>
        <v>0</v>
      </c>
      <c r="D23" s="110">
        <f t="shared" si="6"/>
        <v>0</v>
      </c>
      <c r="E23" s="110">
        <f t="shared" si="6"/>
        <v>0</v>
      </c>
      <c r="F23" s="109">
        <f t="shared" si="6"/>
        <v>0</v>
      </c>
      <c r="G23" s="109">
        <f t="shared" si="6"/>
        <v>0</v>
      </c>
      <c r="H23" s="109">
        <f t="shared" si="6"/>
        <v>0</v>
      </c>
      <c r="I23" s="109">
        <f t="shared" si="6"/>
        <v>2746457</v>
      </c>
      <c r="J23" s="109">
        <f t="shared" si="6"/>
        <v>2715401</v>
      </c>
      <c r="K23" s="109">
        <f t="shared" si="6"/>
        <v>3003048</v>
      </c>
      <c r="L23" s="109">
        <f t="shared" si="6"/>
        <v>3068998</v>
      </c>
      <c r="M23" s="109">
        <f t="shared" si="6"/>
        <v>3072879</v>
      </c>
      <c r="N23" s="109">
        <f t="shared" si="6"/>
        <v>3249593</v>
      </c>
      <c r="O23" s="109">
        <f t="shared" si="6"/>
        <v>3599767</v>
      </c>
      <c r="P23" s="109">
        <f t="shared" si="6"/>
        <v>3991189</v>
      </c>
      <c r="Q23" s="109">
        <f t="shared" si="6"/>
        <v>4429835</v>
      </c>
      <c r="R23" s="109">
        <f t="shared" si="6"/>
        <v>4869852</v>
      </c>
      <c r="S23" s="109">
        <f t="shared" si="6"/>
        <v>5277676</v>
      </c>
      <c r="T23" s="109">
        <f t="shared" si="6"/>
        <v>5715027</v>
      </c>
      <c r="U23" s="109">
        <f t="shared" si="6"/>
        <v>6119732</v>
      </c>
      <c r="V23" s="109">
        <f t="shared" si="6"/>
        <v>6280235</v>
      </c>
      <c r="W23" s="109">
        <f t="shared" si="6"/>
        <v>6271918</v>
      </c>
      <c r="X23" s="109">
        <f t="shared" si="6"/>
        <v>6113125</v>
      </c>
      <c r="Y23" s="109">
        <f t="shared" si="6"/>
        <v>6231513</v>
      </c>
      <c r="Z23" s="109">
        <f t="shared" si="6"/>
        <v>7644972</v>
      </c>
      <c r="AA23" s="109">
        <f t="shared" si="6"/>
        <v>7540764.8000000007</v>
      </c>
      <c r="AB23" s="109">
        <f t="shared" si="6"/>
        <v>6888243.6000000006</v>
      </c>
      <c r="AC23" s="109">
        <f t="shared" si="6"/>
        <v>6895294.200000002</v>
      </c>
      <c r="AD23" s="109">
        <f t="shared" si="6"/>
        <v>6554701.9000000013</v>
      </c>
      <c r="AE23" s="109">
        <f t="shared" si="6"/>
        <v>6811054.7999999998</v>
      </c>
      <c r="AF23" s="32"/>
    </row>
    <row r="24" spans="1:32">
      <c r="A24" s="107" t="s">
        <v>295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AA24" s="32"/>
      <c r="AB24" s="257"/>
      <c r="AC24" s="257"/>
      <c r="AD24" s="32"/>
      <c r="AE24" s="32"/>
      <c r="AF24" s="32"/>
    </row>
    <row r="25" spans="1:32">
      <c r="A25" s="106" t="s">
        <v>188</v>
      </c>
      <c r="I25" s="21">
        <v>27870</v>
      </c>
      <c r="J25" s="21">
        <v>34282</v>
      </c>
      <c r="K25" s="21">
        <v>35757</v>
      </c>
      <c r="L25" s="21">
        <v>25033</v>
      </c>
      <c r="M25" s="21">
        <v>23984</v>
      </c>
      <c r="N25" s="21">
        <v>33905</v>
      </c>
      <c r="O25" s="21">
        <v>29541</v>
      </c>
      <c r="P25" s="21">
        <v>43031</v>
      </c>
      <c r="Q25" s="21">
        <v>50961</v>
      </c>
      <c r="R25" s="31">
        <v>72694</v>
      </c>
      <c r="S25" s="31">
        <v>70385</v>
      </c>
      <c r="T25" s="31">
        <v>74250</v>
      </c>
      <c r="U25" s="31">
        <v>77972</v>
      </c>
      <c r="V25" s="31">
        <v>72630</v>
      </c>
      <c r="W25" s="31">
        <v>58114</v>
      </c>
      <c r="X25" s="31">
        <v>59766</v>
      </c>
      <c r="Y25" s="31">
        <v>69871</v>
      </c>
      <c r="Z25" s="31">
        <v>90298.9</v>
      </c>
      <c r="AA25" s="31">
        <v>72292.100000000006</v>
      </c>
      <c r="AB25" s="255">
        <v>76613.2</v>
      </c>
      <c r="AC25" s="255">
        <v>54729.1</v>
      </c>
      <c r="AD25" s="31">
        <v>60997.7</v>
      </c>
      <c r="AE25" s="31">
        <v>66026.3</v>
      </c>
      <c r="AF25" s="31"/>
    </row>
    <row r="26" spans="1:32">
      <c r="A26" s="106" t="s">
        <v>189</v>
      </c>
      <c r="I26" s="21">
        <v>137286</v>
      </c>
      <c r="J26" s="21">
        <v>144435</v>
      </c>
      <c r="K26" s="21">
        <v>176936</v>
      </c>
      <c r="L26" s="21">
        <v>176480</v>
      </c>
      <c r="M26" s="21">
        <v>155644</v>
      </c>
      <c r="N26" s="21">
        <v>152634</v>
      </c>
      <c r="O26" s="21">
        <v>170373</v>
      </c>
      <c r="P26" s="21">
        <v>201404</v>
      </c>
      <c r="Q26" s="21">
        <v>214768</v>
      </c>
      <c r="R26" s="31">
        <v>226765</v>
      </c>
      <c r="S26" s="31">
        <v>249994</v>
      </c>
      <c r="T26" s="31">
        <v>260208</v>
      </c>
      <c r="U26" s="31">
        <v>290624</v>
      </c>
      <c r="V26" s="31">
        <v>290163</v>
      </c>
      <c r="W26" s="31">
        <v>294412</v>
      </c>
      <c r="X26" s="31">
        <v>316146</v>
      </c>
      <c r="Y26" s="31">
        <v>337224</v>
      </c>
      <c r="Z26" s="31">
        <v>433445.6</v>
      </c>
      <c r="AA26" s="31">
        <v>368507.8</v>
      </c>
      <c r="AB26" s="255">
        <v>386576.3</v>
      </c>
      <c r="AC26" s="255">
        <v>441857.9</v>
      </c>
      <c r="AD26" s="31">
        <v>369922.5</v>
      </c>
      <c r="AE26" s="31">
        <v>338536</v>
      </c>
      <c r="AF26" s="31"/>
    </row>
    <row r="27" spans="1:32">
      <c r="A27" s="106" t="s">
        <v>190</v>
      </c>
      <c r="I27" s="21">
        <v>1616785</v>
      </c>
      <c r="J27" s="21">
        <v>1539175</v>
      </c>
      <c r="K27" s="21">
        <v>1710552</v>
      </c>
      <c r="L27" s="21">
        <v>1751636</v>
      </c>
      <c r="M27" s="21">
        <v>1811557</v>
      </c>
      <c r="N27" s="21">
        <v>1884793</v>
      </c>
      <c r="O27" s="21">
        <v>2063079</v>
      </c>
      <c r="P27" s="21">
        <v>2247783</v>
      </c>
      <c r="Q27" s="21">
        <v>2517086</v>
      </c>
      <c r="R27" s="31">
        <v>2697229</v>
      </c>
      <c r="S27" s="31">
        <v>2951472</v>
      </c>
      <c r="T27" s="31">
        <v>3193421</v>
      </c>
      <c r="U27" s="31">
        <v>3458540</v>
      </c>
      <c r="V27" s="31">
        <v>3543306</v>
      </c>
      <c r="W27" s="31">
        <v>3438431</v>
      </c>
      <c r="X27" s="31">
        <v>3462085</v>
      </c>
      <c r="Y27" s="31">
        <v>3536805</v>
      </c>
      <c r="Z27" s="31">
        <v>4242016.5</v>
      </c>
      <c r="AA27" s="31">
        <v>4279491.4000000004</v>
      </c>
      <c r="AB27" s="255">
        <v>3933590.3</v>
      </c>
      <c r="AC27" s="255">
        <v>3932814.8</v>
      </c>
      <c r="AD27" s="31">
        <v>3750353.1</v>
      </c>
      <c r="AE27" s="31">
        <v>3908676.2</v>
      </c>
      <c r="AF27" s="31"/>
    </row>
    <row r="28" spans="1:32">
      <c r="A28" s="106" t="s">
        <v>191</v>
      </c>
      <c r="I28" s="21">
        <v>219198</v>
      </c>
      <c r="J28" s="21">
        <v>209789</v>
      </c>
      <c r="K28" s="21">
        <v>244578</v>
      </c>
      <c r="L28" s="21">
        <v>256185</v>
      </c>
      <c r="M28" s="21">
        <v>256646</v>
      </c>
      <c r="N28" s="21">
        <v>292271</v>
      </c>
      <c r="O28" s="21">
        <v>372241</v>
      </c>
      <c r="P28" s="21">
        <v>413899</v>
      </c>
      <c r="Q28" s="21">
        <v>441435</v>
      </c>
      <c r="R28" s="31">
        <v>476803</v>
      </c>
      <c r="S28" s="31">
        <v>494898</v>
      </c>
      <c r="T28" s="31">
        <v>523145</v>
      </c>
      <c r="U28" s="31">
        <v>569159</v>
      </c>
      <c r="V28" s="31">
        <v>580463</v>
      </c>
      <c r="W28" s="31">
        <v>592778</v>
      </c>
      <c r="X28" s="31">
        <v>484354</v>
      </c>
      <c r="Y28" s="31">
        <v>560946</v>
      </c>
      <c r="Z28" s="31">
        <v>689736.8</v>
      </c>
      <c r="AA28" s="31">
        <v>618374.19999999995</v>
      </c>
      <c r="AB28" s="255">
        <v>576207.30000000005</v>
      </c>
      <c r="AC28" s="255">
        <v>556766</v>
      </c>
      <c r="AD28" s="31">
        <v>563725.4</v>
      </c>
      <c r="AE28" s="31">
        <v>546748.5</v>
      </c>
      <c r="AF28" s="31"/>
    </row>
    <row r="29" spans="1:32">
      <c r="A29" s="106" t="s">
        <v>193</v>
      </c>
      <c r="I29" s="21">
        <v>49794</v>
      </c>
      <c r="J29" s="21">
        <v>53615</v>
      </c>
      <c r="K29" s="21">
        <v>62203</v>
      </c>
      <c r="L29" s="21">
        <v>55895</v>
      </c>
      <c r="M29" s="21">
        <v>57299</v>
      </c>
      <c r="N29" s="21">
        <v>63394</v>
      </c>
      <c r="O29" s="21">
        <v>59945</v>
      </c>
      <c r="P29" s="21">
        <v>78534</v>
      </c>
      <c r="Q29" s="21">
        <v>81332</v>
      </c>
      <c r="R29" s="31">
        <v>101153</v>
      </c>
      <c r="S29" s="31">
        <v>132132</v>
      </c>
      <c r="T29" s="31">
        <v>146697</v>
      </c>
      <c r="U29" s="31">
        <v>169376</v>
      </c>
      <c r="V29" s="31">
        <v>163690</v>
      </c>
      <c r="W29" s="31">
        <v>192419</v>
      </c>
      <c r="X29" s="31">
        <v>165894</v>
      </c>
      <c r="Y29" s="31">
        <v>150210</v>
      </c>
      <c r="Z29" s="31">
        <v>185823.2</v>
      </c>
      <c r="AA29" s="31">
        <v>209274</v>
      </c>
      <c r="AB29" s="255">
        <v>162958.39999999999</v>
      </c>
      <c r="AC29" s="255">
        <v>169025.4</v>
      </c>
      <c r="AD29" s="31">
        <v>153614.6</v>
      </c>
      <c r="AE29" s="31">
        <v>160302.6</v>
      </c>
      <c r="AF29" s="31"/>
    </row>
    <row r="30" spans="1:32">
      <c r="A30" s="106" t="s">
        <v>194</v>
      </c>
      <c r="I30" s="21">
        <v>14904</v>
      </c>
      <c r="J30" s="21">
        <v>16546</v>
      </c>
      <c r="K30" s="21">
        <v>19124</v>
      </c>
      <c r="L30" s="21">
        <v>14846</v>
      </c>
      <c r="M30" s="21">
        <v>12560</v>
      </c>
      <c r="N30" s="21">
        <v>15376</v>
      </c>
      <c r="O30" s="21">
        <v>17792</v>
      </c>
      <c r="P30" s="21">
        <v>20658</v>
      </c>
      <c r="Q30" s="21">
        <v>28560</v>
      </c>
      <c r="R30" s="31">
        <v>27900</v>
      </c>
      <c r="S30" s="31">
        <v>35758</v>
      </c>
      <c r="T30" s="31">
        <v>42471</v>
      </c>
      <c r="U30" s="31">
        <v>38222</v>
      </c>
      <c r="V30" s="31">
        <v>50576</v>
      </c>
      <c r="W30" s="31">
        <v>49564</v>
      </c>
      <c r="X30" s="31">
        <v>40901</v>
      </c>
      <c r="Y30" s="31">
        <v>41588</v>
      </c>
      <c r="Z30" s="31">
        <v>57812</v>
      </c>
      <c r="AA30" s="31">
        <v>47918.3</v>
      </c>
      <c r="AB30" s="255">
        <v>42194.9</v>
      </c>
      <c r="AC30" s="255">
        <v>40273.699999999997</v>
      </c>
      <c r="AD30" s="31">
        <v>39771.4</v>
      </c>
      <c r="AE30" s="31">
        <v>34036.800000000003</v>
      </c>
      <c r="AF30" s="31"/>
    </row>
    <row r="31" spans="1:32">
      <c r="A31" s="106" t="s">
        <v>204</v>
      </c>
      <c r="B31" s="39"/>
      <c r="C31" s="39"/>
      <c r="D31" s="39"/>
      <c r="F31" s="39"/>
      <c r="G31" s="40"/>
      <c r="H31" s="32"/>
      <c r="I31" s="21">
        <v>18835</v>
      </c>
      <c r="J31" s="21">
        <v>24400</v>
      </c>
      <c r="K31" s="21">
        <v>25295</v>
      </c>
      <c r="L31" s="21">
        <v>24101</v>
      </c>
      <c r="M31" s="21">
        <v>26089</v>
      </c>
      <c r="N31" s="21">
        <v>32603</v>
      </c>
      <c r="O31" s="21">
        <v>34570</v>
      </c>
      <c r="P31" s="21">
        <v>48443</v>
      </c>
      <c r="Q31" s="21">
        <v>47095</v>
      </c>
      <c r="R31" s="31">
        <v>64636</v>
      </c>
      <c r="S31" s="31">
        <v>57210</v>
      </c>
      <c r="T31" s="31">
        <v>75051</v>
      </c>
      <c r="U31" s="31">
        <v>68158</v>
      </c>
      <c r="V31" s="31">
        <v>77573</v>
      </c>
      <c r="W31" s="31">
        <v>85823</v>
      </c>
      <c r="X31" s="31">
        <v>72999</v>
      </c>
      <c r="Y31" s="31">
        <v>80894</v>
      </c>
      <c r="Z31" s="31">
        <v>109353</v>
      </c>
      <c r="AA31" s="31">
        <v>84094.3</v>
      </c>
      <c r="AB31" s="255">
        <v>91587.9</v>
      </c>
      <c r="AC31" s="255">
        <v>67143.899999999994</v>
      </c>
      <c r="AD31" s="31">
        <v>71636</v>
      </c>
      <c r="AE31" s="31">
        <v>69578.5</v>
      </c>
      <c r="AF31" s="31"/>
    </row>
    <row r="32" spans="1:32">
      <c r="A32" s="106" t="s">
        <v>206</v>
      </c>
      <c r="G32" s="31"/>
      <c r="H32" s="32"/>
      <c r="I32" s="21">
        <v>25062</v>
      </c>
      <c r="J32" s="21">
        <v>24865</v>
      </c>
      <c r="K32" s="21">
        <v>27328</v>
      </c>
      <c r="L32" s="21">
        <v>23734</v>
      </c>
      <c r="M32" s="21">
        <v>23032</v>
      </c>
      <c r="N32" s="21">
        <v>23750</v>
      </c>
      <c r="O32" s="21">
        <v>30274</v>
      </c>
      <c r="P32" s="21">
        <v>40708</v>
      </c>
      <c r="Q32" s="21">
        <v>54548</v>
      </c>
      <c r="R32" s="31">
        <v>57590</v>
      </c>
      <c r="S32" s="31">
        <v>60070</v>
      </c>
      <c r="T32" s="31">
        <v>73725</v>
      </c>
      <c r="U32" s="31">
        <v>74107</v>
      </c>
      <c r="V32" s="31">
        <v>110342</v>
      </c>
      <c r="W32" s="31">
        <v>97678</v>
      </c>
      <c r="X32" s="31">
        <v>74342</v>
      </c>
      <c r="Y32" s="31">
        <v>55189</v>
      </c>
      <c r="Z32" s="31">
        <v>86346</v>
      </c>
      <c r="AA32" s="31">
        <v>82110.899999999994</v>
      </c>
      <c r="AB32" s="255">
        <v>49796</v>
      </c>
      <c r="AC32" s="255">
        <v>48576.4</v>
      </c>
      <c r="AD32" s="31">
        <v>53147.7</v>
      </c>
      <c r="AE32" s="31">
        <v>61143</v>
      </c>
      <c r="AF32" s="31"/>
    </row>
    <row r="33" spans="1:32">
      <c r="A33" s="106" t="s">
        <v>209</v>
      </c>
      <c r="D33" s="2"/>
      <c r="E33" s="2"/>
      <c r="F33" s="31"/>
      <c r="G33" s="31"/>
      <c r="H33" s="32"/>
      <c r="I33" s="21">
        <v>89216</v>
      </c>
      <c r="J33" s="21">
        <v>112115</v>
      </c>
      <c r="K33" s="21">
        <v>101821</v>
      </c>
      <c r="L33" s="21">
        <v>94145</v>
      </c>
      <c r="M33" s="21">
        <v>90310</v>
      </c>
      <c r="N33" s="21">
        <v>83676</v>
      </c>
      <c r="O33" s="21">
        <v>96959</v>
      </c>
      <c r="P33" s="21">
        <v>91410</v>
      </c>
      <c r="Q33" s="21">
        <v>120935</v>
      </c>
      <c r="R33" s="31">
        <v>136866</v>
      </c>
      <c r="S33" s="31">
        <v>131066</v>
      </c>
      <c r="T33" s="31">
        <v>125084</v>
      </c>
      <c r="U33" s="31">
        <v>169542</v>
      </c>
      <c r="V33" s="31">
        <v>185728</v>
      </c>
      <c r="W33" s="31">
        <v>198630</v>
      </c>
      <c r="X33" s="31">
        <v>168529</v>
      </c>
      <c r="Y33" s="31">
        <v>163539</v>
      </c>
      <c r="Z33" s="31">
        <v>197342</v>
      </c>
      <c r="AA33" s="31">
        <v>180212.7</v>
      </c>
      <c r="AB33" s="255">
        <v>157949.4</v>
      </c>
      <c r="AC33" s="255">
        <v>167146</v>
      </c>
      <c r="AD33" s="31">
        <v>174389.4</v>
      </c>
      <c r="AE33" s="31">
        <v>188561.2</v>
      </c>
      <c r="AF33" s="31"/>
    </row>
    <row r="34" spans="1:32">
      <c r="A34" s="106" t="s">
        <v>213</v>
      </c>
      <c r="B34" s="2"/>
      <c r="D34" s="2"/>
      <c r="E34" s="2"/>
      <c r="F34" s="31"/>
      <c r="G34" s="31"/>
      <c r="H34" s="32"/>
      <c r="I34" s="21">
        <v>123796</v>
      </c>
      <c r="J34" s="21">
        <v>130083</v>
      </c>
      <c r="K34" s="21">
        <v>137876</v>
      </c>
      <c r="L34" s="21">
        <v>153560</v>
      </c>
      <c r="M34" s="21">
        <v>138188</v>
      </c>
      <c r="N34" s="21">
        <v>168445</v>
      </c>
      <c r="O34" s="21">
        <v>187288</v>
      </c>
      <c r="P34" s="21">
        <v>194776</v>
      </c>
      <c r="Q34" s="21">
        <v>224744</v>
      </c>
      <c r="R34" s="31">
        <v>251112</v>
      </c>
      <c r="S34" s="31">
        <v>261171</v>
      </c>
      <c r="T34" s="31">
        <v>288553</v>
      </c>
      <c r="U34" s="31">
        <v>286895</v>
      </c>
      <c r="V34" s="31">
        <v>312862</v>
      </c>
      <c r="W34" s="31">
        <v>331906</v>
      </c>
      <c r="X34" s="31">
        <v>340608</v>
      </c>
      <c r="Y34" s="31">
        <v>333528</v>
      </c>
      <c r="Z34" s="31">
        <v>423972</v>
      </c>
      <c r="AA34" s="31">
        <v>412509.2</v>
      </c>
      <c r="AB34" s="255">
        <v>372274.8</v>
      </c>
      <c r="AC34" s="255">
        <v>354627.9</v>
      </c>
      <c r="AD34" s="31">
        <v>342118.40000000002</v>
      </c>
      <c r="AE34" s="31">
        <v>373971.3</v>
      </c>
      <c r="AF34" s="31"/>
    </row>
    <row r="35" spans="1:32">
      <c r="A35" s="106" t="s">
        <v>217</v>
      </c>
      <c r="B35" s="2"/>
      <c r="C35" s="2"/>
      <c r="D35" s="2"/>
      <c r="E35" s="2"/>
      <c r="F35" s="31"/>
      <c r="G35" s="31"/>
      <c r="H35" s="32"/>
      <c r="I35" s="21">
        <v>132812</v>
      </c>
      <c r="J35" s="21">
        <v>123175</v>
      </c>
      <c r="K35" s="21">
        <v>130229</v>
      </c>
      <c r="L35" s="21">
        <v>140664</v>
      </c>
      <c r="M35" s="21">
        <v>123031</v>
      </c>
      <c r="N35" s="21">
        <v>132821</v>
      </c>
      <c r="O35" s="21">
        <v>147366</v>
      </c>
      <c r="P35" s="21">
        <v>165430</v>
      </c>
      <c r="Q35" s="21">
        <v>183107</v>
      </c>
      <c r="R35" s="31">
        <v>189282</v>
      </c>
      <c r="S35" s="31">
        <v>230906</v>
      </c>
      <c r="T35" s="31">
        <v>260661</v>
      </c>
      <c r="U35" s="31">
        <v>240067</v>
      </c>
      <c r="V35" s="31">
        <v>215726</v>
      </c>
      <c r="W35" s="31">
        <v>234073</v>
      </c>
      <c r="X35" s="31">
        <v>237181</v>
      </c>
      <c r="Y35" s="31">
        <v>248396</v>
      </c>
      <c r="Z35" s="31">
        <v>299086</v>
      </c>
      <c r="AA35" s="31">
        <v>338403.3</v>
      </c>
      <c r="AB35" s="255">
        <v>284238.8</v>
      </c>
      <c r="AC35" s="255">
        <v>287913.8</v>
      </c>
      <c r="AD35" s="31">
        <v>271080.2</v>
      </c>
      <c r="AE35" s="31">
        <v>294820.8</v>
      </c>
      <c r="AF35" s="31"/>
    </row>
    <row r="36" spans="1:32">
      <c r="A36" s="106" t="s">
        <v>219</v>
      </c>
      <c r="B36" s="2"/>
      <c r="C36" s="2"/>
      <c r="D36" s="2"/>
      <c r="E36" s="2"/>
      <c r="F36" s="31"/>
      <c r="G36" s="31"/>
      <c r="H36" s="32"/>
      <c r="I36" s="21">
        <v>278189</v>
      </c>
      <c r="J36" s="21">
        <v>285551</v>
      </c>
      <c r="K36" s="21">
        <v>318345</v>
      </c>
      <c r="L36" s="21">
        <v>341121</v>
      </c>
      <c r="M36" s="21">
        <v>340761</v>
      </c>
      <c r="N36" s="21">
        <v>350870</v>
      </c>
      <c r="O36" s="21">
        <v>374178</v>
      </c>
      <c r="P36" s="21">
        <v>432507</v>
      </c>
      <c r="Q36" s="21">
        <v>444763</v>
      </c>
      <c r="R36" s="31">
        <v>535764</v>
      </c>
      <c r="S36" s="31">
        <v>584402</v>
      </c>
      <c r="T36" s="31">
        <v>628324</v>
      </c>
      <c r="U36" s="31">
        <v>652589</v>
      </c>
      <c r="V36" s="31">
        <v>655724</v>
      </c>
      <c r="W36" s="31">
        <v>675700</v>
      </c>
      <c r="X36" s="31">
        <v>662569</v>
      </c>
      <c r="Y36" s="31">
        <v>627611</v>
      </c>
      <c r="Z36" s="31">
        <v>796267</v>
      </c>
      <c r="AA36" s="31">
        <v>809098</v>
      </c>
      <c r="AB36" s="255">
        <v>728152.3</v>
      </c>
      <c r="AC36" s="255">
        <v>747795.9</v>
      </c>
      <c r="AD36" s="31">
        <v>676362.5</v>
      </c>
      <c r="AE36" s="31">
        <v>740867.2</v>
      </c>
      <c r="AF36" s="31"/>
    </row>
    <row r="37" spans="1:32">
      <c r="A37" s="111" t="s">
        <v>221</v>
      </c>
      <c r="B37" s="105"/>
      <c r="C37" s="105"/>
      <c r="D37" s="105"/>
      <c r="E37" s="105"/>
      <c r="F37" s="56"/>
      <c r="G37" s="56"/>
      <c r="H37" s="56"/>
      <c r="I37" s="58">
        <v>12710</v>
      </c>
      <c r="J37" s="58">
        <v>17370</v>
      </c>
      <c r="K37" s="58">
        <v>13004</v>
      </c>
      <c r="L37" s="58">
        <v>11598</v>
      </c>
      <c r="M37" s="58">
        <v>13778</v>
      </c>
      <c r="N37" s="58">
        <v>15055</v>
      </c>
      <c r="O37" s="58">
        <v>16161</v>
      </c>
      <c r="P37" s="58">
        <v>12606</v>
      </c>
      <c r="Q37" s="58">
        <v>20501</v>
      </c>
      <c r="R37" s="56">
        <v>32058</v>
      </c>
      <c r="S37" s="56">
        <v>18212</v>
      </c>
      <c r="T37" s="56">
        <v>23437</v>
      </c>
      <c r="U37" s="56">
        <v>24481</v>
      </c>
      <c r="V37" s="56">
        <v>21452</v>
      </c>
      <c r="W37" s="56">
        <v>22390</v>
      </c>
      <c r="X37" s="56">
        <v>27751</v>
      </c>
      <c r="Y37" s="56">
        <v>25712</v>
      </c>
      <c r="Z37" s="56">
        <v>33473</v>
      </c>
      <c r="AA37" s="56">
        <v>38478.6</v>
      </c>
      <c r="AB37" s="254">
        <v>26104</v>
      </c>
      <c r="AC37" s="254">
        <v>26623.4</v>
      </c>
      <c r="AD37" s="56">
        <v>27583</v>
      </c>
      <c r="AE37" s="56">
        <v>27786.400000000001</v>
      </c>
      <c r="AF37" s="31"/>
    </row>
    <row r="38" spans="1:32">
      <c r="A38" s="107" t="s">
        <v>297</v>
      </c>
      <c r="B38" s="110">
        <f t="shared" ref="B38:AE38" si="7">SUM(B40:B51)</f>
        <v>0</v>
      </c>
      <c r="C38" s="110">
        <f t="shared" si="7"/>
        <v>0</v>
      </c>
      <c r="D38" s="110">
        <f t="shared" si="7"/>
        <v>0</v>
      </c>
      <c r="E38" s="110">
        <f t="shared" si="7"/>
        <v>0</v>
      </c>
      <c r="F38" s="109">
        <f t="shared" si="7"/>
        <v>0</v>
      </c>
      <c r="G38" s="109">
        <f t="shared" si="7"/>
        <v>0</v>
      </c>
      <c r="H38" s="109">
        <f t="shared" si="7"/>
        <v>0</v>
      </c>
      <c r="I38" s="109">
        <f t="shared" si="7"/>
        <v>2079009</v>
      </c>
      <c r="J38" s="109">
        <f t="shared" si="7"/>
        <v>2097154</v>
      </c>
      <c r="K38" s="109">
        <f t="shared" si="7"/>
        <v>2278912</v>
      </c>
      <c r="L38" s="109">
        <f t="shared" si="7"/>
        <v>2355628</v>
      </c>
      <c r="M38" s="109">
        <f t="shared" si="7"/>
        <v>2400709</v>
      </c>
      <c r="N38" s="109">
        <f t="shared" si="7"/>
        <v>2533497</v>
      </c>
      <c r="O38" s="109">
        <f t="shared" si="7"/>
        <v>2626010</v>
      </c>
      <c r="P38" s="109">
        <f t="shared" si="7"/>
        <v>2982178</v>
      </c>
      <c r="Q38" s="109">
        <f t="shared" si="7"/>
        <v>3341620</v>
      </c>
      <c r="R38" s="109">
        <f t="shared" si="7"/>
        <v>3743081</v>
      </c>
      <c r="S38" s="109">
        <f t="shared" si="7"/>
        <v>4017511</v>
      </c>
      <c r="T38" s="109">
        <f t="shared" si="7"/>
        <v>4418923</v>
      </c>
      <c r="U38" s="109">
        <f t="shared" si="7"/>
        <v>4605618</v>
      </c>
      <c r="V38" s="109">
        <f t="shared" si="7"/>
        <v>4786216</v>
      </c>
      <c r="W38" s="109">
        <f t="shared" si="7"/>
        <v>4805973</v>
      </c>
      <c r="X38" s="109">
        <f t="shared" si="7"/>
        <v>4963139</v>
      </c>
      <c r="Y38" s="109">
        <f t="shared" si="7"/>
        <v>5101928</v>
      </c>
      <c r="Z38" s="109">
        <f t="shared" si="7"/>
        <v>6412990.1999999993</v>
      </c>
      <c r="AA38" s="109">
        <f t="shared" si="7"/>
        <v>6035251.1000000006</v>
      </c>
      <c r="AB38" s="109">
        <f t="shared" si="7"/>
        <v>5586682.4000000004</v>
      </c>
      <c r="AC38" s="109">
        <f t="shared" si="7"/>
        <v>5250276</v>
      </c>
      <c r="AD38" s="109">
        <f t="shared" si="7"/>
        <v>4928251.8000000007</v>
      </c>
      <c r="AE38" s="109">
        <f t="shared" si="7"/>
        <v>5358547.3</v>
      </c>
      <c r="AF38" s="32"/>
    </row>
    <row r="39" spans="1:32">
      <c r="A39" s="107" t="s">
        <v>295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AA39" s="32"/>
      <c r="AB39" s="257"/>
      <c r="AC39" s="257"/>
      <c r="AD39" s="32"/>
      <c r="AE39" s="32"/>
      <c r="AF39" s="32"/>
    </row>
    <row r="40" spans="1:32">
      <c r="A40" s="106" t="s">
        <v>195</v>
      </c>
      <c r="I40" s="21">
        <v>376278</v>
      </c>
      <c r="J40" s="21">
        <v>402193</v>
      </c>
      <c r="K40" s="21">
        <v>440447</v>
      </c>
      <c r="L40" s="21">
        <v>440551</v>
      </c>
      <c r="M40" s="21">
        <v>452314</v>
      </c>
      <c r="N40" s="21">
        <v>465671</v>
      </c>
      <c r="O40" s="21">
        <v>498679</v>
      </c>
      <c r="P40" s="21">
        <v>587218</v>
      </c>
      <c r="Q40" s="21">
        <v>617106</v>
      </c>
      <c r="R40" s="31">
        <v>713052</v>
      </c>
      <c r="S40" s="31">
        <v>745840</v>
      </c>
      <c r="T40" s="31">
        <v>875051</v>
      </c>
      <c r="U40" s="31">
        <v>893187</v>
      </c>
      <c r="V40" s="31">
        <v>934096</v>
      </c>
      <c r="W40" s="31">
        <v>923393</v>
      </c>
      <c r="X40" s="31">
        <v>1010471</v>
      </c>
      <c r="Y40" s="31">
        <v>1010389</v>
      </c>
      <c r="Z40" s="31">
        <v>1231577.8999999999</v>
      </c>
      <c r="AA40" s="31">
        <v>1112340.3</v>
      </c>
      <c r="AB40" s="255">
        <v>1135499.3</v>
      </c>
      <c r="AC40" s="255">
        <v>1054718.6000000001</v>
      </c>
      <c r="AD40" s="31">
        <v>1032232.4</v>
      </c>
      <c r="AE40" s="31">
        <v>1069226</v>
      </c>
      <c r="AF40" s="31"/>
    </row>
    <row r="41" spans="1:32">
      <c r="A41" s="106" t="s">
        <v>196</v>
      </c>
      <c r="I41" s="21">
        <v>178589</v>
      </c>
      <c r="J41" s="21">
        <v>172788</v>
      </c>
      <c r="K41" s="21">
        <v>178588</v>
      </c>
      <c r="L41" s="21">
        <v>181028</v>
      </c>
      <c r="M41" s="21">
        <v>180530</v>
      </c>
      <c r="N41" s="21">
        <v>207299</v>
      </c>
      <c r="O41" s="21">
        <v>194622</v>
      </c>
      <c r="P41" s="21">
        <v>208598</v>
      </c>
      <c r="Q41" s="21">
        <v>248253</v>
      </c>
      <c r="R41" s="31">
        <v>267126</v>
      </c>
      <c r="S41" s="31">
        <v>283542</v>
      </c>
      <c r="T41" s="31">
        <v>307368</v>
      </c>
      <c r="U41" s="31">
        <v>335397</v>
      </c>
      <c r="V41" s="31">
        <v>358658</v>
      </c>
      <c r="W41" s="31">
        <v>345445</v>
      </c>
      <c r="X41" s="31">
        <v>344432</v>
      </c>
      <c r="Y41" s="31">
        <v>364647</v>
      </c>
      <c r="Z41" s="31">
        <v>532646.30000000005</v>
      </c>
      <c r="AA41" s="31">
        <v>497625</v>
      </c>
      <c r="AB41" s="255">
        <v>420151.7</v>
      </c>
      <c r="AC41" s="255">
        <v>396212</v>
      </c>
      <c r="AD41" s="31">
        <v>365056.9</v>
      </c>
      <c r="AE41" s="31">
        <v>413504.8</v>
      </c>
      <c r="AF41" s="31"/>
    </row>
    <row r="42" spans="1:32">
      <c r="A42" s="106" t="s">
        <v>197</v>
      </c>
      <c r="I42" s="21">
        <v>129974</v>
      </c>
      <c r="J42" s="21">
        <v>133621</v>
      </c>
      <c r="K42" s="21">
        <v>142777</v>
      </c>
      <c r="L42" s="21">
        <v>138805</v>
      </c>
      <c r="M42" s="21">
        <v>138843</v>
      </c>
      <c r="N42" s="21">
        <v>147578</v>
      </c>
      <c r="O42" s="21">
        <v>156307</v>
      </c>
      <c r="P42" s="21">
        <v>181286</v>
      </c>
      <c r="Q42" s="21">
        <v>194940</v>
      </c>
      <c r="R42" s="31">
        <v>234135</v>
      </c>
      <c r="S42" s="31">
        <v>243288</v>
      </c>
      <c r="T42" s="31">
        <v>255717</v>
      </c>
      <c r="U42" s="31">
        <v>274304</v>
      </c>
      <c r="V42" s="31">
        <v>276172</v>
      </c>
      <c r="W42" s="31">
        <v>276568</v>
      </c>
      <c r="X42" s="31">
        <v>284409</v>
      </c>
      <c r="Y42" s="31">
        <v>303830</v>
      </c>
      <c r="Z42" s="31">
        <v>328188.59999999998</v>
      </c>
      <c r="AA42" s="31">
        <v>318704.40000000002</v>
      </c>
      <c r="AB42" s="255">
        <v>308226.8</v>
      </c>
      <c r="AC42" s="255">
        <v>281146.09999999998</v>
      </c>
      <c r="AD42" s="31">
        <v>260778.9</v>
      </c>
      <c r="AE42" s="31">
        <v>259395.7</v>
      </c>
      <c r="AF42" s="31"/>
    </row>
    <row r="43" spans="1:32">
      <c r="A43" s="106" t="s">
        <v>198</v>
      </c>
      <c r="I43" s="21">
        <v>59599</v>
      </c>
      <c r="J43" s="21">
        <v>62522</v>
      </c>
      <c r="K43" s="21">
        <v>57114</v>
      </c>
      <c r="L43" s="21">
        <v>63921</v>
      </c>
      <c r="M43" s="21">
        <v>64492</v>
      </c>
      <c r="N43" s="21">
        <v>68012</v>
      </c>
      <c r="O43" s="21">
        <v>83094</v>
      </c>
      <c r="P43" s="21">
        <v>85444</v>
      </c>
      <c r="Q43" s="21">
        <v>96928</v>
      </c>
      <c r="R43" s="31">
        <v>126346</v>
      </c>
      <c r="S43" s="31">
        <v>115422</v>
      </c>
      <c r="T43" s="31">
        <v>131630</v>
      </c>
      <c r="U43" s="31">
        <v>132237</v>
      </c>
      <c r="V43" s="31">
        <v>133955</v>
      </c>
      <c r="W43" s="31">
        <v>134922</v>
      </c>
      <c r="X43" s="31">
        <v>149466</v>
      </c>
      <c r="Y43" s="31">
        <v>156656</v>
      </c>
      <c r="Z43" s="31">
        <v>194549.4</v>
      </c>
      <c r="AA43" s="31">
        <v>206673.2</v>
      </c>
      <c r="AB43" s="255">
        <v>172522.2</v>
      </c>
      <c r="AC43" s="255">
        <v>166619.1</v>
      </c>
      <c r="AD43" s="31">
        <v>140099.6</v>
      </c>
      <c r="AE43" s="31">
        <v>148988.9</v>
      </c>
      <c r="AF43" s="31"/>
    </row>
    <row r="44" spans="1:32">
      <c r="A44" s="106" t="s">
        <v>201</v>
      </c>
      <c r="I44" s="21">
        <v>340042</v>
      </c>
      <c r="J44" s="21">
        <v>342039</v>
      </c>
      <c r="K44" s="21">
        <v>379950</v>
      </c>
      <c r="L44" s="21">
        <v>387633</v>
      </c>
      <c r="M44" s="21">
        <v>404031</v>
      </c>
      <c r="N44" s="21">
        <v>422666</v>
      </c>
      <c r="O44" s="21">
        <v>450411</v>
      </c>
      <c r="P44" s="21">
        <v>488770</v>
      </c>
      <c r="Q44" s="21">
        <v>532619</v>
      </c>
      <c r="R44" s="31">
        <v>606597</v>
      </c>
      <c r="S44" s="31">
        <v>638682</v>
      </c>
      <c r="T44" s="31">
        <v>714343</v>
      </c>
      <c r="U44" s="31">
        <v>729710</v>
      </c>
      <c r="V44" s="31">
        <v>740648</v>
      </c>
      <c r="W44" s="31">
        <v>755420</v>
      </c>
      <c r="X44" s="31">
        <v>766876</v>
      </c>
      <c r="Y44" s="31">
        <v>787554</v>
      </c>
      <c r="Z44" s="31">
        <v>1056390</v>
      </c>
      <c r="AA44" s="31">
        <v>996184.8</v>
      </c>
      <c r="AB44" s="255">
        <v>968965.3</v>
      </c>
      <c r="AC44" s="255">
        <v>916303</v>
      </c>
      <c r="AD44" s="31">
        <v>853398.7</v>
      </c>
      <c r="AE44" s="31">
        <v>1126468.8999999999</v>
      </c>
      <c r="AF44" s="31"/>
    </row>
    <row r="45" spans="1:32">
      <c r="A45" s="106" t="s">
        <v>202</v>
      </c>
      <c r="I45" s="21">
        <v>179877</v>
      </c>
      <c r="J45" s="21">
        <v>171504</v>
      </c>
      <c r="K45" s="21">
        <v>186702</v>
      </c>
      <c r="L45" s="21">
        <v>206386</v>
      </c>
      <c r="M45" s="21">
        <v>195527</v>
      </c>
      <c r="N45" s="21">
        <v>228950</v>
      </c>
      <c r="O45" s="21">
        <v>201588</v>
      </c>
      <c r="P45" s="21">
        <v>231338</v>
      </c>
      <c r="Q45" s="21">
        <v>279295</v>
      </c>
      <c r="R45" s="31">
        <v>277441</v>
      </c>
      <c r="S45" s="31">
        <v>296241</v>
      </c>
      <c r="T45" s="31">
        <v>316924</v>
      </c>
      <c r="U45" s="31">
        <v>335851</v>
      </c>
      <c r="V45" s="31">
        <v>337532</v>
      </c>
      <c r="W45" s="31">
        <v>339684</v>
      </c>
      <c r="X45" s="31">
        <v>375541</v>
      </c>
      <c r="Y45" s="31">
        <v>359086</v>
      </c>
      <c r="Z45" s="31">
        <v>472682</v>
      </c>
      <c r="AA45" s="31">
        <v>426590.3</v>
      </c>
      <c r="AB45" s="255">
        <v>493289.2</v>
      </c>
      <c r="AC45" s="255">
        <v>394236</v>
      </c>
      <c r="AD45" s="31">
        <v>379572.8</v>
      </c>
      <c r="AE45" s="31">
        <v>384110</v>
      </c>
      <c r="AF45" s="31"/>
    </row>
    <row r="46" spans="1:32">
      <c r="A46" s="106" t="s">
        <v>203</v>
      </c>
      <c r="B46" s="39"/>
      <c r="C46" s="39"/>
      <c r="D46" s="39"/>
      <c r="E46" s="39"/>
      <c r="F46" s="39"/>
      <c r="G46" s="40"/>
      <c r="H46" s="32"/>
      <c r="I46" s="21">
        <v>204302</v>
      </c>
      <c r="J46" s="21">
        <v>197457</v>
      </c>
      <c r="K46" s="21">
        <v>219456</v>
      </c>
      <c r="L46" s="21">
        <v>239357</v>
      </c>
      <c r="M46" s="21">
        <v>257908</v>
      </c>
      <c r="N46" s="21">
        <v>271832</v>
      </c>
      <c r="O46" s="21">
        <v>300550</v>
      </c>
      <c r="P46" s="21">
        <v>354892</v>
      </c>
      <c r="Q46" s="21">
        <v>403780</v>
      </c>
      <c r="R46" s="31">
        <v>439070</v>
      </c>
      <c r="S46" s="31">
        <v>510129</v>
      </c>
      <c r="T46" s="31">
        <v>550507</v>
      </c>
      <c r="U46" s="31">
        <v>539541</v>
      </c>
      <c r="V46" s="31">
        <v>558065</v>
      </c>
      <c r="W46" s="31">
        <v>574249</v>
      </c>
      <c r="X46" s="31">
        <v>579291</v>
      </c>
      <c r="Y46" s="31">
        <v>571215</v>
      </c>
      <c r="Z46" s="31">
        <v>672481</v>
      </c>
      <c r="AA46" s="31">
        <v>621206.80000000005</v>
      </c>
      <c r="AB46" s="255">
        <v>537910.5</v>
      </c>
      <c r="AC46" s="255">
        <v>525196.19999999995</v>
      </c>
      <c r="AD46" s="31">
        <v>469113.2</v>
      </c>
      <c r="AE46" s="31">
        <v>521065.9</v>
      </c>
      <c r="AF46" s="31"/>
    </row>
    <row r="47" spans="1:32">
      <c r="A47" s="106" t="s">
        <v>205</v>
      </c>
      <c r="G47" s="2"/>
      <c r="H47" s="32"/>
      <c r="I47" s="21">
        <v>40868</v>
      </c>
      <c r="J47" s="21">
        <v>41148</v>
      </c>
      <c r="K47" s="21">
        <v>40217</v>
      </c>
      <c r="L47" s="21">
        <v>45424</v>
      </c>
      <c r="M47" s="21">
        <v>50809</v>
      </c>
      <c r="N47" s="21">
        <v>51492</v>
      </c>
      <c r="O47" s="21">
        <v>49835</v>
      </c>
      <c r="P47" s="21">
        <v>58787</v>
      </c>
      <c r="Q47" s="21">
        <v>62822</v>
      </c>
      <c r="R47" s="31">
        <v>86662</v>
      </c>
      <c r="S47" s="31">
        <v>91398</v>
      </c>
      <c r="T47" s="31">
        <v>105520</v>
      </c>
      <c r="U47" s="31">
        <v>116334</v>
      </c>
      <c r="V47" s="31">
        <v>106775</v>
      </c>
      <c r="W47" s="31">
        <v>110291</v>
      </c>
      <c r="X47" s="31">
        <v>124504</v>
      </c>
      <c r="Y47" s="31">
        <v>128835</v>
      </c>
      <c r="Z47" s="31">
        <v>174371</v>
      </c>
      <c r="AA47" s="31">
        <v>177399.5</v>
      </c>
      <c r="AB47" s="255">
        <v>122934.9</v>
      </c>
      <c r="AC47" s="255">
        <v>130475.4</v>
      </c>
      <c r="AD47" s="31">
        <v>114391.2</v>
      </c>
      <c r="AE47" s="31">
        <v>124430.6</v>
      </c>
      <c r="AF47" s="31"/>
    </row>
    <row r="48" spans="1:32">
      <c r="A48" s="106" t="s">
        <v>211</v>
      </c>
      <c r="D48" s="2"/>
      <c r="E48" s="2"/>
      <c r="F48" s="31"/>
      <c r="G48" s="31"/>
      <c r="H48" s="32"/>
      <c r="I48" s="21">
        <v>21408</v>
      </c>
      <c r="J48" s="21">
        <v>21027</v>
      </c>
      <c r="K48" s="21">
        <v>19210</v>
      </c>
      <c r="L48" s="21">
        <v>27499</v>
      </c>
      <c r="M48" s="21">
        <v>31259</v>
      </c>
      <c r="N48" s="21">
        <v>24661</v>
      </c>
      <c r="O48" s="21">
        <v>22168</v>
      </c>
      <c r="P48" s="21">
        <v>29335</v>
      </c>
      <c r="Q48" s="21">
        <v>33133</v>
      </c>
      <c r="R48" s="31">
        <v>35275</v>
      </c>
      <c r="S48" s="31">
        <v>45825</v>
      </c>
      <c r="T48" s="31">
        <v>58392</v>
      </c>
      <c r="U48" s="31">
        <v>60136</v>
      </c>
      <c r="V48" s="31">
        <v>72947</v>
      </c>
      <c r="W48" s="31">
        <v>81576</v>
      </c>
      <c r="X48" s="31">
        <v>74185</v>
      </c>
      <c r="Y48" s="31">
        <v>89253</v>
      </c>
      <c r="Z48" s="31">
        <v>100785</v>
      </c>
      <c r="AA48" s="31">
        <v>121106.4</v>
      </c>
      <c r="AB48" s="255">
        <v>78851.8</v>
      </c>
      <c r="AC48" s="255">
        <v>57335.6</v>
      </c>
      <c r="AD48" s="31">
        <v>52918.400000000001</v>
      </c>
      <c r="AE48" s="31">
        <v>55057.2</v>
      </c>
      <c r="AF48" s="31"/>
    </row>
    <row r="49" spans="1:32">
      <c r="A49" s="106" t="s">
        <v>212</v>
      </c>
      <c r="B49" s="2"/>
      <c r="C49" s="31"/>
      <c r="D49" s="2"/>
      <c r="E49" s="2"/>
      <c r="F49" s="31"/>
      <c r="G49" s="31"/>
      <c r="H49" s="32"/>
      <c r="I49" s="21">
        <v>305278</v>
      </c>
      <c r="J49" s="21">
        <v>307395</v>
      </c>
      <c r="K49" s="21">
        <v>329040</v>
      </c>
      <c r="L49" s="21">
        <v>351572</v>
      </c>
      <c r="M49" s="21">
        <v>351424</v>
      </c>
      <c r="N49" s="21">
        <v>375137</v>
      </c>
      <c r="O49" s="21">
        <v>384220</v>
      </c>
      <c r="P49" s="21">
        <v>436082</v>
      </c>
      <c r="Q49" s="21">
        <v>495168</v>
      </c>
      <c r="R49" s="31">
        <v>542781</v>
      </c>
      <c r="S49" s="31">
        <v>594046</v>
      </c>
      <c r="T49" s="31">
        <v>603563</v>
      </c>
      <c r="U49" s="31">
        <v>672900</v>
      </c>
      <c r="V49" s="31">
        <v>741308</v>
      </c>
      <c r="W49" s="31">
        <v>723457</v>
      </c>
      <c r="X49" s="31">
        <v>731507</v>
      </c>
      <c r="Y49" s="31">
        <v>757834</v>
      </c>
      <c r="Z49" s="31">
        <v>889776</v>
      </c>
      <c r="AA49" s="31">
        <v>880958.4</v>
      </c>
      <c r="AB49" s="255">
        <v>756090.9</v>
      </c>
      <c r="AC49" s="255">
        <v>735824</v>
      </c>
      <c r="AD49" s="31">
        <v>718441.8</v>
      </c>
      <c r="AE49" s="31">
        <v>685042.5</v>
      </c>
      <c r="AF49" s="31"/>
    </row>
    <row r="50" spans="1:32">
      <c r="A50" s="106" t="s">
        <v>216</v>
      </c>
      <c r="B50" s="2"/>
      <c r="C50" s="2"/>
      <c r="D50" s="2"/>
      <c r="E50" s="2"/>
      <c r="F50" s="31"/>
      <c r="G50" s="31"/>
      <c r="H50" s="32"/>
      <c r="I50" s="21">
        <v>7311</v>
      </c>
      <c r="J50" s="21">
        <v>9999</v>
      </c>
      <c r="K50" s="21">
        <v>10572</v>
      </c>
      <c r="L50" s="21">
        <v>9753</v>
      </c>
      <c r="M50" s="21">
        <v>8529</v>
      </c>
      <c r="N50" s="21">
        <v>13151</v>
      </c>
      <c r="O50" s="21">
        <v>8747</v>
      </c>
      <c r="P50" s="21">
        <v>10095</v>
      </c>
      <c r="Q50" s="21">
        <v>21590</v>
      </c>
      <c r="R50" s="31">
        <v>22503</v>
      </c>
      <c r="S50" s="31">
        <v>20898</v>
      </c>
      <c r="T50" s="31">
        <v>28047</v>
      </c>
      <c r="U50" s="31">
        <v>33206</v>
      </c>
      <c r="V50" s="31">
        <v>33725</v>
      </c>
      <c r="W50" s="31">
        <v>45528</v>
      </c>
      <c r="X50" s="31">
        <v>32434</v>
      </c>
      <c r="Y50" s="31">
        <v>48422</v>
      </c>
      <c r="Z50" s="31">
        <v>61253</v>
      </c>
      <c r="AA50" s="31">
        <v>61165.1</v>
      </c>
      <c r="AB50" s="255">
        <v>40117</v>
      </c>
      <c r="AC50" s="255">
        <v>33484.699999999997</v>
      </c>
      <c r="AD50" s="31">
        <v>24837.7</v>
      </c>
      <c r="AE50" s="31">
        <v>38113.800000000003</v>
      </c>
      <c r="AF50" s="31"/>
    </row>
    <row r="51" spans="1:32">
      <c r="A51" s="111" t="s">
        <v>220</v>
      </c>
      <c r="B51" s="105"/>
      <c r="C51" s="105"/>
      <c r="D51" s="105"/>
      <c r="E51" s="105"/>
      <c r="F51" s="56"/>
      <c r="G51" s="56"/>
      <c r="H51" s="56"/>
      <c r="I51" s="58">
        <v>235483</v>
      </c>
      <c r="J51" s="58">
        <v>235461</v>
      </c>
      <c r="K51" s="58">
        <v>274839</v>
      </c>
      <c r="L51" s="58">
        <v>263699</v>
      </c>
      <c r="M51" s="58">
        <v>265043</v>
      </c>
      <c r="N51" s="58">
        <v>257048</v>
      </c>
      <c r="O51" s="58">
        <v>275789</v>
      </c>
      <c r="P51" s="58">
        <v>310333</v>
      </c>
      <c r="Q51" s="58">
        <v>355986</v>
      </c>
      <c r="R51" s="56">
        <v>392093</v>
      </c>
      <c r="S51" s="56">
        <v>432200</v>
      </c>
      <c r="T51" s="56">
        <v>471861</v>
      </c>
      <c r="U51" s="56">
        <v>482815</v>
      </c>
      <c r="V51" s="56">
        <v>492335</v>
      </c>
      <c r="W51" s="56">
        <v>495440</v>
      </c>
      <c r="X51" s="56">
        <v>490023</v>
      </c>
      <c r="Y51" s="56">
        <v>524207</v>
      </c>
      <c r="Z51" s="56">
        <v>698290</v>
      </c>
      <c r="AA51" s="56">
        <v>615296.9</v>
      </c>
      <c r="AB51" s="254">
        <v>552122.80000000005</v>
      </c>
      <c r="AC51" s="254">
        <v>558725.30000000005</v>
      </c>
      <c r="AD51" s="56">
        <v>517410.2</v>
      </c>
      <c r="AE51" s="56">
        <v>533143</v>
      </c>
      <c r="AF51" s="31"/>
    </row>
    <row r="52" spans="1:32">
      <c r="A52" s="107" t="s">
        <v>298</v>
      </c>
      <c r="B52" s="110">
        <f>SUM(B54:B62)</f>
        <v>0</v>
      </c>
      <c r="C52" s="110">
        <f t="shared" ref="C52:AE52" si="8">SUM(C54:C62)</f>
        <v>0</v>
      </c>
      <c r="D52" s="110">
        <f t="shared" si="8"/>
        <v>0</v>
      </c>
      <c r="E52" s="110">
        <f t="shared" si="8"/>
        <v>0</v>
      </c>
      <c r="F52" s="109">
        <f t="shared" si="8"/>
        <v>0</v>
      </c>
      <c r="G52" s="109">
        <f t="shared" si="8"/>
        <v>0</v>
      </c>
      <c r="H52" s="109">
        <f t="shared" si="8"/>
        <v>0</v>
      </c>
      <c r="I52" s="109">
        <f t="shared" si="8"/>
        <v>2949366</v>
      </c>
      <c r="J52" s="109">
        <f t="shared" si="8"/>
        <v>3004528</v>
      </c>
      <c r="K52" s="109">
        <f t="shared" si="8"/>
        <v>3135988</v>
      </c>
      <c r="L52" s="109">
        <f t="shared" si="8"/>
        <v>3172285</v>
      </c>
      <c r="M52" s="109">
        <f t="shared" si="8"/>
        <v>3167104</v>
      </c>
      <c r="N52" s="109">
        <f t="shared" si="8"/>
        <v>3384981</v>
      </c>
      <c r="O52" s="109">
        <f t="shared" si="8"/>
        <v>3571219</v>
      </c>
      <c r="P52" s="109">
        <f t="shared" si="8"/>
        <v>3963911</v>
      </c>
      <c r="Q52" s="109">
        <f t="shared" si="8"/>
        <v>4375954</v>
      </c>
      <c r="R52" s="109">
        <f t="shared" si="8"/>
        <v>4852504</v>
      </c>
      <c r="S52" s="109">
        <f t="shared" si="8"/>
        <v>5264718</v>
      </c>
      <c r="T52" s="109">
        <f t="shared" si="8"/>
        <v>5666755</v>
      </c>
      <c r="U52" s="109">
        <f t="shared" si="8"/>
        <v>5903587</v>
      </c>
      <c r="V52" s="109">
        <f t="shared" si="8"/>
        <v>6103285</v>
      </c>
      <c r="W52" s="109">
        <f t="shared" si="8"/>
        <v>6207071</v>
      </c>
      <c r="X52" s="109">
        <f t="shared" si="8"/>
        <v>6218739</v>
      </c>
      <c r="Y52" s="109">
        <f t="shared" si="8"/>
        <v>6290477</v>
      </c>
      <c r="Z52" s="109">
        <f t="shared" si="8"/>
        <v>7886973.7000000002</v>
      </c>
      <c r="AA52" s="109">
        <f t="shared" si="8"/>
        <v>7532218.7000000002</v>
      </c>
      <c r="AB52" s="109">
        <f t="shared" si="8"/>
        <v>6899268.5999999987</v>
      </c>
      <c r="AC52" s="109">
        <f t="shared" si="8"/>
        <v>6813852.8999999994</v>
      </c>
      <c r="AD52" s="109">
        <f t="shared" si="8"/>
        <v>6432594.1000000006</v>
      </c>
      <c r="AE52" s="109">
        <f t="shared" si="8"/>
        <v>6846789.6999999993</v>
      </c>
      <c r="AF52" s="32"/>
    </row>
    <row r="53" spans="1:32">
      <c r="A53" s="107" t="s">
        <v>295</v>
      </c>
      <c r="B53" s="40"/>
      <c r="C53" s="40"/>
      <c r="D53" s="40"/>
      <c r="E53" s="40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257"/>
      <c r="AC53" s="257"/>
      <c r="AD53" s="32"/>
      <c r="AE53" s="32"/>
      <c r="AF53" s="32"/>
    </row>
    <row r="54" spans="1:32">
      <c r="A54" s="106" t="s">
        <v>192</v>
      </c>
      <c r="I54" s="21">
        <v>220981</v>
      </c>
      <c r="J54" s="21">
        <v>216577</v>
      </c>
      <c r="K54" s="21">
        <v>232159</v>
      </c>
      <c r="L54" s="21">
        <v>230908</v>
      </c>
      <c r="M54" s="21">
        <v>246017</v>
      </c>
      <c r="N54" s="21">
        <v>257936</v>
      </c>
      <c r="O54" s="21">
        <v>266541</v>
      </c>
      <c r="P54" s="21">
        <v>303805</v>
      </c>
      <c r="Q54" s="21">
        <v>330699</v>
      </c>
      <c r="R54" s="31">
        <v>360442</v>
      </c>
      <c r="S54" s="31">
        <v>405423</v>
      </c>
      <c r="T54" s="31">
        <v>439972</v>
      </c>
      <c r="U54" s="31">
        <v>460469</v>
      </c>
      <c r="V54" s="31">
        <v>475963</v>
      </c>
      <c r="W54" s="31">
        <v>478964</v>
      </c>
      <c r="X54" s="31">
        <v>495819</v>
      </c>
      <c r="Y54" s="31">
        <v>503755</v>
      </c>
      <c r="Z54" s="31">
        <v>587690.4</v>
      </c>
      <c r="AA54" s="31">
        <v>597309</v>
      </c>
      <c r="AB54" s="255">
        <v>538354</v>
      </c>
      <c r="AC54" s="255">
        <v>514764.4</v>
      </c>
      <c r="AD54" s="31">
        <v>484829.6</v>
      </c>
      <c r="AE54" s="31">
        <v>504357.1</v>
      </c>
      <c r="AF54" s="31"/>
    </row>
    <row r="55" spans="1:32">
      <c r="A55" s="106" t="s">
        <v>199</v>
      </c>
      <c r="I55" s="21">
        <v>10363</v>
      </c>
      <c r="J55" s="21">
        <v>13572</v>
      </c>
      <c r="K55" s="21">
        <v>14184</v>
      </c>
      <c r="L55" s="21">
        <v>13730</v>
      </c>
      <c r="M55" s="21">
        <v>10694</v>
      </c>
      <c r="N55" s="21">
        <v>14807</v>
      </c>
      <c r="O55" s="21">
        <v>16331</v>
      </c>
      <c r="P55" s="21">
        <v>18411</v>
      </c>
      <c r="Q55" s="21">
        <v>25228</v>
      </c>
      <c r="R55" s="31">
        <v>27491</v>
      </c>
      <c r="S55" s="31">
        <v>25480</v>
      </c>
      <c r="T55" s="31">
        <v>30326</v>
      </c>
      <c r="U55" s="31">
        <v>25604</v>
      </c>
      <c r="V55" s="31">
        <v>30397</v>
      </c>
      <c r="W55" s="31">
        <v>26484</v>
      </c>
      <c r="X55" s="31">
        <v>29494</v>
      </c>
      <c r="Y55" s="31">
        <v>31687</v>
      </c>
      <c r="Z55" s="31">
        <v>52751.3</v>
      </c>
      <c r="AA55" s="31">
        <v>49929.599999999999</v>
      </c>
      <c r="AB55" s="255">
        <v>30071.200000000001</v>
      </c>
      <c r="AC55" s="255">
        <v>34023.199999999997</v>
      </c>
      <c r="AD55" s="31">
        <v>37737.5</v>
      </c>
      <c r="AE55" s="31">
        <v>28407.1</v>
      </c>
      <c r="AF55" s="31"/>
    </row>
    <row r="56" spans="1:32">
      <c r="A56" s="106" t="s">
        <v>200</v>
      </c>
      <c r="I56" s="21">
        <v>750149</v>
      </c>
      <c r="J56" s="21">
        <v>784135</v>
      </c>
      <c r="K56" s="21">
        <v>779947</v>
      </c>
      <c r="L56" s="21">
        <v>806792</v>
      </c>
      <c r="M56" s="21">
        <v>774202</v>
      </c>
      <c r="N56" s="21">
        <v>802454</v>
      </c>
      <c r="O56" s="21">
        <v>854425</v>
      </c>
      <c r="P56" s="21">
        <v>937584</v>
      </c>
      <c r="Q56" s="21">
        <v>998935</v>
      </c>
      <c r="R56" s="31">
        <v>1072841</v>
      </c>
      <c r="S56" s="31">
        <v>1147934</v>
      </c>
      <c r="T56" s="31">
        <v>1220700</v>
      </c>
      <c r="U56" s="31">
        <v>1342039</v>
      </c>
      <c r="V56" s="31">
        <v>1375164</v>
      </c>
      <c r="W56" s="31">
        <v>1430248</v>
      </c>
      <c r="X56" s="31">
        <v>1490052</v>
      </c>
      <c r="Y56" s="31">
        <v>1505846</v>
      </c>
      <c r="Z56" s="31">
        <v>1834374.5</v>
      </c>
      <c r="AA56" s="31">
        <v>1736407.1</v>
      </c>
      <c r="AB56" s="255">
        <v>1579725.3</v>
      </c>
      <c r="AC56" s="255">
        <v>1625480.8</v>
      </c>
      <c r="AD56" s="31">
        <v>1470851.1</v>
      </c>
      <c r="AE56" s="31">
        <v>1566038.1</v>
      </c>
      <c r="AF56" s="31"/>
    </row>
    <row r="57" spans="1:32">
      <c r="A57" s="106" t="s">
        <v>207</v>
      </c>
      <c r="I57" s="21">
        <v>62852</v>
      </c>
      <c r="J57" s="21">
        <v>62959</v>
      </c>
      <c r="K57" s="21">
        <v>60228</v>
      </c>
      <c r="L57" s="21">
        <v>62006</v>
      </c>
      <c r="M57" s="21">
        <v>68951</v>
      </c>
      <c r="N57" s="21">
        <v>69306</v>
      </c>
      <c r="O57" s="21">
        <v>69566</v>
      </c>
      <c r="P57" s="21">
        <v>92162</v>
      </c>
      <c r="Q57" s="21">
        <v>98809</v>
      </c>
      <c r="R57" s="31">
        <v>118743</v>
      </c>
      <c r="S57" s="31">
        <v>125781</v>
      </c>
      <c r="T57" s="31">
        <v>139984</v>
      </c>
      <c r="U57" s="31">
        <v>141066</v>
      </c>
      <c r="V57" s="31">
        <v>139719</v>
      </c>
      <c r="W57" s="31">
        <v>137167</v>
      </c>
      <c r="X57" s="31">
        <v>133695</v>
      </c>
      <c r="Y57" s="31">
        <v>129860</v>
      </c>
      <c r="Z57" s="31">
        <v>159929</v>
      </c>
      <c r="AA57" s="31">
        <v>151827.6</v>
      </c>
      <c r="AB57" s="255">
        <v>136437.6</v>
      </c>
      <c r="AC57" s="255">
        <v>146842.79999999999</v>
      </c>
      <c r="AD57" s="31">
        <v>150195.4</v>
      </c>
      <c r="AE57" s="31">
        <v>152032.70000000001</v>
      </c>
      <c r="AF57" s="31"/>
    </row>
    <row r="58" spans="1:32" s="39" customFormat="1">
      <c r="A58" s="106" t="s">
        <v>208</v>
      </c>
      <c r="B58" s="33"/>
      <c r="C58" s="33"/>
      <c r="D58" s="33"/>
      <c r="E58" s="33"/>
      <c r="F58" s="33"/>
      <c r="G58" s="31"/>
      <c r="H58" s="32"/>
      <c r="I58" s="21">
        <v>162478</v>
      </c>
      <c r="J58" s="21">
        <v>187700</v>
      </c>
      <c r="K58" s="21">
        <v>201977</v>
      </c>
      <c r="L58" s="21">
        <v>210478</v>
      </c>
      <c r="M58" s="21">
        <v>198759</v>
      </c>
      <c r="N58" s="21">
        <v>215975</v>
      </c>
      <c r="O58" s="21">
        <v>225963</v>
      </c>
      <c r="P58" s="21">
        <v>236553</v>
      </c>
      <c r="Q58" s="21">
        <v>285633</v>
      </c>
      <c r="R58" s="31">
        <v>290759</v>
      </c>
      <c r="S58" s="31">
        <v>319593</v>
      </c>
      <c r="T58" s="31">
        <v>362230</v>
      </c>
      <c r="U58" s="31">
        <v>301721</v>
      </c>
      <c r="V58" s="31">
        <v>394397</v>
      </c>
      <c r="W58" s="31">
        <v>404391</v>
      </c>
      <c r="X58" s="31">
        <v>335792</v>
      </c>
      <c r="Y58" s="31">
        <v>408017</v>
      </c>
      <c r="Z58" s="31">
        <v>529189</v>
      </c>
      <c r="AA58" s="31">
        <v>475221.9</v>
      </c>
      <c r="AB58" s="255">
        <v>443513.3</v>
      </c>
      <c r="AC58" s="255">
        <v>421992.2</v>
      </c>
      <c r="AD58" s="31">
        <v>368474.6</v>
      </c>
      <c r="AE58" s="31">
        <v>423341</v>
      </c>
      <c r="AF58" s="31"/>
    </row>
    <row r="59" spans="1:32" s="39" customFormat="1">
      <c r="A59" s="106" t="s">
        <v>210</v>
      </c>
      <c r="B59" s="33"/>
      <c r="C59" s="33"/>
      <c r="D59" s="2"/>
      <c r="E59" s="2"/>
      <c r="F59" s="31"/>
      <c r="G59" s="31"/>
      <c r="H59" s="32"/>
      <c r="I59" s="21">
        <v>977850</v>
      </c>
      <c r="J59" s="21">
        <v>941053</v>
      </c>
      <c r="K59" s="21">
        <v>1027710</v>
      </c>
      <c r="L59" s="21">
        <v>1011069</v>
      </c>
      <c r="M59" s="21">
        <v>1017749</v>
      </c>
      <c r="N59" s="21">
        <v>1088975</v>
      </c>
      <c r="O59" s="21">
        <v>1154936</v>
      </c>
      <c r="P59" s="21">
        <v>1269773</v>
      </c>
      <c r="Q59" s="21">
        <v>1410518</v>
      </c>
      <c r="R59" s="31">
        <v>1580912</v>
      </c>
      <c r="S59" s="31">
        <v>1682187</v>
      </c>
      <c r="T59" s="31">
        <v>1857646</v>
      </c>
      <c r="U59" s="31">
        <v>1948714</v>
      </c>
      <c r="V59" s="31">
        <v>2043527</v>
      </c>
      <c r="W59" s="31">
        <v>2008024</v>
      </c>
      <c r="X59" s="31">
        <v>1988089</v>
      </c>
      <c r="Y59" s="31">
        <v>1986355</v>
      </c>
      <c r="Z59" s="165">
        <v>2516163.5</v>
      </c>
      <c r="AA59" s="31">
        <v>2405472.2000000002</v>
      </c>
      <c r="AB59" s="255">
        <v>2177305.7999999998</v>
      </c>
      <c r="AC59" s="255">
        <v>2167568.9</v>
      </c>
      <c r="AD59" s="31">
        <v>2101849.5</v>
      </c>
      <c r="AE59" s="31">
        <v>2222083</v>
      </c>
      <c r="AF59" s="31"/>
    </row>
    <row r="60" spans="1:32" s="39" customFormat="1">
      <c r="A60" s="106" t="s">
        <v>214</v>
      </c>
      <c r="B60" s="31"/>
      <c r="C60" s="2"/>
      <c r="D60" s="31"/>
      <c r="E60" s="31"/>
      <c r="F60" s="31"/>
      <c r="G60" s="31"/>
      <c r="H60" s="32"/>
      <c r="I60" s="21">
        <v>675421</v>
      </c>
      <c r="J60" s="21">
        <v>709712</v>
      </c>
      <c r="K60" s="21">
        <v>728403</v>
      </c>
      <c r="L60" s="21">
        <v>738658</v>
      </c>
      <c r="M60" s="21">
        <v>755006</v>
      </c>
      <c r="N60" s="21">
        <v>831217</v>
      </c>
      <c r="O60" s="21">
        <v>881525</v>
      </c>
      <c r="P60" s="21">
        <v>990736</v>
      </c>
      <c r="Q60" s="21">
        <v>1082830</v>
      </c>
      <c r="R60" s="31">
        <v>1239294</v>
      </c>
      <c r="S60" s="31">
        <v>1378756</v>
      </c>
      <c r="T60" s="31">
        <v>1417348</v>
      </c>
      <c r="U60" s="31">
        <v>1489570</v>
      </c>
      <c r="V60" s="31">
        <v>1450944</v>
      </c>
      <c r="W60" s="31">
        <v>1523649</v>
      </c>
      <c r="X60" s="31">
        <v>1545234</v>
      </c>
      <c r="Y60" s="31">
        <v>1515609</v>
      </c>
      <c r="Z60" s="31">
        <v>1942215</v>
      </c>
      <c r="AA60" s="31">
        <v>1887536.7</v>
      </c>
      <c r="AB60" s="255">
        <v>1784882.3</v>
      </c>
      <c r="AC60" s="255">
        <v>1710584.4</v>
      </c>
      <c r="AD60" s="31">
        <v>1620194.2</v>
      </c>
      <c r="AE60" s="31">
        <v>1740940.6</v>
      </c>
      <c r="AF60" s="31"/>
    </row>
    <row r="61" spans="1:32" s="39" customFormat="1">
      <c r="A61" s="106" t="s">
        <v>215</v>
      </c>
      <c r="B61" s="2"/>
      <c r="C61" s="2"/>
      <c r="D61" s="2"/>
      <c r="E61" s="2"/>
      <c r="F61" s="31"/>
      <c r="G61" s="31"/>
      <c r="H61" s="32"/>
      <c r="I61" s="21">
        <v>56281</v>
      </c>
      <c r="J61" s="21">
        <v>52877</v>
      </c>
      <c r="K61" s="21">
        <v>56200</v>
      </c>
      <c r="L61" s="21">
        <v>64059</v>
      </c>
      <c r="M61" s="21">
        <v>60542</v>
      </c>
      <c r="N61" s="21">
        <v>70411</v>
      </c>
      <c r="O61" s="21">
        <v>62663</v>
      </c>
      <c r="P61" s="21">
        <v>69106</v>
      </c>
      <c r="Q61" s="21">
        <v>86536</v>
      </c>
      <c r="R61" s="31">
        <v>92988</v>
      </c>
      <c r="S61" s="31">
        <v>104329</v>
      </c>
      <c r="T61" s="31">
        <v>114025</v>
      </c>
      <c r="U61" s="31">
        <v>112695</v>
      </c>
      <c r="V61" s="31">
        <v>109982</v>
      </c>
      <c r="W61" s="31">
        <v>116941</v>
      </c>
      <c r="X61" s="31">
        <v>121644</v>
      </c>
      <c r="Y61" s="31">
        <v>127629</v>
      </c>
      <c r="Z61" s="31">
        <v>164443</v>
      </c>
      <c r="AA61" s="31">
        <v>138563.1</v>
      </c>
      <c r="AB61" s="255">
        <v>129825.8</v>
      </c>
      <c r="AC61" s="255">
        <v>132102.79999999999</v>
      </c>
      <c r="AD61" s="31">
        <v>126057.9</v>
      </c>
      <c r="AE61" s="31">
        <v>132567.5</v>
      </c>
      <c r="AF61" s="31"/>
    </row>
    <row r="62" spans="1:32" s="39" customFormat="1">
      <c r="A62" s="111" t="s">
        <v>218</v>
      </c>
      <c r="B62" s="105"/>
      <c r="C62" s="105"/>
      <c r="D62" s="105"/>
      <c r="E62" s="105"/>
      <c r="F62" s="56"/>
      <c r="G62" s="56"/>
      <c r="H62" s="56"/>
      <c r="I62" s="58">
        <v>32991</v>
      </c>
      <c r="J62" s="58">
        <v>35943</v>
      </c>
      <c r="K62" s="58">
        <v>35180</v>
      </c>
      <c r="L62" s="58">
        <v>34585</v>
      </c>
      <c r="M62" s="58">
        <v>35184</v>
      </c>
      <c r="N62" s="58">
        <v>33900</v>
      </c>
      <c r="O62" s="58">
        <v>39269</v>
      </c>
      <c r="P62" s="58">
        <v>45781</v>
      </c>
      <c r="Q62" s="58">
        <v>56766</v>
      </c>
      <c r="R62" s="56">
        <v>69034</v>
      </c>
      <c r="S62" s="56">
        <v>75235</v>
      </c>
      <c r="T62" s="56">
        <v>84524</v>
      </c>
      <c r="U62" s="56">
        <v>81709</v>
      </c>
      <c r="V62" s="56">
        <v>83192</v>
      </c>
      <c r="W62" s="56">
        <v>81203</v>
      </c>
      <c r="X62" s="56">
        <v>78920</v>
      </c>
      <c r="Y62" s="56">
        <v>81719</v>
      </c>
      <c r="Z62" s="56">
        <v>100218</v>
      </c>
      <c r="AA62" s="56">
        <v>89951.5</v>
      </c>
      <c r="AB62" s="254">
        <v>79153.3</v>
      </c>
      <c r="AC62" s="254">
        <v>60493.4</v>
      </c>
      <c r="AD62" s="56">
        <v>72404.3</v>
      </c>
      <c r="AE62" s="56">
        <v>77022.600000000006</v>
      </c>
      <c r="AF62" s="31"/>
    </row>
    <row r="63" spans="1:32" s="39" customFormat="1">
      <c r="A63" s="115" t="s">
        <v>222</v>
      </c>
      <c r="B63" s="116"/>
      <c r="C63" s="116"/>
      <c r="D63" s="116"/>
      <c r="E63" s="116"/>
      <c r="F63" s="116"/>
      <c r="G63" s="116"/>
      <c r="H63" s="116"/>
      <c r="I63" s="117">
        <v>87081</v>
      </c>
      <c r="J63" s="117">
        <v>109860</v>
      </c>
      <c r="K63" s="117">
        <v>111571</v>
      </c>
      <c r="L63" s="117">
        <v>152642</v>
      </c>
      <c r="M63" s="117">
        <v>142130</v>
      </c>
      <c r="N63" s="117">
        <v>128798</v>
      </c>
      <c r="O63" s="117">
        <v>127125</v>
      </c>
      <c r="P63" s="117">
        <v>163324</v>
      </c>
      <c r="Q63" s="117">
        <v>161206</v>
      </c>
      <c r="R63" s="118">
        <v>204379</v>
      </c>
      <c r="S63" s="118">
        <v>205656</v>
      </c>
      <c r="T63" s="118">
        <v>172342</v>
      </c>
      <c r="U63" s="118">
        <v>188247</v>
      </c>
      <c r="V63" s="118">
        <v>193699</v>
      </c>
      <c r="W63" s="118">
        <v>189288</v>
      </c>
      <c r="X63" s="118">
        <v>202955</v>
      </c>
      <c r="Y63" s="118">
        <v>252978</v>
      </c>
      <c r="Z63" s="118">
        <v>329905.8</v>
      </c>
      <c r="AA63" s="56">
        <v>272361.09999999998</v>
      </c>
      <c r="AB63" s="254">
        <v>268323.90000000002</v>
      </c>
      <c r="AC63" s="254">
        <v>311550.2</v>
      </c>
      <c r="AD63" s="56">
        <v>284743.59999999998</v>
      </c>
      <c r="AE63" s="56">
        <v>290011.09999999998</v>
      </c>
      <c r="AF63" s="31"/>
    </row>
    <row r="64" spans="1:32">
      <c r="I64" s="21"/>
      <c r="J64" s="21"/>
      <c r="K64" s="21"/>
      <c r="L64" s="21"/>
      <c r="M64" s="21"/>
      <c r="N64" s="21"/>
      <c r="O64" s="21"/>
      <c r="P64" s="21"/>
      <c r="Q64" s="2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256"/>
      <c r="AC64" s="256"/>
      <c r="AD64" s="31"/>
      <c r="AE64" s="31"/>
      <c r="AF64" s="31"/>
    </row>
    <row r="65" spans="1:37" s="39" customFormat="1">
      <c r="A65" s="108"/>
      <c r="B65" s="16" t="s">
        <v>45</v>
      </c>
      <c r="C65" s="16" t="s">
        <v>45</v>
      </c>
      <c r="D65" s="16" t="s">
        <v>45</v>
      </c>
      <c r="E65" s="16" t="s">
        <v>45</v>
      </c>
      <c r="F65" s="16" t="s">
        <v>45</v>
      </c>
      <c r="G65" s="16" t="s">
        <v>45</v>
      </c>
      <c r="H65" s="32" t="s">
        <v>79</v>
      </c>
      <c r="I65" s="41" t="s">
        <v>28</v>
      </c>
      <c r="J65" s="41" t="s">
        <v>28</v>
      </c>
      <c r="K65" s="41"/>
      <c r="L65" s="41" t="s">
        <v>28</v>
      </c>
      <c r="M65" s="41" t="s">
        <v>28</v>
      </c>
      <c r="N65" s="41" t="s">
        <v>28</v>
      </c>
      <c r="O65" s="41" t="s">
        <v>28</v>
      </c>
      <c r="P65" s="41" t="s">
        <v>28</v>
      </c>
      <c r="Q65" s="41" t="s">
        <v>28</v>
      </c>
      <c r="R65" s="32"/>
      <c r="S65" s="32"/>
      <c r="U65" s="32"/>
      <c r="V65" s="41" t="s">
        <v>28</v>
      </c>
      <c r="W65" s="32"/>
      <c r="X65" s="32"/>
      <c r="Y65" s="32"/>
      <c r="Z65" s="32" t="s">
        <v>28</v>
      </c>
      <c r="AA65" s="32" t="s">
        <v>28</v>
      </c>
      <c r="AB65" s="32" t="s">
        <v>28</v>
      </c>
      <c r="AC65" s="257"/>
      <c r="AD65" s="32"/>
      <c r="AE65" s="32"/>
      <c r="AF65" s="32"/>
    </row>
    <row r="66" spans="1:37" s="39" customFormat="1">
      <c r="A66" s="108"/>
      <c r="B66" s="16" t="s">
        <v>80</v>
      </c>
      <c r="C66" s="16" t="s">
        <v>80</v>
      </c>
      <c r="D66" s="16" t="s">
        <v>80</v>
      </c>
      <c r="E66" s="16" t="s">
        <v>80</v>
      </c>
      <c r="F66" s="16" t="s">
        <v>80</v>
      </c>
      <c r="G66" s="16" t="s">
        <v>80</v>
      </c>
      <c r="H66" s="32" t="s">
        <v>28</v>
      </c>
      <c r="I66" s="41" t="s">
        <v>82</v>
      </c>
      <c r="J66" s="41" t="s">
        <v>82</v>
      </c>
      <c r="K66" s="41"/>
      <c r="L66" s="41" t="s">
        <v>82</v>
      </c>
      <c r="M66" s="41" t="s">
        <v>254</v>
      </c>
      <c r="N66" s="41" t="s">
        <v>254</v>
      </c>
      <c r="O66" s="41" t="s">
        <v>254</v>
      </c>
      <c r="P66" s="41" t="s">
        <v>254</v>
      </c>
      <c r="Q66" s="41" t="s">
        <v>254</v>
      </c>
      <c r="R66" s="32"/>
      <c r="S66" s="32"/>
      <c r="U66" s="32"/>
      <c r="V66" s="41" t="s">
        <v>254</v>
      </c>
      <c r="W66" s="32"/>
      <c r="X66" s="32"/>
      <c r="Y66" s="32"/>
      <c r="Z66" s="32" t="s">
        <v>254</v>
      </c>
      <c r="AA66" s="32" t="s">
        <v>355</v>
      </c>
      <c r="AB66" s="32" t="s">
        <v>355</v>
      </c>
      <c r="AC66" s="257"/>
      <c r="AD66" s="32"/>
      <c r="AE66" s="32"/>
      <c r="AF66" s="32"/>
    </row>
    <row r="67" spans="1:37" s="39" customFormat="1">
      <c r="A67" s="108"/>
      <c r="B67" s="16" t="s">
        <v>81</v>
      </c>
      <c r="C67" s="16" t="s">
        <v>81</v>
      </c>
      <c r="D67" s="16" t="s">
        <v>81</v>
      </c>
      <c r="E67" s="16" t="s">
        <v>81</v>
      </c>
      <c r="F67" s="16" t="s">
        <v>81</v>
      </c>
      <c r="G67" s="16" t="s">
        <v>81</v>
      </c>
      <c r="H67" s="32" t="s">
        <v>82</v>
      </c>
      <c r="I67" s="41" t="s">
        <v>29</v>
      </c>
      <c r="J67" s="41" t="s">
        <v>29</v>
      </c>
      <c r="K67" s="41"/>
      <c r="L67" s="41" t="s">
        <v>29</v>
      </c>
      <c r="M67" s="32" t="s">
        <v>255</v>
      </c>
      <c r="N67" s="32" t="s">
        <v>255</v>
      </c>
      <c r="O67" s="32" t="s">
        <v>255</v>
      </c>
      <c r="P67" s="32" t="s">
        <v>255</v>
      </c>
      <c r="Q67" s="32" t="s">
        <v>255</v>
      </c>
      <c r="R67" s="32"/>
      <c r="S67" s="32"/>
      <c r="U67" s="32"/>
      <c r="V67" s="32" t="s">
        <v>255</v>
      </c>
      <c r="W67" s="32"/>
      <c r="X67" s="32"/>
      <c r="Y67" s="32"/>
      <c r="Z67" s="32" t="s">
        <v>255</v>
      </c>
      <c r="AA67" s="32" t="s">
        <v>255</v>
      </c>
      <c r="AB67" s="32" t="s">
        <v>255</v>
      </c>
      <c r="AC67" s="257"/>
      <c r="AD67" s="32"/>
      <c r="AE67" s="32"/>
      <c r="AF67" s="32"/>
    </row>
    <row r="68" spans="1:37" s="39" customFormat="1">
      <c r="A68" s="108"/>
      <c r="B68" s="16" t="s">
        <v>33</v>
      </c>
      <c r="C68" s="16" t="s">
        <v>33</v>
      </c>
      <c r="D68" s="16" t="s">
        <v>33</v>
      </c>
      <c r="E68" s="16" t="s">
        <v>33</v>
      </c>
      <c r="F68" s="16" t="s">
        <v>33</v>
      </c>
      <c r="G68" s="16" t="s">
        <v>33</v>
      </c>
      <c r="H68" s="32" t="s">
        <v>29</v>
      </c>
      <c r="I68" s="41" t="s">
        <v>169</v>
      </c>
      <c r="J68" s="41" t="s">
        <v>224</v>
      </c>
      <c r="K68" s="41"/>
      <c r="L68" s="41" t="s">
        <v>243</v>
      </c>
      <c r="M68" s="41" t="s">
        <v>29</v>
      </c>
      <c r="N68" s="41" t="s">
        <v>29</v>
      </c>
      <c r="O68" s="41" t="s">
        <v>29</v>
      </c>
      <c r="P68" s="41" t="s">
        <v>29</v>
      </c>
      <c r="Q68" s="41" t="s">
        <v>29</v>
      </c>
      <c r="R68" s="32"/>
      <c r="S68" s="32"/>
      <c r="U68" s="32"/>
      <c r="V68" s="41" t="s">
        <v>29</v>
      </c>
      <c r="W68" s="32"/>
      <c r="X68" s="32"/>
      <c r="Y68" s="32"/>
      <c r="Z68" s="32" t="s">
        <v>29</v>
      </c>
      <c r="AA68" s="32" t="s">
        <v>29</v>
      </c>
      <c r="AB68" s="32" t="s">
        <v>29</v>
      </c>
      <c r="AC68" s="257"/>
      <c r="AD68" s="32"/>
      <c r="AE68" s="32"/>
      <c r="AF68" s="32"/>
    </row>
    <row r="69" spans="1:37" s="39" customFormat="1">
      <c r="A69" s="108"/>
      <c r="B69" s="16" t="s">
        <v>83</v>
      </c>
      <c r="C69" s="16" t="s">
        <v>83</v>
      </c>
      <c r="D69" s="16" t="s">
        <v>83</v>
      </c>
      <c r="E69" s="16" t="s">
        <v>83</v>
      </c>
      <c r="F69" s="16" t="s">
        <v>83</v>
      </c>
      <c r="G69" s="16" t="s">
        <v>83</v>
      </c>
      <c r="H69" s="32" t="s">
        <v>34</v>
      </c>
      <c r="I69" s="41" t="s">
        <v>86</v>
      </c>
      <c r="J69" s="41" t="s">
        <v>86</v>
      </c>
      <c r="K69" s="41"/>
      <c r="L69" s="41" t="s">
        <v>86</v>
      </c>
      <c r="M69" s="41" t="s">
        <v>257</v>
      </c>
      <c r="N69" s="41" t="s">
        <v>262</v>
      </c>
      <c r="O69" s="41" t="s">
        <v>269</v>
      </c>
      <c r="P69" s="41" t="s">
        <v>274</v>
      </c>
      <c r="Q69" s="41" t="s">
        <v>283</v>
      </c>
      <c r="R69" s="32"/>
      <c r="S69" s="32"/>
      <c r="U69" s="32"/>
      <c r="V69" s="41" t="s">
        <v>316</v>
      </c>
      <c r="W69" s="32"/>
      <c r="X69" s="32"/>
      <c r="Y69" s="32"/>
      <c r="Z69" s="32" t="s">
        <v>331</v>
      </c>
      <c r="AA69" s="32" t="s">
        <v>354</v>
      </c>
      <c r="AB69" s="32" t="s">
        <v>484</v>
      </c>
      <c r="AC69" s="257"/>
      <c r="AD69" s="32"/>
      <c r="AE69" s="32"/>
      <c r="AF69" s="32"/>
    </row>
    <row r="70" spans="1:37" s="39" customFormat="1">
      <c r="A70" s="108"/>
      <c r="B70" s="16" t="s">
        <v>84</v>
      </c>
      <c r="C70" s="16" t="s">
        <v>84</v>
      </c>
      <c r="D70" s="16" t="s">
        <v>85</v>
      </c>
      <c r="E70" s="16" t="s">
        <v>85</v>
      </c>
      <c r="F70" s="16" t="s">
        <v>85</v>
      </c>
      <c r="G70" s="16" t="s">
        <v>85</v>
      </c>
      <c r="H70" s="32" t="s">
        <v>86</v>
      </c>
      <c r="I70" s="42" t="s">
        <v>186</v>
      </c>
      <c r="J70" s="42" t="s">
        <v>186</v>
      </c>
      <c r="K70" s="42"/>
      <c r="L70" s="42" t="s">
        <v>186</v>
      </c>
      <c r="M70" s="41" t="s">
        <v>258</v>
      </c>
      <c r="N70" s="41" t="s">
        <v>263</v>
      </c>
      <c r="O70" s="41" t="s">
        <v>271</v>
      </c>
      <c r="P70" s="41" t="s">
        <v>271</v>
      </c>
      <c r="Q70" s="41" t="s">
        <v>284</v>
      </c>
      <c r="R70" s="32"/>
      <c r="S70" s="32"/>
      <c r="U70" s="32"/>
      <c r="V70" s="41" t="s">
        <v>284</v>
      </c>
      <c r="W70" s="32"/>
      <c r="X70" s="32"/>
      <c r="Y70" s="32"/>
      <c r="Z70" s="32" t="s">
        <v>284</v>
      </c>
      <c r="AA70" s="32" t="s">
        <v>284</v>
      </c>
      <c r="AB70" s="32" t="s">
        <v>284</v>
      </c>
      <c r="AC70" s="257"/>
      <c r="AD70" s="32"/>
      <c r="AE70" s="32"/>
      <c r="AF70" s="32"/>
    </row>
    <row r="71" spans="1:37" s="39" customFormat="1">
      <c r="A71" s="108"/>
      <c r="B71" s="16" t="s">
        <v>87</v>
      </c>
      <c r="C71" s="16" t="s">
        <v>87</v>
      </c>
      <c r="D71" s="16" t="s">
        <v>88</v>
      </c>
      <c r="E71" s="16" t="s">
        <v>88</v>
      </c>
      <c r="F71" s="16" t="s">
        <v>88</v>
      </c>
      <c r="G71" s="16" t="s">
        <v>88</v>
      </c>
      <c r="H71" s="43" t="s">
        <v>186</v>
      </c>
      <c r="I71" s="32"/>
      <c r="J71" s="32"/>
      <c r="K71" s="32"/>
      <c r="L71" s="32"/>
      <c r="M71" s="42" t="s">
        <v>186</v>
      </c>
      <c r="N71" s="42" t="s">
        <v>186</v>
      </c>
      <c r="O71" s="67" t="s">
        <v>266</v>
      </c>
      <c r="P71" s="67" t="s">
        <v>266</v>
      </c>
      <c r="Q71" s="67" t="s">
        <v>266</v>
      </c>
      <c r="R71" s="32"/>
      <c r="S71" s="32"/>
      <c r="U71" s="32"/>
      <c r="V71" s="67" t="s">
        <v>266</v>
      </c>
      <c r="W71" s="32"/>
      <c r="X71" s="32"/>
      <c r="Y71" s="32"/>
      <c r="Z71" s="32" t="s">
        <v>266</v>
      </c>
      <c r="AA71" s="32" t="s">
        <v>266</v>
      </c>
      <c r="AB71" s="32" t="s">
        <v>266</v>
      </c>
      <c r="AC71" s="257"/>
      <c r="AD71" s="32"/>
      <c r="AE71" s="32"/>
      <c r="AF71" s="32"/>
    </row>
    <row r="72" spans="1:37" s="39" customFormat="1">
      <c r="A72" s="108"/>
      <c r="B72" s="16" t="s">
        <v>89</v>
      </c>
      <c r="C72" s="16" t="s">
        <v>89</v>
      </c>
      <c r="D72" s="16" t="s">
        <v>84</v>
      </c>
      <c r="E72" s="16" t="s">
        <v>84</v>
      </c>
      <c r="F72" s="16" t="s">
        <v>84</v>
      </c>
      <c r="G72" s="16" t="s">
        <v>84</v>
      </c>
      <c r="H72" s="32"/>
      <c r="I72" s="32"/>
      <c r="J72" s="32"/>
      <c r="K72" s="32"/>
      <c r="L72" s="32"/>
      <c r="M72" s="19">
        <v>2006</v>
      </c>
      <c r="N72" s="19">
        <v>2007</v>
      </c>
      <c r="O72" s="19">
        <v>2008</v>
      </c>
      <c r="P72" s="19">
        <v>2009</v>
      </c>
      <c r="Q72" s="19">
        <v>2010</v>
      </c>
      <c r="R72" s="32"/>
      <c r="S72" s="32"/>
      <c r="T72" s="32"/>
      <c r="U72" s="32"/>
      <c r="V72" s="19">
        <v>2012</v>
      </c>
      <c r="W72" s="32"/>
      <c r="X72" s="32"/>
      <c r="Y72" s="32"/>
      <c r="Z72" s="19">
        <v>2013</v>
      </c>
      <c r="AA72" s="164">
        <v>42005</v>
      </c>
      <c r="AB72" s="164">
        <v>42036</v>
      </c>
      <c r="AC72" s="257"/>
      <c r="AD72" s="32"/>
      <c r="AE72" s="32"/>
      <c r="AF72" s="32"/>
    </row>
    <row r="73" spans="1:37" s="39" customFormat="1">
      <c r="A73" s="108"/>
      <c r="B73" s="16" t="s">
        <v>70</v>
      </c>
      <c r="C73" s="16" t="s">
        <v>70</v>
      </c>
      <c r="D73" s="16" t="s">
        <v>87</v>
      </c>
      <c r="E73" s="16" t="s">
        <v>87</v>
      </c>
      <c r="F73" s="16" t="s">
        <v>87</v>
      </c>
      <c r="G73" s="16" t="s">
        <v>87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U73" s="32"/>
      <c r="V73" s="32"/>
      <c r="W73" s="32"/>
      <c r="X73" s="32"/>
      <c r="Y73" s="32"/>
      <c r="Z73" s="32"/>
      <c r="AA73" s="32"/>
      <c r="AB73" s="257"/>
      <c r="AC73" s="257"/>
      <c r="AD73" s="32"/>
      <c r="AE73" s="32"/>
      <c r="AF73" s="32"/>
    </row>
    <row r="74" spans="1:37" s="39" customFormat="1" ht="38.25">
      <c r="A74" s="108"/>
      <c r="B74" s="16" t="s">
        <v>32</v>
      </c>
      <c r="C74" s="16" t="s">
        <v>32</v>
      </c>
      <c r="D74" s="16" t="s">
        <v>89</v>
      </c>
      <c r="E74" s="16" t="s">
        <v>89</v>
      </c>
      <c r="F74" s="16" t="s">
        <v>89</v>
      </c>
      <c r="G74" s="16" t="s">
        <v>89</v>
      </c>
      <c r="H74" s="32"/>
      <c r="I74" s="32"/>
      <c r="J74" s="32"/>
      <c r="K74" s="32"/>
      <c r="L74" s="32"/>
      <c r="M74" s="32"/>
      <c r="N74" s="32"/>
      <c r="O74" s="32"/>
      <c r="P74" s="32"/>
      <c r="Q74" s="133"/>
      <c r="R74" s="133"/>
      <c r="S74" s="133"/>
      <c r="T74" s="133"/>
      <c r="U74" s="133"/>
      <c r="V74" s="133"/>
      <c r="W74" s="133"/>
      <c r="X74" s="133"/>
      <c r="Y74" s="133"/>
      <c r="Z74" s="167" t="s">
        <v>356</v>
      </c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</row>
    <row r="75" spans="1:37" s="39" customFormat="1">
      <c r="A75" s="108"/>
      <c r="B75" s="16" t="s">
        <v>90</v>
      </c>
      <c r="C75" s="16" t="s">
        <v>90</v>
      </c>
      <c r="D75" s="16" t="s">
        <v>70</v>
      </c>
      <c r="E75" s="16" t="s">
        <v>70</v>
      </c>
      <c r="F75" s="16" t="s">
        <v>70</v>
      </c>
      <c r="G75" s="16" t="s">
        <v>70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257"/>
      <c r="AC75" s="257"/>
      <c r="AD75" s="32"/>
      <c r="AE75" s="32"/>
      <c r="AF75" s="32"/>
    </row>
    <row r="76" spans="1:37" s="39" customFormat="1">
      <c r="A76" s="108"/>
      <c r="B76" s="44">
        <v>1992</v>
      </c>
      <c r="C76" s="44">
        <v>1993</v>
      </c>
      <c r="D76" s="16" t="s">
        <v>32</v>
      </c>
      <c r="E76" s="16" t="s">
        <v>32</v>
      </c>
      <c r="F76" s="16" t="s">
        <v>32</v>
      </c>
      <c r="G76" s="16" t="s">
        <v>32</v>
      </c>
      <c r="H76" s="32"/>
      <c r="I76" s="40"/>
      <c r="J76" s="40"/>
      <c r="K76" s="40"/>
      <c r="L76" s="40"/>
      <c r="M76" s="40"/>
      <c r="N76" s="40"/>
      <c r="O76" s="40"/>
      <c r="P76" s="40"/>
      <c r="Q76" s="16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257"/>
      <c r="AC76" s="257"/>
      <c r="AD76" s="32"/>
      <c r="AE76" s="32"/>
      <c r="AF76" s="32"/>
    </row>
    <row r="77" spans="1:37" s="39" customFormat="1">
      <c r="A77" s="108"/>
      <c r="B77" s="16" t="s">
        <v>91</v>
      </c>
      <c r="C77" s="16" t="s">
        <v>91</v>
      </c>
      <c r="D77" s="16" t="s">
        <v>90</v>
      </c>
      <c r="E77" s="16" t="s">
        <v>90</v>
      </c>
      <c r="F77" s="16" t="s">
        <v>90</v>
      </c>
      <c r="G77" s="16" t="s">
        <v>90</v>
      </c>
      <c r="H77" s="32"/>
      <c r="I77" s="40"/>
      <c r="J77" s="40"/>
      <c r="K77" s="40"/>
      <c r="L77" s="40"/>
      <c r="M77" s="40"/>
      <c r="N77" s="40"/>
      <c r="O77" s="40"/>
      <c r="P77" s="40"/>
      <c r="Q77" s="16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257"/>
      <c r="AC77" s="257"/>
      <c r="AD77" s="32"/>
      <c r="AE77" s="32"/>
      <c r="AF77" s="32"/>
    </row>
    <row r="78" spans="1:37" s="39" customFormat="1">
      <c r="A78" s="108"/>
      <c r="D78" s="44">
        <v>1994</v>
      </c>
      <c r="E78" s="44">
        <v>1995</v>
      </c>
      <c r="F78" s="44">
        <v>1996</v>
      </c>
      <c r="G78" s="44">
        <v>1997</v>
      </c>
      <c r="H78" s="32"/>
      <c r="I78" s="40"/>
      <c r="J78" s="40"/>
      <c r="K78" s="40"/>
      <c r="L78" s="40"/>
      <c r="M78" s="40"/>
      <c r="N78" s="40"/>
      <c r="O78" s="40"/>
      <c r="P78" s="40"/>
      <c r="Q78" s="16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257"/>
      <c r="AC78" s="257"/>
      <c r="AD78" s="32"/>
      <c r="AE78" s="32"/>
      <c r="AF78" s="32"/>
    </row>
    <row r="79" spans="1:37" s="39" customFormat="1">
      <c r="A79" s="108"/>
      <c r="D79" s="16" t="s">
        <v>86</v>
      </c>
      <c r="E79" s="16" t="s">
        <v>86</v>
      </c>
      <c r="F79" s="16" t="s">
        <v>86</v>
      </c>
      <c r="G79" s="16" t="s">
        <v>86</v>
      </c>
      <c r="H79" s="32"/>
      <c r="I79" s="40"/>
      <c r="J79" s="40"/>
      <c r="K79" s="40"/>
      <c r="L79" s="40"/>
      <c r="M79" s="40"/>
      <c r="N79" s="40"/>
      <c r="O79" s="40"/>
      <c r="P79" s="40"/>
      <c r="Q79" s="16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257"/>
      <c r="AC79" s="257"/>
      <c r="AD79" s="32"/>
      <c r="AE79" s="32"/>
      <c r="AF79" s="32"/>
    </row>
    <row r="80" spans="1:37" s="39" customFormat="1">
      <c r="A80" s="108"/>
      <c r="B80" s="60" t="s">
        <v>44</v>
      </c>
      <c r="C80" s="45"/>
      <c r="D80" s="45"/>
      <c r="E80" s="16"/>
      <c r="F80" s="16"/>
      <c r="G80" s="16"/>
      <c r="H80" s="32"/>
      <c r="I80" s="40"/>
      <c r="J80" s="40"/>
      <c r="K80" s="40"/>
      <c r="L80" s="40"/>
      <c r="M80" s="40"/>
      <c r="N80" s="40"/>
      <c r="O80" s="40"/>
      <c r="P80" s="40"/>
      <c r="Q80" s="16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257"/>
      <c r="AC80" s="257"/>
      <c r="AD80" s="32"/>
      <c r="AE80" s="32"/>
      <c r="AF80" s="32"/>
    </row>
    <row r="81" spans="1:32" s="39" customFormat="1">
      <c r="A81" s="108"/>
      <c r="B81" s="32"/>
      <c r="C81" s="32"/>
      <c r="D81" s="32"/>
      <c r="E81" s="32"/>
      <c r="F81" s="32"/>
      <c r="G81" s="32"/>
      <c r="H81" s="40"/>
      <c r="I81" s="40"/>
      <c r="J81" s="40"/>
      <c r="K81" s="40"/>
      <c r="L81" s="40"/>
      <c r="M81" s="40"/>
      <c r="N81" s="40"/>
      <c r="O81" s="40"/>
      <c r="P81" s="40"/>
      <c r="Q81" s="16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257"/>
      <c r="AC81" s="257"/>
      <c r="AD81" s="32"/>
      <c r="AE81" s="32"/>
      <c r="AF81" s="32"/>
    </row>
    <row r="82" spans="1:32" s="39" customFormat="1">
      <c r="A82" s="108"/>
      <c r="B82" s="32"/>
      <c r="C82" s="32"/>
      <c r="D82" s="32"/>
      <c r="E82" s="32"/>
      <c r="F82" s="32"/>
      <c r="G82" s="32"/>
      <c r="H82" s="40"/>
      <c r="I82" s="40"/>
      <c r="J82" s="40"/>
      <c r="K82" s="40"/>
      <c r="L82" s="40"/>
      <c r="M82" s="40"/>
      <c r="N82" s="40"/>
      <c r="O82" s="40"/>
      <c r="P82" s="40"/>
      <c r="Q82" s="16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257"/>
      <c r="AC82" s="257"/>
      <c r="AD82" s="32"/>
      <c r="AE82" s="32"/>
      <c r="AF82" s="32"/>
    </row>
    <row r="83" spans="1:32" s="39" customFormat="1">
      <c r="A83" s="108"/>
      <c r="B83" s="32"/>
      <c r="C83" s="32"/>
      <c r="D83" s="32"/>
      <c r="E83" s="32"/>
      <c r="F83" s="32"/>
      <c r="G83" s="32"/>
      <c r="H83" s="40"/>
      <c r="I83" s="40"/>
      <c r="J83" s="40"/>
      <c r="K83" s="40"/>
      <c r="L83" s="40"/>
      <c r="M83" s="40"/>
      <c r="N83" s="40"/>
      <c r="O83" s="40"/>
      <c r="P83" s="40"/>
      <c r="Q83" s="16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257"/>
      <c r="AC83" s="257"/>
      <c r="AD83" s="32"/>
      <c r="AE83" s="32"/>
      <c r="AF83" s="32"/>
    </row>
    <row r="84" spans="1:32" s="39" customFormat="1">
      <c r="A84" s="108"/>
      <c r="B84" s="32"/>
      <c r="C84" s="32"/>
      <c r="D84" s="32"/>
      <c r="E84" s="32"/>
      <c r="F84" s="32"/>
      <c r="G84" s="32"/>
      <c r="H84" s="40"/>
      <c r="I84" s="40"/>
      <c r="J84" s="40"/>
      <c r="K84" s="40"/>
      <c r="L84" s="40"/>
      <c r="M84" s="40"/>
      <c r="N84" s="40"/>
      <c r="O84" s="40"/>
      <c r="P84" s="40"/>
      <c r="Q84" s="16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257"/>
      <c r="AC84" s="257"/>
      <c r="AD84" s="32"/>
      <c r="AE84" s="32"/>
      <c r="AF84" s="32"/>
    </row>
    <row r="85" spans="1:32" s="39" customFormat="1">
      <c r="A85" s="108"/>
      <c r="B85" s="32"/>
      <c r="C85" s="32"/>
      <c r="D85" s="32"/>
      <c r="E85" s="32"/>
      <c r="F85" s="32"/>
      <c r="G85" s="32"/>
      <c r="H85" s="40"/>
      <c r="I85" s="40"/>
      <c r="J85" s="40"/>
      <c r="K85" s="40"/>
      <c r="L85" s="40"/>
      <c r="M85" s="40"/>
      <c r="N85" s="40"/>
      <c r="O85" s="40"/>
      <c r="P85" s="40"/>
      <c r="Q85" s="16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257"/>
      <c r="AC85" s="257"/>
      <c r="AD85" s="32"/>
      <c r="AE85" s="32"/>
      <c r="AF85" s="32"/>
    </row>
    <row r="86" spans="1:32" s="39" customFormat="1">
      <c r="A86" s="108"/>
      <c r="B86" s="32"/>
      <c r="C86" s="32"/>
      <c r="D86" s="32"/>
      <c r="E86" s="32"/>
      <c r="F86" s="32"/>
      <c r="G86" s="32"/>
      <c r="H86" s="40"/>
      <c r="I86" s="40"/>
      <c r="J86" s="40"/>
      <c r="K86" s="40"/>
      <c r="L86" s="40"/>
      <c r="M86" s="40"/>
      <c r="N86" s="40"/>
      <c r="O86" s="40"/>
      <c r="P86" s="40"/>
      <c r="Q86" s="16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257"/>
      <c r="AC86" s="257"/>
      <c r="AD86" s="32"/>
      <c r="AE86" s="32"/>
      <c r="AF86" s="32"/>
    </row>
    <row r="87" spans="1:32" s="39" customFormat="1">
      <c r="A87" s="108"/>
      <c r="B87" s="32"/>
      <c r="C87" s="32"/>
      <c r="D87" s="32"/>
      <c r="E87" s="32"/>
      <c r="F87" s="32"/>
      <c r="G87" s="32"/>
      <c r="H87" s="40"/>
      <c r="I87" s="40"/>
      <c r="J87" s="40"/>
      <c r="K87" s="40"/>
      <c r="L87" s="40"/>
      <c r="M87" s="40"/>
      <c r="N87" s="40"/>
      <c r="O87" s="40"/>
      <c r="P87" s="40"/>
      <c r="Q87" s="16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257"/>
      <c r="AC87" s="257"/>
      <c r="AD87" s="32"/>
      <c r="AE87" s="32"/>
      <c r="AF87" s="32"/>
    </row>
    <row r="88" spans="1:32" s="39" customFormat="1">
      <c r="A88" s="108"/>
      <c r="B88" s="32"/>
      <c r="C88" s="32"/>
      <c r="D88" s="32"/>
      <c r="E88" s="32"/>
      <c r="F88" s="32"/>
      <c r="G88" s="32"/>
      <c r="H88" s="40"/>
      <c r="I88" s="40"/>
      <c r="J88" s="40"/>
      <c r="K88" s="40"/>
      <c r="L88" s="40"/>
      <c r="M88" s="40"/>
      <c r="N88" s="40"/>
      <c r="O88" s="40"/>
      <c r="P88" s="40"/>
      <c r="Q88" s="16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257"/>
      <c r="AC88" s="257"/>
      <c r="AD88" s="32"/>
      <c r="AE88" s="32"/>
      <c r="AF88" s="32"/>
    </row>
    <row r="89" spans="1:32" s="39" customFormat="1">
      <c r="A89" s="108"/>
      <c r="B89" s="32"/>
      <c r="C89" s="32"/>
      <c r="D89" s="32"/>
      <c r="E89" s="32"/>
      <c r="F89" s="32"/>
      <c r="G89" s="32"/>
      <c r="H89" s="40"/>
      <c r="I89" s="40"/>
      <c r="J89" s="40"/>
      <c r="K89" s="40"/>
      <c r="L89" s="40"/>
      <c r="M89" s="40"/>
      <c r="N89" s="40"/>
      <c r="O89" s="40"/>
      <c r="P89" s="40"/>
      <c r="Q89" s="16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257"/>
      <c r="AC89" s="257"/>
      <c r="AD89" s="32"/>
      <c r="AE89" s="32"/>
      <c r="AF89" s="32"/>
    </row>
    <row r="90" spans="1:32" s="39" customFormat="1">
      <c r="A90" s="108"/>
      <c r="B90" s="32"/>
      <c r="C90" s="32"/>
      <c r="D90" s="32"/>
      <c r="E90" s="32"/>
      <c r="F90" s="32"/>
      <c r="G90" s="32"/>
      <c r="H90" s="40"/>
      <c r="I90" s="40"/>
      <c r="J90" s="40"/>
      <c r="K90" s="40"/>
      <c r="L90" s="40"/>
      <c r="M90" s="40"/>
      <c r="N90" s="40"/>
      <c r="O90" s="40"/>
      <c r="P90" s="40"/>
      <c r="Q90" s="16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257"/>
      <c r="AC90" s="257"/>
      <c r="AD90" s="32"/>
      <c r="AE90" s="32"/>
      <c r="AF90" s="32"/>
    </row>
    <row r="91" spans="1:32">
      <c r="B91" s="31"/>
      <c r="C91" s="31"/>
      <c r="D91" s="31"/>
      <c r="E91" s="31"/>
      <c r="F91" s="31"/>
      <c r="G91" s="31"/>
      <c r="H91" s="40"/>
      <c r="I91" s="40"/>
      <c r="J91" s="40"/>
      <c r="K91" s="40"/>
      <c r="L91" s="40"/>
      <c r="M91" s="40"/>
      <c r="N91" s="40"/>
      <c r="O91" s="40"/>
      <c r="P91" s="40"/>
      <c r="Q91" s="16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256"/>
      <c r="AC91" s="256"/>
      <c r="AD91" s="31"/>
      <c r="AE91" s="31"/>
      <c r="AF91" s="31"/>
    </row>
    <row r="92" spans="1:32">
      <c r="B92" s="31"/>
      <c r="C92" s="31"/>
      <c r="D92" s="31"/>
      <c r="E92" s="31"/>
      <c r="F92" s="31"/>
      <c r="G92" s="31"/>
      <c r="H92" s="40"/>
      <c r="I92" s="40"/>
      <c r="J92" s="40"/>
      <c r="K92" s="40"/>
      <c r="L92" s="40"/>
      <c r="M92" s="40"/>
      <c r="N92" s="40"/>
      <c r="O92" s="40"/>
      <c r="P92" s="40"/>
      <c r="Q92" s="16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256"/>
      <c r="AC92" s="256"/>
      <c r="AD92" s="31"/>
      <c r="AE92" s="31"/>
      <c r="AF92" s="31"/>
    </row>
    <row r="93" spans="1:32">
      <c r="B93" s="31"/>
      <c r="C93" s="31"/>
      <c r="D93" s="31"/>
      <c r="E93" s="31"/>
      <c r="F93" s="31"/>
      <c r="G93" s="31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256"/>
      <c r="AC93" s="256"/>
      <c r="AD93" s="31"/>
      <c r="AE93" s="31"/>
      <c r="AF93" s="31"/>
    </row>
    <row r="94" spans="1:32">
      <c r="B94" s="31"/>
      <c r="C94" s="31"/>
      <c r="D94" s="31"/>
      <c r="E94" s="31"/>
      <c r="F94" s="31"/>
      <c r="G94" s="31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256"/>
      <c r="AC94" s="256"/>
      <c r="AD94" s="31"/>
      <c r="AE94" s="31"/>
      <c r="AF94" s="31"/>
    </row>
    <row r="95" spans="1:32">
      <c r="B95" s="31"/>
      <c r="C95" s="31"/>
      <c r="D95" s="31"/>
      <c r="E95" s="31"/>
      <c r="F95" s="31"/>
      <c r="G95" s="31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256"/>
      <c r="AC95" s="256"/>
      <c r="AD95" s="31"/>
      <c r="AE95" s="31"/>
      <c r="AF95" s="31"/>
    </row>
    <row r="96" spans="1:32">
      <c r="B96" s="31"/>
      <c r="C96" s="31"/>
      <c r="D96" s="31"/>
      <c r="E96" s="31"/>
      <c r="F96" s="31"/>
      <c r="G96" s="31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256"/>
      <c r="AC96" s="256"/>
      <c r="AD96" s="31"/>
      <c r="AE96" s="31"/>
      <c r="AF96" s="31"/>
    </row>
    <row r="97" spans="2:32">
      <c r="B97" s="31"/>
      <c r="C97" s="31"/>
      <c r="D97" s="31"/>
      <c r="E97" s="31"/>
      <c r="F97" s="31"/>
      <c r="G97" s="31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256"/>
      <c r="AC97" s="256"/>
      <c r="AD97" s="31"/>
      <c r="AE97" s="31"/>
      <c r="AF97" s="31"/>
    </row>
    <row r="98" spans="2:32">
      <c r="B98" s="31"/>
      <c r="C98" s="31"/>
      <c r="D98" s="31"/>
      <c r="E98" s="31"/>
      <c r="F98" s="31"/>
      <c r="G98" s="31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256"/>
      <c r="AC98" s="256"/>
      <c r="AD98" s="31"/>
      <c r="AE98" s="31"/>
      <c r="AF98" s="31"/>
    </row>
    <row r="99" spans="2:32">
      <c r="B99" s="31"/>
      <c r="C99" s="31"/>
      <c r="D99" s="31"/>
      <c r="E99" s="31"/>
      <c r="F99" s="31"/>
      <c r="G99" s="31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256"/>
      <c r="AC99" s="256"/>
      <c r="AD99" s="31"/>
      <c r="AE99" s="31"/>
      <c r="AF99" s="31"/>
    </row>
    <row r="100" spans="2:32">
      <c r="B100" s="31"/>
      <c r="C100" s="31"/>
      <c r="D100" s="31"/>
      <c r="E100" s="31"/>
      <c r="F100" s="31"/>
      <c r="G100" s="31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256"/>
      <c r="AC100" s="256"/>
      <c r="AD100" s="31"/>
      <c r="AE100" s="31"/>
      <c r="AF100" s="31"/>
    </row>
    <row r="101" spans="2:32">
      <c r="B101" s="31"/>
      <c r="C101" s="31"/>
      <c r="D101" s="31"/>
      <c r="E101" s="31"/>
      <c r="F101" s="31"/>
      <c r="G101" s="31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256"/>
      <c r="AC101" s="256"/>
      <c r="AD101" s="31"/>
      <c r="AE101" s="31"/>
      <c r="AF101" s="31"/>
    </row>
    <row r="102" spans="2:32">
      <c r="B102" s="31"/>
      <c r="C102" s="31"/>
      <c r="D102" s="31"/>
      <c r="E102" s="31"/>
      <c r="F102" s="31"/>
      <c r="G102" s="31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256"/>
      <c r="AC102" s="256"/>
      <c r="AD102" s="31"/>
      <c r="AE102" s="31"/>
      <c r="AF102" s="31"/>
    </row>
    <row r="103" spans="2:32">
      <c r="B103" s="31"/>
      <c r="C103" s="31"/>
      <c r="D103" s="31"/>
      <c r="E103" s="31"/>
      <c r="F103" s="31"/>
      <c r="G103" s="31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256"/>
      <c r="AC103" s="256"/>
      <c r="AD103" s="31"/>
      <c r="AE103" s="31"/>
      <c r="AF103" s="31"/>
    </row>
    <row r="104" spans="2:32">
      <c r="B104" s="31"/>
      <c r="C104" s="31"/>
      <c r="D104" s="31"/>
      <c r="E104" s="31"/>
      <c r="F104" s="31"/>
      <c r="G104" s="31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256"/>
      <c r="AC104" s="256"/>
      <c r="AD104" s="31"/>
      <c r="AE104" s="31"/>
      <c r="AF104" s="31"/>
    </row>
    <row r="105" spans="2:32">
      <c r="B105" s="31"/>
      <c r="C105" s="31"/>
      <c r="D105" s="31"/>
      <c r="E105" s="31"/>
      <c r="F105" s="31"/>
      <c r="G105" s="31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256"/>
      <c r="AC105" s="256"/>
      <c r="AD105" s="31"/>
      <c r="AE105" s="31"/>
      <c r="AF105" s="31"/>
    </row>
    <row r="106" spans="2:32">
      <c r="B106" s="31"/>
      <c r="C106" s="31"/>
      <c r="D106" s="31"/>
      <c r="E106" s="31"/>
      <c r="F106" s="31"/>
      <c r="G106" s="31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256"/>
      <c r="AC106" s="256"/>
      <c r="AD106" s="31"/>
      <c r="AE106" s="31"/>
      <c r="AF106" s="31"/>
    </row>
    <row r="107" spans="2:32">
      <c r="B107" s="31"/>
      <c r="C107" s="31"/>
      <c r="D107" s="31"/>
      <c r="E107" s="31"/>
      <c r="F107" s="31"/>
      <c r="G107" s="31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256"/>
      <c r="AC107" s="256"/>
      <c r="AD107" s="31"/>
      <c r="AE107" s="31"/>
      <c r="AF107" s="31"/>
    </row>
    <row r="108" spans="2:32">
      <c r="B108" s="31"/>
      <c r="C108" s="31"/>
      <c r="D108" s="31"/>
      <c r="E108" s="31"/>
      <c r="F108" s="31"/>
      <c r="G108" s="31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256"/>
      <c r="AC108" s="256"/>
      <c r="AD108" s="31"/>
      <c r="AE108" s="31"/>
      <c r="AF108" s="31"/>
    </row>
    <row r="109" spans="2:32">
      <c r="B109" s="31"/>
      <c r="C109" s="31"/>
      <c r="D109" s="31"/>
      <c r="E109" s="31"/>
      <c r="F109" s="31"/>
      <c r="G109" s="31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256"/>
      <c r="AC109" s="256"/>
      <c r="AD109" s="31"/>
      <c r="AE109" s="31"/>
      <c r="AF109" s="31"/>
    </row>
    <row r="110" spans="2:32">
      <c r="B110" s="31"/>
      <c r="C110" s="31"/>
      <c r="D110" s="31"/>
      <c r="E110" s="31"/>
      <c r="F110" s="31"/>
      <c r="G110" s="31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256"/>
      <c r="AC110" s="256"/>
      <c r="AD110" s="31"/>
      <c r="AE110" s="31"/>
      <c r="AF110" s="31"/>
    </row>
    <row r="111" spans="2:32">
      <c r="B111" s="31"/>
      <c r="C111" s="31"/>
      <c r="D111" s="31"/>
      <c r="E111" s="31"/>
      <c r="F111" s="31"/>
      <c r="G111" s="31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256"/>
      <c r="AC111" s="256"/>
      <c r="AD111" s="31"/>
      <c r="AE111" s="31"/>
      <c r="AF111" s="31"/>
    </row>
    <row r="112" spans="2:32">
      <c r="B112" s="31"/>
      <c r="C112" s="31"/>
      <c r="D112" s="31"/>
      <c r="E112" s="31"/>
      <c r="F112" s="31"/>
      <c r="G112" s="31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256"/>
      <c r="AC112" s="256"/>
      <c r="AD112" s="31"/>
      <c r="AE112" s="31"/>
      <c r="AF112" s="31"/>
    </row>
    <row r="113" spans="2:32">
      <c r="B113" s="31"/>
      <c r="C113" s="31"/>
      <c r="D113" s="31"/>
      <c r="E113" s="31"/>
      <c r="F113" s="31"/>
      <c r="G113" s="31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256"/>
      <c r="AC113" s="256"/>
      <c r="AD113" s="31"/>
      <c r="AE113" s="31"/>
      <c r="AF113" s="31"/>
    </row>
    <row r="114" spans="2:32">
      <c r="B114" s="31"/>
      <c r="C114" s="31"/>
      <c r="D114" s="31"/>
      <c r="E114" s="31"/>
      <c r="F114" s="31"/>
      <c r="G114" s="31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256"/>
      <c r="AC114" s="256"/>
      <c r="AD114" s="31"/>
      <c r="AE114" s="31"/>
      <c r="AF114" s="31"/>
    </row>
    <row r="115" spans="2:32">
      <c r="B115" s="31"/>
      <c r="C115" s="31"/>
      <c r="D115" s="31"/>
      <c r="E115" s="31"/>
      <c r="F115" s="31"/>
      <c r="G115" s="31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256"/>
      <c r="AC115" s="256"/>
      <c r="AD115" s="31"/>
      <c r="AE115" s="31"/>
      <c r="AF115" s="31"/>
    </row>
    <row r="116" spans="2:32">
      <c r="B116" s="31"/>
      <c r="C116" s="31"/>
      <c r="D116" s="31"/>
      <c r="E116" s="31"/>
      <c r="F116" s="31"/>
      <c r="G116" s="31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256"/>
      <c r="AC116" s="256"/>
      <c r="AD116" s="31"/>
      <c r="AE116" s="31"/>
      <c r="AF116" s="31"/>
    </row>
    <row r="117" spans="2:32">
      <c r="B117" s="31"/>
      <c r="C117" s="31"/>
      <c r="D117" s="31"/>
      <c r="E117" s="31"/>
      <c r="F117" s="31"/>
      <c r="G117" s="31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256"/>
      <c r="AC117" s="256"/>
      <c r="AD117" s="31"/>
      <c r="AE117" s="31"/>
      <c r="AF117" s="31"/>
    </row>
    <row r="118" spans="2:32">
      <c r="B118" s="31"/>
      <c r="C118" s="31"/>
      <c r="D118" s="31"/>
      <c r="E118" s="31"/>
      <c r="F118" s="31"/>
      <c r="G118" s="31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256"/>
      <c r="AC118" s="256"/>
      <c r="AD118" s="31"/>
      <c r="AE118" s="31"/>
      <c r="AF118" s="31"/>
    </row>
    <row r="119" spans="2:32">
      <c r="B119" s="31"/>
      <c r="C119" s="31"/>
      <c r="D119" s="31"/>
      <c r="E119" s="31"/>
      <c r="F119" s="31"/>
      <c r="G119" s="31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256"/>
      <c r="AC119" s="256"/>
      <c r="AD119" s="31"/>
      <c r="AE119" s="31"/>
      <c r="AF119" s="31"/>
    </row>
    <row r="120" spans="2:32">
      <c r="B120" s="31"/>
      <c r="C120" s="31"/>
      <c r="D120" s="31"/>
      <c r="E120" s="31"/>
      <c r="F120" s="31"/>
      <c r="G120" s="31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256"/>
      <c r="AC120" s="256"/>
      <c r="AD120" s="31"/>
      <c r="AE120" s="31"/>
      <c r="AF120" s="31"/>
    </row>
    <row r="121" spans="2:32">
      <c r="B121" s="31"/>
      <c r="C121" s="31"/>
      <c r="D121" s="31"/>
      <c r="E121" s="31"/>
      <c r="F121" s="31"/>
      <c r="G121" s="31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256"/>
      <c r="AC121" s="256"/>
      <c r="AD121" s="31"/>
      <c r="AE121" s="31"/>
      <c r="AF121" s="31"/>
    </row>
    <row r="122" spans="2:32">
      <c r="B122" s="31"/>
      <c r="C122" s="31"/>
      <c r="D122" s="31"/>
      <c r="E122" s="31"/>
      <c r="F122" s="31"/>
      <c r="G122" s="31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256"/>
      <c r="AC122" s="256"/>
      <c r="AD122" s="31"/>
      <c r="AE122" s="31"/>
      <c r="AF122" s="31"/>
    </row>
    <row r="123" spans="2:32">
      <c r="B123" s="31"/>
      <c r="C123" s="31"/>
      <c r="D123" s="31"/>
      <c r="E123" s="31"/>
      <c r="F123" s="31"/>
      <c r="G123" s="31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256"/>
      <c r="AC123" s="256"/>
      <c r="AD123" s="31"/>
      <c r="AE123" s="31"/>
      <c r="AF123" s="31"/>
    </row>
    <row r="124" spans="2:32">
      <c r="B124" s="31"/>
      <c r="C124" s="31"/>
      <c r="D124" s="31"/>
      <c r="E124" s="31"/>
      <c r="F124" s="31"/>
      <c r="G124" s="31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256"/>
      <c r="AC124" s="256"/>
      <c r="AD124" s="31"/>
      <c r="AE124" s="31"/>
      <c r="AF124" s="31"/>
    </row>
    <row r="125" spans="2:32">
      <c r="B125" s="31"/>
      <c r="C125" s="31"/>
      <c r="D125" s="31"/>
      <c r="E125" s="31"/>
      <c r="F125" s="31"/>
      <c r="G125" s="31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256"/>
      <c r="AC125" s="256"/>
      <c r="AD125" s="31"/>
      <c r="AE125" s="31"/>
      <c r="AF125" s="31"/>
    </row>
    <row r="126" spans="2:32">
      <c r="B126" s="31"/>
      <c r="C126" s="31"/>
      <c r="D126" s="31"/>
      <c r="E126" s="31"/>
      <c r="F126" s="31"/>
      <c r="G126" s="31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256"/>
      <c r="AC126" s="256"/>
      <c r="AD126" s="31"/>
      <c r="AE126" s="31"/>
      <c r="AF126" s="31"/>
    </row>
    <row r="127" spans="2:32">
      <c r="B127" s="31"/>
      <c r="C127" s="31"/>
      <c r="D127" s="31"/>
      <c r="E127" s="31"/>
      <c r="F127" s="31"/>
      <c r="G127" s="31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256"/>
      <c r="AC127" s="256"/>
      <c r="AD127" s="31"/>
      <c r="AE127" s="31"/>
      <c r="AF127" s="31"/>
    </row>
    <row r="128" spans="2:32">
      <c r="B128" s="31"/>
      <c r="C128" s="31"/>
      <c r="D128" s="31"/>
      <c r="E128" s="31"/>
      <c r="F128" s="31"/>
      <c r="G128" s="31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256"/>
      <c r="AC128" s="256"/>
      <c r="AD128" s="31"/>
      <c r="AE128" s="31"/>
      <c r="AF128" s="31"/>
    </row>
    <row r="129" spans="2:32">
      <c r="B129" s="31"/>
      <c r="C129" s="31"/>
      <c r="D129" s="31"/>
      <c r="E129" s="31"/>
      <c r="F129" s="31"/>
      <c r="G129" s="31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256"/>
      <c r="AC129" s="256"/>
      <c r="AD129" s="31"/>
      <c r="AE129" s="31"/>
      <c r="AF129" s="31"/>
    </row>
    <row r="130" spans="2:32">
      <c r="B130" s="31"/>
      <c r="C130" s="31"/>
      <c r="D130" s="31"/>
      <c r="E130" s="31"/>
      <c r="F130" s="31"/>
      <c r="G130" s="31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256"/>
      <c r="AC130" s="256"/>
      <c r="AD130" s="31"/>
      <c r="AE130" s="31"/>
      <c r="AF130" s="31"/>
    </row>
    <row r="131" spans="2:32">
      <c r="B131" s="31"/>
      <c r="C131" s="31"/>
      <c r="D131" s="31"/>
      <c r="E131" s="31"/>
      <c r="F131" s="31"/>
      <c r="G131" s="31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256"/>
      <c r="AC131" s="256"/>
      <c r="AD131" s="31"/>
      <c r="AE131" s="31"/>
      <c r="AF131" s="31"/>
    </row>
    <row r="132" spans="2:32">
      <c r="B132" s="31"/>
      <c r="C132" s="31"/>
      <c r="D132" s="31"/>
      <c r="E132" s="31"/>
      <c r="F132" s="31"/>
      <c r="G132" s="31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256"/>
      <c r="AC132" s="256"/>
      <c r="AD132" s="31"/>
      <c r="AE132" s="31"/>
      <c r="AF132" s="31"/>
    </row>
    <row r="133" spans="2:32">
      <c r="B133" s="31"/>
      <c r="C133" s="31"/>
      <c r="D133" s="31"/>
      <c r="E133" s="31"/>
      <c r="F133" s="31"/>
      <c r="G133" s="31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256"/>
      <c r="AC133" s="256"/>
      <c r="AD133" s="31"/>
      <c r="AE133" s="31"/>
      <c r="AF133" s="31"/>
    </row>
    <row r="134" spans="2:32">
      <c r="B134" s="31"/>
      <c r="C134" s="31"/>
      <c r="D134" s="31"/>
      <c r="E134" s="31"/>
      <c r="F134" s="31"/>
      <c r="G134" s="31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256"/>
      <c r="AC134" s="256"/>
      <c r="AD134" s="31"/>
      <c r="AE134" s="31"/>
      <c r="AF134" s="31"/>
    </row>
    <row r="135" spans="2:32">
      <c r="B135" s="31"/>
      <c r="C135" s="31"/>
      <c r="D135" s="31"/>
      <c r="E135" s="31"/>
      <c r="F135" s="31"/>
      <c r="G135" s="31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256"/>
      <c r="AC135" s="256"/>
      <c r="AD135" s="31"/>
      <c r="AE135" s="31"/>
      <c r="AF135" s="31"/>
    </row>
    <row r="136" spans="2:32">
      <c r="B136" s="31"/>
      <c r="C136" s="31"/>
      <c r="D136" s="31"/>
      <c r="E136" s="31"/>
      <c r="F136" s="31"/>
      <c r="G136" s="31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256"/>
      <c r="AC136" s="256"/>
      <c r="AD136" s="31"/>
      <c r="AE136" s="31"/>
      <c r="AF136" s="31"/>
    </row>
    <row r="137" spans="2:32">
      <c r="B137" s="31"/>
      <c r="C137" s="31"/>
      <c r="D137" s="31"/>
      <c r="E137" s="31"/>
      <c r="F137" s="31"/>
      <c r="G137" s="31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256"/>
      <c r="AC137" s="256"/>
      <c r="AD137" s="31"/>
      <c r="AE137" s="31"/>
      <c r="AF137" s="31"/>
    </row>
    <row r="138" spans="2:32">
      <c r="B138" s="31"/>
      <c r="C138" s="31"/>
      <c r="D138" s="31"/>
      <c r="E138" s="31"/>
      <c r="F138" s="31"/>
      <c r="G138" s="31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256"/>
      <c r="AC138" s="256"/>
      <c r="AD138" s="31"/>
      <c r="AE138" s="31"/>
      <c r="AF138" s="31"/>
    </row>
    <row r="139" spans="2:32">
      <c r="B139" s="31"/>
      <c r="C139" s="31"/>
      <c r="D139" s="31"/>
      <c r="E139" s="31"/>
      <c r="F139" s="31"/>
      <c r="G139" s="31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256"/>
      <c r="AC139" s="256"/>
      <c r="AD139" s="31"/>
      <c r="AE139" s="31"/>
      <c r="AF139" s="31"/>
    </row>
    <row r="140" spans="2:32">
      <c r="B140" s="31"/>
      <c r="C140" s="31"/>
      <c r="D140" s="31"/>
      <c r="E140" s="31"/>
      <c r="F140" s="31"/>
      <c r="G140" s="31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256"/>
      <c r="AC140" s="256"/>
      <c r="AD140" s="31"/>
      <c r="AE140" s="31"/>
      <c r="AF140" s="31"/>
    </row>
    <row r="141" spans="2:32">
      <c r="B141" s="31"/>
      <c r="C141" s="31"/>
      <c r="D141" s="31"/>
      <c r="E141" s="31"/>
      <c r="F141" s="31"/>
      <c r="G141" s="31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256"/>
      <c r="AC141" s="256"/>
      <c r="AD141" s="31"/>
      <c r="AE141" s="31"/>
      <c r="AF141" s="31"/>
    </row>
    <row r="142" spans="2:32">
      <c r="B142" s="31"/>
      <c r="C142" s="31"/>
      <c r="D142" s="31"/>
      <c r="E142" s="31"/>
      <c r="F142" s="31"/>
      <c r="G142" s="31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56"/>
      <c r="AC142" s="256"/>
      <c r="AD142" s="31"/>
      <c r="AE142" s="31"/>
      <c r="AF142" s="31"/>
    </row>
    <row r="143" spans="2:32">
      <c r="B143" s="31"/>
      <c r="C143" s="31"/>
      <c r="D143" s="31"/>
      <c r="E143" s="31"/>
      <c r="F143" s="31"/>
      <c r="G143" s="31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256"/>
      <c r="AC143" s="256"/>
      <c r="AD143" s="31"/>
      <c r="AE143" s="31"/>
      <c r="AF143" s="31"/>
    </row>
    <row r="144" spans="2:32">
      <c r="B144" s="31"/>
      <c r="C144" s="31"/>
      <c r="D144" s="31"/>
      <c r="E144" s="31"/>
      <c r="F144" s="31"/>
      <c r="G144" s="31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256"/>
      <c r="AC144" s="256"/>
      <c r="AD144" s="31"/>
      <c r="AE144" s="31"/>
      <c r="AF144" s="31"/>
    </row>
    <row r="145" spans="2:32">
      <c r="B145" s="31"/>
      <c r="C145" s="31"/>
      <c r="D145" s="31"/>
      <c r="E145" s="31"/>
      <c r="F145" s="31"/>
      <c r="G145" s="31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256"/>
      <c r="AC145" s="256"/>
      <c r="AD145" s="31"/>
      <c r="AE145" s="31"/>
      <c r="AF145" s="31"/>
    </row>
    <row r="146" spans="2:32">
      <c r="B146" s="31"/>
      <c r="C146" s="31"/>
      <c r="D146" s="31"/>
      <c r="E146" s="31"/>
      <c r="F146" s="31"/>
      <c r="G146" s="31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256"/>
      <c r="AC146" s="256"/>
      <c r="AD146" s="31"/>
      <c r="AE146" s="31"/>
      <c r="AF146" s="31"/>
    </row>
    <row r="147" spans="2:32">
      <c r="B147" s="31"/>
      <c r="C147" s="31"/>
      <c r="D147" s="31"/>
      <c r="E147" s="31"/>
      <c r="F147" s="31"/>
      <c r="G147" s="31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256"/>
      <c r="AC147" s="256"/>
      <c r="AD147" s="31"/>
      <c r="AE147" s="31"/>
      <c r="AF147" s="31"/>
    </row>
    <row r="148" spans="2:32">
      <c r="B148" s="31"/>
      <c r="C148" s="31"/>
      <c r="D148" s="31"/>
      <c r="E148" s="31"/>
      <c r="F148" s="31"/>
      <c r="G148" s="31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256"/>
      <c r="AC148" s="256"/>
      <c r="AD148" s="31"/>
      <c r="AE148" s="31"/>
      <c r="AF148" s="31"/>
    </row>
    <row r="149" spans="2:32">
      <c r="B149" s="31"/>
      <c r="C149" s="31"/>
      <c r="D149" s="31"/>
      <c r="E149" s="31"/>
      <c r="F149" s="31"/>
      <c r="G149" s="31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256"/>
      <c r="AC149" s="256"/>
      <c r="AD149" s="31"/>
      <c r="AE149" s="31"/>
      <c r="AF149" s="31"/>
    </row>
    <row r="150" spans="2:32">
      <c r="B150" s="31"/>
      <c r="C150" s="31"/>
      <c r="D150" s="31"/>
      <c r="E150" s="31"/>
      <c r="F150" s="31"/>
      <c r="G150" s="31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256"/>
      <c r="AC150" s="256"/>
      <c r="AD150" s="31"/>
      <c r="AE150" s="31"/>
      <c r="AF150" s="31"/>
    </row>
    <row r="151" spans="2:32">
      <c r="B151" s="31"/>
      <c r="C151" s="31"/>
      <c r="D151" s="31"/>
      <c r="E151" s="31"/>
      <c r="F151" s="31"/>
      <c r="G151" s="31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256"/>
      <c r="AC151" s="256"/>
      <c r="AD151" s="31"/>
      <c r="AE151" s="31"/>
      <c r="AF151" s="31"/>
    </row>
    <row r="152" spans="2:32">
      <c r="B152" s="31"/>
      <c r="C152" s="31"/>
      <c r="D152" s="31"/>
      <c r="E152" s="31"/>
      <c r="F152" s="31"/>
      <c r="G152" s="31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256"/>
      <c r="AC152" s="256"/>
      <c r="AD152" s="31"/>
      <c r="AE152" s="31"/>
      <c r="AF152" s="31"/>
    </row>
    <row r="153" spans="2:32">
      <c r="B153" s="31"/>
      <c r="C153" s="31"/>
      <c r="D153" s="31"/>
      <c r="E153" s="31"/>
      <c r="F153" s="31"/>
      <c r="G153" s="31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256"/>
      <c r="AC153" s="256"/>
      <c r="AD153" s="31"/>
      <c r="AE153" s="31"/>
      <c r="AF153" s="31"/>
    </row>
    <row r="154" spans="2:32">
      <c r="B154" s="31"/>
      <c r="C154" s="31"/>
      <c r="D154" s="31"/>
      <c r="E154" s="31"/>
      <c r="F154" s="31"/>
      <c r="G154" s="31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256"/>
      <c r="AC154" s="256"/>
      <c r="AD154" s="31"/>
      <c r="AE154" s="31"/>
      <c r="AF154" s="31"/>
    </row>
    <row r="155" spans="2:32">
      <c r="B155" s="31"/>
      <c r="C155" s="31"/>
      <c r="D155" s="31"/>
      <c r="E155" s="31"/>
      <c r="F155" s="31"/>
      <c r="G155" s="31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256"/>
      <c r="AC155" s="256"/>
      <c r="AD155" s="31"/>
      <c r="AE155" s="31"/>
      <c r="AF155" s="31"/>
    </row>
    <row r="156" spans="2:32">
      <c r="B156" s="31"/>
      <c r="C156" s="31"/>
      <c r="D156" s="31"/>
      <c r="E156" s="31"/>
      <c r="F156" s="31"/>
      <c r="G156" s="31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256"/>
      <c r="AC156" s="256"/>
      <c r="AD156" s="31"/>
      <c r="AE156" s="31"/>
      <c r="AF156" s="31"/>
    </row>
    <row r="157" spans="2:32">
      <c r="B157" s="31"/>
      <c r="C157" s="31"/>
      <c r="D157" s="31"/>
      <c r="E157" s="31"/>
      <c r="F157" s="31"/>
      <c r="G157" s="31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256"/>
      <c r="AC157" s="256"/>
      <c r="AD157" s="31"/>
      <c r="AE157" s="31"/>
      <c r="AF157" s="31"/>
    </row>
    <row r="158" spans="2:32">
      <c r="B158" s="31"/>
      <c r="C158" s="31"/>
      <c r="D158" s="31"/>
      <c r="E158" s="31"/>
      <c r="F158" s="31"/>
      <c r="G158" s="31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256"/>
      <c r="AC158" s="256"/>
      <c r="AD158" s="31"/>
      <c r="AE158" s="31"/>
      <c r="AF158" s="31"/>
    </row>
    <row r="159" spans="2:32">
      <c r="B159" s="31"/>
      <c r="C159" s="31"/>
      <c r="D159" s="31"/>
      <c r="E159" s="31"/>
      <c r="F159" s="31"/>
      <c r="G159" s="31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256"/>
      <c r="AC159" s="256"/>
      <c r="AD159" s="31"/>
      <c r="AE159" s="31"/>
      <c r="AF159" s="31"/>
    </row>
    <row r="160" spans="2:32">
      <c r="B160" s="31"/>
      <c r="C160" s="31"/>
      <c r="D160" s="31"/>
      <c r="E160" s="31"/>
      <c r="F160" s="31"/>
      <c r="G160" s="31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256"/>
      <c r="AC160" s="256"/>
      <c r="AD160" s="31"/>
      <c r="AE160" s="31"/>
      <c r="AF160" s="31"/>
    </row>
    <row r="161" spans="2:32">
      <c r="B161" s="31"/>
      <c r="C161" s="31"/>
      <c r="D161" s="31"/>
      <c r="E161" s="31"/>
      <c r="F161" s="31"/>
      <c r="G161" s="31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56"/>
      <c r="AC161" s="256"/>
      <c r="AD161" s="31"/>
      <c r="AE161" s="31"/>
      <c r="AF161" s="31"/>
    </row>
    <row r="162" spans="2:32">
      <c r="B162" s="31"/>
      <c r="C162" s="31"/>
      <c r="D162" s="31"/>
      <c r="E162" s="31"/>
      <c r="F162" s="31"/>
      <c r="G162" s="31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256"/>
      <c r="AC162" s="256"/>
      <c r="AD162" s="31"/>
      <c r="AE162" s="31"/>
      <c r="AF162" s="31"/>
    </row>
    <row r="163" spans="2:32">
      <c r="B163" s="31"/>
      <c r="C163" s="31"/>
      <c r="D163" s="31"/>
      <c r="E163" s="31"/>
      <c r="F163" s="31"/>
      <c r="G163" s="31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256"/>
      <c r="AC163" s="256"/>
      <c r="AD163" s="31"/>
      <c r="AE163" s="31"/>
      <c r="AF163" s="31"/>
    </row>
    <row r="164" spans="2:32">
      <c r="B164" s="31"/>
      <c r="C164" s="31"/>
      <c r="D164" s="31"/>
      <c r="E164" s="31"/>
      <c r="F164" s="31"/>
      <c r="G164" s="31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256"/>
      <c r="AC164" s="256"/>
      <c r="AD164" s="31"/>
      <c r="AE164" s="31"/>
      <c r="AF164" s="31"/>
    </row>
    <row r="165" spans="2:32">
      <c r="B165" s="31"/>
      <c r="C165" s="31"/>
      <c r="D165" s="31"/>
      <c r="E165" s="31"/>
      <c r="F165" s="31"/>
      <c r="G165" s="31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256"/>
      <c r="AC165" s="256"/>
      <c r="AD165" s="31"/>
      <c r="AE165" s="31"/>
      <c r="AF165" s="31"/>
    </row>
    <row r="166" spans="2:32">
      <c r="B166" s="31"/>
      <c r="C166" s="31"/>
      <c r="D166" s="31"/>
      <c r="E166" s="31"/>
      <c r="F166" s="31"/>
      <c r="G166" s="31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256"/>
      <c r="AC166" s="256"/>
      <c r="AD166" s="31"/>
      <c r="AE166" s="31"/>
      <c r="AF166" s="31"/>
    </row>
    <row r="167" spans="2:32">
      <c r="B167" s="31"/>
      <c r="C167" s="31"/>
      <c r="D167" s="31"/>
      <c r="E167" s="31"/>
      <c r="F167" s="31"/>
      <c r="G167" s="31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256"/>
      <c r="AC167" s="256"/>
      <c r="AD167" s="31"/>
      <c r="AE167" s="31"/>
      <c r="AF167" s="31"/>
    </row>
    <row r="168" spans="2:32">
      <c r="B168" s="31"/>
      <c r="C168" s="31"/>
      <c r="D168" s="31"/>
      <c r="E168" s="31"/>
      <c r="F168" s="31"/>
      <c r="G168" s="31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256"/>
      <c r="AC168" s="256"/>
      <c r="AD168" s="31"/>
      <c r="AE168" s="31"/>
      <c r="AF168" s="31"/>
    </row>
    <row r="169" spans="2:32">
      <c r="B169" s="31"/>
      <c r="C169" s="31"/>
      <c r="D169" s="31"/>
      <c r="E169" s="31"/>
      <c r="F169" s="31"/>
      <c r="G169" s="31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256"/>
      <c r="AC169" s="256"/>
      <c r="AD169" s="31"/>
      <c r="AE169" s="31"/>
      <c r="AF169" s="31"/>
    </row>
    <row r="170" spans="2:32">
      <c r="B170" s="31"/>
      <c r="C170" s="31"/>
      <c r="D170" s="31"/>
      <c r="E170" s="31"/>
      <c r="F170" s="31"/>
      <c r="G170" s="31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256"/>
      <c r="AC170" s="256"/>
      <c r="AD170" s="31"/>
      <c r="AE170" s="31"/>
      <c r="AF170" s="31"/>
    </row>
    <row r="171" spans="2:32">
      <c r="B171" s="31"/>
      <c r="C171" s="31"/>
      <c r="D171" s="31"/>
      <c r="E171" s="31"/>
      <c r="F171" s="31"/>
      <c r="G171" s="31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256"/>
      <c r="AC171" s="256"/>
      <c r="AD171" s="31"/>
      <c r="AE171" s="31"/>
      <c r="AF171" s="31"/>
    </row>
    <row r="172" spans="2:32">
      <c r="B172" s="31"/>
      <c r="C172" s="31"/>
      <c r="D172" s="31"/>
      <c r="E172" s="31"/>
      <c r="F172" s="31"/>
      <c r="G172" s="31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256"/>
      <c r="AC172" s="256"/>
      <c r="AD172" s="31"/>
      <c r="AE172" s="31"/>
      <c r="AF172" s="31"/>
    </row>
    <row r="173" spans="2:32">
      <c r="B173" s="31"/>
      <c r="C173" s="31"/>
      <c r="D173" s="31"/>
      <c r="E173" s="31"/>
      <c r="F173" s="31"/>
      <c r="G173" s="31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256"/>
      <c r="AC173" s="256"/>
      <c r="AD173" s="31"/>
      <c r="AE173" s="31"/>
      <c r="AF173" s="31"/>
    </row>
    <row r="174" spans="2:32">
      <c r="B174" s="31"/>
      <c r="C174" s="31"/>
      <c r="D174" s="31"/>
      <c r="E174" s="31"/>
      <c r="F174" s="31"/>
      <c r="G174" s="31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256"/>
      <c r="AC174" s="256"/>
      <c r="AD174" s="31"/>
      <c r="AE174" s="31"/>
      <c r="AF174" s="31"/>
    </row>
    <row r="175" spans="2:32">
      <c r="B175" s="31"/>
      <c r="C175" s="31"/>
      <c r="D175" s="31"/>
      <c r="E175" s="31"/>
      <c r="F175" s="31"/>
      <c r="G175" s="31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256"/>
      <c r="AC175" s="256"/>
      <c r="AD175" s="31"/>
      <c r="AE175" s="31"/>
      <c r="AF175" s="31"/>
    </row>
    <row r="176" spans="2:32">
      <c r="B176" s="31"/>
      <c r="C176" s="31"/>
      <c r="D176" s="31"/>
      <c r="E176" s="31"/>
      <c r="F176" s="31"/>
      <c r="G176" s="31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256"/>
      <c r="AC176" s="256"/>
      <c r="AD176" s="31"/>
      <c r="AE176" s="31"/>
      <c r="AF176" s="31"/>
    </row>
    <row r="177" spans="2:32">
      <c r="B177" s="31"/>
      <c r="C177" s="31"/>
      <c r="D177" s="31"/>
      <c r="E177" s="31"/>
      <c r="F177" s="31"/>
      <c r="G177" s="31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256"/>
      <c r="AC177" s="256"/>
      <c r="AD177" s="31"/>
      <c r="AE177" s="31"/>
      <c r="AF177" s="31"/>
    </row>
    <row r="178" spans="2:32">
      <c r="B178" s="31"/>
      <c r="C178" s="31"/>
      <c r="D178" s="31"/>
      <c r="E178" s="31"/>
      <c r="F178" s="31"/>
      <c r="G178" s="31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256"/>
      <c r="AC178" s="256"/>
      <c r="AD178" s="31"/>
      <c r="AE178" s="31"/>
      <c r="AF178" s="31"/>
    </row>
    <row r="179" spans="2:32">
      <c r="B179" s="31"/>
      <c r="C179" s="31"/>
      <c r="D179" s="31"/>
      <c r="E179" s="31"/>
      <c r="F179" s="31"/>
      <c r="G179" s="31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256"/>
      <c r="AC179" s="256"/>
      <c r="AD179" s="31"/>
      <c r="AE179" s="31"/>
      <c r="AF179" s="31"/>
    </row>
    <row r="180" spans="2:32">
      <c r="B180" s="31"/>
      <c r="C180" s="31"/>
      <c r="D180" s="31"/>
      <c r="E180" s="31"/>
      <c r="F180" s="31"/>
      <c r="G180" s="31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256"/>
      <c r="AC180" s="256"/>
      <c r="AD180" s="31"/>
      <c r="AE180" s="31"/>
      <c r="AF180" s="31"/>
    </row>
    <row r="181" spans="2:32">
      <c r="B181" s="31"/>
      <c r="C181" s="31"/>
      <c r="D181" s="31"/>
      <c r="E181" s="31"/>
      <c r="F181" s="31"/>
      <c r="G181" s="31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256"/>
      <c r="AC181" s="256"/>
      <c r="AD181" s="31"/>
      <c r="AE181" s="31"/>
      <c r="AF181" s="31"/>
    </row>
    <row r="182" spans="2:32">
      <c r="B182" s="31"/>
      <c r="C182" s="31"/>
      <c r="D182" s="31"/>
      <c r="E182" s="31"/>
      <c r="F182" s="31"/>
      <c r="G182" s="31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256"/>
      <c r="AC182" s="256"/>
      <c r="AD182" s="31"/>
      <c r="AE182" s="31"/>
      <c r="AF182" s="31"/>
    </row>
    <row r="183" spans="2:32">
      <c r="B183" s="31"/>
      <c r="C183" s="31"/>
      <c r="D183" s="31"/>
      <c r="E183" s="31"/>
      <c r="F183" s="31"/>
      <c r="G183" s="31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256"/>
      <c r="AC183" s="256"/>
      <c r="AD183" s="31"/>
      <c r="AE183" s="31"/>
      <c r="AF183" s="31"/>
    </row>
    <row r="184" spans="2:32">
      <c r="B184" s="31"/>
      <c r="C184" s="31"/>
      <c r="D184" s="31"/>
      <c r="E184" s="31"/>
      <c r="F184" s="31"/>
      <c r="G184" s="31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256"/>
      <c r="AC184" s="256"/>
      <c r="AD184" s="31"/>
      <c r="AE184" s="31"/>
      <c r="AF184" s="31"/>
    </row>
    <row r="185" spans="2:32">
      <c r="B185" s="31"/>
      <c r="C185" s="31"/>
      <c r="D185" s="31"/>
      <c r="E185" s="31"/>
      <c r="F185" s="31"/>
      <c r="G185" s="31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256"/>
      <c r="AC185" s="256"/>
      <c r="AD185" s="31"/>
      <c r="AE185" s="31"/>
      <c r="AF185" s="31"/>
    </row>
    <row r="186" spans="2:32">
      <c r="B186" s="31"/>
      <c r="C186" s="31"/>
      <c r="D186" s="31"/>
      <c r="E186" s="31"/>
      <c r="F186" s="31"/>
      <c r="G186" s="31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256"/>
      <c r="AC186" s="256"/>
      <c r="AD186" s="31"/>
      <c r="AE186" s="31"/>
      <c r="AF186" s="31"/>
    </row>
    <row r="187" spans="2:32">
      <c r="B187" s="31"/>
      <c r="C187" s="31"/>
      <c r="D187" s="31"/>
      <c r="E187" s="31"/>
      <c r="F187" s="31"/>
      <c r="G187" s="31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256"/>
      <c r="AC187" s="256"/>
      <c r="AD187" s="31"/>
      <c r="AE187" s="31"/>
      <c r="AF187" s="31"/>
    </row>
    <row r="188" spans="2:32">
      <c r="B188" s="31"/>
      <c r="C188" s="31"/>
      <c r="D188" s="31"/>
      <c r="E188" s="31"/>
      <c r="F188" s="31"/>
      <c r="G188" s="31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256"/>
      <c r="AC188" s="256"/>
      <c r="AD188" s="31"/>
      <c r="AE188" s="31"/>
      <c r="AF188" s="31"/>
    </row>
    <row r="189" spans="2:32">
      <c r="B189" s="31"/>
      <c r="C189" s="31"/>
      <c r="D189" s="31"/>
      <c r="E189" s="31"/>
      <c r="F189" s="31"/>
      <c r="G189" s="31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256"/>
      <c r="AC189" s="256"/>
      <c r="AD189" s="31"/>
      <c r="AE189" s="31"/>
      <c r="AF189" s="31"/>
    </row>
    <row r="190" spans="2:32">
      <c r="B190" s="31"/>
      <c r="C190" s="31"/>
      <c r="D190" s="31"/>
      <c r="E190" s="31"/>
      <c r="F190" s="31"/>
      <c r="G190" s="31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256"/>
      <c r="AC190" s="256"/>
      <c r="AD190" s="31"/>
      <c r="AE190" s="31"/>
      <c r="AF190" s="31"/>
    </row>
    <row r="191" spans="2:32">
      <c r="B191" s="31"/>
      <c r="C191" s="31"/>
      <c r="D191" s="31"/>
      <c r="E191" s="31"/>
      <c r="F191" s="31"/>
      <c r="G191" s="31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256"/>
      <c r="AC191" s="256"/>
      <c r="AD191" s="31"/>
      <c r="AE191" s="31"/>
      <c r="AF191" s="31"/>
    </row>
    <row r="192" spans="2:32">
      <c r="B192" s="31"/>
      <c r="C192" s="31"/>
      <c r="D192" s="31"/>
      <c r="E192" s="31"/>
      <c r="F192" s="31"/>
      <c r="G192" s="31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256"/>
      <c r="AC192" s="256"/>
      <c r="AD192" s="31"/>
      <c r="AE192" s="31"/>
      <c r="AF192" s="31"/>
    </row>
    <row r="193" spans="2:32">
      <c r="B193" s="31"/>
      <c r="C193" s="31"/>
      <c r="D193" s="31"/>
      <c r="E193" s="31"/>
      <c r="F193" s="31"/>
      <c r="G193" s="31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256"/>
      <c r="AC193" s="256"/>
      <c r="AD193" s="31"/>
      <c r="AE193" s="31"/>
      <c r="AF193" s="31"/>
    </row>
    <row r="194" spans="2:32">
      <c r="B194" s="31"/>
      <c r="C194" s="31"/>
      <c r="D194" s="31"/>
      <c r="E194" s="31"/>
      <c r="F194" s="31"/>
      <c r="G194" s="31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256"/>
      <c r="AC194" s="256"/>
      <c r="AD194" s="31"/>
      <c r="AE194" s="31"/>
      <c r="AF194" s="31"/>
    </row>
    <row r="195" spans="2:32">
      <c r="B195" s="31"/>
      <c r="C195" s="31"/>
      <c r="D195" s="31"/>
      <c r="E195" s="31"/>
      <c r="F195" s="31"/>
      <c r="G195" s="31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256"/>
      <c r="AC195" s="256"/>
      <c r="AD195" s="31"/>
      <c r="AE195" s="31"/>
      <c r="AF195" s="31"/>
    </row>
    <row r="196" spans="2:32">
      <c r="B196" s="31"/>
      <c r="C196" s="31"/>
      <c r="D196" s="31"/>
      <c r="E196" s="31"/>
      <c r="F196" s="31"/>
      <c r="G196" s="31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256"/>
      <c r="AC196" s="256"/>
      <c r="AD196" s="31"/>
      <c r="AE196" s="31"/>
      <c r="AF196" s="31"/>
    </row>
    <row r="197" spans="2:32">
      <c r="B197" s="31"/>
      <c r="C197" s="31"/>
      <c r="D197" s="31"/>
      <c r="E197" s="31"/>
      <c r="F197" s="31"/>
      <c r="G197" s="31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256"/>
      <c r="AC197" s="256"/>
      <c r="AD197" s="31"/>
      <c r="AE197" s="31"/>
      <c r="AF197" s="31"/>
    </row>
    <row r="198" spans="2:32">
      <c r="B198" s="31"/>
      <c r="C198" s="31"/>
      <c r="D198" s="31"/>
      <c r="E198" s="31"/>
      <c r="F198" s="31"/>
      <c r="G198" s="31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256"/>
      <c r="AC198" s="256"/>
      <c r="AD198" s="31"/>
      <c r="AE198" s="31"/>
      <c r="AF198" s="31"/>
    </row>
    <row r="199" spans="2:32">
      <c r="B199" s="31"/>
      <c r="C199" s="31"/>
      <c r="D199" s="31"/>
      <c r="E199" s="31"/>
      <c r="F199" s="31"/>
      <c r="G199" s="31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256"/>
      <c r="AC199" s="256"/>
      <c r="AD199" s="31"/>
      <c r="AE199" s="31"/>
      <c r="AF199" s="31"/>
    </row>
    <row r="200" spans="2:32">
      <c r="B200" s="31"/>
      <c r="C200" s="31"/>
      <c r="D200" s="31"/>
      <c r="E200" s="31"/>
      <c r="F200" s="31"/>
      <c r="G200" s="31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256"/>
      <c r="AC200" s="256"/>
      <c r="AD200" s="31"/>
      <c r="AE200" s="31"/>
      <c r="AF200" s="31"/>
    </row>
    <row r="201" spans="2:32">
      <c r="B201" s="31"/>
      <c r="C201" s="31"/>
      <c r="D201" s="31"/>
      <c r="E201" s="31"/>
      <c r="F201" s="31"/>
      <c r="G201" s="31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256"/>
      <c r="AC201" s="256"/>
      <c r="AD201" s="31"/>
      <c r="AE201" s="31"/>
      <c r="AF201" s="31"/>
    </row>
    <row r="202" spans="2:32">
      <c r="B202" s="31"/>
      <c r="C202" s="31"/>
      <c r="D202" s="31"/>
      <c r="E202" s="31"/>
      <c r="F202" s="31"/>
      <c r="G202" s="31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256"/>
      <c r="AC202" s="256"/>
      <c r="AD202" s="31"/>
      <c r="AE202" s="31"/>
      <c r="AF202" s="31"/>
    </row>
    <row r="203" spans="2:32">
      <c r="B203" s="31"/>
      <c r="C203" s="31"/>
      <c r="D203" s="31"/>
      <c r="E203" s="31"/>
      <c r="F203" s="31"/>
      <c r="G203" s="31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256"/>
      <c r="AC203" s="256"/>
      <c r="AD203" s="31"/>
      <c r="AE203" s="31"/>
      <c r="AF203" s="31"/>
    </row>
    <row r="204" spans="2:32">
      <c r="B204" s="31"/>
      <c r="C204" s="31"/>
      <c r="D204" s="31"/>
      <c r="E204" s="31"/>
      <c r="F204" s="31"/>
      <c r="G204" s="31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256"/>
      <c r="AC204" s="256"/>
      <c r="AD204" s="31"/>
      <c r="AE204" s="31"/>
      <c r="AF204" s="31"/>
    </row>
    <row r="205" spans="2:32">
      <c r="B205" s="31"/>
      <c r="C205" s="31"/>
      <c r="D205" s="31"/>
      <c r="E205" s="31"/>
      <c r="F205" s="31"/>
      <c r="G205" s="31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256"/>
      <c r="AC205" s="256"/>
      <c r="AD205" s="31"/>
      <c r="AE205" s="31"/>
      <c r="AF205" s="31"/>
    </row>
    <row r="206" spans="2:32">
      <c r="B206" s="31"/>
      <c r="C206" s="31"/>
      <c r="D206" s="31"/>
      <c r="E206" s="31"/>
      <c r="F206" s="31"/>
      <c r="G206" s="31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256"/>
      <c r="AC206" s="256"/>
      <c r="AD206" s="31"/>
      <c r="AE206" s="31"/>
      <c r="AF206" s="31"/>
    </row>
    <row r="207" spans="2:32">
      <c r="B207" s="31"/>
      <c r="C207" s="31"/>
      <c r="D207" s="31"/>
      <c r="E207" s="31"/>
      <c r="F207" s="31"/>
      <c r="G207" s="31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2:32">
      <c r="B208" s="31"/>
      <c r="C208" s="31"/>
      <c r="D208" s="31"/>
      <c r="E208" s="31"/>
      <c r="F208" s="31"/>
      <c r="G208" s="31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  <row r="209" spans="2:17">
      <c r="B209" s="31"/>
      <c r="C209" s="31"/>
      <c r="D209" s="31"/>
      <c r="E209" s="31"/>
      <c r="F209" s="31"/>
      <c r="G209" s="31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2:17">
      <c r="B210" s="31"/>
      <c r="C210" s="31"/>
      <c r="D210" s="31"/>
      <c r="E210" s="31"/>
      <c r="F210" s="31"/>
      <c r="G210" s="31"/>
      <c r="H210" s="32"/>
      <c r="I210" s="32"/>
      <c r="J210" s="32"/>
      <c r="K210" s="32"/>
      <c r="L210" s="32"/>
      <c r="M210" s="32"/>
      <c r="N210" s="32"/>
      <c r="O210" s="32"/>
      <c r="P210" s="32"/>
      <c r="Q210" s="32"/>
    </row>
    <row r="211" spans="2:17">
      <c r="B211" s="31"/>
      <c r="C211" s="31"/>
      <c r="D211" s="31"/>
      <c r="E211" s="31"/>
      <c r="F211" s="31"/>
      <c r="G211" s="31"/>
      <c r="H211" s="32"/>
      <c r="I211" s="32"/>
      <c r="J211" s="32"/>
      <c r="K211" s="32"/>
      <c r="L211" s="32"/>
      <c r="M211" s="32"/>
      <c r="N211" s="32"/>
      <c r="O211" s="32"/>
      <c r="P211" s="32"/>
      <c r="Q211" s="32"/>
    </row>
    <row r="212" spans="2:17">
      <c r="B212" s="31"/>
      <c r="C212" s="31"/>
      <c r="D212" s="31"/>
      <c r="E212" s="31"/>
      <c r="F212" s="31"/>
      <c r="G212" s="31"/>
      <c r="H212" s="32"/>
      <c r="I212" s="32"/>
      <c r="J212" s="32"/>
      <c r="K212" s="32"/>
      <c r="L212" s="32"/>
      <c r="M212" s="32"/>
      <c r="N212" s="32"/>
      <c r="O212" s="32"/>
      <c r="P212" s="32"/>
      <c r="Q212" s="32"/>
    </row>
    <row r="213" spans="2:17">
      <c r="B213" s="31"/>
      <c r="C213" s="31"/>
      <c r="D213" s="31"/>
      <c r="E213" s="31"/>
      <c r="F213" s="31"/>
      <c r="G213" s="31"/>
      <c r="H213" s="32"/>
      <c r="I213" s="32"/>
      <c r="J213" s="32"/>
      <c r="K213" s="32"/>
      <c r="L213" s="32"/>
      <c r="M213" s="32"/>
      <c r="N213" s="32"/>
      <c r="O213" s="32"/>
      <c r="P213" s="32"/>
      <c r="Q213" s="32"/>
    </row>
    <row r="214" spans="2:17">
      <c r="B214" s="31"/>
      <c r="C214" s="31"/>
      <c r="D214" s="31"/>
      <c r="E214" s="31"/>
      <c r="F214" s="31"/>
      <c r="G214" s="31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2:17">
      <c r="B215" s="31"/>
      <c r="C215" s="31"/>
      <c r="D215" s="31"/>
      <c r="E215" s="31"/>
      <c r="F215" s="31"/>
      <c r="G215" s="31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2:17">
      <c r="B216" s="31"/>
      <c r="C216" s="31"/>
      <c r="D216" s="31"/>
      <c r="E216" s="31"/>
      <c r="F216" s="31"/>
      <c r="G216" s="31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2:17">
      <c r="B217" s="31"/>
      <c r="C217" s="31"/>
      <c r="D217" s="31"/>
      <c r="E217" s="31"/>
      <c r="F217" s="31"/>
      <c r="G217" s="31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2:17">
      <c r="B218" s="31"/>
      <c r="C218" s="31"/>
      <c r="D218" s="31"/>
      <c r="E218" s="31"/>
      <c r="F218" s="31"/>
      <c r="G218" s="31"/>
      <c r="H218" s="32"/>
      <c r="I218" s="32"/>
      <c r="J218" s="32"/>
      <c r="K218" s="32"/>
      <c r="L218" s="32"/>
      <c r="M218" s="32"/>
      <c r="N218" s="32"/>
      <c r="O218" s="32"/>
      <c r="P218" s="32"/>
      <c r="Q218" s="32"/>
    </row>
    <row r="219" spans="2:17">
      <c r="B219" s="31"/>
      <c r="C219" s="31"/>
      <c r="D219" s="31"/>
      <c r="E219" s="31"/>
      <c r="F219" s="31"/>
      <c r="G219" s="31"/>
      <c r="H219" s="32"/>
      <c r="I219" s="32"/>
      <c r="J219" s="32"/>
      <c r="K219" s="32"/>
      <c r="L219" s="32"/>
      <c r="M219" s="32"/>
      <c r="N219" s="32"/>
      <c r="O219" s="32"/>
      <c r="P219" s="32"/>
      <c r="Q219" s="32"/>
    </row>
    <row r="220" spans="2:17">
      <c r="B220" s="31"/>
      <c r="C220" s="31"/>
      <c r="D220" s="31"/>
      <c r="E220" s="31"/>
      <c r="F220" s="31"/>
      <c r="G220" s="31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2:17">
      <c r="B221" s="31"/>
      <c r="C221" s="31"/>
      <c r="D221" s="31"/>
      <c r="E221" s="31"/>
      <c r="F221" s="31"/>
      <c r="G221" s="31"/>
      <c r="H221" s="32"/>
      <c r="I221" s="32"/>
      <c r="J221" s="32"/>
      <c r="K221" s="32"/>
      <c r="L221" s="32"/>
      <c r="M221" s="32"/>
      <c r="N221" s="32"/>
      <c r="O221" s="32"/>
      <c r="P221" s="32"/>
      <c r="Q221" s="32"/>
    </row>
    <row r="222" spans="2:17">
      <c r="B222" s="31"/>
      <c r="C222" s="31"/>
      <c r="D222" s="31"/>
      <c r="E222" s="31"/>
      <c r="F222" s="31"/>
      <c r="G222" s="31"/>
      <c r="H222" s="32"/>
      <c r="I222" s="32"/>
      <c r="J222" s="32"/>
      <c r="K222" s="32"/>
      <c r="L222" s="32"/>
      <c r="M222" s="32"/>
      <c r="N222" s="32"/>
      <c r="O222" s="32"/>
      <c r="P222" s="32"/>
      <c r="Q222" s="32"/>
    </row>
    <row r="223" spans="2:17">
      <c r="B223" s="31"/>
      <c r="C223" s="31"/>
      <c r="D223" s="31"/>
      <c r="E223" s="31"/>
      <c r="F223" s="31"/>
      <c r="G223" s="31"/>
      <c r="H223" s="32"/>
      <c r="I223" s="32"/>
      <c r="J223" s="32"/>
      <c r="K223" s="32"/>
      <c r="L223" s="32"/>
      <c r="M223" s="32"/>
      <c r="N223" s="32"/>
      <c r="O223" s="32"/>
      <c r="P223" s="32"/>
      <c r="Q223" s="32"/>
    </row>
    <row r="224" spans="2:17">
      <c r="B224" s="31"/>
      <c r="C224" s="31"/>
      <c r="D224" s="31"/>
      <c r="E224" s="31"/>
      <c r="F224" s="31"/>
      <c r="G224" s="31"/>
      <c r="H224" s="32"/>
      <c r="I224" s="32"/>
      <c r="J224" s="32"/>
      <c r="K224" s="32"/>
      <c r="L224" s="32"/>
      <c r="M224" s="32"/>
      <c r="N224" s="32"/>
      <c r="O224" s="32"/>
      <c r="P224" s="32"/>
      <c r="Q224" s="32"/>
    </row>
    <row r="225" spans="2:17">
      <c r="B225" s="31"/>
      <c r="C225" s="31"/>
      <c r="D225" s="31"/>
      <c r="E225" s="31"/>
      <c r="F225" s="31"/>
      <c r="G225" s="31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2:17">
      <c r="B226" s="31"/>
      <c r="C226" s="31"/>
      <c r="D226" s="31"/>
      <c r="E226" s="31"/>
      <c r="F226" s="31"/>
      <c r="G226" s="31"/>
      <c r="H226" s="32"/>
      <c r="I226" s="32"/>
      <c r="J226" s="32"/>
      <c r="K226" s="32"/>
      <c r="L226" s="32"/>
      <c r="M226" s="32"/>
      <c r="N226" s="32"/>
      <c r="O226" s="32"/>
      <c r="P226" s="32"/>
      <c r="Q226" s="32"/>
    </row>
    <row r="227" spans="2:17">
      <c r="B227" s="31"/>
      <c r="C227" s="31"/>
      <c r="D227" s="31"/>
      <c r="E227" s="31"/>
      <c r="F227" s="31"/>
      <c r="G227" s="31"/>
      <c r="H227" s="32"/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2:17">
      <c r="B228" s="31"/>
      <c r="C228" s="31"/>
      <c r="D228" s="31"/>
      <c r="E228" s="31"/>
      <c r="F228" s="31"/>
      <c r="G228" s="31"/>
      <c r="H228" s="32"/>
      <c r="I228" s="32"/>
      <c r="J228" s="32"/>
      <c r="K228" s="32"/>
      <c r="L228" s="32"/>
      <c r="M228" s="32"/>
      <c r="N228" s="32"/>
      <c r="O228" s="32"/>
      <c r="P228" s="32"/>
      <c r="Q228" s="32"/>
    </row>
    <row r="229" spans="2:17">
      <c r="B229" s="31"/>
      <c r="C229" s="31"/>
      <c r="D229" s="31"/>
      <c r="E229" s="31"/>
      <c r="F229" s="31"/>
      <c r="G229" s="31"/>
      <c r="H229" s="32"/>
      <c r="I229" s="32"/>
      <c r="J229" s="32"/>
      <c r="K229" s="32"/>
      <c r="L229" s="32"/>
      <c r="M229" s="32"/>
      <c r="N229" s="32"/>
      <c r="O229" s="32"/>
      <c r="P229" s="32"/>
      <c r="Q229" s="32"/>
    </row>
    <row r="230" spans="2:17">
      <c r="B230" s="31"/>
      <c r="C230" s="31"/>
      <c r="D230" s="31"/>
      <c r="E230" s="31"/>
      <c r="F230" s="31"/>
      <c r="G230" s="31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2:17">
      <c r="B231" s="31"/>
      <c r="C231" s="31"/>
      <c r="D231" s="31"/>
      <c r="E231" s="31"/>
      <c r="F231" s="31"/>
      <c r="G231" s="31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2:17">
      <c r="B232" s="31"/>
      <c r="C232" s="31"/>
      <c r="D232" s="31"/>
      <c r="E232" s="31"/>
      <c r="F232" s="31"/>
      <c r="G232" s="31"/>
      <c r="H232" s="32"/>
      <c r="I232" s="32"/>
      <c r="J232" s="32"/>
      <c r="K232" s="32"/>
      <c r="L232" s="32"/>
      <c r="M232" s="32"/>
      <c r="N232" s="32"/>
      <c r="O232" s="32"/>
      <c r="P232" s="32"/>
      <c r="Q232" s="32"/>
    </row>
    <row r="233" spans="2:17">
      <c r="B233" s="31"/>
      <c r="C233" s="31"/>
      <c r="D233" s="31"/>
      <c r="E233" s="31"/>
      <c r="F233" s="31"/>
      <c r="G233" s="31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2:17">
      <c r="B234" s="31"/>
      <c r="C234" s="31"/>
      <c r="D234" s="31"/>
      <c r="E234" s="31"/>
      <c r="F234" s="31"/>
      <c r="G234" s="31"/>
      <c r="H234" s="32"/>
      <c r="I234" s="32"/>
      <c r="J234" s="32"/>
      <c r="K234" s="32"/>
      <c r="L234" s="32"/>
      <c r="M234" s="32"/>
      <c r="N234" s="32"/>
      <c r="O234" s="32"/>
      <c r="P234" s="32"/>
      <c r="Q234" s="32"/>
    </row>
    <row r="235" spans="2:17">
      <c r="B235" s="31"/>
      <c r="C235" s="31"/>
      <c r="D235" s="31"/>
      <c r="E235" s="31"/>
      <c r="F235" s="31"/>
      <c r="G235" s="31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2:17">
      <c r="B236" s="31"/>
      <c r="C236" s="31"/>
      <c r="D236" s="31"/>
      <c r="E236" s="31"/>
      <c r="F236" s="31"/>
      <c r="G236" s="31"/>
      <c r="H236" s="32"/>
      <c r="I236" s="32"/>
      <c r="J236" s="32"/>
      <c r="K236" s="32"/>
      <c r="L236" s="32"/>
      <c r="M236" s="32"/>
      <c r="N236" s="32"/>
      <c r="O236" s="32"/>
      <c r="P236" s="32"/>
      <c r="Q236" s="32"/>
    </row>
    <row r="237" spans="2:17">
      <c r="B237" s="31"/>
      <c r="C237" s="31"/>
      <c r="D237" s="31"/>
      <c r="E237" s="31"/>
      <c r="F237" s="31"/>
      <c r="G237" s="31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2:17">
      <c r="B238" s="31"/>
      <c r="C238" s="31"/>
      <c r="D238" s="31"/>
      <c r="E238" s="31"/>
      <c r="F238" s="31"/>
      <c r="G238" s="31"/>
      <c r="H238" s="32"/>
      <c r="I238" s="32"/>
      <c r="J238" s="32"/>
      <c r="K238" s="32"/>
      <c r="L238" s="32"/>
      <c r="M238" s="32"/>
      <c r="N238" s="32"/>
      <c r="O238" s="32"/>
      <c r="P238" s="32"/>
      <c r="Q238" s="32"/>
    </row>
    <row r="239" spans="2:17">
      <c r="B239" s="31"/>
      <c r="C239" s="31"/>
      <c r="D239" s="31"/>
      <c r="E239" s="31"/>
      <c r="F239" s="31"/>
      <c r="G239" s="31"/>
      <c r="H239" s="32"/>
      <c r="I239" s="32"/>
      <c r="J239" s="32"/>
      <c r="K239" s="32"/>
      <c r="L239" s="32"/>
      <c r="M239" s="32"/>
      <c r="N239" s="32"/>
      <c r="O239" s="32"/>
      <c r="P239" s="32"/>
      <c r="Q239" s="32"/>
    </row>
    <row r="240" spans="2:17">
      <c r="B240" s="31"/>
      <c r="C240" s="31"/>
      <c r="D240" s="31"/>
      <c r="E240" s="31"/>
      <c r="F240" s="31"/>
      <c r="G240" s="31"/>
      <c r="H240" s="32"/>
      <c r="I240" s="32"/>
      <c r="J240" s="32"/>
      <c r="K240" s="32"/>
      <c r="L240" s="32"/>
      <c r="M240" s="32"/>
      <c r="N240" s="32"/>
      <c r="O240" s="32"/>
      <c r="P240" s="32"/>
      <c r="Q240" s="32"/>
    </row>
    <row r="241" spans="2:17">
      <c r="B241" s="31"/>
      <c r="C241" s="31"/>
      <c r="D241" s="31"/>
      <c r="E241" s="31"/>
      <c r="F241" s="31"/>
      <c r="G241" s="31"/>
      <c r="H241" s="32"/>
      <c r="I241" s="32"/>
      <c r="J241" s="32"/>
      <c r="K241" s="32"/>
      <c r="L241" s="32"/>
      <c r="M241" s="32"/>
      <c r="N241" s="32"/>
      <c r="O241" s="32"/>
      <c r="P241" s="32"/>
      <c r="Q241" s="32"/>
    </row>
    <row r="242" spans="2:17">
      <c r="B242" s="31"/>
      <c r="C242" s="31"/>
      <c r="D242" s="31"/>
      <c r="E242" s="31"/>
      <c r="F242" s="31"/>
      <c r="G242" s="31"/>
      <c r="H242" s="32"/>
      <c r="I242" s="32"/>
      <c r="J242" s="32"/>
      <c r="K242" s="32"/>
      <c r="L242" s="32"/>
      <c r="M242" s="32"/>
      <c r="N242" s="32"/>
      <c r="O242" s="32"/>
      <c r="P242" s="32"/>
      <c r="Q242" s="32"/>
    </row>
    <row r="243" spans="2:17">
      <c r="B243" s="31"/>
      <c r="C243" s="31"/>
      <c r="D243" s="31"/>
      <c r="E243" s="31"/>
    </row>
    <row r="244" spans="2:17">
      <c r="B244" s="31"/>
      <c r="C244" s="31"/>
      <c r="D244" s="31"/>
      <c r="E244" s="31"/>
    </row>
    <row r="245" spans="2:17">
      <c r="B245" s="31"/>
      <c r="C245" s="31"/>
      <c r="D245" s="31"/>
      <c r="E245" s="31"/>
    </row>
    <row r="246" spans="2:17">
      <c r="B246" s="31"/>
      <c r="C246" s="31"/>
      <c r="D246" s="31"/>
      <c r="E246" s="31"/>
    </row>
    <row r="247" spans="2:17">
      <c r="B247" s="31"/>
      <c r="C247" s="31"/>
      <c r="D247" s="31"/>
      <c r="E247" s="31"/>
    </row>
    <row r="248" spans="2:17">
      <c r="B248" s="31"/>
      <c r="C248" s="31"/>
      <c r="D248" s="31"/>
      <c r="E248" s="31"/>
    </row>
    <row r="249" spans="2:17">
      <c r="B249" s="31"/>
      <c r="C249" s="31"/>
      <c r="D249" s="31"/>
      <c r="E249" s="31"/>
    </row>
    <row r="250" spans="2:17">
      <c r="B250" s="31"/>
      <c r="C250" s="31"/>
      <c r="D250" s="31"/>
      <c r="E250" s="31"/>
    </row>
    <row r="251" spans="2:17">
      <c r="B251" s="31"/>
      <c r="C251" s="31"/>
      <c r="D251" s="31"/>
      <c r="E251" s="31"/>
    </row>
    <row r="252" spans="2:17">
      <c r="B252" s="31"/>
      <c r="C252" s="31"/>
      <c r="D252" s="31"/>
      <c r="E252" s="31"/>
    </row>
    <row r="253" spans="2:17">
      <c r="B253" s="31"/>
      <c r="C253" s="31"/>
      <c r="D253" s="31"/>
      <c r="E253" s="31"/>
    </row>
    <row r="254" spans="2:17">
      <c r="B254" s="31"/>
      <c r="C254" s="31"/>
      <c r="D254" s="31"/>
      <c r="E254" s="31"/>
    </row>
    <row r="255" spans="2:17">
      <c r="B255" s="31"/>
      <c r="C255" s="31"/>
      <c r="D255" s="31"/>
      <c r="E255" s="31"/>
    </row>
    <row r="256" spans="2:17">
      <c r="B256" s="31"/>
      <c r="C256" s="31"/>
      <c r="D256" s="31"/>
      <c r="E256" s="31"/>
    </row>
    <row r="257" spans="2:5">
      <c r="B257" s="31"/>
      <c r="C257" s="31"/>
      <c r="D257" s="31"/>
      <c r="E257" s="31"/>
    </row>
    <row r="258" spans="2:5">
      <c r="B258" s="31"/>
      <c r="C258" s="31"/>
      <c r="D258" s="31"/>
      <c r="E258" s="31"/>
    </row>
    <row r="259" spans="2:5">
      <c r="B259" s="31"/>
      <c r="C259" s="31"/>
      <c r="D259" s="31"/>
      <c r="E259" s="31"/>
    </row>
    <row r="260" spans="2:5">
      <c r="B260" s="31"/>
      <c r="C260" s="31"/>
      <c r="D260" s="31"/>
      <c r="E260" s="31"/>
    </row>
    <row r="261" spans="2:5">
      <c r="B261" s="31"/>
      <c r="C261" s="31"/>
      <c r="D261" s="31"/>
      <c r="E261" s="31"/>
    </row>
    <row r="262" spans="2:5">
      <c r="B262" s="31"/>
      <c r="C262" s="31"/>
      <c r="D262" s="31"/>
      <c r="E262" s="31"/>
    </row>
    <row r="263" spans="2:5">
      <c r="B263" s="31"/>
      <c r="D263" s="31"/>
      <c r="E263" s="31"/>
    </row>
    <row r="264" spans="2:5">
      <c r="B264" s="31"/>
      <c r="D264" s="31"/>
      <c r="E264" s="31"/>
    </row>
  </sheetData>
  <mergeCells count="1">
    <mergeCell ref="AA74:AK74"/>
  </mergeCells>
  <phoneticPr fontId="0" type="noConversion"/>
  <hyperlinks>
    <hyperlink ref="J70" r:id="rId1"/>
    <hyperlink ref="H71" r:id="rId2"/>
    <hyperlink ref="I70" r:id="rId3"/>
    <hyperlink ref="L70" r:id="rId4"/>
    <hyperlink ref="M71" r:id="rId5"/>
    <hyperlink ref="N71" r:id="rId6"/>
    <hyperlink ref="O71" r:id="rId7"/>
    <hyperlink ref="P71" r:id="rId8"/>
    <hyperlink ref="Q71" r:id="rId9"/>
    <hyperlink ref="V71" r:id="rId10"/>
    <hyperlink ref="Z71" r:id="rId11"/>
    <hyperlink ref="AA71" r:id="rId12"/>
    <hyperlink ref="AB71" r:id="rId13"/>
  </hyperlinks>
  <pageMargins left="0.75" right="0.75" top="1" bottom="1" header="0.5" footer="0.5"/>
  <pageSetup orientation="portrait" r:id="rId14"/>
  <headerFooter alignWithMargins="0"/>
  <legacy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102 (101)</vt:lpstr>
      <vt:lpstr>Table 104 (103)</vt:lpstr>
      <vt:lpstr>By Top 100</vt:lpstr>
      <vt:lpstr>By State</vt:lpstr>
      <vt:lpstr>Sheet1</vt:lpstr>
      <vt:lpstr>'Table 102 (101)'!Print_Area</vt:lpstr>
      <vt:lpstr>'Table 104 (103)'!Print_Area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Susan Lounsbury</cp:lastModifiedBy>
  <cp:lastPrinted>2015-05-01T21:31:48Z</cp:lastPrinted>
  <dcterms:created xsi:type="dcterms:W3CDTF">2000-04-25T17:26:12Z</dcterms:created>
  <dcterms:modified xsi:type="dcterms:W3CDTF">2017-01-12T19:50:30Z</dcterms:modified>
</cp:coreProperties>
</file>