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actBooks\2_Participation\"/>
    </mc:Choice>
  </mc:AlternateContent>
  <bookViews>
    <workbookView xWindow="13680" yWindow="240" windowWidth="10305" windowHeight="12120"/>
  </bookViews>
  <sheets>
    <sheet name="Table 23" sheetId="25" r:id="rId1"/>
    <sheet name="Table 24" sheetId="2" r:id="rId2"/>
    <sheet name="Table 25" sheetId="2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Print_Area" localSheetId="0">'Table 23'!$A$1:$J$69</definedName>
    <definedName name="_xlnm.Print_Area" localSheetId="1">'Table 24'!$A$1:$N$70</definedName>
    <definedName name="_xlnm.Print_Area" localSheetId="2">'Table 25'!$A$1:$J$72</definedName>
  </definedNames>
  <calcPr calcId="171027"/>
</workbook>
</file>

<file path=xl/calcChain.xml><?xml version="1.0" encoding="utf-8"?>
<calcChain xmlns="http://schemas.openxmlformats.org/spreadsheetml/2006/main">
  <c r="D15" i="26" l="1"/>
  <c r="D23" i="26"/>
  <c r="D59" i="26"/>
  <c r="D14" i="26"/>
  <c r="D34" i="26"/>
  <c r="D38" i="26"/>
  <c r="D50" i="26"/>
  <c r="D54" i="26"/>
  <c r="D43" i="26"/>
  <c r="D47" i="26"/>
  <c r="D51" i="26"/>
  <c r="D25" i="26"/>
  <c r="D45" i="26"/>
  <c r="D65" i="26"/>
  <c r="D7" i="26"/>
  <c r="D11" i="26"/>
  <c r="D39" i="26"/>
  <c r="D63" i="26"/>
  <c r="D17" i="26"/>
  <c r="D21" i="26"/>
  <c r="D29" i="26"/>
  <c r="D49" i="26"/>
  <c r="D57" i="26"/>
  <c r="D16" i="26"/>
  <c r="D24" i="26"/>
  <c r="D40" i="26"/>
  <c r="D56" i="26"/>
  <c r="D64" i="26"/>
  <c r="D62" i="26"/>
  <c r="D61" i="26"/>
  <c r="D60" i="26"/>
  <c r="D58" i="26"/>
  <c r="D53" i="26"/>
  <c r="D52" i="26"/>
  <c r="D48" i="26"/>
  <c r="D46" i="26"/>
  <c r="D44" i="26"/>
  <c r="D42" i="26"/>
  <c r="D37" i="26"/>
  <c r="D36" i="26"/>
  <c r="D35" i="26"/>
  <c r="D33" i="26"/>
  <c r="D32" i="26"/>
  <c r="D31" i="26"/>
  <c r="D30" i="26"/>
  <c r="D28" i="26"/>
  <c r="D27" i="26"/>
  <c r="D22" i="26"/>
  <c r="D20" i="26"/>
  <c r="D19" i="26"/>
  <c r="D18" i="26"/>
  <c r="D13" i="26"/>
  <c r="D12" i="26"/>
  <c r="D10" i="26"/>
  <c r="D9" i="26"/>
  <c r="D6" i="26"/>
  <c r="M65" i="2"/>
  <c r="M64" i="2"/>
  <c r="M63" i="2"/>
  <c r="M62" i="2"/>
  <c r="M61" i="2"/>
  <c r="M60" i="2"/>
  <c r="M59" i="2"/>
  <c r="M58" i="2"/>
  <c r="M57" i="2"/>
  <c r="M56" i="2"/>
  <c r="M54" i="2"/>
  <c r="M53" i="2"/>
  <c r="M52" i="2"/>
  <c r="M51" i="2"/>
  <c r="M50" i="2"/>
  <c r="M49" i="2"/>
  <c r="M48" i="2"/>
  <c r="M47" i="2"/>
  <c r="M46" i="2"/>
  <c r="M45" i="2"/>
  <c r="M44" i="2"/>
  <c r="M43" i="2"/>
  <c r="M42" i="2"/>
  <c r="M40" i="2"/>
  <c r="M39" i="2"/>
  <c r="M38" i="2"/>
  <c r="M37" i="2"/>
  <c r="M36" i="2"/>
  <c r="M35" i="2"/>
  <c r="M34" i="2"/>
  <c r="M33" i="2"/>
  <c r="M32" i="2"/>
  <c r="M31" i="2"/>
  <c r="M30" i="2"/>
  <c r="M29" i="2"/>
  <c r="M28" i="2"/>
  <c r="M27" i="2"/>
  <c r="M25" i="2"/>
  <c r="M24" i="2"/>
  <c r="M23" i="2"/>
  <c r="M22" i="2"/>
  <c r="M21" i="2"/>
  <c r="M20" i="2"/>
  <c r="M19" i="2"/>
  <c r="M18" i="2"/>
  <c r="M17" i="2"/>
  <c r="M16" i="2"/>
  <c r="M15" i="2"/>
  <c r="M14" i="2"/>
  <c r="M13" i="2"/>
  <c r="M12" i="2"/>
  <c r="M11" i="2"/>
  <c r="M10" i="2"/>
  <c r="M9" i="2"/>
  <c r="M7" i="2"/>
  <c r="M6" i="2"/>
  <c r="G65" i="2"/>
  <c r="G64" i="2"/>
  <c r="G63" i="2"/>
  <c r="G62" i="2"/>
  <c r="G61" i="2"/>
  <c r="G60" i="2"/>
  <c r="G59" i="2"/>
  <c r="G58" i="2"/>
  <c r="G57" i="2"/>
  <c r="G56" i="2"/>
  <c r="G54" i="2"/>
  <c r="G53" i="2"/>
  <c r="G52" i="2"/>
  <c r="G51" i="2"/>
  <c r="G50" i="2"/>
  <c r="G49" i="2"/>
  <c r="G48" i="2"/>
  <c r="G47" i="2"/>
  <c r="G46" i="2"/>
  <c r="G45" i="2"/>
  <c r="G44" i="2"/>
  <c r="G43" i="2"/>
  <c r="G42" i="2"/>
  <c r="G40" i="2"/>
  <c r="G39" i="2"/>
  <c r="G38" i="2"/>
  <c r="G37" i="2"/>
  <c r="G36" i="2"/>
  <c r="G35" i="2"/>
  <c r="G34" i="2"/>
  <c r="G33" i="2"/>
  <c r="G32" i="2"/>
  <c r="G31" i="2"/>
  <c r="G30" i="2"/>
  <c r="G29" i="2"/>
  <c r="G28" i="2"/>
  <c r="G27" i="2"/>
  <c r="G25" i="2"/>
  <c r="G24" i="2"/>
  <c r="G23" i="2"/>
  <c r="G22" i="2"/>
  <c r="G21" i="2"/>
  <c r="G20" i="2"/>
  <c r="G19" i="2"/>
  <c r="G18" i="2"/>
  <c r="G17" i="2"/>
  <c r="G16" i="2"/>
  <c r="G15" i="2"/>
  <c r="G14" i="2"/>
  <c r="G13" i="2"/>
  <c r="G12" i="2"/>
  <c r="G11" i="2"/>
  <c r="G10" i="2"/>
  <c r="G9" i="2"/>
  <c r="G7" i="2"/>
  <c r="G6" i="2"/>
  <c r="L65" i="2" l="1"/>
  <c r="L64" i="2"/>
  <c r="L63" i="2"/>
  <c r="L62" i="2"/>
  <c r="L61" i="2"/>
  <c r="L60" i="2"/>
  <c r="L59" i="2"/>
  <c r="L58" i="2"/>
  <c r="L57" i="2"/>
  <c r="L56" i="2"/>
  <c r="L54" i="2"/>
  <c r="L53" i="2"/>
  <c r="L52" i="2"/>
  <c r="L51" i="2"/>
  <c r="L50" i="2"/>
  <c r="L49" i="2"/>
  <c r="L48" i="2"/>
  <c r="L47" i="2"/>
  <c r="L46" i="2"/>
  <c r="L45" i="2"/>
  <c r="L44" i="2"/>
  <c r="L43" i="2"/>
  <c r="L42" i="2"/>
  <c r="L40" i="2"/>
  <c r="L39" i="2"/>
  <c r="L38" i="2"/>
  <c r="L37" i="2"/>
  <c r="L36" i="2"/>
  <c r="L35" i="2"/>
  <c r="L34" i="2"/>
  <c r="L33" i="2"/>
  <c r="L32" i="2"/>
  <c r="L31" i="2"/>
  <c r="L30" i="2"/>
  <c r="L29" i="2"/>
  <c r="L28" i="2"/>
  <c r="L27" i="2"/>
  <c r="L25" i="2"/>
  <c r="L24" i="2"/>
  <c r="L23" i="2"/>
  <c r="L22" i="2"/>
  <c r="L21" i="2"/>
  <c r="L20" i="2"/>
  <c r="L19" i="2"/>
  <c r="L18" i="2"/>
  <c r="L17" i="2"/>
  <c r="L16" i="2"/>
  <c r="L15" i="2"/>
  <c r="L14" i="2"/>
  <c r="L13" i="2"/>
  <c r="L12" i="2"/>
  <c r="L11" i="2"/>
  <c r="L10" i="2"/>
  <c r="L9" i="2"/>
  <c r="L7" i="2"/>
  <c r="L6" i="2"/>
  <c r="F65" i="2"/>
  <c r="F64" i="2"/>
  <c r="F63" i="2"/>
  <c r="F62" i="2"/>
  <c r="F61" i="2"/>
  <c r="F60" i="2"/>
  <c r="F59" i="2"/>
  <c r="F58" i="2"/>
  <c r="F57" i="2"/>
  <c r="F56" i="2"/>
  <c r="F54" i="2"/>
  <c r="F53" i="2"/>
  <c r="F52" i="2"/>
  <c r="F51" i="2"/>
  <c r="F50" i="2"/>
  <c r="F49" i="2"/>
  <c r="F48" i="2"/>
  <c r="F47" i="2"/>
  <c r="F46" i="2"/>
  <c r="F45" i="2"/>
  <c r="F44" i="2"/>
  <c r="F43" i="2"/>
  <c r="F42" i="2"/>
  <c r="F40" i="2"/>
  <c r="F39" i="2"/>
  <c r="F38" i="2"/>
  <c r="F37" i="2"/>
  <c r="F36" i="2"/>
  <c r="F35" i="2"/>
  <c r="F34" i="2"/>
  <c r="F33" i="2"/>
  <c r="F32" i="2"/>
  <c r="F31" i="2"/>
  <c r="F30" i="2"/>
  <c r="F29" i="2"/>
  <c r="F28" i="2"/>
  <c r="F27" i="2"/>
  <c r="F25" i="2"/>
  <c r="F24" i="2"/>
  <c r="F23" i="2"/>
  <c r="F22" i="2"/>
  <c r="F21" i="2"/>
  <c r="F20" i="2"/>
  <c r="F19" i="2"/>
  <c r="F18" i="2"/>
  <c r="F17" i="2"/>
  <c r="F16" i="2"/>
  <c r="F15" i="2"/>
  <c r="F14" i="2"/>
  <c r="F13" i="2"/>
  <c r="F12" i="2"/>
  <c r="F11" i="2"/>
  <c r="F10" i="2"/>
  <c r="F9" i="2"/>
  <c r="F7" i="2"/>
  <c r="F6" i="2"/>
  <c r="K65" i="2"/>
  <c r="K64" i="2"/>
  <c r="K63" i="2"/>
  <c r="K62" i="2"/>
  <c r="K61" i="2"/>
  <c r="K60" i="2"/>
  <c r="K59" i="2"/>
  <c r="K58" i="2"/>
  <c r="K57" i="2"/>
  <c r="K56" i="2"/>
  <c r="K54" i="2"/>
  <c r="K53" i="2"/>
  <c r="K52" i="2"/>
  <c r="K51" i="2"/>
  <c r="K50" i="2"/>
  <c r="K49" i="2"/>
  <c r="K48" i="2"/>
  <c r="K47" i="2"/>
  <c r="K46" i="2"/>
  <c r="K45" i="2"/>
  <c r="K44" i="2"/>
  <c r="K43" i="2"/>
  <c r="K42" i="2"/>
  <c r="K40" i="2"/>
  <c r="K39" i="2"/>
  <c r="K38" i="2"/>
  <c r="K37" i="2"/>
  <c r="K36" i="2"/>
  <c r="K35" i="2"/>
  <c r="K34" i="2"/>
  <c r="K33" i="2"/>
  <c r="K32" i="2"/>
  <c r="K31" i="2"/>
  <c r="K30" i="2"/>
  <c r="K29" i="2"/>
  <c r="K28" i="2"/>
  <c r="K27" i="2"/>
  <c r="K25" i="2"/>
  <c r="K24" i="2"/>
  <c r="K23" i="2"/>
  <c r="K22" i="2"/>
  <c r="K21" i="2"/>
  <c r="K20" i="2"/>
  <c r="K19" i="2"/>
  <c r="K18" i="2"/>
  <c r="K17" i="2"/>
  <c r="K16" i="2"/>
  <c r="K15" i="2"/>
  <c r="K14" i="2"/>
  <c r="K13" i="2"/>
  <c r="K12" i="2"/>
  <c r="K11" i="2"/>
  <c r="K10" i="2"/>
  <c r="K9" i="2"/>
  <c r="K7" i="2"/>
  <c r="K6" i="2"/>
  <c r="E65" i="2"/>
  <c r="E64" i="2"/>
  <c r="E63" i="2"/>
  <c r="E62" i="2"/>
  <c r="E61" i="2"/>
  <c r="E60" i="2"/>
  <c r="E59" i="2"/>
  <c r="E58" i="2"/>
  <c r="E57" i="2"/>
  <c r="E56" i="2"/>
  <c r="E54" i="2"/>
  <c r="E53" i="2"/>
  <c r="E52" i="2"/>
  <c r="E51" i="2"/>
  <c r="E50" i="2"/>
  <c r="E49" i="2"/>
  <c r="E48" i="2"/>
  <c r="E47" i="2"/>
  <c r="E46" i="2"/>
  <c r="E45" i="2"/>
  <c r="E44" i="2"/>
  <c r="E43" i="2"/>
  <c r="E42" i="2"/>
  <c r="E40" i="2"/>
  <c r="E39" i="2"/>
  <c r="E38" i="2"/>
  <c r="E37" i="2"/>
  <c r="E36" i="2"/>
  <c r="E35" i="2"/>
  <c r="E34" i="2"/>
  <c r="E33" i="2"/>
  <c r="E32" i="2"/>
  <c r="E31" i="2"/>
  <c r="E30" i="2"/>
  <c r="E29" i="2"/>
  <c r="E28" i="2"/>
  <c r="E27" i="2"/>
  <c r="E25" i="2"/>
  <c r="E24" i="2"/>
  <c r="E23" i="2"/>
  <c r="E22" i="2"/>
  <c r="E21" i="2"/>
  <c r="E20" i="2"/>
  <c r="E19" i="2"/>
  <c r="E18" i="2"/>
  <c r="E17" i="2"/>
  <c r="E16" i="2"/>
  <c r="E15" i="2"/>
  <c r="E14" i="2"/>
  <c r="E13" i="2"/>
  <c r="E12" i="2"/>
  <c r="E11" i="2"/>
  <c r="E10" i="2"/>
  <c r="E9" i="2"/>
  <c r="E7" i="2"/>
  <c r="E6" i="2"/>
  <c r="J65" i="2"/>
  <c r="J64" i="2"/>
  <c r="J63" i="2"/>
  <c r="J62" i="2"/>
  <c r="J61" i="2"/>
  <c r="J60" i="2"/>
  <c r="J59" i="2"/>
  <c r="J58" i="2"/>
  <c r="J57" i="2"/>
  <c r="J56" i="2"/>
  <c r="J54" i="2"/>
  <c r="J53" i="2"/>
  <c r="J52" i="2"/>
  <c r="J51" i="2"/>
  <c r="J50" i="2"/>
  <c r="J49" i="2"/>
  <c r="J48" i="2"/>
  <c r="J47" i="2"/>
  <c r="J46" i="2"/>
  <c r="J45" i="2"/>
  <c r="J44" i="2"/>
  <c r="J43" i="2"/>
  <c r="J42" i="2"/>
  <c r="J40" i="2"/>
  <c r="J39" i="2"/>
  <c r="J38" i="2"/>
  <c r="J37" i="2"/>
  <c r="J36" i="2"/>
  <c r="J35" i="2"/>
  <c r="J34" i="2"/>
  <c r="J33" i="2"/>
  <c r="J32" i="2"/>
  <c r="J31" i="2"/>
  <c r="J30" i="2"/>
  <c r="J29" i="2"/>
  <c r="J28" i="2"/>
  <c r="J27" i="2"/>
  <c r="J25" i="2"/>
  <c r="J24" i="2"/>
  <c r="J23" i="2"/>
  <c r="J22" i="2"/>
  <c r="J21" i="2"/>
  <c r="J20" i="2"/>
  <c r="J19" i="2"/>
  <c r="J18" i="2"/>
  <c r="J17" i="2"/>
  <c r="J16" i="2"/>
  <c r="J15" i="2"/>
  <c r="J14" i="2"/>
  <c r="J13" i="2"/>
  <c r="J12" i="2"/>
  <c r="J11" i="2"/>
  <c r="J10" i="2"/>
  <c r="J9" i="2"/>
  <c r="J7" i="2"/>
  <c r="J6" i="2"/>
  <c r="D65" i="2"/>
  <c r="D64" i="2"/>
  <c r="D63" i="2"/>
  <c r="D62" i="2"/>
  <c r="D61" i="2"/>
  <c r="D60" i="2"/>
  <c r="D59" i="2"/>
  <c r="D58" i="2"/>
  <c r="D57" i="2"/>
  <c r="D56" i="2"/>
  <c r="D54" i="2"/>
  <c r="D53" i="2"/>
  <c r="D52" i="2"/>
  <c r="D51" i="2"/>
  <c r="D50" i="2"/>
  <c r="D49" i="2"/>
  <c r="D48" i="2"/>
  <c r="D47" i="2"/>
  <c r="D46" i="2"/>
  <c r="D45" i="2"/>
  <c r="D44" i="2"/>
  <c r="D43" i="2"/>
  <c r="D42" i="2"/>
  <c r="D40" i="2"/>
  <c r="D39" i="2"/>
  <c r="D38" i="2"/>
  <c r="D37" i="2"/>
  <c r="D36" i="2"/>
  <c r="D35" i="2"/>
  <c r="D34" i="2"/>
  <c r="D33" i="2"/>
  <c r="D32" i="2"/>
  <c r="D31" i="2"/>
  <c r="D30" i="2"/>
  <c r="D29" i="2"/>
  <c r="D28" i="2"/>
  <c r="D27" i="2"/>
  <c r="D25" i="2"/>
  <c r="D24" i="2"/>
  <c r="D23" i="2"/>
  <c r="D22" i="2"/>
  <c r="D21" i="2"/>
  <c r="D20" i="2"/>
  <c r="D19" i="2"/>
  <c r="D18" i="2"/>
  <c r="D17" i="2"/>
  <c r="D16" i="2"/>
  <c r="D15" i="2"/>
  <c r="D14" i="2"/>
  <c r="D13" i="2"/>
  <c r="D12" i="2"/>
  <c r="D11" i="2"/>
  <c r="D10" i="2"/>
  <c r="D9" i="2"/>
  <c r="D7" i="2"/>
  <c r="D6" i="2"/>
  <c r="I65" i="2"/>
  <c r="I64" i="2"/>
  <c r="I63" i="2"/>
  <c r="I62" i="2"/>
  <c r="I61" i="2"/>
  <c r="I60" i="2"/>
  <c r="I59" i="2"/>
  <c r="I58" i="2"/>
  <c r="I57" i="2"/>
  <c r="I56" i="2"/>
  <c r="I54" i="2"/>
  <c r="I53" i="2"/>
  <c r="I52" i="2"/>
  <c r="I51" i="2"/>
  <c r="I50" i="2"/>
  <c r="I49" i="2"/>
  <c r="I48" i="2"/>
  <c r="I47" i="2"/>
  <c r="I46" i="2"/>
  <c r="I45" i="2"/>
  <c r="I44" i="2"/>
  <c r="I43" i="2"/>
  <c r="I42" i="2"/>
  <c r="I40" i="2"/>
  <c r="I39" i="2"/>
  <c r="I38" i="2"/>
  <c r="I37" i="2"/>
  <c r="I36" i="2"/>
  <c r="I35" i="2"/>
  <c r="I34" i="2"/>
  <c r="I33" i="2"/>
  <c r="I32" i="2"/>
  <c r="I31" i="2"/>
  <c r="I30" i="2"/>
  <c r="I29" i="2"/>
  <c r="I28" i="2"/>
  <c r="I27" i="2"/>
  <c r="I25" i="2"/>
  <c r="I24" i="2"/>
  <c r="I23" i="2"/>
  <c r="I22" i="2"/>
  <c r="I21" i="2"/>
  <c r="I20" i="2"/>
  <c r="I19" i="2"/>
  <c r="I18" i="2"/>
  <c r="I17" i="2"/>
  <c r="I16" i="2"/>
  <c r="I15" i="2"/>
  <c r="I14" i="2"/>
  <c r="I13" i="2"/>
  <c r="I12" i="2"/>
  <c r="I11" i="2"/>
  <c r="I10" i="2"/>
  <c r="I9" i="2"/>
  <c r="I7" i="2"/>
  <c r="I6" i="2"/>
  <c r="C65" i="2"/>
  <c r="C64" i="2"/>
  <c r="C63" i="2"/>
  <c r="C62" i="2"/>
  <c r="C61" i="2"/>
  <c r="C60" i="2"/>
  <c r="C59" i="2"/>
  <c r="C58" i="2"/>
  <c r="C57" i="2"/>
  <c r="C56" i="2"/>
  <c r="C54" i="2"/>
  <c r="C53" i="2"/>
  <c r="C52" i="2"/>
  <c r="C51" i="2"/>
  <c r="C50" i="2"/>
  <c r="C49" i="2"/>
  <c r="C48" i="2"/>
  <c r="C47" i="2"/>
  <c r="C46" i="2"/>
  <c r="C45" i="2"/>
  <c r="C44" i="2"/>
  <c r="C43" i="2"/>
  <c r="C42" i="2"/>
  <c r="C40" i="2"/>
  <c r="C39" i="2"/>
  <c r="C38" i="2"/>
  <c r="C37" i="2"/>
  <c r="C36" i="2"/>
  <c r="C35" i="2"/>
  <c r="C34" i="2"/>
  <c r="C33" i="2"/>
  <c r="C32" i="2"/>
  <c r="C31" i="2"/>
  <c r="C30" i="2"/>
  <c r="C29" i="2"/>
  <c r="C28" i="2"/>
  <c r="C27" i="2"/>
  <c r="C25" i="2"/>
  <c r="C24" i="2"/>
  <c r="C23" i="2"/>
  <c r="C22" i="2"/>
  <c r="C21" i="2"/>
  <c r="C20" i="2"/>
  <c r="C19" i="2"/>
  <c r="C18" i="2"/>
  <c r="C17" i="2"/>
  <c r="C16" i="2"/>
  <c r="C15" i="2"/>
  <c r="C14" i="2"/>
  <c r="C13" i="2"/>
  <c r="C12" i="2"/>
  <c r="C11" i="2"/>
  <c r="C10" i="2"/>
  <c r="C9" i="2"/>
  <c r="C7" i="2"/>
  <c r="C6" i="2"/>
  <c r="C30" i="26" l="1"/>
  <c r="C38" i="26"/>
  <c r="C62" i="26"/>
  <c r="C7" i="26"/>
  <c r="C15" i="26"/>
  <c r="C23" i="26"/>
  <c r="C31" i="26"/>
  <c r="C39" i="26"/>
  <c r="C47" i="26"/>
  <c r="C63" i="26"/>
  <c r="C16" i="26"/>
  <c r="C24" i="26"/>
  <c r="C32" i="26"/>
  <c r="C40" i="26"/>
  <c r="C48" i="26"/>
  <c r="C56" i="26"/>
  <c r="C64" i="26"/>
  <c r="C9" i="26"/>
  <c r="C17" i="26"/>
  <c r="C25" i="26"/>
  <c r="C33" i="26"/>
  <c r="C49" i="26"/>
  <c r="C57" i="26"/>
  <c r="C65" i="26"/>
  <c r="C6" i="26"/>
  <c r="C14" i="26"/>
  <c r="C22" i="26"/>
  <c r="C18" i="26"/>
  <c r="C34" i="26"/>
  <c r="C50" i="26"/>
  <c r="C35" i="26"/>
  <c r="C43" i="26"/>
  <c r="C51" i="26"/>
  <c r="C59" i="26"/>
  <c r="C12" i="26"/>
  <c r="C20" i="26"/>
  <c r="C28" i="26"/>
  <c r="C36" i="26"/>
  <c r="C44" i="26"/>
  <c r="C52" i="26"/>
  <c r="C60" i="26"/>
  <c r="C46" i="26"/>
  <c r="C54" i="26"/>
  <c r="C10" i="26"/>
  <c r="C42" i="26"/>
  <c r="C58" i="26"/>
  <c r="C11" i="26"/>
  <c r="C19" i="26"/>
  <c r="C27" i="26"/>
  <c r="C13" i="26"/>
  <c r="C21" i="26"/>
  <c r="C29" i="26"/>
  <c r="C37" i="26"/>
  <c r="C45" i="26"/>
  <c r="C53" i="26"/>
  <c r="C61" i="26"/>
  <c r="J57" i="26"/>
  <c r="J58" i="26"/>
  <c r="J59" i="26"/>
  <c r="J60" i="26"/>
  <c r="J61" i="26"/>
  <c r="J62" i="26"/>
  <c r="J63" i="26"/>
  <c r="J64" i="26"/>
  <c r="J65" i="26"/>
  <c r="J56" i="26"/>
  <c r="J43" i="26"/>
  <c r="J44" i="26"/>
  <c r="J45" i="26"/>
  <c r="J46" i="26"/>
  <c r="J47" i="26"/>
  <c r="J48" i="26"/>
  <c r="J49" i="26"/>
  <c r="J50" i="26"/>
  <c r="J51" i="26"/>
  <c r="J52" i="26"/>
  <c r="J53" i="26"/>
  <c r="J54" i="26"/>
  <c r="J42" i="26"/>
  <c r="J28" i="26"/>
  <c r="J29" i="26"/>
  <c r="J30" i="26"/>
  <c r="J31" i="26"/>
  <c r="J32" i="26"/>
  <c r="J33" i="26"/>
  <c r="J34" i="26"/>
  <c r="J35" i="26"/>
  <c r="J36" i="26"/>
  <c r="J37" i="26"/>
  <c r="J38" i="26"/>
  <c r="J39" i="26"/>
  <c r="J40" i="26"/>
  <c r="J27" i="26"/>
  <c r="J10" i="26"/>
  <c r="J11" i="26"/>
  <c r="J12" i="26"/>
  <c r="J13" i="26"/>
  <c r="J14" i="26"/>
  <c r="J15" i="26"/>
  <c r="J16" i="26"/>
  <c r="J17" i="26"/>
  <c r="J18" i="26"/>
  <c r="J19" i="26"/>
  <c r="J20" i="26"/>
  <c r="J21" i="26"/>
  <c r="J22" i="26"/>
  <c r="J23" i="26"/>
  <c r="J24" i="26"/>
  <c r="J25" i="26"/>
  <c r="J9" i="26"/>
  <c r="J7" i="26"/>
  <c r="J6" i="26"/>
  <c r="I57" i="26"/>
  <c r="I58" i="26"/>
  <c r="I59" i="26"/>
  <c r="I60" i="26"/>
  <c r="I61" i="26"/>
  <c r="I62" i="26"/>
  <c r="I63" i="26"/>
  <c r="I64" i="26"/>
  <c r="I65" i="26"/>
  <c r="I56" i="26"/>
  <c r="I43" i="26"/>
  <c r="I44" i="26"/>
  <c r="I45" i="26"/>
  <c r="I46" i="26"/>
  <c r="I47" i="26"/>
  <c r="I48" i="26"/>
  <c r="I49" i="26"/>
  <c r="I50" i="26"/>
  <c r="I51" i="26"/>
  <c r="I52" i="26"/>
  <c r="I53" i="26"/>
  <c r="I54" i="26"/>
  <c r="I42" i="26"/>
  <c r="I28" i="26"/>
  <c r="I29" i="26"/>
  <c r="I30" i="26"/>
  <c r="I31" i="26"/>
  <c r="I32" i="26"/>
  <c r="I33" i="26"/>
  <c r="I34" i="26"/>
  <c r="I35" i="26"/>
  <c r="I36" i="26"/>
  <c r="I37" i="26"/>
  <c r="I38" i="26"/>
  <c r="I39" i="26"/>
  <c r="I40" i="26"/>
  <c r="I27" i="26"/>
  <c r="I10" i="26"/>
  <c r="I11" i="26"/>
  <c r="I12" i="26"/>
  <c r="I13" i="26"/>
  <c r="I14" i="26"/>
  <c r="I15" i="26"/>
  <c r="I16" i="26"/>
  <c r="I17" i="26"/>
  <c r="I18" i="26"/>
  <c r="I19" i="26"/>
  <c r="I20" i="26"/>
  <c r="I21" i="26"/>
  <c r="I22" i="26"/>
  <c r="I23" i="26"/>
  <c r="I24" i="26"/>
  <c r="I25" i="26"/>
  <c r="I9" i="26"/>
  <c r="I7" i="26"/>
  <c r="I6" i="26"/>
  <c r="H57" i="26"/>
  <c r="H58" i="26"/>
  <c r="H59" i="26"/>
  <c r="H60" i="26"/>
  <c r="H61" i="26"/>
  <c r="H62" i="26"/>
  <c r="H63" i="26"/>
  <c r="H64" i="26"/>
  <c r="H65" i="26"/>
  <c r="H56" i="26"/>
  <c r="H43" i="26"/>
  <c r="H44" i="26"/>
  <c r="H45" i="26"/>
  <c r="H46" i="26"/>
  <c r="H47" i="26"/>
  <c r="H48" i="26"/>
  <c r="H49" i="26"/>
  <c r="H50" i="26"/>
  <c r="H51" i="26"/>
  <c r="H52" i="26"/>
  <c r="H53" i="26"/>
  <c r="H54" i="26"/>
  <c r="H42" i="26"/>
  <c r="H28" i="26"/>
  <c r="H29" i="26"/>
  <c r="H30" i="26"/>
  <c r="H31" i="26"/>
  <c r="H32" i="26"/>
  <c r="H33" i="26"/>
  <c r="H34" i="26"/>
  <c r="H35" i="26"/>
  <c r="H36" i="26"/>
  <c r="H37" i="26"/>
  <c r="H38" i="26"/>
  <c r="H39" i="26"/>
  <c r="H40" i="26"/>
  <c r="H27" i="26"/>
  <c r="H10" i="26"/>
  <c r="H11" i="26"/>
  <c r="H12" i="26"/>
  <c r="H13" i="26"/>
  <c r="H14" i="26"/>
  <c r="H15" i="26"/>
  <c r="H16" i="26"/>
  <c r="H17" i="26"/>
  <c r="H18" i="26"/>
  <c r="H19" i="26"/>
  <c r="H20" i="26"/>
  <c r="H21" i="26"/>
  <c r="H22" i="26"/>
  <c r="H23" i="26"/>
  <c r="H24" i="26"/>
  <c r="H25" i="26"/>
  <c r="H9" i="26"/>
  <c r="H7" i="26"/>
  <c r="H6" i="26"/>
  <c r="G57" i="26"/>
  <c r="G58" i="26"/>
  <c r="G59" i="26"/>
  <c r="G60" i="26"/>
  <c r="G61" i="26"/>
  <c r="G62" i="26"/>
  <c r="G63" i="26"/>
  <c r="G64" i="26"/>
  <c r="G65" i="26"/>
  <c r="G56" i="26"/>
  <c r="G43" i="26"/>
  <c r="G44" i="26"/>
  <c r="G45" i="26"/>
  <c r="G46" i="26"/>
  <c r="G47" i="26"/>
  <c r="G48" i="26"/>
  <c r="G49" i="26"/>
  <c r="G50" i="26"/>
  <c r="G51" i="26"/>
  <c r="G52" i="26"/>
  <c r="G53" i="26"/>
  <c r="G54" i="26"/>
  <c r="G42" i="26"/>
  <c r="G28" i="26"/>
  <c r="G29" i="26"/>
  <c r="G30" i="26"/>
  <c r="G31" i="26"/>
  <c r="G32" i="26"/>
  <c r="G33" i="26"/>
  <c r="G34" i="26"/>
  <c r="G35" i="26"/>
  <c r="G36" i="26"/>
  <c r="G37" i="26"/>
  <c r="G38" i="26"/>
  <c r="G39" i="26"/>
  <c r="G40" i="26"/>
  <c r="G27" i="26"/>
  <c r="G10" i="26"/>
  <c r="G11" i="26"/>
  <c r="G12" i="26"/>
  <c r="G13" i="26"/>
  <c r="G14" i="26"/>
  <c r="G15" i="26"/>
  <c r="G16" i="26"/>
  <c r="G17" i="26"/>
  <c r="G18" i="26"/>
  <c r="G19" i="26"/>
  <c r="G20" i="26"/>
  <c r="G21" i="26"/>
  <c r="G22" i="26"/>
  <c r="G23" i="26"/>
  <c r="G24" i="26"/>
  <c r="G25" i="26"/>
  <c r="G9" i="26"/>
  <c r="G7" i="26"/>
  <c r="G6" i="26"/>
  <c r="G57" i="25" l="1"/>
  <c r="G58" i="25"/>
  <c r="G59" i="25"/>
  <c r="G60" i="25"/>
  <c r="G61" i="25"/>
  <c r="G62" i="25"/>
  <c r="G63" i="25"/>
  <c r="G64" i="25"/>
  <c r="G65" i="25"/>
  <c r="G56" i="25"/>
  <c r="G43" i="25"/>
  <c r="G44" i="25"/>
  <c r="G45" i="25"/>
  <c r="G46" i="25"/>
  <c r="G47" i="25"/>
  <c r="G48" i="25"/>
  <c r="G49" i="25"/>
  <c r="G50" i="25"/>
  <c r="G51" i="25"/>
  <c r="G52" i="25"/>
  <c r="G53" i="25"/>
  <c r="G54" i="25"/>
  <c r="G42" i="25"/>
  <c r="G28" i="25"/>
  <c r="G29" i="25"/>
  <c r="G30" i="25"/>
  <c r="G31" i="25"/>
  <c r="G32" i="25"/>
  <c r="G33" i="25"/>
  <c r="G34" i="25"/>
  <c r="G35" i="25"/>
  <c r="G36" i="25"/>
  <c r="G37" i="25"/>
  <c r="G38" i="25"/>
  <c r="G39" i="25"/>
  <c r="G40" i="25"/>
  <c r="G27" i="25"/>
  <c r="G10" i="25"/>
  <c r="G11" i="25"/>
  <c r="G12" i="25"/>
  <c r="G13" i="25"/>
  <c r="G14" i="25"/>
  <c r="G15" i="25"/>
  <c r="G16" i="25"/>
  <c r="G17" i="25"/>
  <c r="G18" i="25"/>
  <c r="G19" i="25"/>
  <c r="G20" i="25"/>
  <c r="G21" i="25"/>
  <c r="G22" i="25"/>
  <c r="G23" i="25"/>
  <c r="G24" i="25"/>
  <c r="G25" i="25"/>
  <c r="G9" i="25"/>
  <c r="G7" i="25"/>
  <c r="G6" i="25"/>
  <c r="H57" i="25"/>
  <c r="H58" i="25"/>
  <c r="H59" i="25"/>
  <c r="H60" i="25"/>
  <c r="H61" i="25"/>
  <c r="H62" i="25"/>
  <c r="H63" i="25"/>
  <c r="H64" i="25"/>
  <c r="H65" i="25"/>
  <c r="H56" i="25"/>
  <c r="H43" i="25"/>
  <c r="H44" i="25"/>
  <c r="H45" i="25"/>
  <c r="H46" i="25"/>
  <c r="H47" i="25"/>
  <c r="H48" i="25"/>
  <c r="H49" i="25"/>
  <c r="H50" i="25"/>
  <c r="H51" i="25"/>
  <c r="H52" i="25"/>
  <c r="H53" i="25"/>
  <c r="H54" i="25"/>
  <c r="H42" i="25"/>
  <c r="H28" i="25"/>
  <c r="H29" i="25"/>
  <c r="H30" i="25"/>
  <c r="H31" i="25"/>
  <c r="H32" i="25"/>
  <c r="H33" i="25"/>
  <c r="H34" i="25"/>
  <c r="H35" i="25"/>
  <c r="H36" i="25"/>
  <c r="H37" i="25"/>
  <c r="H38" i="25"/>
  <c r="H39" i="25"/>
  <c r="H40" i="25"/>
  <c r="H27" i="25"/>
  <c r="H10" i="25"/>
  <c r="H11" i="25"/>
  <c r="H12" i="25"/>
  <c r="H13" i="25"/>
  <c r="H14" i="25"/>
  <c r="H15" i="25"/>
  <c r="H16" i="25"/>
  <c r="H17" i="25"/>
  <c r="H18" i="25"/>
  <c r="H19" i="25"/>
  <c r="H20" i="25"/>
  <c r="H21" i="25"/>
  <c r="H22" i="25"/>
  <c r="H23" i="25"/>
  <c r="H24" i="25"/>
  <c r="H25" i="25"/>
  <c r="H9" i="25"/>
  <c r="H7" i="25"/>
  <c r="H6" i="25"/>
  <c r="I57" i="25"/>
  <c r="I58" i="25"/>
  <c r="I59" i="25"/>
  <c r="I60" i="25"/>
  <c r="I61" i="25"/>
  <c r="I62" i="25"/>
  <c r="I63" i="25"/>
  <c r="I64" i="25"/>
  <c r="I65" i="25"/>
  <c r="I56" i="25"/>
  <c r="I43" i="25"/>
  <c r="I44" i="25"/>
  <c r="I45" i="25"/>
  <c r="I46" i="25"/>
  <c r="I47" i="25"/>
  <c r="I48" i="25"/>
  <c r="I49" i="25"/>
  <c r="I50" i="25"/>
  <c r="I51" i="25"/>
  <c r="I52" i="25"/>
  <c r="I53" i="25"/>
  <c r="I54" i="25"/>
  <c r="I42" i="25"/>
  <c r="I28" i="25"/>
  <c r="I29" i="25"/>
  <c r="I30" i="25"/>
  <c r="I31" i="25"/>
  <c r="I32" i="25"/>
  <c r="I33" i="25"/>
  <c r="I34" i="25"/>
  <c r="I35" i="25"/>
  <c r="I36" i="25"/>
  <c r="I37" i="25"/>
  <c r="I38" i="25"/>
  <c r="I39" i="25"/>
  <c r="I40" i="25"/>
  <c r="I27" i="25"/>
  <c r="I10" i="25"/>
  <c r="I11" i="25"/>
  <c r="I12" i="25"/>
  <c r="I13" i="25"/>
  <c r="I14" i="25"/>
  <c r="I15" i="25"/>
  <c r="I16" i="25"/>
  <c r="I17" i="25"/>
  <c r="I18" i="25"/>
  <c r="I19" i="25"/>
  <c r="I20" i="25"/>
  <c r="I21" i="25"/>
  <c r="I22" i="25"/>
  <c r="I23" i="25"/>
  <c r="I24" i="25"/>
  <c r="I25" i="25"/>
  <c r="I9" i="25"/>
  <c r="I7" i="25"/>
  <c r="I6" i="25"/>
  <c r="J57" i="25"/>
  <c r="J58" i="25"/>
  <c r="J59" i="25"/>
  <c r="J60" i="25"/>
  <c r="J61" i="25"/>
  <c r="J62" i="25"/>
  <c r="J63" i="25"/>
  <c r="J64" i="25"/>
  <c r="J65" i="25"/>
  <c r="J56" i="25"/>
  <c r="J43" i="25"/>
  <c r="J44" i="25"/>
  <c r="J45" i="25"/>
  <c r="J46" i="25"/>
  <c r="J47" i="25"/>
  <c r="J48" i="25"/>
  <c r="J49" i="25"/>
  <c r="J50" i="25"/>
  <c r="J51" i="25"/>
  <c r="J52" i="25"/>
  <c r="J53" i="25"/>
  <c r="J54" i="25"/>
  <c r="J42" i="25"/>
  <c r="J28" i="25"/>
  <c r="J29" i="25"/>
  <c r="J30" i="25"/>
  <c r="J31" i="25"/>
  <c r="J32" i="25"/>
  <c r="J33" i="25"/>
  <c r="J34" i="25"/>
  <c r="J35" i="25"/>
  <c r="J36" i="25"/>
  <c r="J37" i="25"/>
  <c r="J38" i="25"/>
  <c r="J39" i="25"/>
  <c r="J40" i="25"/>
  <c r="J27" i="25"/>
  <c r="J10" i="25"/>
  <c r="J11" i="25"/>
  <c r="J12" i="25"/>
  <c r="J13" i="25"/>
  <c r="J14" i="25"/>
  <c r="J15" i="25"/>
  <c r="J16" i="25"/>
  <c r="J17" i="25"/>
  <c r="J18" i="25"/>
  <c r="J19" i="25"/>
  <c r="J20" i="25"/>
  <c r="J21" i="25"/>
  <c r="J22" i="25"/>
  <c r="J23" i="25"/>
  <c r="J24" i="25"/>
  <c r="J25" i="25"/>
  <c r="J9" i="25"/>
  <c r="J7" i="25"/>
  <c r="J6" i="25"/>
  <c r="F57" i="25"/>
  <c r="F58" i="25"/>
  <c r="F59" i="25"/>
  <c r="F60" i="25"/>
  <c r="F61" i="25"/>
  <c r="F62" i="25"/>
  <c r="F63" i="25"/>
  <c r="F64" i="25"/>
  <c r="F65" i="25"/>
  <c r="F56" i="25"/>
  <c r="F43" i="25"/>
  <c r="F44" i="25"/>
  <c r="F45" i="25"/>
  <c r="F46" i="25"/>
  <c r="F47" i="25"/>
  <c r="F48" i="25"/>
  <c r="F49" i="25"/>
  <c r="F50" i="25"/>
  <c r="F51" i="25"/>
  <c r="F52" i="25"/>
  <c r="F53" i="25"/>
  <c r="F54" i="25"/>
  <c r="F42" i="25"/>
  <c r="F28" i="25"/>
  <c r="F29" i="25"/>
  <c r="F30" i="25"/>
  <c r="F31" i="25"/>
  <c r="F32" i="25"/>
  <c r="F33" i="25"/>
  <c r="F34" i="25"/>
  <c r="F35" i="25"/>
  <c r="F36" i="25"/>
  <c r="F37" i="25"/>
  <c r="F38" i="25"/>
  <c r="F39" i="25"/>
  <c r="F40" i="25"/>
  <c r="F27" i="25"/>
  <c r="F10" i="25"/>
  <c r="F11" i="25"/>
  <c r="F12" i="25"/>
  <c r="F13" i="25"/>
  <c r="F14" i="25"/>
  <c r="F15" i="25"/>
  <c r="F16" i="25"/>
  <c r="F17" i="25"/>
  <c r="F18" i="25"/>
  <c r="F19" i="25"/>
  <c r="F20" i="25"/>
  <c r="F21" i="25"/>
  <c r="F22" i="25"/>
  <c r="F23" i="25"/>
  <c r="F24" i="25"/>
  <c r="F25" i="25"/>
  <c r="F9" i="25"/>
  <c r="F7" i="25"/>
  <c r="F6" i="25"/>
  <c r="E57" i="25"/>
  <c r="E58" i="25"/>
  <c r="E59" i="25"/>
  <c r="E60" i="25"/>
  <c r="E61" i="25"/>
  <c r="E62" i="25"/>
  <c r="E63" i="25"/>
  <c r="E64" i="25"/>
  <c r="E65" i="25"/>
  <c r="E56" i="25"/>
  <c r="E43" i="25"/>
  <c r="E44" i="25"/>
  <c r="E45" i="25"/>
  <c r="E46" i="25"/>
  <c r="E47" i="25"/>
  <c r="E48" i="25"/>
  <c r="E49" i="25"/>
  <c r="E50" i="25"/>
  <c r="E51" i="25"/>
  <c r="E52" i="25"/>
  <c r="E53" i="25"/>
  <c r="E54" i="25"/>
  <c r="E42" i="25"/>
  <c r="E28" i="25"/>
  <c r="E29" i="25"/>
  <c r="E30" i="25"/>
  <c r="E31" i="25"/>
  <c r="E32" i="25"/>
  <c r="E33" i="25"/>
  <c r="E34" i="25"/>
  <c r="E35" i="25"/>
  <c r="E36" i="25"/>
  <c r="E37" i="25"/>
  <c r="E38" i="25"/>
  <c r="E39" i="25"/>
  <c r="E40" i="25"/>
  <c r="E27" i="25"/>
  <c r="E10" i="25"/>
  <c r="E11" i="25"/>
  <c r="E12" i="25"/>
  <c r="E13" i="25"/>
  <c r="E14" i="25"/>
  <c r="E15" i="25"/>
  <c r="E16" i="25"/>
  <c r="E17" i="25"/>
  <c r="E18" i="25"/>
  <c r="E19" i="25"/>
  <c r="E20" i="25"/>
  <c r="E21" i="25"/>
  <c r="E22" i="25"/>
  <c r="E23" i="25"/>
  <c r="E24" i="25"/>
  <c r="E25" i="25"/>
  <c r="E9" i="25"/>
  <c r="E7" i="25"/>
  <c r="E6" i="25"/>
  <c r="D57" i="25"/>
  <c r="D58" i="25"/>
  <c r="D59" i="25"/>
  <c r="D60" i="25"/>
  <c r="D61" i="25"/>
  <c r="D62" i="25"/>
  <c r="D63" i="25"/>
  <c r="D64" i="25"/>
  <c r="D65" i="25"/>
  <c r="D56" i="25"/>
  <c r="D43" i="25"/>
  <c r="D44" i="25"/>
  <c r="D45" i="25"/>
  <c r="D46" i="25"/>
  <c r="D47" i="25"/>
  <c r="D48" i="25"/>
  <c r="D49" i="25"/>
  <c r="D50" i="25"/>
  <c r="D51" i="25"/>
  <c r="D52" i="25"/>
  <c r="D53" i="25"/>
  <c r="D54" i="25"/>
  <c r="D42" i="25"/>
  <c r="D28" i="25"/>
  <c r="D29" i="25"/>
  <c r="D30" i="25"/>
  <c r="D31" i="25"/>
  <c r="D32" i="25"/>
  <c r="D33" i="25"/>
  <c r="D34" i="25"/>
  <c r="D35" i="25"/>
  <c r="D36" i="25"/>
  <c r="D37" i="25"/>
  <c r="D38" i="25"/>
  <c r="D39" i="25"/>
  <c r="D40" i="25"/>
  <c r="D27" i="25"/>
  <c r="D10" i="25"/>
  <c r="D11" i="25"/>
  <c r="D12" i="25"/>
  <c r="D13" i="25"/>
  <c r="D14" i="25"/>
  <c r="D15" i="25"/>
  <c r="D16" i="25"/>
  <c r="D17" i="25"/>
  <c r="D18" i="25"/>
  <c r="D19" i="25"/>
  <c r="D20" i="25"/>
  <c r="D21" i="25"/>
  <c r="D22" i="25"/>
  <c r="D23" i="25"/>
  <c r="D24" i="25"/>
  <c r="D25" i="25"/>
  <c r="D9" i="25"/>
  <c r="D7" i="25"/>
  <c r="D6" i="25"/>
  <c r="C57" i="25"/>
  <c r="C58" i="25"/>
  <c r="C59" i="25"/>
  <c r="C60" i="25"/>
  <c r="C61" i="25"/>
  <c r="C62" i="25"/>
  <c r="C63" i="25"/>
  <c r="C64" i="25"/>
  <c r="C65" i="25"/>
  <c r="C56" i="25"/>
  <c r="C43" i="25"/>
  <c r="C44" i="25"/>
  <c r="C45" i="25"/>
  <c r="C46" i="25"/>
  <c r="C47" i="25"/>
  <c r="C48" i="25"/>
  <c r="C49" i="25"/>
  <c r="C50" i="25"/>
  <c r="C51" i="25"/>
  <c r="C52" i="25"/>
  <c r="C53" i="25"/>
  <c r="C54" i="25"/>
  <c r="C42" i="25"/>
  <c r="C28" i="25"/>
  <c r="C29" i="25"/>
  <c r="C30" i="25"/>
  <c r="C31" i="25"/>
  <c r="C32" i="25"/>
  <c r="C33" i="25"/>
  <c r="C34" i="25"/>
  <c r="C35" i="25"/>
  <c r="C36" i="25"/>
  <c r="C37" i="25"/>
  <c r="C38" i="25"/>
  <c r="C39" i="25"/>
  <c r="C40" i="25"/>
  <c r="C27" i="25"/>
  <c r="C10" i="25"/>
  <c r="C11" i="25"/>
  <c r="C12" i="25"/>
  <c r="C13" i="25"/>
  <c r="C14" i="25"/>
  <c r="C15" i="25"/>
  <c r="C16" i="25"/>
  <c r="C17" i="25"/>
  <c r="C18" i="25"/>
  <c r="C19" i="25"/>
  <c r="C20" i="25"/>
  <c r="C21" i="25"/>
  <c r="C22" i="25"/>
  <c r="C23" i="25"/>
  <c r="C24" i="25"/>
  <c r="C25" i="25"/>
  <c r="C9" i="25"/>
  <c r="C7" i="25"/>
  <c r="C6" i="25"/>
  <c r="N57" i="2" l="1"/>
  <c r="N58" i="2"/>
  <c r="N59" i="2"/>
  <c r="N60" i="2"/>
  <c r="N61" i="2"/>
  <c r="N62" i="2"/>
  <c r="N63" i="2"/>
  <c r="N64" i="2"/>
  <c r="N65" i="2"/>
  <c r="N56" i="2"/>
  <c r="N43" i="2"/>
  <c r="N44" i="2"/>
  <c r="N45" i="2"/>
  <c r="N46" i="2"/>
  <c r="N47" i="2"/>
  <c r="N48" i="2"/>
  <c r="N49" i="2"/>
  <c r="N50" i="2"/>
  <c r="N51" i="2"/>
  <c r="N52" i="2"/>
  <c r="N53" i="2"/>
  <c r="N54" i="2"/>
  <c r="N42" i="2"/>
  <c r="N28" i="2"/>
  <c r="N29" i="2"/>
  <c r="N30" i="2"/>
  <c r="N31" i="2"/>
  <c r="N32" i="2"/>
  <c r="N33" i="2"/>
  <c r="N34" i="2"/>
  <c r="N35" i="2"/>
  <c r="N36" i="2"/>
  <c r="N37" i="2"/>
  <c r="N38" i="2"/>
  <c r="N39" i="2"/>
  <c r="N40" i="2"/>
  <c r="N27" i="2"/>
  <c r="N10" i="2"/>
  <c r="N11" i="2"/>
  <c r="N12" i="2"/>
  <c r="N13" i="2"/>
  <c r="N14" i="2"/>
  <c r="N15" i="2"/>
  <c r="N16" i="2"/>
  <c r="N17" i="2"/>
  <c r="N18" i="2"/>
  <c r="N19" i="2"/>
  <c r="N20" i="2"/>
  <c r="N21" i="2"/>
  <c r="N22" i="2"/>
  <c r="N23" i="2"/>
  <c r="N24" i="2"/>
  <c r="N25" i="2"/>
  <c r="N9" i="2"/>
  <c r="N7" i="2"/>
  <c r="N6" i="2"/>
  <c r="H57" i="2" l="1"/>
  <c r="H58" i="2"/>
  <c r="H59" i="2"/>
  <c r="H60" i="2"/>
  <c r="H61" i="2"/>
  <c r="H62" i="2"/>
  <c r="H63" i="2"/>
  <c r="H64" i="2"/>
  <c r="H65" i="2"/>
  <c r="H56" i="2"/>
  <c r="H43" i="2"/>
  <c r="H44" i="2"/>
  <c r="H45" i="2"/>
  <c r="H46" i="2"/>
  <c r="H47" i="2"/>
  <c r="H48" i="2"/>
  <c r="H49" i="2"/>
  <c r="H50" i="2"/>
  <c r="H51" i="2"/>
  <c r="H52" i="2"/>
  <c r="H53" i="2"/>
  <c r="H54" i="2"/>
  <c r="H42" i="2"/>
  <c r="H28" i="2"/>
  <c r="H29" i="2"/>
  <c r="H30" i="2"/>
  <c r="H31" i="2"/>
  <c r="H32" i="2"/>
  <c r="H33" i="2"/>
  <c r="H34" i="2"/>
  <c r="H35" i="2"/>
  <c r="H36" i="2"/>
  <c r="H37" i="2"/>
  <c r="H38" i="2"/>
  <c r="H39" i="2"/>
  <c r="H40" i="2"/>
  <c r="H27" i="2"/>
  <c r="H10" i="2"/>
  <c r="H11" i="2"/>
  <c r="H12" i="2"/>
  <c r="H13" i="2"/>
  <c r="H14" i="2"/>
  <c r="H15" i="2"/>
  <c r="H16" i="2"/>
  <c r="H17" i="2"/>
  <c r="H18" i="2"/>
  <c r="H19" i="2"/>
  <c r="H20" i="2"/>
  <c r="H21" i="2"/>
  <c r="H22" i="2"/>
  <c r="H23" i="2"/>
  <c r="H24" i="2"/>
  <c r="H25" i="2"/>
  <c r="H9" i="2"/>
  <c r="H7" i="2"/>
  <c r="H6" i="2"/>
  <c r="I26" i="26" l="1"/>
  <c r="J26" i="26" l="1"/>
  <c r="I8" i="26" l="1"/>
  <c r="I55" i="26"/>
  <c r="I41" i="26"/>
  <c r="J41" i="26" l="1"/>
  <c r="J8" i="26"/>
  <c r="J55" i="26"/>
  <c r="J8" i="25" l="1"/>
  <c r="H26" i="25"/>
  <c r="J26" i="25"/>
  <c r="H41" i="25"/>
  <c r="J41" i="25"/>
  <c r="H55" i="25"/>
  <c r="J55" i="25"/>
  <c r="H8" i="26"/>
  <c r="H26" i="26"/>
  <c r="H41" i="26"/>
  <c r="H55" i="26"/>
  <c r="H8" i="25"/>
  <c r="G8" i="25"/>
  <c r="I8" i="25"/>
  <c r="G26" i="25"/>
  <c r="I26" i="25"/>
  <c r="G41" i="25"/>
  <c r="I41" i="25"/>
  <c r="G55" i="25"/>
  <c r="I55" i="25"/>
  <c r="G8" i="26"/>
  <c r="G26" i="26"/>
  <c r="G41" i="26"/>
  <c r="G55" i="26"/>
  <c r="J8" i="2" l="1"/>
  <c r="J26" i="2"/>
  <c r="L26" i="2"/>
  <c r="J41" i="2"/>
  <c r="L41" i="2"/>
  <c r="J55" i="2"/>
  <c r="L55" i="2"/>
  <c r="L8" i="2"/>
  <c r="I8" i="2"/>
  <c r="K8" i="2"/>
  <c r="M8" i="2"/>
  <c r="I26" i="2"/>
  <c r="K26" i="2"/>
  <c r="M26" i="2"/>
  <c r="I41" i="2"/>
  <c r="K41" i="2"/>
  <c r="M41" i="2"/>
  <c r="I55" i="2"/>
  <c r="K55" i="2"/>
  <c r="M55" i="2"/>
  <c r="N8" i="2" l="1"/>
  <c r="N26" i="2" l="1"/>
  <c r="N55" i="2"/>
  <c r="N41" i="2"/>
  <c r="F65" i="26" l="1"/>
  <c r="F64" i="26"/>
  <c r="F63" i="26"/>
  <c r="F62" i="26"/>
  <c r="F61" i="26"/>
  <c r="F60" i="26"/>
  <c r="F59" i="26"/>
  <c r="F58" i="26"/>
  <c r="F57" i="26"/>
  <c r="F56" i="26"/>
  <c r="F54" i="26"/>
  <c r="F53" i="26"/>
  <c r="F52" i="26"/>
  <c r="F51" i="26"/>
  <c r="F50" i="26"/>
  <c r="F49" i="26"/>
  <c r="F48" i="26"/>
  <c r="F47" i="26"/>
  <c r="F46" i="26"/>
  <c r="F45" i="26"/>
  <c r="F44" i="26"/>
  <c r="F43" i="26"/>
  <c r="F42" i="26"/>
  <c r="F40" i="26"/>
  <c r="F39" i="26"/>
  <c r="F38" i="26"/>
  <c r="F37" i="26"/>
  <c r="F36" i="26"/>
  <c r="F35" i="26"/>
  <c r="F34" i="26"/>
  <c r="F33" i="26"/>
  <c r="F32" i="26"/>
  <c r="F31" i="26"/>
  <c r="F30" i="26"/>
  <c r="F29" i="26"/>
  <c r="F28" i="26"/>
  <c r="F27" i="26"/>
  <c r="F25" i="26"/>
  <c r="F24" i="26"/>
  <c r="F23" i="26"/>
  <c r="F22" i="26"/>
  <c r="F21" i="26"/>
  <c r="F20" i="26"/>
  <c r="F19" i="26"/>
  <c r="F18" i="26"/>
  <c r="F17" i="26"/>
  <c r="F16" i="26"/>
  <c r="F15" i="26"/>
  <c r="F14" i="26"/>
  <c r="F13" i="26"/>
  <c r="F12" i="26"/>
  <c r="F11" i="26"/>
  <c r="F10" i="26"/>
  <c r="F9" i="26"/>
  <c r="F7" i="26"/>
  <c r="F6" i="26"/>
  <c r="E65" i="26"/>
  <c r="E64" i="26"/>
  <c r="E63" i="26"/>
  <c r="E62" i="26"/>
  <c r="E61" i="26"/>
  <c r="E60" i="26"/>
  <c r="E59" i="26"/>
  <c r="E58" i="26"/>
  <c r="E57" i="26"/>
  <c r="E56" i="26"/>
  <c r="E54" i="26"/>
  <c r="E53" i="26"/>
  <c r="E52" i="26"/>
  <c r="E51" i="26"/>
  <c r="E50" i="26"/>
  <c r="E49" i="26"/>
  <c r="E48" i="26"/>
  <c r="E47" i="26"/>
  <c r="E46" i="26"/>
  <c r="E45" i="26"/>
  <c r="E44" i="26"/>
  <c r="E43" i="26"/>
  <c r="E42" i="26"/>
  <c r="E40" i="26"/>
  <c r="E39" i="26"/>
  <c r="E38" i="26"/>
  <c r="E37" i="26"/>
  <c r="E36" i="26"/>
  <c r="E35" i="26"/>
  <c r="E34" i="26"/>
  <c r="E33" i="26"/>
  <c r="E32" i="26"/>
  <c r="E31" i="26"/>
  <c r="E30" i="26"/>
  <c r="E29" i="26"/>
  <c r="E28" i="26"/>
  <c r="E27" i="26"/>
  <c r="E25" i="26"/>
  <c r="E24" i="26"/>
  <c r="E23" i="26"/>
  <c r="E22" i="26"/>
  <c r="E21" i="26"/>
  <c r="E20" i="26"/>
  <c r="E19" i="26"/>
  <c r="E18" i="26"/>
  <c r="E17" i="26"/>
  <c r="E16" i="26"/>
  <c r="E15" i="26"/>
  <c r="E14" i="26"/>
  <c r="E13" i="26"/>
  <c r="E12" i="26"/>
  <c r="E11" i="26"/>
  <c r="E10" i="26"/>
  <c r="E9" i="26"/>
  <c r="E7" i="26"/>
  <c r="E6" i="26"/>
</calcChain>
</file>

<file path=xl/comments1.xml><?xml version="1.0" encoding="utf-8"?>
<comments xmlns="http://schemas.openxmlformats.org/spreadsheetml/2006/main">
  <authors>
    <author>jmarks</author>
  </authors>
  <commentList>
    <comment ref="J26" authorId="0" shapeId="0">
      <text>
        <r>
          <rPr>
            <b/>
            <sz val="10"/>
            <color indexed="81"/>
            <rFont val="Tahoma"/>
            <family val="2"/>
          </rPr>
          <t>jmarks:</t>
        </r>
        <r>
          <rPr>
            <sz val="10"/>
            <color indexed="81"/>
            <rFont val="Tahoma"/>
            <family val="2"/>
          </rPr>
          <t xml:space="preserve">
Note different formula.</t>
        </r>
      </text>
    </comment>
  </commentList>
</comments>
</file>

<file path=xl/sharedStrings.xml><?xml version="1.0" encoding="utf-8"?>
<sst xmlns="http://schemas.openxmlformats.org/spreadsheetml/2006/main" count="249" uniqueCount="117">
  <si>
    <t>Arkansas</t>
  </si>
  <si>
    <t>Maryland</t>
  </si>
  <si>
    <t>Mississippi</t>
  </si>
  <si>
    <t>North Carolina</t>
  </si>
  <si>
    <t>Oklahoma</t>
  </si>
  <si>
    <t>South Carolina</t>
  </si>
  <si>
    <t>Tennessee</t>
  </si>
  <si>
    <t>Texas</t>
  </si>
  <si>
    <t>Virginia</t>
  </si>
  <si>
    <t>Delaware</t>
  </si>
  <si>
    <t>SREB states</t>
  </si>
  <si>
    <t>Source:</t>
  </si>
  <si>
    <t>Women</t>
  </si>
  <si>
    <t>Men</t>
  </si>
  <si>
    <t>White</t>
  </si>
  <si>
    <t>Black</t>
  </si>
  <si>
    <r>
      <t>Other</t>
    </r>
    <r>
      <rPr>
        <vertAlign val="superscript"/>
        <sz val="10"/>
        <rFont val="Arial"/>
        <family val="2"/>
      </rPr>
      <t>2</t>
    </r>
  </si>
  <si>
    <t>Hispanic</t>
  </si>
  <si>
    <t>First-Time Freshmen</t>
  </si>
  <si>
    <t>Four-Year</t>
  </si>
  <si>
    <t>Two-Year</t>
  </si>
  <si>
    <t>Part-Time</t>
  </si>
  <si>
    <t>Undergraduate</t>
  </si>
  <si>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</si>
  <si>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</si>
  <si>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</si>
  <si>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</si>
  <si>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</si>
  <si>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</si>
  <si>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</si>
  <si>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</si>
  <si>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</si>
  <si>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</si>
  <si>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</si>
  <si>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</si>
  <si>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</si>
  <si>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</si>
  <si>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</si>
  <si>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</si>
  <si>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</si>
  <si>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</si>
  <si>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</si>
  <si>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</si>
  <si>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</si>
  <si>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</si>
  <si>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</si>
  <si>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</si>
  <si>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</si>
  <si>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</si>
  <si>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r>
      <t>Enrollment Changes by Student Level and Type of Attendance</t>
    </r>
    <r>
      <rPr>
        <vertAlign val="superscript"/>
        <sz val="10"/>
        <rFont val="Arial"/>
        <family val="2"/>
      </rPr>
      <t>1</t>
    </r>
  </si>
  <si>
    <r>
      <t>Enrollment Changes by Type of College or University</t>
    </r>
    <r>
      <rPr>
        <vertAlign val="superscript"/>
        <sz val="10"/>
        <rFont val="Arial"/>
        <family val="2"/>
      </rPr>
      <t>1</t>
    </r>
  </si>
  <si>
    <t>50 states and D.C.</t>
  </si>
  <si>
    <r>
      <t>Predominantly Black</t>
    </r>
    <r>
      <rPr>
        <vertAlign val="superscript"/>
        <sz val="10"/>
        <rFont val="Arial"/>
        <family val="2"/>
      </rPr>
      <t>2</t>
    </r>
  </si>
  <si>
    <r>
      <t>Historically Black</t>
    </r>
    <r>
      <rPr>
        <vertAlign val="superscript"/>
        <sz val="10"/>
        <rFont val="Arial"/>
        <family val="2"/>
      </rPr>
      <t>2</t>
    </r>
  </si>
  <si>
    <r>
      <t>Kentucky</t>
    </r>
    <r>
      <rPr>
        <vertAlign val="superscript"/>
        <sz val="10"/>
        <rFont val="Arial"/>
        <family val="2"/>
      </rPr>
      <t>3</t>
    </r>
  </si>
  <si>
    <t>"NA" indicates not applicable. There was no institution of this type in at least one of the years.</t>
  </si>
  <si>
    <t xml:space="preserve"> </t>
  </si>
  <si>
    <t>Graduate and Professional</t>
  </si>
  <si>
    <t>Louisiana</t>
  </si>
  <si>
    <r>
      <t>West Virginia</t>
    </r>
    <r>
      <rPr>
        <vertAlign val="superscript"/>
        <sz val="10"/>
        <rFont val="Arial"/>
        <family val="2"/>
      </rPr>
      <t>3</t>
    </r>
  </si>
  <si>
    <r>
      <t>West Virginia</t>
    </r>
    <r>
      <rPr>
        <vertAlign val="superscript"/>
        <sz val="10"/>
        <rFont val="Arial"/>
        <family val="2"/>
      </rPr>
      <t>2</t>
    </r>
  </si>
  <si>
    <r>
      <t>Alabama</t>
    </r>
    <r>
      <rPr>
        <vertAlign val="superscript"/>
        <sz val="10"/>
        <rFont val="Arial"/>
        <family val="2"/>
      </rPr>
      <t>2</t>
    </r>
  </si>
  <si>
    <r>
      <t>Florida</t>
    </r>
    <r>
      <rPr>
        <vertAlign val="superscript"/>
        <sz val="10"/>
        <rFont val="Arial"/>
        <family val="2"/>
      </rPr>
      <t>2</t>
    </r>
  </si>
  <si>
    <r>
      <t>Georgia</t>
    </r>
    <r>
      <rPr>
        <vertAlign val="superscript"/>
        <sz val="10"/>
        <rFont val="Arial"/>
        <family val="2"/>
      </rPr>
      <t>2</t>
    </r>
  </si>
  <si>
    <r>
      <t>Kentucky</t>
    </r>
    <r>
      <rPr>
        <vertAlign val="superscript"/>
        <sz val="10"/>
        <rFont val="Arial"/>
        <family val="2"/>
      </rPr>
      <t>2</t>
    </r>
  </si>
  <si>
    <r>
      <t>Arizona</t>
    </r>
    <r>
      <rPr>
        <vertAlign val="superscript"/>
        <sz val="10"/>
        <rFont val="Arial"/>
        <family val="2"/>
      </rPr>
      <t>2</t>
    </r>
  </si>
  <si>
    <r>
      <t>California</t>
    </r>
    <r>
      <rPr>
        <vertAlign val="superscript"/>
        <sz val="10"/>
        <rFont val="Arial"/>
        <family val="2"/>
      </rPr>
      <t>2</t>
    </r>
  </si>
  <si>
    <r>
      <t>Colorado</t>
    </r>
    <r>
      <rPr>
        <vertAlign val="superscript"/>
        <sz val="10"/>
        <rFont val="Arial"/>
        <family val="2"/>
      </rPr>
      <t>2</t>
    </r>
  </si>
  <si>
    <r>
      <t>Utah</t>
    </r>
    <r>
      <rPr>
        <vertAlign val="superscript"/>
        <sz val="10"/>
        <rFont val="Arial"/>
        <family val="2"/>
      </rPr>
      <t>2</t>
    </r>
  </si>
  <si>
    <r>
      <t>Illinois</t>
    </r>
    <r>
      <rPr>
        <vertAlign val="superscript"/>
        <sz val="10"/>
        <rFont val="Arial"/>
        <family val="2"/>
      </rPr>
      <t>2</t>
    </r>
  </si>
  <si>
    <r>
      <t>Minnesota</t>
    </r>
    <r>
      <rPr>
        <vertAlign val="superscript"/>
        <sz val="10"/>
        <rFont val="Arial"/>
        <family val="2"/>
      </rPr>
      <t>2</t>
    </r>
  </si>
  <si>
    <r>
      <t>Missouri</t>
    </r>
    <r>
      <rPr>
        <vertAlign val="superscript"/>
        <sz val="10"/>
        <rFont val="Arial"/>
        <family val="2"/>
      </rPr>
      <t>2</t>
    </r>
  </si>
  <si>
    <r>
      <t>Connecticut</t>
    </r>
    <r>
      <rPr>
        <vertAlign val="superscript"/>
        <sz val="10"/>
        <rFont val="Arial"/>
        <family val="2"/>
      </rPr>
      <t>2</t>
    </r>
  </si>
  <si>
    <r>
      <t>Massachusetts</t>
    </r>
    <r>
      <rPr>
        <vertAlign val="superscript"/>
        <sz val="10"/>
        <rFont val="Arial"/>
        <family val="2"/>
      </rPr>
      <t>2</t>
    </r>
  </si>
  <si>
    <r>
      <t>New York</t>
    </r>
    <r>
      <rPr>
        <vertAlign val="superscript"/>
        <sz val="10"/>
        <rFont val="Arial"/>
        <family val="2"/>
      </rPr>
      <t>2</t>
    </r>
  </si>
  <si>
    <r>
      <t>Pennsylvania</t>
    </r>
    <r>
      <rPr>
        <vertAlign val="superscript"/>
        <sz val="10"/>
        <rFont val="Arial"/>
        <family val="2"/>
      </rPr>
      <t>2</t>
    </r>
  </si>
  <si>
    <r>
      <t>Rhode Island</t>
    </r>
    <r>
      <rPr>
        <vertAlign val="superscript"/>
        <sz val="10"/>
        <rFont val="Arial"/>
        <family val="2"/>
      </rPr>
      <t>2</t>
    </r>
  </si>
  <si>
    <r>
      <t>Alabama</t>
    </r>
    <r>
      <rPr>
        <vertAlign val="superscript"/>
        <sz val="10"/>
        <rFont val="Arial"/>
        <family val="2"/>
      </rPr>
      <t>3</t>
    </r>
  </si>
  <si>
    <r>
      <t>Florida</t>
    </r>
    <r>
      <rPr>
        <vertAlign val="superscript"/>
        <sz val="10"/>
        <rFont val="Arial"/>
        <family val="2"/>
      </rPr>
      <t>3</t>
    </r>
  </si>
  <si>
    <r>
      <t>Georgia</t>
    </r>
    <r>
      <rPr>
        <vertAlign val="superscript"/>
        <sz val="10"/>
        <rFont val="Arial"/>
        <family val="2"/>
      </rPr>
      <t>3</t>
    </r>
  </si>
  <si>
    <r>
      <t>Arizona</t>
    </r>
    <r>
      <rPr>
        <vertAlign val="superscript"/>
        <sz val="10"/>
        <rFont val="Arial"/>
        <family val="2"/>
      </rPr>
      <t>3</t>
    </r>
  </si>
  <si>
    <r>
      <t>California</t>
    </r>
    <r>
      <rPr>
        <vertAlign val="superscript"/>
        <sz val="10"/>
        <rFont val="Arial"/>
        <family val="2"/>
      </rPr>
      <t>3</t>
    </r>
  </si>
  <si>
    <r>
      <t>Colorado</t>
    </r>
    <r>
      <rPr>
        <vertAlign val="superscript"/>
        <sz val="10"/>
        <rFont val="Arial"/>
        <family val="2"/>
      </rPr>
      <t>3</t>
    </r>
  </si>
  <si>
    <r>
      <t>Utah</t>
    </r>
    <r>
      <rPr>
        <vertAlign val="superscript"/>
        <sz val="10"/>
        <rFont val="Arial"/>
        <family val="2"/>
      </rPr>
      <t>3</t>
    </r>
  </si>
  <si>
    <r>
      <t>Illinois</t>
    </r>
    <r>
      <rPr>
        <vertAlign val="superscript"/>
        <sz val="10"/>
        <rFont val="Arial"/>
        <family val="2"/>
      </rPr>
      <t>3</t>
    </r>
  </si>
  <si>
    <r>
      <t>Minnesota</t>
    </r>
    <r>
      <rPr>
        <vertAlign val="superscript"/>
        <sz val="10"/>
        <rFont val="Arial"/>
        <family val="2"/>
      </rPr>
      <t>3</t>
    </r>
  </si>
  <si>
    <r>
      <t>Missouri</t>
    </r>
    <r>
      <rPr>
        <vertAlign val="superscript"/>
        <sz val="10"/>
        <rFont val="Arial"/>
        <family val="2"/>
      </rPr>
      <t>3</t>
    </r>
  </si>
  <si>
    <r>
      <t>Connecticut</t>
    </r>
    <r>
      <rPr>
        <vertAlign val="superscript"/>
        <sz val="10"/>
        <rFont val="Arial"/>
        <family val="2"/>
      </rPr>
      <t>3</t>
    </r>
  </si>
  <si>
    <r>
      <t>Massachusetts</t>
    </r>
    <r>
      <rPr>
        <vertAlign val="superscript"/>
        <sz val="10"/>
        <rFont val="Arial"/>
        <family val="2"/>
      </rPr>
      <t>3</t>
    </r>
  </si>
  <si>
    <r>
      <t>New York</t>
    </r>
    <r>
      <rPr>
        <vertAlign val="superscript"/>
        <sz val="10"/>
        <rFont val="Arial"/>
        <family val="2"/>
      </rPr>
      <t>3</t>
    </r>
  </si>
  <si>
    <r>
      <t>Pennsylvania</t>
    </r>
    <r>
      <rPr>
        <vertAlign val="superscript"/>
        <sz val="10"/>
        <rFont val="Arial"/>
        <family val="2"/>
      </rPr>
      <t>3</t>
    </r>
  </si>
  <si>
    <r>
      <t>Rhode Island</t>
    </r>
    <r>
      <rPr>
        <vertAlign val="superscript"/>
        <sz val="10"/>
        <rFont val="Arial"/>
        <family val="2"/>
      </rPr>
      <t>3</t>
    </r>
  </si>
  <si>
    <r>
      <t>West Virginia</t>
    </r>
    <r>
      <rPr>
        <vertAlign val="superscript"/>
        <sz val="10"/>
        <rFont val="Arial"/>
        <family val="2"/>
      </rPr>
      <t>3,4</t>
    </r>
  </si>
  <si>
    <r>
      <t>1</t>
    </r>
    <r>
      <rPr>
        <sz val="10"/>
        <rFont val="Arial"/>
        <family val="2"/>
      </rPr>
      <t xml:space="preserve"> Figures represent enrollments in all degree-granting institutions eligible for federal Title IV student financial aid in the 50 states and the District of Columbia, excluding service schools. </t>
    </r>
  </si>
  <si>
    <r>
      <rPr>
        <vertAlign val="superscript"/>
        <sz val="10"/>
        <rFont val="Arial"/>
        <family val="2"/>
      </rPr>
      <t>2</t>
    </r>
    <r>
      <rPr>
        <sz val="10"/>
        <rFont val="Arial"/>
        <family val="2"/>
      </rPr>
      <t xml:space="preserve"> Excludes people whose race is unknown and people from foreign countries.</t>
    </r>
  </si>
  <si>
    <r>
      <rPr>
        <vertAlign val="superscript"/>
        <sz val="10"/>
        <rFont val="Arial"/>
        <family val="2"/>
      </rPr>
      <t>1</t>
    </r>
    <r>
      <rPr>
        <sz val="10"/>
        <rFont val="Arial"/>
        <family val="2"/>
      </rPr>
      <t xml:space="preserve"> Figures represent enrollments in all degree-granting institutions eligible for federal Title IV student financial aid in the 50 states and the District of Columbia, excluding service schools. </t>
    </r>
  </si>
  <si>
    <r>
      <rPr>
        <vertAlign val="superscript"/>
        <sz val="10"/>
        <rFont val="Arial"/>
        <family val="2"/>
      </rPr>
      <t xml:space="preserve">2 </t>
    </r>
    <r>
      <rPr>
        <sz val="10"/>
        <rFont val="Arial"/>
        <family val="2"/>
      </rPr>
      <t>Predominantly black institutions are those in which black students account for more than 50 percent of total enrollment. Historically black institutions are those founded prior to 1964 as institutions for black students. Historically black institutions are included with predominantly black institutions if, and only if, black students make up more than 50 percent of current enrollment.</t>
    </r>
  </si>
  <si>
    <r>
      <rPr>
        <vertAlign val="superscript"/>
        <sz val="10"/>
        <rFont val="Arial"/>
        <family val="2"/>
      </rPr>
      <t>4</t>
    </r>
    <r>
      <rPr>
        <sz val="10"/>
        <rFont val="Arial"/>
        <family val="2"/>
      </rPr>
      <t xml:space="preserve"> Enrollments in two-year colleges formerly embedded in and reported as four-year are now separate and reported as two-year. </t>
    </r>
  </si>
  <si>
    <r>
      <t>District of Columbia</t>
    </r>
    <r>
      <rPr>
        <vertAlign val="superscript"/>
        <sz val="10"/>
        <rFont val="Arial"/>
        <family val="2"/>
      </rPr>
      <t>3,4</t>
    </r>
  </si>
  <si>
    <r>
      <t>District of Columbia</t>
    </r>
    <r>
      <rPr>
        <vertAlign val="superscript"/>
        <sz val="10"/>
        <rFont val="Arial"/>
        <family val="2"/>
      </rPr>
      <t>3,5</t>
    </r>
  </si>
  <si>
    <r>
      <t>District of Columbia</t>
    </r>
    <r>
      <rPr>
        <vertAlign val="superscript"/>
        <sz val="10"/>
        <rFont val="Arial"/>
        <family val="2"/>
      </rPr>
      <t>2, 3</t>
    </r>
  </si>
  <si>
    <t>SREB analysis of National Center for Education Statistics fall enrollment surveys — www.nces.ed.gov/ipeds.</t>
  </si>
  <si>
    <t>Table 25</t>
  </si>
  <si>
    <t>Percent Change, 2008 to 2013</t>
  </si>
  <si>
    <t>Number Change, 2008 to 2013</t>
  </si>
  <si>
    <r>
      <rPr>
        <vertAlign val="superscript"/>
        <sz val="10"/>
        <rFont val="Arial"/>
        <family val="2"/>
      </rPr>
      <t xml:space="preserve">3 </t>
    </r>
    <r>
      <rPr>
        <sz val="10"/>
        <rFont val="Arial"/>
        <family val="2"/>
      </rPr>
      <t>These states contain the headquarters for an online-only college or university. Beginning with the 2006 data, students attending online-only institutions are excluded from the state counts. See table on enrollment in online-only colleges and universities in this chapter for those enrollments.</t>
    </r>
  </si>
  <si>
    <r>
      <rPr>
        <vertAlign val="superscript"/>
        <sz val="10"/>
        <rFont val="Arial"/>
        <family val="2"/>
      </rPr>
      <t>1</t>
    </r>
    <r>
      <rPr>
        <sz val="10"/>
        <rFont val="Arial"/>
        <family val="2"/>
      </rPr>
      <t xml:space="preserve"> Figures represent enrollments in all degree-granting institutions eligible for federal Title IV student financial aid in the 50 states and the District of Columbia, excluding service schools. Beginning with the 2008 and 2009 data, institutions report new sub-categories of students, including "two or more races." Students reported in this new category were formerly reported in one of the non-Hispanic categories. </t>
    </r>
  </si>
  <si>
    <t>Table 24</t>
  </si>
  <si>
    <t>Table 23</t>
  </si>
  <si>
    <r>
      <t xml:space="preserve">2 </t>
    </r>
    <r>
      <rPr>
        <sz val="10"/>
        <rFont val="Arial"/>
        <family val="2"/>
      </rPr>
      <t>These states contain the headquarters for an online-only college or university. Beginning with the 2006 data, students attending online-only institutions are excluded from the state counts. (See table on enrollment in online-only colleges and universities in this chapter for those enrollments.)</t>
    </r>
  </si>
  <si>
    <r>
      <rPr>
        <vertAlign val="superscript"/>
        <sz val="10"/>
        <rFont val="Arial"/>
        <family val="2"/>
      </rPr>
      <t>5</t>
    </r>
    <r>
      <rPr>
        <sz val="10"/>
        <rFont val="Arial"/>
        <family val="2"/>
      </rPr>
      <t xml:space="preserve"> In fall 2006, Strayer University reported all its campuses nationwide in the figures for its District of Columbia campus. Now District of Columbia figures represent only the District of Columbia campus.</t>
    </r>
  </si>
  <si>
    <r>
      <rPr>
        <vertAlign val="superscript"/>
        <sz val="10"/>
        <rFont val="Arial"/>
        <family val="2"/>
      </rPr>
      <t>4</t>
    </r>
    <r>
      <rPr>
        <sz val="10"/>
        <rFont val="Arial"/>
        <family val="2"/>
      </rPr>
      <t xml:space="preserve"> In fall 2006, Strayer University reported all its campuses nationwide in the figures for its District of Columbia campus. Now District of Columbia figures represent only the District of Columbia campus.</t>
    </r>
  </si>
  <si>
    <r>
      <t>3</t>
    </r>
    <r>
      <rPr>
        <sz val="10"/>
        <rFont val="Arial"/>
        <family val="2"/>
      </rPr>
      <t xml:space="preserve"> In fall 2006, Strayer University reported all its campuses nationwide in the figures for its District of Columbia campus. Now District of Columbia figures represent only the District of Columbia campus.</t>
    </r>
  </si>
  <si>
    <r>
      <t>Enrollment Changes By Gender and Race/Ethnicity</t>
    </r>
    <r>
      <rPr>
        <vertAlign val="superscript"/>
        <sz val="10"/>
        <rFont val="Arial"/>
        <family val="2"/>
      </rPr>
      <t>1</t>
    </r>
  </si>
  <si>
    <t>Percent Change, 2009 to 2014</t>
  </si>
  <si>
    <t>Number Change, 2009 to 2014</t>
  </si>
  <si>
    <t xml:space="preserve"> May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</si>
</sst>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_);\(0\)"/>
  </numFmts>
  <fonts count="10" x14ac:knownFonts="1">
    <font>
      <sz val="10"/>
      <name val="Helv"/>
    </font>
    <font>
      <sz val="10"/>
      <name val="Arial"/>
      <family val="2"/>
    </font>
    <font>
      <sz val="10"/>
      <name val="Arial"/>
      <family val="2"/>
    </font>
    <font>
      <sz val="10"/>
      <name val="Helv"/>
    </font>
    <font>
      <vertAlign val="superscript"/>
      <sz val="10"/>
      <name val="Arial"/>
      <family val="2"/>
    </font>
    <font>
      <b/>
      <sz val="10"/>
      <name val="Arial"/>
      <family val="2"/>
    </font>
    <font>
      <u/>
      <sz val="10"/>
      <name val="Arial"/>
      <family val="2"/>
    </font>
    <font>
      <sz val="10"/>
      <color indexed="81"/>
      <name val="Tahoma"/>
      <family val="2"/>
    </font>
    <font>
      <b/>
      <sz val="10"/>
      <color indexed="81"/>
      <name val="Tahoma"/>
      <family val="2"/>
    </font>
    <font>
      <sz val="11"/>
      <color rgb="FF9C0006"/>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C7CE"/>
      </patternFill>
    </fill>
  </fills>
  <borders count="19">
    <border>
      <left/>
      <right/>
      <top/>
      <bottom/>
      <diagonal/>
    </border>
    <border>
      <left/>
      <right/>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8"/>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8"/>
      </top>
      <bottom style="thin">
        <color indexed="64"/>
      </bottom>
      <diagonal/>
    </border>
  </borders>
  <cellStyleXfs count="2">
    <xf numFmtId="0" fontId="0" fillId="0" borderId="0">
      <alignment horizontal="left" wrapText="1"/>
    </xf>
    <xf numFmtId="0" fontId="9" fillId="3" borderId="0" applyNumberFormat="0" applyBorder="0" applyAlignment="0" applyProtection="0"/>
  </cellStyleXfs>
  <cellXfs count="133">
    <xf numFmtId="37" fontId="0" fillId="0" borderId="0" xfId="0" applyNumberFormat="1" applyAlignment="1"/>
    <xf numFmtId="37" fontId="1" fillId="0" borderId="0" xfId="0" applyNumberFormat="1" applyFont="1" applyAlignment="1" applyProtection="1"/>
    <xf numFmtId="37" fontId="1" fillId="0" borderId="0" xfId="0" applyNumberFormat="1" applyFont="1" applyAlignment="1"/>
    <xf numFmtId="37" fontId="1" fillId="0" borderId="0" xfId="0" applyNumberFormat="1" applyFont="1" applyAlignment="1" applyProtection="1">
      <alignment horizontal="centerContinuous"/>
    </xf>
    <xf numFmtId="37" fontId="1" fillId="0" borderId="0" xfId="0" applyNumberFormat="1" applyFont="1" applyBorder="1" applyAlignment="1"/>
    <xf numFmtId="37" fontId="1" fillId="0" borderId="0" xfId="0" applyNumberFormat="1" applyFont="1" applyAlignment="1" applyProtection="1">
      <alignment horizontal="left"/>
    </xf>
    <xf numFmtId="37" fontId="1" fillId="0" borderId="2" xfId="0" applyNumberFormat="1" applyFont="1" applyBorder="1" applyAlignment="1" applyProtection="1"/>
    <xf numFmtId="37" fontId="1" fillId="0" borderId="0" xfId="0" applyNumberFormat="1" applyFont="1" applyAlignment="1">
      <alignment vertical="top"/>
    </xf>
    <xf numFmtId="37" fontId="1" fillId="0" borderId="0" xfId="0" applyNumberFormat="1" applyFont="1" applyAlignment="1" applyProtection="1">
      <alignment vertical="top"/>
    </xf>
    <xf numFmtId="37" fontId="1" fillId="0" borderId="2" xfId="0" applyNumberFormat="1" applyFont="1" applyBorder="1" applyAlignment="1" applyProtection="1">
      <alignment horizontal="center"/>
    </xf>
    <xf numFmtId="0" fontId="1" fillId="0" borderId="0" xfId="0" applyFont="1">
      <alignment horizontal="left" wrapText="1"/>
    </xf>
    <xf numFmtId="165" fontId="1" fillId="0" borderId="0" xfId="0" applyNumberFormat="1" applyFont="1" applyFill="1" applyAlignment="1"/>
    <xf numFmtId="0" fontId="2" fillId="0" borderId="0" xfId="0" applyFont="1" applyBorder="1">
      <alignment horizontal="left" wrapText="1"/>
    </xf>
    <xf numFmtId="37" fontId="1" fillId="0" borderId="0" xfId="0" applyNumberFormat="1" applyFont="1" applyBorder="1" applyAlignment="1" applyProtection="1">
      <alignment horizontal="center"/>
    </xf>
    <xf numFmtId="0" fontId="5" fillId="0" borderId="3" xfId="0" applyFont="1" applyBorder="1" applyAlignment="1">
      <alignment horizontal="centerContinuous"/>
    </xf>
    <xf numFmtId="0" fontId="0" fillId="0" borderId="4" xfId="0" applyBorder="1" applyAlignment="1">
      <alignment horizontal="centerContinuous"/>
    </xf>
    <xf numFmtId="0" fontId="0" fillId="0" borderId="5" xfId="0" applyBorder="1" applyAlignment="1">
      <alignment horizontal="centerContinuous"/>
    </xf>
    <xf numFmtId="37" fontId="1" fillId="0" borderId="6" xfId="0" applyNumberFormat="1" applyFont="1" applyBorder="1" applyAlignment="1" applyProtection="1">
      <alignment horizontal="centerContinuous"/>
    </xf>
    <xf numFmtId="37" fontId="6" fillId="0" borderId="2" xfId="0" applyNumberFormat="1" applyFont="1" applyBorder="1" applyAlignment="1" applyProtection="1"/>
    <xf numFmtId="37" fontId="1" fillId="0" borderId="10" xfId="0" applyNumberFormat="1" applyFont="1" applyBorder="1" applyAlignment="1" applyProtection="1">
      <alignment horizontal="centerContinuous"/>
    </xf>
    <xf numFmtId="3" fontId="1" fillId="0" borderId="1" xfId="0" applyNumberFormat="1" applyFont="1" applyFill="1" applyBorder="1" applyAlignment="1"/>
    <xf numFmtId="3" fontId="1" fillId="0" borderId="0" xfId="0" applyNumberFormat="1" applyFont="1" applyFill="1" applyAlignment="1"/>
    <xf numFmtId="3" fontId="1" fillId="2" borderId="0" xfId="0" applyNumberFormat="1" applyFont="1" applyFill="1" applyAlignment="1"/>
    <xf numFmtId="3" fontId="1" fillId="0" borderId="0" xfId="0" applyNumberFormat="1" applyFont="1" applyAlignment="1"/>
    <xf numFmtId="3" fontId="1" fillId="0" borderId="0" xfId="0" applyNumberFormat="1" applyFont="1" applyBorder="1" applyAlignment="1"/>
    <xf numFmtId="3" fontId="1" fillId="0" borderId="1" xfId="0" applyNumberFormat="1" applyFont="1" applyBorder="1" applyAlignment="1"/>
    <xf numFmtId="3" fontId="1" fillId="2" borderId="1" xfId="0" applyNumberFormat="1" applyFont="1" applyFill="1" applyBorder="1" applyAlignment="1"/>
    <xf numFmtId="3" fontId="1" fillId="0" borderId="12" xfId="0" applyNumberFormat="1" applyFont="1" applyFill="1" applyBorder="1" applyAlignment="1"/>
    <xf numFmtId="3" fontId="1" fillId="2" borderId="4" xfId="0" applyNumberFormat="1" applyFont="1" applyFill="1" applyBorder="1" applyAlignment="1"/>
    <xf numFmtId="165" fontId="1" fillId="0" borderId="1" xfId="0" applyNumberFormat="1" applyFont="1" applyFill="1" applyBorder="1" applyAlignment="1" applyProtection="1">
      <alignment horizontal="centerContinuous"/>
    </xf>
    <xf numFmtId="3" fontId="1" fillId="0" borderId="11" xfId="0" applyNumberFormat="1" applyFont="1" applyFill="1" applyBorder="1" applyAlignment="1"/>
    <xf numFmtId="3" fontId="1" fillId="0" borderId="7" xfId="0" applyNumberFormat="1" applyFont="1" applyFill="1" applyBorder="1" applyAlignment="1"/>
    <xf numFmtId="3" fontId="1" fillId="2" borderId="7" xfId="0" applyNumberFormat="1" applyFont="1" applyFill="1" applyBorder="1" applyAlignment="1"/>
    <xf numFmtId="164" fontId="1" fillId="0" borderId="0" xfId="0" applyNumberFormat="1" applyFont="1" applyFill="1" applyAlignment="1"/>
    <xf numFmtId="164" fontId="1" fillId="0" borderId="7" xfId="0" applyNumberFormat="1" applyFont="1" applyFill="1" applyBorder="1" applyAlignment="1"/>
    <xf numFmtId="164" fontId="1" fillId="0" borderId="1" xfId="0" applyNumberFormat="1" applyFont="1" applyFill="1" applyBorder="1" applyAlignment="1"/>
    <xf numFmtId="164" fontId="1" fillId="2" borderId="0" xfId="0" applyNumberFormat="1" applyFont="1" applyFill="1" applyAlignment="1"/>
    <xf numFmtId="164" fontId="1" fillId="2" borderId="7" xfId="0" applyNumberFormat="1" applyFont="1" applyFill="1" applyBorder="1" applyAlignment="1"/>
    <xf numFmtId="164" fontId="1" fillId="2" borderId="1" xfId="0" applyNumberFormat="1" applyFont="1" applyFill="1" applyBorder="1" applyAlignment="1"/>
    <xf numFmtId="164" fontId="1" fillId="0" borderId="12" xfId="0" applyNumberFormat="1" applyFont="1" applyFill="1" applyBorder="1" applyAlignment="1"/>
    <xf numFmtId="3" fontId="1" fillId="0" borderId="1" xfId="0" applyNumberFormat="1" applyFont="1" applyFill="1" applyBorder="1" applyAlignment="1">
      <alignment horizontal="center"/>
    </xf>
    <xf numFmtId="3" fontId="1" fillId="0" borderId="11" xfId="0" quotePrefix="1" applyNumberFormat="1" applyFont="1" applyFill="1" applyBorder="1" applyAlignment="1">
      <alignment horizontal="center"/>
    </xf>
    <xf numFmtId="164" fontId="1" fillId="0" borderId="6" xfId="0" quotePrefix="1" applyNumberFormat="1" applyFont="1" applyFill="1" applyBorder="1" applyAlignment="1">
      <alignment horizontal="center"/>
    </xf>
    <xf numFmtId="164" fontId="1" fillId="0" borderId="1" xfId="0" applyNumberFormat="1" applyFont="1" applyFill="1" applyBorder="1" applyAlignment="1">
      <alignment horizontal="center"/>
    </xf>
    <xf numFmtId="164" fontId="1" fillId="0" borderId="11" xfId="0" applyNumberFormat="1" applyFont="1" applyFill="1" applyBorder="1" applyAlignment="1">
      <alignment horizontal="center"/>
    </xf>
    <xf numFmtId="164" fontId="1" fillId="0" borderId="0" xfId="0" applyNumberFormat="1" applyFont="1" applyFill="1" applyAlignment="1">
      <alignment horizontal="center"/>
    </xf>
    <xf numFmtId="164" fontId="1" fillId="0" borderId="7" xfId="0" applyNumberFormat="1" applyFont="1" applyFill="1" applyBorder="1" applyAlignment="1">
      <alignment horizontal="center"/>
    </xf>
    <xf numFmtId="164" fontId="1" fillId="2" borderId="0" xfId="0" applyNumberFormat="1" applyFont="1" applyFill="1" applyAlignment="1">
      <alignment horizontal="center"/>
    </xf>
    <xf numFmtId="164" fontId="1" fillId="2" borderId="7" xfId="0" applyNumberFormat="1" applyFont="1" applyFill="1" applyBorder="1" applyAlignment="1">
      <alignment horizontal="center"/>
    </xf>
    <xf numFmtId="164" fontId="1" fillId="0" borderId="0" xfId="0" applyNumberFormat="1" applyFont="1" applyAlignment="1">
      <alignment horizontal="center"/>
    </xf>
    <xf numFmtId="164" fontId="1" fillId="2" borderId="1" xfId="0" applyNumberFormat="1" applyFont="1" applyFill="1" applyBorder="1" applyAlignment="1">
      <alignment horizontal="center"/>
    </xf>
    <xf numFmtId="164" fontId="1" fillId="2" borderId="11" xfId="0" applyNumberFormat="1" applyFont="1" applyFill="1" applyBorder="1" applyAlignment="1">
      <alignment horizontal="center"/>
    </xf>
    <xf numFmtId="164" fontId="1" fillId="0" borderId="12" xfId="0" applyNumberFormat="1" applyFont="1" applyFill="1" applyBorder="1" applyAlignment="1">
      <alignment horizontal="center"/>
    </xf>
    <xf numFmtId="164" fontId="1" fillId="0" borderId="13" xfId="0" applyNumberFormat="1" applyFont="1" applyFill="1" applyBorder="1" applyAlignment="1">
      <alignment horizontal="center"/>
    </xf>
    <xf numFmtId="3" fontId="1" fillId="0" borderId="7" xfId="0" applyNumberFormat="1" applyFont="1" applyFill="1" applyBorder="1" applyAlignment="1">
      <alignment horizontal="center"/>
    </xf>
    <xf numFmtId="3" fontId="1" fillId="0" borderId="0" xfId="0" applyNumberFormat="1" applyFont="1" applyFill="1" applyAlignment="1">
      <alignment horizontal="center"/>
    </xf>
    <xf numFmtId="3" fontId="1" fillId="2" borderId="7" xfId="0" applyNumberFormat="1" applyFont="1" applyFill="1" applyBorder="1" applyAlignment="1">
      <alignment horizontal="center"/>
    </xf>
    <xf numFmtId="3" fontId="1" fillId="2" borderId="0" xfId="0" applyNumberFormat="1" applyFont="1" applyFill="1" applyAlignment="1">
      <alignment horizontal="center"/>
    </xf>
    <xf numFmtId="3" fontId="1" fillId="0" borderId="13" xfId="0" applyNumberFormat="1" applyFont="1" applyFill="1" applyBorder="1" applyAlignment="1">
      <alignment horizontal="center"/>
    </xf>
    <xf numFmtId="0" fontId="0" fillId="0" borderId="4" xfId="0" applyFont="1" applyBorder="1" applyAlignment="1">
      <alignment horizontal="centerContinuous"/>
    </xf>
    <xf numFmtId="0" fontId="0" fillId="0" borderId="5" xfId="0" applyFont="1" applyBorder="1" applyAlignment="1">
      <alignment horizontal="centerContinuous"/>
    </xf>
    <xf numFmtId="0" fontId="1" fillId="0" borderId="0" xfId="0" applyFont="1" applyBorder="1">
      <alignment horizontal="left" wrapText="1"/>
    </xf>
    <xf numFmtId="37" fontId="1" fillId="0" borderId="0" xfId="0" applyNumberFormat="1" applyFont="1" applyAlignment="1" applyProtection="1">
      <alignment horizontal="center"/>
    </xf>
    <xf numFmtId="165" fontId="1" fillId="0" borderId="1" xfId="0" applyNumberFormat="1" applyFont="1" applyFill="1" applyBorder="1" applyAlignment="1" applyProtection="1">
      <alignment horizontal="center"/>
    </xf>
    <xf numFmtId="37" fontId="0" fillId="0" borderId="12" xfId="0" applyNumberFormat="1" applyBorder="1" applyAlignment="1"/>
    <xf numFmtId="0" fontId="1" fillId="0" borderId="12" xfId="0" applyNumberFormat="1" applyFont="1" applyBorder="1" applyAlignment="1">
      <alignment horizontal="left" vertical="top"/>
    </xf>
    <xf numFmtId="0" fontId="2" fillId="0" borderId="0" xfId="0" applyFont="1" applyBorder="1" applyAlignment="1">
      <alignment horizontal="left"/>
    </xf>
    <xf numFmtId="0" fontId="1" fillId="0" borderId="0" xfId="0" applyFont="1" applyAlignment="1">
      <alignment horizontal="left"/>
    </xf>
    <xf numFmtId="37" fontId="1" fillId="0" borderId="0" xfId="0" applyNumberFormat="1" applyFont="1" applyAlignment="1" applyProtection="1">
      <alignment horizontal="left" vertical="top"/>
    </xf>
    <xf numFmtId="164" fontId="1" fillId="0" borderId="0" xfId="0" applyNumberFormat="1" applyFont="1" applyFill="1" applyBorder="1" applyAlignment="1">
      <alignment horizontal="center"/>
    </xf>
    <xf numFmtId="164" fontId="1" fillId="2" borderId="0" xfId="0" applyNumberFormat="1" applyFont="1" applyFill="1" applyBorder="1" applyAlignment="1">
      <alignment horizontal="center"/>
    </xf>
    <xf numFmtId="37" fontId="0" fillId="0" borderId="0" xfId="0" applyNumberFormat="1" applyBorder="1" applyAlignment="1"/>
    <xf numFmtId="3" fontId="1" fillId="0" borderId="0" xfId="0" applyNumberFormat="1" applyFont="1" applyFill="1" applyBorder="1" applyAlignment="1">
      <alignment horizontal="center"/>
    </xf>
    <xf numFmtId="3" fontId="1" fillId="2" borderId="0" xfId="0" applyNumberFormat="1" applyFont="1" applyFill="1" applyBorder="1" applyAlignment="1">
      <alignment horizontal="center"/>
    </xf>
    <xf numFmtId="37" fontId="1" fillId="0" borderId="0" xfId="0" applyNumberFormat="1" applyFont="1" applyAlignment="1">
      <alignment horizontal="centerContinuous"/>
    </xf>
    <xf numFmtId="164" fontId="1" fillId="0" borderId="15" xfId="0" quotePrefix="1" applyNumberFormat="1" applyFont="1" applyFill="1" applyBorder="1" applyAlignment="1">
      <alignment horizontal="center"/>
    </xf>
    <xf numFmtId="164" fontId="1" fillId="0" borderId="16" xfId="0" applyNumberFormat="1" applyFont="1" applyFill="1" applyBorder="1" applyAlignment="1">
      <alignment horizontal="center"/>
    </xf>
    <xf numFmtId="164" fontId="1" fillId="2" borderId="16" xfId="0" applyNumberFormat="1" applyFont="1" applyFill="1" applyBorder="1" applyAlignment="1">
      <alignment horizontal="center"/>
    </xf>
    <xf numFmtId="164" fontId="1" fillId="2" borderId="15" xfId="0" applyNumberFormat="1" applyFont="1" applyFill="1" applyBorder="1" applyAlignment="1">
      <alignment horizontal="center"/>
    </xf>
    <xf numFmtId="164" fontId="1" fillId="0" borderId="17" xfId="0" applyNumberFormat="1" applyFont="1" applyFill="1" applyBorder="1" applyAlignment="1">
      <alignment horizontal="center"/>
    </xf>
    <xf numFmtId="164" fontId="1" fillId="0" borderId="15" xfId="0" applyNumberFormat="1" applyFont="1" applyFill="1" applyBorder="1" applyAlignment="1">
      <alignment horizontal="center"/>
    </xf>
    <xf numFmtId="0" fontId="5" fillId="0" borderId="4" xfId="0" applyFont="1" applyBorder="1" applyAlignment="1">
      <alignment horizontal="centerContinuous"/>
    </xf>
    <xf numFmtId="37" fontId="1" fillId="0" borderId="0" xfId="0" applyNumberFormat="1" applyFont="1" applyAlignment="1" applyProtection="1">
      <alignment horizontal="right" vertical="top"/>
    </xf>
    <xf numFmtId="37" fontId="1" fillId="0" borderId="0" xfId="0" applyNumberFormat="1" applyFont="1" applyFill="1" applyAlignment="1" applyProtection="1">
      <alignment horizontal="left"/>
    </xf>
    <xf numFmtId="37" fontId="1" fillId="0" borderId="0" xfId="0" applyNumberFormat="1" applyFont="1" applyBorder="1" applyAlignment="1" applyProtection="1"/>
    <xf numFmtId="37" fontId="1" fillId="0" borderId="0" xfId="0" applyNumberFormat="1" applyFont="1" applyBorder="1" applyAlignment="1" applyProtection="1">
      <alignment horizontal="right" vertical="top"/>
    </xf>
    <xf numFmtId="164" fontId="1" fillId="0" borderId="0" xfId="0" applyNumberFormat="1" applyFont="1" applyFill="1" applyBorder="1" applyAlignment="1"/>
    <xf numFmtId="164" fontId="1" fillId="0" borderId="15" xfId="0" applyNumberFormat="1" applyFont="1" applyFill="1" applyBorder="1" applyAlignment="1"/>
    <xf numFmtId="164" fontId="1" fillId="2" borderId="15" xfId="0" applyNumberFormat="1" applyFont="1" applyFill="1" applyBorder="1" applyAlignment="1"/>
    <xf numFmtId="3" fontId="1" fillId="0" borderId="0" xfId="0" applyNumberFormat="1" applyFont="1" applyFill="1" applyBorder="1" applyAlignment="1"/>
    <xf numFmtId="3" fontId="1" fillId="0" borderId="6" xfId="0" applyNumberFormat="1" applyFont="1" applyFill="1" applyBorder="1" applyAlignment="1"/>
    <xf numFmtId="164" fontId="1" fillId="0" borderId="6" xfId="0" applyNumberFormat="1" applyFont="1" applyFill="1" applyBorder="1" applyAlignment="1">
      <alignment horizontal="center"/>
    </xf>
    <xf numFmtId="164" fontId="1" fillId="0" borderId="18" xfId="0" applyNumberFormat="1" applyFont="1" applyFill="1" applyBorder="1" applyAlignment="1">
      <alignment horizontal="center"/>
    </xf>
    <xf numFmtId="37" fontId="1" fillId="0" borderId="6" xfId="0" applyNumberFormat="1" applyFont="1" applyFill="1" applyBorder="1" applyAlignment="1" applyProtection="1">
      <alignment horizontal="centerContinuous"/>
    </xf>
    <xf numFmtId="165" fontId="1" fillId="0" borderId="9" xfId="0" applyNumberFormat="1" applyFont="1" applyFill="1" applyBorder="1" applyAlignment="1" applyProtection="1">
      <alignment horizontal="center"/>
    </xf>
    <xf numFmtId="165" fontId="1" fillId="0" borderId="8" xfId="0" applyNumberFormat="1" applyFont="1" applyFill="1" applyBorder="1" applyAlignment="1" applyProtection="1">
      <alignment horizontal="center" wrapText="1"/>
    </xf>
    <xf numFmtId="165" fontId="1" fillId="0" borderId="14" xfId="0" applyNumberFormat="1" applyFont="1" applyFill="1" applyBorder="1" applyAlignment="1" applyProtection="1">
      <alignment horizontal="center" wrapText="1"/>
    </xf>
    <xf numFmtId="37" fontId="0" fillId="0" borderId="0" xfId="0" applyNumberFormat="1" applyFont="1" applyBorder="1" applyAlignment="1">
      <alignment wrapText="1"/>
    </xf>
    <xf numFmtId="37" fontId="9" fillId="0" borderId="12" xfId="1" applyNumberFormat="1" applyFill="1" applyBorder="1" applyAlignment="1"/>
    <xf numFmtId="164" fontId="1" fillId="0" borderId="10" xfId="0" applyNumberFormat="1" applyFont="1" applyFill="1" applyBorder="1" applyAlignment="1"/>
    <xf numFmtId="164" fontId="1" fillId="0" borderId="17" xfId="0" applyNumberFormat="1" applyFont="1" applyFill="1" applyBorder="1" applyAlignment="1"/>
    <xf numFmtId="164" fontId="1" fillId="0" borderId="11" xfId="0" applyNumberFormat="1" applyFont="1" applyFill="1" applyBorder="1" applyAlignment="1"/>
    <xf numFmtId="164" fontId="1" fillId="2" borderId="11" xfId="0" applyNumberFormat="1" applyFont="1" applyFill="1" applyBorder="1" applyAlignment="1"/>
    <xf numFmtId="3" fontId="1" fillId="0" borderId="11" xfId="0" applyNumberFormat="1" applyFont="1" applyFill="1" applyBorder="1" applyAlignment="1">
      <alignment horizontal="center"/>
    </xf>
    <xf numFmtId="3" fontId="1" fillId="2" borderId="11" xfId="0" applyNumberFormat="1" applyFont="1" applyFill="1" applyBorder="1" applyAlignment="1"/>
    <xf numFmtId="3" fontId="1" fillId="2" borderId="11" xfId="0" applyNumberFormat="1" applyFont="1" applyFill="1" applyBorder="1" applyAlignment="1">
      <alignment horizontal="center"/>
    </xf>
    <xf numFmtId="3" fontId="1" fillId="2" borderId="1" xfId="0" applyNumberFormat="1" applyFont="1" applyFill="1" applyBorder="1" applyAlignment="1">
      <alignment horizontal="center"/>
    </xf>
    <xf numFmtId="165" fontId="1" fillId="0" borderId="8" xfId="0" applyNumberFormat="1" applyFont="1" applyFill="1" applyBorder="1" applyAlignment="1" applyProtection="1">
      <alignment horizontal="center"/>
    </xf>
    <xf numFmtId="165" fontId="1" fillId="0" borderId="9" xfId="0" applyNumberFormat="1" applyFont="1" applyFill="1" applyBorder="1" applyAlignment="1" applyProtection="1">
      <alignment horizontal="center" wrapText="1"/>
    </xf>
    <xf numFmtId="37" fontId="1" fillId="0" borderId="2" xfId="0" applyNumberFormat="1" applyFont="1" applyFill="1" applyBorder="1" applyAlignment="1">
      <alignment horizontal="centerContinuous" wrapText="1"/>
    </xf>
    <xf numFmtId="165" fontId="1" fillId="0" borderId="9" xfId="0" applyNumberFormat="1" applyFont="1" applyFill="1" applyBorder="1" applyAlignment="1" applyProtection="1">
      <alignment horizontal="centerContinuous"/>
    </xf>
    <xf numFmtId="165" fontId="1" fillId="0" borderId="8" xfId="0" applyNumberFormat="1" applyFont="1" applyFill="1" applyBorder="1" applyAlignment="1" applyProtection="1">
      <alignment horizontal="centerContinuous"/>
    </xf>
    <xf numFmtId="37" fontId="1" fillId="0" borderId="8" xfId="0" applyNumberFormat="1" applyFont="1" applyFill="1" applyBorder="1" applyAlignment="1">
      <alignment horizontal="centerContinuous" wrapText="1"/>
    </xf>
    <xf numFmtId="0" fontId="4" fillId="0" borderId="12" xfId="0" applyNumberFormat="1" applyFont="1" applyBorder="1" applyAlignment="1">
      <alignment horizontal="left" vertical="top" wrapText="1"/>
    </xf>
    <xf numFmtId="0" fontId="3" fillId="0" borderId="12" xfId="0" applyNumberFormat="1" applyFont="1" applyBorder="1" applyAlignment="1">
      <alignment wrapText="1"/>
    </xf>
    <xf numFmtId="37" fontId="0" fillId="0" borderId="12" xfId="0" applyNumberFormat="1" applyBorder="1" applyAlignment="1">
      <alignment wrapText="1"/>
    </xf>
    <xf numFmtId="37" fontId="1" fillId="0" borderId="0" xfId="0" applyNumberFormat="1" applyFont="1" applyAlignment="1" applyProtection="1">
      <alignment horizontal="left" vertical="top" wrapText="1"/>
    </xf>
    <xf numFmtId="37" fontId="0" fillId="0" borderId="0" xfId="0" applyNumberFormat="1" applyAlignment="1">
      <alignment vertical="top" wrapText="1"/>
    </xf>
    <xf numFmtId="37" fontId="0" fillId="0" borderId="0" xfId="0" applyNumberFormat="1" applyAlignment="1">
      <alignment wrapText="1"/>
    </xf>
    <xf numFmtId="0" fontId="4" fillId="0" borderId="0" xfId="0" applyNumberFormat="1" applyFont="1" applyAlignment="1">
      <alignment horizontal="left" vertical="top" wrapText="1"/>
    </xf>
    <xf numFmtId="0" fontId="1" fillId="0" borderId="0" xfId="0" applyNumberFormat="1" applyFont="1" applyAlignment="1">
      <alignment wrapText="1"/>
    </xf>
    <xf numFmtId="0" fontId="1" fillId="0" borderId="12" xfId="0" applyNumberFormat="1" applyFont="1" applyBorder="1" applyAlignment="1">
      <alignment horizontal="left" vertical="top" wrapText="1"/>
    </xf>
    <xf numFmtId="0" fontId="0" fillId="0" borderId="12" xfId="0" applyNumberFormat="1" applyFont="1" applyBorder="1" applyAlignment="1">
      <alignment wrapText="1"/>
    </xf>
    <xf numFmtId="37" fontId="0" fillId="0" borderId="12" xfId="0" applyNumberFormat="1" applyFont="1" applyBorder="1" applyAlignment="1">
      <alignment wrapText="1"/>
    </xf>
    <xf numFmtId="0" fontId="1" fillId="0" borderId="0" xfId="0" applyNumberFormat="1" applyFont="1" applyBorder="1" applyAlignment="1">
      <alignment horizontal="left" vertical="top" wrapText="1"/>
    </xf>
    <xf numFmtId="0" fontId="0" fillId="0" borderId="0" xfId="0" applyNumberFormat="1" applyFont="1" applyBorder="1" applyAlignment="1">
      <alignment wrapText="1"/>
    </xf>
    <xf numFmtId="37" fontId="0" fillId="0" borderId="0" xfId="0" applyNumberFormat="1" applyFont="1" applyBorder="1" applyAlignment="1">
      <alignment wrapText="1"/>
    </xf>
    <xf numFmtId="37" fontId="0" fillId="0" borderId="0" xfId="0" applyNumberFormat="1" applyFont="1" applyAlignment="1">
      <alignment vertical="top" wrapText="1"/>
    </xf>
    <xf numFmtId="0" fontId="1" fillId="0" borderId="0" xfId="0" applyNumberFormat="1" applyFont="1" applyAlignment="1">
      <alignment horizontal="left" vertical="top" wrapText="1"/>
    </xf>
    <xf numFmtId="37" fontId="1" fillId="0" borderId="9" xfId="0" applyNumberFormat="1" applyFont="1" applyFill="1" applyBorder="1" applyAlignment="1">
      <alignment horizontal="centerContinuous" wrapText="1"/>
    </xf>
    <xf numFmtId="165" fontId="1" fillId="0" borderId="9" xfId="0" applyNumberFormat="1" applyFont="1" applyFill="1" applyBorder="1" applyAlignment="1" applyProtection="1">
      <alignment horizontal="centerContinuous" wrapText="1"/>
    </xf>
    <xf numFmtId="165" fontId="1" fillId="0" borderId="14" xfId="0" applyNumberFormat="1" applyFont="1" applyFill="1" applyBorder="1" applyAlignment="1" applyProtection="1">
      <alignment horizontal="centerContinuous" wrapText="1"/>
    </xf>
    <xf numFmtId="165" fontId="1" fillId="0" borderId="8" xfId="0" applyNumberFormat="1" applyFont="1" applyFill="1" applyBorder="1" applyAlignment="1" applyProtection="1">
      <alignment horizontal="centerContinuous" wrapText="1"/>
    </xf>
  </cellXfs>
  <cellStyles count="2">
    <cellStyle name="Bad" xfId="1" builtinId="27"/>
    <cellStyle name="Normal" xfId="0" builtinId="0"/>
  </cellStyles>
  <dxfs count="0"/>
  <tableStyles count="0" defaultTableStyle="TableStyleMedium9" defaultPivotStyle="PivotStyleLight16"/>
  <colors>
    <mruColors>
      <color rgb="FF006600"/>
      <color rgb="FFA5002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710540812028123"/>
          <c:y val="3.6735538570080412E-2"/>
          <c:w val="0.41017724636272312"/>
          <c:h val="0.79239760877556165"/>
        </c:manualLayout>
      </c:layout>
      <c:barChart>
        <c:barDir val="bar"/>
        <c:grouping val="clustered"/>
        <c:varyColors val="0"/>
        <c:ser>
          <c:idx val="0"/>
          <c:order val="0"/>
          <c:tx>
            <c:strRef>
              <c:f>'Table 23'!$A$6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23'!$C$5:$F$5</c:f>
              <c:strCache>
                <c:ptCount val="4"/>
                <c:pt idx="0">
                  <c:v>First-Time Freshmen</c:v>
                </c:pt>
                <c:pt idx="1">
                  <c:v>Undergraduate</c:v>
                </c:pt>
                <c:pt idx="2">
                  <c:v>Graduate and Professional</c:v>
                </c:pt>
                <c:pt idx="3">
                  <c:v>Part-Time</c:v>
                </c:pt>
              </c:strCache>
            </c:strRef>
          </c:cat>
          <c:val>
            <c:numRef>
              <c:f>'Table 23'!$C$6:$F$6</c:f>
              <c:numCache>
                <c:formatCode>#,##0.0</c:formatCode>
                <c:ptCount val="4"/>
                <c:pt idx="0">
                  <c:v>-10.824284452497441</c:v>
                </c:pt>
                <c:pt idx="1">
                  <c:v>-3.808327459109158</c:v>
                </c:pt>
                <c:pt idx="2">
                  <c:v>-2.8728204082031876</c:v>
                </c:pt>
                <c:pt idx="3">
                  <c:v>-2.4930605737023379</c:v>
                </c:pt>
              </c:numCache>
            </c:numRef>
          </c:val>
          <c:extLst>
            <c:ext xmlns:c16="http://schemas.microsoft.com/office/drawing/2014/chart" uri="{C3380CC4-5D6E-409C-BE32-E72D297353CC}">
              <c16:uniqueId val="{00000000-81FC-4A8A-9D06-3917D8494BDB}"/>
            </c:ext>
          </c:extLst>
        </c:ser>
        <c:ser>
          <c:idx val="1"/>
          <c:order val="1"/>
          <c:tx>
            <c:strRef>
              <c:f>'Table 23'!$A$7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23'!$C$5:$F$5</c:f>
              <c:strCache>
                <c:ptCount val="4"/>
                <c:pt idx="0">
                  <c:v>First-Time Freshmen</c:v>
                </c:pt>
                <c:pt idx="1">
                  <c:v>Undergraduate</c:v>
                </c:pt>
                <c:pt idx="2">
                  <c:v>Graduate and Professional</c:v>
                </c:pt>
                <c:pt idx="3">
                  <c:v>Part-Time</c:v>
                </c:pt>
              </c:strCache>
            </c:strRef>
          </c:cat>
          <c:val>
            <c:numRef>
              <c:f>'Table 23'!$C$7:$F$7</c:f>
              <c:numCache>
                <c:formatCode>#,##0.0</c:formatCode>
                <c:ptCount val="4"/>
                <c:pt idx="0">
                  <c:v>-6.5719679463022347</c:v>
                </c:pt>
                <c:pt idx="1">
                  <c:v>5.4424152552692319E-2</c:v>
                </c:pt>
                <c:pt idx="2">
                  <c:v>4.4603790357952127</c:v>
                </c:pt>
                <c:pt idx="3">
                  <c:v>3.7769175387400713</c:v>
                </c:pt>
              </c:numCache>
            </c:numRef>
          </c:val>
          <c:extLst>
            <c:ext xmlns:c16="http://schemas.microsoft.com/office/drawing/2014/chart" uri="{C3380CC4-5D6E-409C-BE32-E72D297353CC}">
              <c16:uniqueId val="{00000001-81FC-4A8A-9D06-3917D8494BDB}"/>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23'!$C$5:$F$5</c:f>
              <c:strCache>
                <c:ptCount val="4"/>
                <c:pt idx="0">
                  <c:v>First-Time Freshmen</c:v>
                </c:pt>
                <c:pt idx="1">
                  <c:v>Undergraduate</c:v>
                </c:pt>
                <c:pt idx="2">
                  <c:v>Graduate and Professional</c:v>
                </c:pt>
                <c:pt idx="3">
                  <c:v>Part-Time</c:v>
                </c:pt>
              </c:strCache>
            </c:strRef>
          </c:cat>
          <c:val>
            <c:numRef>
              <c:f>'Table 23'!$C$13:$F$13</c:f>
              <c:numCache>
                <c:formatCode>#,##0.0</c:formatCode>
                <c:ptCount val="4"/>
                <c:pt idx="0">
                  <c:v>-14.577101730386403</c:v>
                </c:pt>
                <c:pt idx="1">
                  <c:v>-3.351299726114227</c:v>
                </c:pt>
                <c:pt idx="2">
                  <c:v>2.4889463711011519</c:v>
                </c:pt>
                <c:pt idx="3">
                  <c:v>8.0847399860082163</c:v>
                </c:pt>
              </c:numCache>
            </c:numRef>
          </c:val>
          <c:extLst>
            <c:ext xmlns:c16="http://schemas.microsoft.com/office/drawing/2014/chart" uri="{C3380CC4-5D6E-409C-BE32-E72D297353CC}">
              <c16:uniqueId val="{00000002-81FC-4A8A-9D06-3917D8494BDB}"/>
            </c:ext>
          </c:extLst>
        </c:ser>
        <c:dLbls>
          <c:showLegendKey val="0"/>
          <c:showVal val="0"/>
          <c:showCatName val="0"/>
          <c:showSerName val="0"/>
          <c:showPercent val="0"/>
          <c:showBubbleSize val="0"/>
        </c:dLbls>
        <c:gapWidth val="150"/>
        <c:axId val="245592928"/>
        <c:axId val="245601504"/>
      </c:barChart>
      <c:catAx>
        <c:axId val="245592928"/>
        <c:scaling>
          <c:orientation val="maxMin"/>
        </c:scaling>
        <c:delete val="0"/>
        <c:axPos val="l"/>
        <c:numFmt formatCode="General" sourceLinked="1"/>
        <c:majorTickMark val="out"/>
        <c:minorTickMark val="none"/>
        <c:tickLblPos val="low"/>
        <c:crossAx val="245601504"/>
        <c:crosses val="autoZero"/>
        <c:auto val="1"/>
        <c:lblAlgn val="ctr"/>
        <c:lblOffset val="100"/>
        <c:noMultiLvlLbl val="0"/>
      </c:catAx>
      <c:valAx>
        <c:axId val="245601504"/>
        <c:scaling>
          <c:orientation val="minMax"/>
        </c:scaling>
        <c:delete val="1"/>
        <c:axPos val="t"/>
        <c:numFmt formatCode="#,##0.0" sourceLinked="1"/>
        <c:majorTickMark val="out"/>
        <c:minorTickMark val="none"/>
        <c:tickLblPos val="none"/>
        <c:crossAx val="245592928"/>
        <c:crosses val="autoZero"/>
        <c:crossBetween val="between"/>
      </c:valAx>
      <c:spPr>
        <a:noFill/>
        <a:ln w="25400">
          <a:noFill/>
        </a:ln>
      </c:spPr>
    </c:plotArea>
    <c:legend>
      <c:legendPos val="b"/>
      <c:layout>
        <c:manualLayout>
          <c:xMode val="edge"/>
          <c:yMode val="edge"/>
          <c:x val="0.10849248782173833"/>
          <c:y val="0.8370229642670588"/>
          <c:w val="0.87080651955542598"/>
          <c:h val="0.1400450128009183"/>
        </c:manualLayout>
      </c:layout>
      <c:overlay val="0"/>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788575937314492"/>
          <c:y val="3.6735538570080412E-2"/>
          <c:w val="0.48892016816482009"/>
          <c:h val="0.92652892285983934"/>
        </c:manualLayout>
      </c:layout>
      <c:barChart>
        <c:barDir val="bar"/>
        <c:grouping val="clustered"/>
        <c:varyColors val="0"/>
        <c:ser>
          <c:idx val="0"/>
          <c:order val="0"/>
          <c:tx>
            <c:strRef>
              <c:f>'Table 23'!$A$6</c:f>
              <c:strCache>
                <c:ptCount val="1"/>
                <c:pt idx="0">
                  <c:v>50 states and D.C.</c:v>
                </c:pt>
              </c:strCache>
            </c:strRef>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23'!$G$5:$J$5</c:f>
              <c:strCache>
                <c:ptCount val="4"/>
                <c:pt idx="0">
                  <c:v>First-Time Freshmen</c:v>
                </c:pt>
                <c:pt idx="1">
                  <c:v>Undergraduate</c:v>
                </c:pt>
                <c:pt idx="2">
                  <c:v>Graduate and Professional</c:v>
                </c:pt>
                <c:pt idx="3">
                  <c:v>Part-Time</c:v>
                </c:pt>
              </c:strCache>
            </c:strRef>
          </c:cat>
          <c:val>
            <c:numRef>
              <c:f>'Table 23'!$G$13:$J$13</c:f>
              <c:numCache>
                <c:formatCode>#,##0</c:formatCode>
                <c:ptCount val="4"/>
                <c:pt idx="0">
                  <c:v>-14279</c:v>
                </c:pt>
                <c:pt idx="1">
                  <c:v>-15650</c:v>
                </c:pt>
                <c:pt idx="2">
                  <c:v>1655</c:v>
                </c:pt>
                <c:pt idx="3">
                  <c:v>13521</c:v>
                </c:pt>
              </c:numCache>
            </c:numRef>
          </c:val>
          <c:extLst>
            <c:ext xmlns:c16="http://schemas.microsoft.com/office/drawing/2014/chart" uri="{C3380CC4-5D6E-409C-BE32-E72D297353CC}">
              <c16:uniqueId val="{00000000-A461-45E0-85AF-6F0D8D207DD2}"/>
            </c:ext>
          </c:extLst>
        </c:ser>
        <c:dLbls>
          <c:showLegendKey val="0"/>
          <c:showVal val="0"/>
          <c:showCatName val="0"/>
          <c:showSerName val="0"/>
          <c:showPercent val="0"/>
          <c:showBubbleSize val="0"/>
        </c:dLbls>
        <c:gapWidth val="150"/>
        <c:axId val="246140240"/>
        <c:axId val="245645032"/>
      </c:barChart>
      <c:catAx>
        <c:axId val="246140240"/>
        <c:scaling>
          <c:orientation val="minMax"/>
        </c:scaling>
        <c:delete val="0"/>
        <c:axPos val="l"/>
        <c:numFmt formatCode="General" sourceLinked="1"/>
        <c:majorTickMark val="out"/>
        <c:minorTickMark val="none"/>
        <c:tickLblPos val="low"/>
        <c:crossAx val="245645032"/>
        <c:crosses val="autoZero"/>
        <c:auto val="1"/>
        <c:lblAlgn val="ctr"/>
        <c:lblOffset val="100"/>
        <c:noMultiLvlLbl val="0"/>
      </c:catAx>
      <c:valAx>
        <c:axId val="245645032"/>
        <c:scaling>
          <c:orientation val="minMax"/>
        </c:scaling>
        <c:delete val="1"/>
        <c:axPos val="b"/>
        <c:numFmt formatCode="#,##0" sourceLinked="1"/>
        <c:majorTickMark val="out"/>
        <c:minorTickMark val="none"/>
        <c:tickLblPos val="none"/>
        <c:crossAx val="246140240"/>
        <c:crosses val="autoZero"/>
        <c:crossBetween val="between"/>
      </c:valAx>
      <c:spPr>
        <a:noFill/>
        <a:ln w="25400">
          <a:noFill/>
        </a:ln>
      </c:spPr>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24'!$A$6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24'!$C$5:$H$5</c:f>
              <c:strCache>
                <c:ptCount val="6"/>
                <c:pt idx="0">
                  <c:v>Women</c:v>
                </c:pt>
                <c:pt idx="1">
                  <c:v>Men</c:v>
                </c:pt>
                <c:pt idx="2">
                  <c:v>White</c:v>
                </c:pt>
                <c:pt idx="3">
                  <c:v>Black</c:v>
                </c:pt>
                <c:pt idx="4">
                  <c:v>Hispanic</c:v>
                </c:pt>
                <c:pt idx="5">
                  <c:v>Other2</c:v>
                </c:pt>
              </c:strCache>
            </c:strRef>
          </c:cat>
          <c:val>
            <c:numRef>
              <c:f>'Table 24'!$C$6:$H$6</c:f>
              <c:numCache>
                <c:formatCode>#,##0.0</c:formatCode>
                <c:ptCount val="6"/>
                <c:pt idx="0">
                  <c:v>-4.757161910524589</c:v>
                </c:pt>
                <c:pt idx="1">
                  <c:v>-2.2444716466844938</c:v>
                </c:pt>
                <c:pt idx="2">
                  <c:v>-10.446796402130467</c:v>
                </c:pt>
                <c:pt idx="3">
                  <c:v>-4.833729779191823</c:v>
                </c:pt>
                <c:pt idx="4">
                  <c:v>30.286277765165238</c:v>
                </c:pt>
                <c:pt idx="5">
                  <c:v>-3.4530342924214064</c:v>
                </c:pt>
              </c:numCache>
            </c:numRef>
          </c:val>
          <c:extLst>
            <c:ext xmlns:c16="http://schemas.microsoft.com/office/drawing/2014/chart" uri="{C3380CC4-5D6E-409C-BE32-E72D297353CC}">
              <c16:uniqueId val="{00000000-79D8-4F80-975F-448077B00E4A}"/>
            </c:ext>
          </c:extLst>
        </c:ser>
        <c:ser>
          <c:idx val="1"/>
          <c:order val="1"/>
          <c:tx>
            <c:strRef>
              <c:f>'Table 24'!$A$7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24'!$C$5:$H$5</c:f>
              <c:strCache>
                <c:ptCount val="6"/>
                <c:pt idx="0">
                  <c:v>Women</c:v>
                </c:pt>
                <c:pt idx="1">
                  <c:v>Men</c:v>
                </c:pt>
                <c:pt idx="2">
                  <c:v>White</c:v>
                </c:pt>
                <c:pt idx="3">
                  <c:v>Black</c:v>
                </c:pt>
                <c:pt idx="4">
                  <c:v>Hispanic</c:v>
                </c:pt>
                <c:pt idx="5">
                  <c:v>Other2</c:v>
                </c:pt>
              </c:strCache>
            </c:strRef>
          </c:cat>
          <c:val>
            <c:numRef>
              <c:f>'Table 24'!$C$7:$H$7</c:f>
              <c:numCache>
                <c:formatCode>#,##0.0</c:formatCode>
                <c:ptCount val="6"/>
                <c:pt idx="0">
                  <c:v>0.16028104690689043</c:v>
                </c:pt>
                <c:pt idx="1">
                  <c:v>1.2223470436819823</c:v>
                </c:pt>
                <c:pt idx="2">
                  <c:v>-8.3211960303238275</c:v>
                </c:pt>
                <c:pt idx="3">
                  <c:v>-0.61833545410584967</c:v>
                </c:pt>
                <c:pt idx="4">
                  <c:v>28.888441871933967</c:v>
                </c:pt>
                <c:pt idx="5">
                  <c:v>3.0517951834032284</c:v>
                </c:pt>
              </c:numCache>
            </c:numRef>
          </c:val>
          <c:extLst>
            <c:ext xmlns:c16="http://schemas.microsoft.com/office/drawing/2014/chart" uri="{C3380CC4-5D6E-409C-BE32-E72D297353CC}">
              <c16:uniqueId val="{00000001-79D8-4F80-975F-448077B00E4A}"/>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24'!$C$5:$H$5</c:f>
              <c:strCache>
                <c:ptCount val="6"/>
                <c:pt idx="0">
                  <c:v>Women</c:v>
                </c:pt>
                <c:pt idx="1">
                  <c:v>Men</c:v>
                </c:pt>
                <c:pt idx="2">
                  <c:v>White</c:v>
                </c:pt>
                <c:pt idx="3">
                  <c:v>Black</c:v>
                </c:pt>
                <c:pt idx="4">
                  <c:v>Hispanic</c:v>
                </c:pt>
                <c:pt idx="5">
                  <c:v>Other2</c:v>
                </c:pt>
              </c:strCache>
            </c:strRef>
          </c:cat>
          <c:val>
            <c:numRef>
              <c:f>'Table 24'!$C$13:$H$13</c:f>
              <c:numCache>
                <c:formatCode>#,##0.0</c:formatCode>
                <c:ptCount val="6"/>
                <c:pt idx="0">
                  <c:v>-4.2747694208629827</c:v>
                </c:pt>
                <c:pt idx="1">
                  <c:v>-0.16961315154282733</c:v>
                </c:pt>
                <c:pt idx="2">
                  <c:v>-7.6414965458929176</c:v>
                </c:pt>
                <c:pt idx="3">
                  <c:v>-2.1831115108978039</c:v>
                </c:pt>
                <c:pt idx="4">
                  <c:v>77.014736357356668</c:v>
                </c:pt>
                <c:pt idx="5">
                  <c:v>17.472067681272701</c:v>
                </c:pt>
              </c:numCache>
            </c:numRef>
          </c:val>
          <c:extLst>
            <c:ext xmlns:c16="http://schemas.microsoft.com/office/drawing/2014/chart" uri="{C3380CC4-5D6E-409C-BE32-E72D297353CC}">
              <c16:uniqueId val="{00000002-79D8-4F80-975F-448077B00E4A}"/>
            </c:ext>
          </c:extLst>
        </c:ser>
        <c:dLbls>
          <c:showLegendKey val="0"/>
          <c:showVal val="0"/>
          <c:showCatName val="0"/>
          <c:showSerName val="0"/>
          <c:showPercent val="0"/>
          <c:showBubbleSize val="0"/>
        </c:dLbls>
        <c:gapWidth val="150"/>
        <c:axId val="245166416"/>
        <c:axId val="244326200"/>
      </c:barChart>
      <c:catAx>
        <c:axId val="245166416"/>
        <c:scaling>
          <c:orientation val="maxMin"/>
        </c:scaling>
        <c:delete val="0"/>
        <c:axPos val="l"/>
        <c:numFmt formatCode="General" sourceLinked="1"/>
        <c:majorTickMark val="out"/>
        <c:minorTickMark val="none"/>
        <c:tickLblPos val="low"/>
        <c:crossAx val="244326200"/>
        <c:crosses val="autoZero"/>
        <c:auto val="1"/>
        <c:lblAlgn val="ctr"/>
        <c:lblOffset val="100"/>
        <c:noMultiLvlLbl val="0"/>
      </c:catAx>
      <c:valAx>
        <c:axId val="244326200"/>
        <c:scaling>
          <c:orientation val="minMax"/>
        </c:scaling>
        <c:delete val="1"/>
        <c:axPos val="t"/>
        <c:numFmt formatCode="#,##0.0" sourceLinked="1"/>
        <c:majorTickMark val="out"/>
        <c:minorTickMark val="none"/>
        <c:tickLblPos val="none"/>
        <c:crossAx val="245166416"/>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69890330098924"/>
          <c:y val="4.0150813408589447E-2"/>
          <c:w val="0.47963796904524592"/>
          <c:h val="0.92258968137305752"/>
        </c:manualLayout>
      </c:layout>
      <c:barChart>
        <c:barDir val="bar"/>
        <c:grouping val="clustered"/>
        <c:varyColors val="0"/>
        <c:ser>
          <c:idx val="0"/>
          <c:order val="0"/>
          <c:tx>
            <c:strRef>
              <c:f>'Table 24'!$A$6</c:f>
              <c:strCache>
                <c:ptCount val="1"/>
                <c:pt idx="0">
                  <c:v>50 states and D.C.</c:v>
                </c:pt>
              </c:strCache>
            </c:strRef>
          </c:tx>
          <c:spPr>
            <a:solidFill>
              <a:srgbClr val="006600"/>
            </a:solidFill>
          </c:spPr>
          <c:invertIfNegative val="0"/>
          <c:dLbls>
            <c:numFmt formatCode="#,##0" sourceLinked="0"/>
            <c:spPr>
              <a:noFill/>
              <a:ln>
                <a:noFill/>
              </a:ln>
              <a:effectLst/>
            </c:spPr>
            <c:txPr>
              <a:bodyPr rot="0"/>
              <a:lstStyle/>
              <a:p>
                <a:pPr>
                  <a:defRPr sz="1000">
                    <a:solidFill>
                      <a:sysClr val="windowText" lastClr="00000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24'!$I$5:$N$5</c:f>
              <c:strCache>
                <c:ptCount val="6"/>
                <c:pt idx="0">
                  <c:v>Women</c:v>
                </c:pt>
                <c:pt idx="1">
                  <c:v>Men</c:v>
                </c:pt>
                <c:pt idx="2">
                  <c:v>White</c:v>
                </c:pt>
                <c:pt idx="3">
                  <c:v>Black</c:v>
                </c:pt>
                <c:pt idx="4">
                  <c:v>Hispanic</c:v>
                </c:pt>
                <c:pt idx="5">
                  <c:v>Other2</c:v>
                </c:pt>
              </c:strCache>
            </c:strRef>
          </c:cat>
          <c:val>
            <c:numRef>
              <c:f>'Table 24'!$I$12:$N$12</c:f>
              <c:numCache>
                <c:formatCode>#,##0</c:formatCode>
                <c:ptCount val="6"/>
                <c:pt idx="0">
                  <c:v>12983</c:v>
                </c:pt>
                <c:pt idx="1">
                  <c:v>6981</c:v>
                </c:pt>
                <c:pt idx="2">
                  <c:v>-57807</c:v>
                </c:pt>
                <c:pt idx="3">
                  <c:v>2635</c:v>
                </c:pt>
                <c:pt idx="4">
                  <c:v>43375</c:v>
                </c:pt>
                <c:pt idx="5">
                  <c:v>-2620</c:v>
                </c:pt>
              </c:numCache>
            </c:numRef>
          </c:val>
          <c:extLst>
            <c:ext xmlns:c16="http://schemas.microsoft.com/office/drawing/2014/chart" uri="{C3380CC4-5D6E-409C-BE32-E72D297353CC}">
              <c16:uniqueId val="{00000000-F9BD-483F-AD0E-737D081934BC}"/>
            </c:ext>
          </c:extLst>
        </c:ser>
        <c:dLbls>
          <c:showLegendKey val="0"/>
          <c:showVal val="0"/>
          <c:showCatName val="0"/>
          <c:showSerName val="0"/>
          <c:showPercent val="0"/>
          <c:showBubbleSize val="0"/>
        </c:dLbls>
        <c:gapWidth val="150"/>
        <c:axId val="244718704"/>
        <c:axId val="244719088"/>
      </c:barChart>
      <c:catAx>
        <c:axId val="244718704"/>
        <c:scaling>
          <c:orientation val="maxMin"/>
        </c:scaling>
        <c:delete val="0"/>
        <c:axPos val="l"/>
        <c:numFmt formatCode="General" sourceLinked="1"/>
        <c:majorTickMark val="out"/>
        <c:minorTickMark val="none"/>
        <c:tickLblPos val="low"/>
        <c:crossAx val="244719088"/>
        <c:crosses val="autoZero"/>
        <c:auto val="1"/>
        <c:lblAlgn val="ctr"/>
        <c:lblOffset val="100"/>
        <c:noMultiLvlLbl val="0"/>
      </c:catAx>
      <c:valAx>
        <c:axId val="244719088"/>
        <c:scaling>
          <c:orientation val="minMax"/>
        </c:scaling>
        <c:delete val="1"/>
        <c:axPos val="t"/>
        <c:numFmt formatCode="#,##0" sourceLinked="1"/>
        <c:majorTickMark val="out"/>
        <c:minorTickMark val="none"/>
        <c:tickLblPos val="none"/>
        <c:crossAx val="244718704"/>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25'!$A$6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25'!$C$5:$F$5</c:f>
              <c:strCache>
                <c:ptCount val="4"/>
                <c:pt idx="0">
                  <c:v>Four-Year</c:v>
                </c:pt>
                <c:pt idx="1">
                  <c:v>Two-Year</c:v>
                </c:pt>
                <c:pt idx="2">
                  <c:v>Predominantly Black2</c:v>
                </c:pt>
                <c:pt idx="3">
                  <c:v>Historically Black2</c:v>
                </c:pt>
              </c:strCache>
            </c:strRef>
          </c:cat>
          <c:val>
            <c:numRef>
              <c:f>'Table 25'!$C$6:$F$6</c:f>
              <c:numCache>
                <c:formatCode>#,##0.0</c:formatCode>
                <c:ptCount val="4"/>
                <c:pt idx="0">
                  <c:v>-3.853010773740527</c:v>
                </c:pt>
                <c:pt idx="1">
                  <c:v>-3.4093007192797486</c:v>
                </c:pt>
                <c:pt idx="2">
                  <c:v>-17.996194690803431</c:v>
                </c:pt>
                <c:pt idx="3">
                  <c:v>-8.6661002548853023</c:v>
                </c:pt>
              </c:numCache>
            </c:numRef>
          </c:val>
          <c:extLst>
            <c:ext xmlns:c16="http://schemas.microsoft.com/office/drawing/2014/chart" uri="{C3380CC4-5D6E-409C-BE32-E72D297353CC}">
              <c16:uniqueId val="{00000000-CEA9-4166-9875-65DFB028815D}"/>
            </c:ext>
          </c:extLst>
        </c:ser>
        <c:ser>
          <c:idx val="1"/>
          <c:order val="1"/>
          <c:tx>
            <c:strRef>
              <c:f>'Table 25'!$A$7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25'!$C$5:$F$5</c:f>
              <c:strCache>
                <c:ptCount val="4"/>
                <c:pt idx="0">
                  <c:v>Four-Year</c:v>
                </c:pt>
                <c:pt idx="1">
                  <c:v>Two-Year</c:v>
                </c:pt>
                <c:pt idx="2">
                  <c:v>Predominantly Black2</c:v>
                </c:pt>
                <c:pt idx="3">
                  <c:v>Historically Black2</c:v>
                </c:pt>
              </c:strCache>
            </c:strRef>
          </c:cat>
          <c:val>
            <c:numRef>
              <c:f>'Table 25'!$C$7:$F$7</c:f>
              <c:numCache>
                <c:formatCode>#,##0.0</c:formatCode>
                <c:ptCount val="4"/>
                <c:pt idx="0">
                  <c:v>2.5243209218851774</c:v>
                </c:pt>
                <c:pt idx="1">
                  <c:v>-2.0471927570316022</c:v>
                </c:pt>
                <c:pt idx="2">
                  <c:v>-6.8594735576478421</c:v>
                </c:pt>
                <c:pt idx="3">
                  <c:v>-8.2728706895662842</c:v>
                </c:pt>
              </c:numCache>
            </c:numRef>
          </c:val>
          <c:extLst>
            <c:ext xmlns:c16="http://schemas.microsoft.com/office/drawing/2014/chart" uri="{C3380CC4-5D6E-409C-BE32-E72D297353CC}">
              <c16:uniqueId val="{00000001-CEA9-4166-9875-65DFB028815D}"/>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25'!$C$5:$F$5</c:f>
              <c:strCache>
                <c:ptCount val="4"/>
                <c:pt idx="0">
                  <c:v>Four-Year</c:v>
                </c:pt>
                <c:pt idx="1">
                  <c:v>Two-Year</c:v>
                </c:pt>
                <c:pt idx="2">
                  <c:v>Predominantly Black2</c:v>
                </c:pt>
                <c:pt idx="3">
                  <c:v>Historically Black2</c:v>
                </c:pt>
              </c:strCache>
            </c:strRef>
          </c:cat>
          <c:val>
            <c:numRef>
              <c:f>'Table 25'!$C$13:$F$13</c:f>
              <c:numCache>
                <c:formatCode>#,##0.0</c:formatCode>
                <c:ptCount val="4"/>
                <c:pt idx="0">
                  <c:v>-1.794568068364498</c:v>
                </c:pt>
                <c:pt idx="1">
                  <c:v>-4.2659035141162729</c:v>
                </c:pt>
                <c:pt idx="2">
                  <c:v>-17.567344079849796</c:v>
                </c:pt>
                <c:pt idx="3">
                  <c:v>-7.137409716926113</c:v>
                </c:pt>
              </c:numCache>
            </c:numRef>
          </c:val>
          <c:extLst>
            <c:ext xmlns:c16="http://schemas.microsoft.com/office/drawing/2014/chart" uri="{C3380CC4-5D6E-409C-BE32-E72D297353CC}">
              <c16:uniqueId val="{00000002-CEA9-4166-9875-65DFB028815D}"/>
            </c:ext>
          </c:extLst>
        </c:ser>
        <c:dLbls>
          <c:showLegendKey val="0"/>
          <c:showVal val="0"/>
          <c:showCatName val="0"/>
          <c:showSerName val="0"/>
          <c:showPercent val="0"/>
          <c:showBubbleSize val="0"/>
        </c:dLbls>
        <c:gapWidth val="150"/>
        <c:axId val="246039040"/>
        <c:axId val="246039432"/>
      </c:barChart>
      <c:catAx>
        <c:axId val="246039040"/>
        <c:scaling>
          <c:orientation val="maxMin"/>
        </c:scaling>
        <c:delete val="0"/>
        <c:axPos val="l"/>
        <c:numFmt formatCode="General" sourceLinked="1"/>
        <c:majorTickMark val="out"/>
        <c:minorTickMark val="none"/>
        <c:tickLblPos val="low"/>
        <c:crossAx val="246039432"/>
        <c:crosses val="autoZero"/>
        <c:auto val="1"/>
        <c:lblAlgn val="ctr"/>
        <c:lblOffset val="100"/>
        <c:noMultiLvlLbl val="0"/>
      </c:catAx>
      <c:valAx>
        <c:axId val="246039432"/>
        <c:scaling>
          <c:orientation val="minMax"/>
        </c:scaling>
        <c:delete val="1"/>
        <c:axPos val="t"/>
        <c:numFmt formatCode="#,##0.0" sourceLinked="1"/>
        <c:majorTickMark val="out"/>
        <c:minorTickMark val="none"/>
        <c:tickLblPos val="none"/>
        <c:crossAx val="246039040"/>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396943572893332"/>
          <c:y val="3.670510151748281E-2"/>
          <c:w val="0.44890639090884737"/>
          <c:h val="0.92957842338673191"/>
        </c:manualLayout>
      </c:layout>
      <c:barChart>
        <c:barDir val="bar"/>
        <c:grouping val="clustered"/>
        <c:varyColors val="0"/>
        <c:ser>
          <c:idx val="0"/>
          <c:order val="0"/>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25'!$G$5:$J$5</c:f>
              <c:strCache>
                <c:ptCount val="4"/>
                <c:pt idx="0">
                  <c:v>Four-Year</c:v>
                </c:pt>
                <c:pt idx="1">
                  <c:v>Two-Year</c:v>
                </c:pt>
                <c:pt idx="2">
                  <c:v>Predominantly Black2</c:v>
                </c:pt>
                <c:pt idx="3">
                  <c:v>Historically Black2</c:v>
                </c:pt>
              </c:strCache>
            </c:strRef>
          </c:cat>
          <c:val>
            <c:numRef>
              <c:f>'Table 25'!$G$13:$J$13</c:f>
              <c:numCache>
                <c:formatCode>#,##0</c:formatCode>
                <c:ptCount val="4"/>
                <c:pt idx="0">
                  <c:v>-6363</c:v>
                </c:pt>
                <c:pt idx="1">
                  <c:v>-7632</c:v>
                </c:pt>
                <c:pt idx="2">
                  <c:v>-18058</c:v>
                </c:pt>
                <c:pt idx="3">
                  <c:v>-1591</c:v>
                </c:pt>
              </c:numCache>
            </c:numRef>
          </c:val>
          <c:extLst>
            <c:ext xmlns:c16="http://schemas.microsoft.com/office/drawing/2014/chart" uri="{C3380CC4-5D6E-409C-BE32-E72D297353CC}">
              <c16:uniqueId val="{00000000-1E14-4814-B14B-9C90718741E2}"/>
            </c:ext>
          </c:extLst>
        </c:ser>
        <c:dLbls>
          <c:showLegendKey val="0"/>
          <c:showVal val="0"/>
          <c:showCatName val="0"/>
          <c:showSerName val="0"/>
          <c:showPercent val="0"/>
          <c:showBubbleSize val="0"/>
        </c:dLbls>
        <c:gapWidth val="150"/>
        <c:axId val="246040216"/>
        <c:axId val="246040608"/>
      </c:barChart>
      <c:catAx>
        <c:axId val="246040216"/>
        <c:scaling>
          <c:orientation val="maxMin"/>
        </c:scaling>
        <c:delete val="0"/>
        <c:axPos val="l"/>
        <c:numFmt formatCode="General" sourceLinked="1"/>
        <c:majorTickMark val="out"/>
        <c:minorTickMark val="none"/>
        <c:tickLblPos val="low"/>
        <c:crossAx val="246040608"/>
        <c:crosses val="autoZero"/>
        <c:auto val="1"/>
        <c:lblAlgn val="ctr"/>
        <c:lblOffset val="100"/>
        <c:noMultiLvlLbl val="0"/>
      </c:catAx>
      <c:valAx>
        <c:axId val="246040608"/>
        <c:scaling>
          <c:orientation val="minMax"/>
        </c:scaling>
        <c:delete val="1"/>
        <c:axPos val="t"/>
        <c:numFmt formatCode="#,##0" sourceLinked="1"/>
        <c:majorTickMark val="out"/>
        <c:minorTickMark val="none"/>
        <c:tickLblPos val="none"/>
        <c:crossAx val="246040216"/>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752474</xdr:colOff>
      <xdr:row>3</xdr:row>
      <xdr:rowOff>0</xdr:rowOff>
    </xdr:from>
    <xdr:to>
      <xdr:col>13</xdr:col>
      <xdr:colOff>771524</xdr:colOff>
      <xdr:row>24</xdr:row>
      <xdr:rowOff>76200</xdr:rowOff>
    </xdr:to>
    <xdr:graphicFrame macro="">
      <xdr:nvGraphicFramePr>
        <xdr:cNvPr id="11164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xdr:row>
      <xdr:rowOff>0</xdr:rowOff>
    </xdr:from>
    <xdr:to>
      <xdr:col>18</xdr:col>
      <xdr:colOff>9525</xdr:colOff>
      <xdr:row>24</xdr:row>
      <xdr:rowOff>76200</xdr:rowOff>
    </xdr:to>
    <xdr:graphicFrame macro="">
      <xdr:nvGraphicFramePr>
        <xdr:cNvPr id="11164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381000</xdr:colOff>
      <xdr:row>28</xdr:row>
      <xdr:rowOff>14287</xdr:rowOff>
    </xdr:from>
    <xdr:to>
      <xdr:col>15</xdr:col>
      <xdr:colOff>474207</xdr:colOff>
      <xdr:row>37</xdr:row>
      <xdr:rowOff>85724</xdr:rowOff>
    </xdr:to>
    <xdr:sp macro="" textlink="">
      <xdr:nvSpPr>
        <xdr:cNvPr id="5" name="Oval Callout 4"/>
        <xdr:cNvSpPr/>
      </xdr:nvSpPr>
      <xdr:spPr>
        <a:xfrm>
          <a:off x="9734550" y="4967287"/>
          <a:ext cx="1779132" cy="1528762"/>
        </a:xfrm>
        <a:prstGeom prst="wedgeEllipseCallout">
          <a:avLst>
            <a:gd name="adj1" fmla="val -68091"/>
            <a:gd name="adj2" fmla="val -93629"/>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678656</xdr:colOff>
      <xdr:row>3</xdr:row>
      <xdr:rowOff>10584</xdr:rowOff>
    </xdr:from>
    <xdr:to>
      <xdr:col>19</xdr:col>
      <xdr:colOff>9524</xdr:colOff>
      <xdr:row>24</xdr:row>
      <xdr:rowOff>134409</xdr:rowOff>
    </xdr:to>
    <xdr:graphicFrame macro="">
      <xdr:nvGraphicFramePr>
        <xdr:cNvPr id="112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635000</xdr:colOff>
      <xdr:row>29</xdr:row>
      <xdr:rowOff>48947</xdr:rowOff>
    </xdr:from>
    <xdr:to>
      <xdr:col>17</xdr:col>
      <xdr:colOff>758030</xdr:colOff>
      <xdr:row>38</xdr:row>
      <xdr:rowOff>164042</xdr:rowOff>
    </xdr:to>
    <xdr:sp macro="" textlink="">
      <xdr:nvSpPr>
        <xdr:cNvPr id="5" name="Oval Callout 4"/>
        <xdr:cNvSpPr/>
      </xdr:nvSpPr>
      <xdr:spPr>
        <a:xfrm>
          <a:off x="8933656" y="4990041"/>
          <a:ext cx="2230437" cy="1615282"/>
        </a:xfrm>
        <a:prstGeom prst="wedgeEllipseCallout">
          <a:avLst>
            <a:gd name="adj1" fmla="val 58091"/>
            <a:gd name="adj2" fmla="val -1001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20</xdr:col>
      <xdr:colOff>0</xdr:colOff>
      <xdr:row>2</xdr:row>
      <xdr:rowOff>161925</xdr:rowOff>
    </xdr:from>
    <xdr:to>
      <xdr:col>23</xdr:col>
      <xdr:colOff>28575</xdr:colOff>
      <xdr:row>24</xdr:row>
      <xdr:rowOff>123825</xdr:rowOff>
    </xdr:to>
    <xdr:graphicFrame macro="">
      <xdr:nvGraphicFramePr>
        <xdr:cNvPr id="112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822853</xdr:colOff>
      <xdr:row>27</xdr:row>
      <xdr:rowOff>62178</xdr:rowOff>
    </xdr:from>
    <xdr:to>
      <xdr:col>25</xdr:col>
      <xdr:colOff>398006</xdr:colOff>
      <xdr:row>37</xdr:row>
      <xdr:rowOff>99220</xdr:rowOff>
    </xdr:to>
    <xdr:sp macro="" textlink="">
      <xdr:nvSpPr>
        <xdr:cNvPr id="8" name="Oval Callout 7"/>
        <xdr:cNvSpPr/>
      </xdr:nvSpPr>
      <xdr:spPr>
        <a:xfrm>
          <a:off x="13798020" y="4486011"/>
          <a:ext cx="2877153" cy="1624542"/>
        </a:xfrm>
        <a:prstGeom prst="wedgeEllipseCallout">
          <a:avLst>
            <a:gd name="adj1" fmla="val -52484"/>
            <a:gd name="adj2" fmla="val -982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bar to see item highlighted to left.  Move blue highlight box from line to line to change view.</a:t>
          </a:r>
          <a:endParaRPr lang="en-US" sz="1200" b="1">
            <a:solidFill>
              <a:srgbClr val="C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xdr:row>
      <xdr:rowOff>3176</xdr:rowOff>
    </xdr:from>
    <xdr:to>
      <xdr:col>14</xdr:col>
      <xdr:colOff>21166</xdr:colOff>
      <xdr:row>24</xdr:row>
      <xdr:rowOff>84666</xdr:rowOff>
    </xdr:to>
    <xdr:graphicFrame macro="">
      <xdr:nvGraphicFramePr>
        <xdr:cNvPr id="1341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137584</xdr:colOff>
      <xdr:row>25</xdr:row>
      <xdr:rowOff>127001</xdr:rowOff>
    </xdr:from>
    <xdr:to>
      <xdr:col>12</xdr:col>
      <xdr:colOff>372872</xdr:colOff>
      <xdr:row>34</xdr:row>
      <xdr:rowOff>63500</xdr:rowOff>
    </xdr:to>
    <xdr:sp macro="" textlink="">
      <xdr:nvSpPr>
        <xdr:cNvPr id="4" name="Oval Callout 3"/>
        <xdr:cNvSpPr/>
      </xdr:nvSpPr>
      <xdr:spPr>
        <a:xfrm>
          <a:off x="7745678" y="4544220"/>
          <a:ext cx="2509382" cy="1436686"/>
        </a:xfrm>
        <a:prstGeom prst="wedgeEllipseCallout">
          <a:avLst>
            <a:gd name="adj1" fmla="val 38956"/>
            <a:gd name="adj2" fmla="val -697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15</xdr:col>
      <xdr:colOff>21168</xdr:colOff>
      <xdr:row>3</xdr:row>
      <xdr:rowOff>0</xdr:rowOff>
    </xdr:from>
    <xdr:to>
      <xdr:col>17</xdr:col>
      <xdr:colOff>994834</xdr:colOff>
      <xdr:row>24</xdr:row>
      <xdr:rowOff>52916</xdr:rowOff>
    </xdr:to>
    <xdr:graphicFrame macro="">
      <xdr:nvGraphicFramePr>
        <xdr:cNvPr id="13415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B15/EnrollmentMasterFileForFact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16_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B16_3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B16_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B16_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B16_3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B16_3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B16_3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B16_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Sheet1"/>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row r="4">
          <cell r="AP4">
            <v>8113394</v>
          </cell>
          <cell r="AU4">
            <v>7836784</v>
          </cell>
        </row>
        <row r="5">
          <cell r="AP5">
            <v>2834418</v>
          </cell>
          <cell r="AU5">
            <v>2776392</v>
          </cell>
        </row>
        <row r="7">
          <cell r="AP7">
            <v>96558</v>
          </cell>
          <cell r="AU7">
            <v>91081</v>
          </cell>
        </row>
        <row r="8">
          <cell r="AP8">
            <v>61342</v>
          </cell>
          <cell r="AU8">
            <v>55690</v>
          </cell>
        </row>
        <row r="9">
          <cell r="AP9">
            <v>15960</v>
          </cell>
          <cell r="AU9">
            <v>14120</v>
          </cell>
        </row>
        <row r="10">
          <cell r="AP10">
            <v>512620</v>
          </cell>
          <cell r="AU10">
            <v>524849</v>
          </cell>
        </row>
        <row r="11">
          <cell r="AP11">
            <v>178907</v>
          </cell>
          <cell r="AU11">
            <v>171275</v>
          </cell>
        </row>
        <row r="12">
          <cell r="AP12">
            <v>110808</v>
          </cell>
          <cell r="AU12">
            <v>95307</v>
          </cell>
        </row>
        <row r="13">
          <cell r="AP13">
            <v>80649</v>
          </cell>
          <cell r="AU13">
            <v>79028</v>
          </cell>
        </row>
        <row r="14">
          <cell r="AP14">
            <v>145785</v>
          </cell>
          <cell r="AU14">
            <v>137736</v>
          </cell>
        </row>
        <row r="15">
          <cell r="AP15">
            <v>84662</v>
          </cell>
          <cell r="AU15">
            <v>75233</v>
          </cell>
        </row>
        <row r="16">
          <cell r="AP16">
            <v>253383</v>
          </cell>
          <cell r="AU16">
            <v>248830</v>
          </cell>
        </row>
        <row r="17">
          <cell r="AP17">
            <v>87434</v>
          </cell>
          <cell r="AU17">
            <v>79090</v>
          </cell>
        </row>
        <row r="18">
          <cell r="AP18">
            <v>103069</v>
          </cell>
          <cell r="AU18">
            <v>103853</v>
          </cell>
        </row>
        <row r="19">
          <cell r="AP19">
            <v>121415</v>
          </cell>
          <cell r="AU19">
            <v>100725</v>
          </cell>
        </row>
        <row r="20">
          <cell r="AP20">
            <v>746873</v>
          </cell>
          <cell r="AU20">
            <v>769238</v>
          </cell>
        </row>
        <row r="21">
          <cell r="AP21">
            <v>203102</v>
          </cell>
          <cell r="AU21">
            <v>202394</v>
          </cell>
        </row>
        <row r="22">
          <cell r="AP22">
            <v>31851</v>
          </cell>
          <cell r="AU22">
            <v>27943</v>
          </cell>
        </row>
        <row r="23">
          <cell r="AP23">
            <v>2626632</v>
          </cell>
          <cell r="AU23">
            <v>2491857</v>
          </cell>
        </row>
        <row r="25">
          <cell r="AP25">
            <v>858</v>
          </cell>
          <cell r="AU25">
            <v>4992</v>
          </cell>
        </row>
        <row r="26">
          <cell r="AP26">
            <v>233536</v>
          </cell>
          <cell r="AU26">
            <v>219722</v>
          </cell>
        </row>
        <row r="27">
          <cell r="AP27">
            <v>1712405</v>
          </cell>
          <cell r="AU27">
            <v>1569631</v>
          </cell>
        </row>
        <row r="28">
          <cell r="AP28">
            <v>109893</v>
          </cell>
          <cell r="AU28">
            <v>110028</v>
          </cell>
        </row>
        <row r="29">
          <cell r="AP29">
            <v>33579</v>
          </cell>
          <cell r="AU29">
            <v>33463</v>
          </cell>
        </row>
        <row r="30">
          <cell r="AP30">
            <v>17286</v>
          </cell>
          <cell r="AU30">
            <v>27029</v>
          </cell>
        </row>
        <row r="31">
          <cell r="AP31">
            <v>13067</v>
          </cell>
          <cell r="AU31">
            <v>9986</v>
          </cell>
        </row>
        <row r="32">
          <cell r="AP32">
            <v>64126</v>
          </cell>
          <cell r="AU32">
            <v>61387</v>
          </cell>
        </row>
        <row r="33">
          <cell r="AP33">
            <v>84821</v>
          </cell>
          <cell r="AU33">
            <v>83382</v>
          </cell>
        </row>
        <row r="34">
          <cell r="AP34">
            <v>113697</v>
          </cell>
          <cell r="AU34">
            <v>103350</v>
          </cell>
        </row>
        <row r="35">
          <cell r="AP35">
            <v>56040</v>
          </cell>
          <cell r="AU35">
            <v>54386</v>
          </cell>
        </row>
        <row r="36">
          <cell r="AP36">
            <v>162804</v>
          </cell>
          <cell r="AU36">
            <v>191860</v>
          </cell>
        </row>
        <row r="37">
          <cell r="AP37">
            <v>24520</v>
          </cell>
          <cell r="AU37">
            <v>22641</v>
          </cell>
        </row>
        <row r="38">
          <cell r="AP38">
            <v>1676768</v>
          </cell>
          <cell r="AU38">
            <v>1620622</v>
          </cell>
        </row>
        <row r="40">
          <cell r="AP40">
            <v>402814</v>
          </cell>
          <cell r="AU40">
            <v>351962</v>
          </cell>
        </row>
        <row r="41">
          <cell r="AP41">
            <v>124749</v>
          </cell>
          <cell r="AU41">
            <v>124499</v>
          </cell>
        </row>
        <row r="42">
          <cell r="AP42">
            <v>103457</v>
          </cell>
          <cell r="AU42">
            <v>101106</v>
          </cell>
        </row>
        <row r="43">
          <cell r="AP43">
            <v>86843</v>
          </cell>
          <cell r="AU43">
            <v>90500</v>
          </cell>
        </row>
        <row r="44">
          <cell r="AP44">
            <v>261171</v>
          </cell>
          <cell r="AU44">
            <v>241907</v>
          </cell>
        </row>
        <row r="45">
          <cell r="AP45">
            <v>136646</v>
          </cell>
          <cell r="AU45">
            <v>138363</v>
          </cell>
        </row>
        <row r="46">
          <cell r="AP46">
            <v>118297</v>
          </cell>
          <cell r="AU46">
            <v>118760</v>
          </cell>
        </row>
        <row r="47">
          <cell r="AP47">
            <v>48900</v>
          </cell>
          <cell r="AU47">
            <v>42590</v>
          </cell>
        </row>
        <row r="48">
          <cell r="AP48">
            <v>8998</v>
          </cell>
          <cell r="AU48">
            <v>13268</v>
          </cell>
        </row>
        <row r="49">
          <cell r="AP49">
            <v>257198</v>
          </cell>
          <cell r="AU49">
            <v>258655</v>
          </cell>
        </row>
        <row r="50">
          <cell r="AP50">
            <v>9669</v>
          </cell>
          <cell r="AU50">
            <v>10366</v>
          </cell>
        </row>
        <row r="51">
          <cell r="AP51">
            <v>118026</v>
          </cell>
          <cell r="AU51">
            <v>128646</v>
          </cell>
        </row>
        <row r="52">
          <cell r="AP52">
            <v>975576</v>
          </cell>
          <cell r="AU52">
            <v>947412</v>
          </cell>
        </row>
        <row r="54">
          <cell r="AP54">
            <v>59794</v>
          </cell>
          <cell r="AU54">
            <v>64767</v>
          </cell>
        </row>
        <row r="55">
          <cell r="AP55">
            <v>18530</v>
          </cell>
          <cell r="AU55">
            <v>21279</v>
          </cell>
        </row>
        <row r="56">
          <cell r="AP56">
            <v>112469</v>
          </cell>
          <cell r="AU56">
            <v>109428</v>
          </cell>
        </row>
        <row r="57">
          <cell r="AP57">
            <v>14124</v>
          </cell>
          <cell r="AU57">
            <v>16694</v>
          </cell>
        </row>
        <row r="58">
          <cell r="AP58">
            <v>183923</v>
          </cell>
          <cell r="AU58">
            <v>171524</v>
          </cell>
        </row>
        <row r="59">
          <cell r="AP59">
            <v>356294</v>
          </cell>
          <cell r="AU59">
            <v>360324</v>
          </cell>
        </row>
        <row r="60">
          <cell r="AP60">
            <v>204052</v>
          </cell>
          <cell r="AU60">
            <v>176661</v>
          </cell>
        </row>
        <row r="61">
          <cell r="AP61">
            <v>17930</v>
          </cell>
          <cell r="AU61">
            <v>17553</v>
          </cell>
        </row>
        <row r="62">
          <cell r="AP62">
            <v>8460</v>
          </cell>
          <cell r="AU62">
            <v>9182</v>
          </cell>
        </row>
        <row r="63">
          <cell r="AP63"/>
          <cell r="AU63">
            <v>501</v>
          </cell>
        </row>
      </sheetData>
      <sheetData sheetId="9"/>
      <sheetData sheetId="10"/>
      <sheetData sheetId="11"/>
      <sheetData sheetId="12"/>
      <sheetData sheetId="13"/>
      <sheetData sheetId="14"/>
      <sheetData sheetId="15"/>
      <sheetData sheetId="16"/>
      <sheetData sheetId="17"/>
      <sheetData sheetId="18"/>
      <sheetData sheetId="19"/>
      <sheetData sheetId="20">
        <row r="4">
          <cell r="AO4">
            <v>12452314</v>
          </cell>
          <cell r="AT4">
            <v>11972525</v>
          </cell>
        </row>
        <row r="5">
          <cell r="AO5">
            <v>3928819</v>
          </cell>
          <cell r="AT5">
            <v>4027995</v>
          </cell>
        </row>
        <row r="7">
          <cell r="AO7">
            <v>216398</v>
          </cell>
          <cell r="AT7">
            <v>213947</v>
          </cell>
        </row>
        <row r="8">
          <cell r="AO8">
            <v>108102</v>
          </cell>
          <cell r="AT8">
            <v>113881</v>
          </cell>
        </row>
        <row r="9">
          <cell r="AO9">
            <v>39267</v>
          </cell>
          <cell r="AT9">
            <v>46248</v>
          </cell>
        </row>
        <row r="10">
          <cell r="AO10">
            <v>573148</v>
          </cell>
          <cell r="AT10">
            <v>580883</v>
          </cell>
        </row>
        <row r="11">
          <cell r="AO11">
            <v>354570</v>
          </cell>
          <cell r="AT11">
            <v>348207</v>
          </cell>
        </row>
        <row r="12">
          <cell r="AO12">
            <v>169827</v>
          </cell>
          <cell r="AT12">
            <v>167155</v>
          </cell>
        </row>
        <row r="13">
          <cell r="AO13">
            <v>171885</v>
          </cell>
          <cell r="AT13">
            <v>166910</v>
          </cell>
        </row>
        <row r="14">
          <cell r="AO14">
            <v>214323</v>
          </cell>
          <cell r="AT14">
            <v>227861</v>
          </cell>
        </row>
        <row r="15">
          <cell r="AO15">
            <v>88812</v>
          </cell>
          <cell r="AT15">
            <v>95495</v>
          </cell>
        </row>
        <row r="16">
          <cell r="AO16">
            <v>318024</v>
          </cell>
          <cell r="AT16">
            <v>321215</v>
          </cell>
        </row>
        <row r="17">
          <cell r="AO17">
            <v>143426</v>
          </cell>
          <cell r="AT17">
            <v>136259</v>
          </cell>
        </row>
        <row r="18">
          <cell r="AO18">
            <v>143598</v>
          </cell>
          <cell r="AT18">
            <v>150776</v>
          </cell>
        </row>
        <row r="19">
          <cell r="AO19">
            <v>224560</v>
          </cell>
          <cell r="AT19">
            <v>225850</v>
          </cell>
        </row>
        <row r="20">
          <cell r="AO20">
            <v>707023</v>
          </cell>
          <cell r="AT20">
            <v>786224</v>
          </cell>
        </row>
        <row r="21">
          <cell r="AO21">
            <v>343551</v>
          </cell>
          <cell r="AT21">
            <v>375514</v>
          </cell>
        </row>
        <row r="22">
          <cell r="AO22">
            <v>112305</v>
          </cell>
          <cell r="AT22">
            <v>71570</v>
          </cell>
        </row>
        <row r="23">
          <cell r="AO23">
            <v>2742259</v>
          </cell>
          <cell r="AT23">
            <v>2571587</v>
          </cell>
        </row>
        <row r="25">
          <cell r="AO25">
            <v>31586</v>
          </cell>
          <cell r="AT25">
            <v>29339</v>
          </cell>
        </row>
        <row r="26">
          <cell r="AO26">
            <v>598292</v>
          </cell>
          <cell r="AT26">
            <v>431946</v>
          </cell>
        </row>
        <row r="27">
          <cell r="AO27">
            <v>1037460</v>
          </cell>
          <cell r="AT27">
            <v>1116889</v>
          </cell>
        </row>
        <row r="28">
          <cell r="AO28">
            <v>244349</v>
          </cell>
          <cell r="AT28">
            <v>208826</v>
          </cell>
        </row>
        <row r="29">
          <cell r="AO29">
            <v>41230</v>
          </cell>
          <cell r="AT29">
            <v>40042</v>
          </cell>
        </row>
        <row r="30">
          <cell r="AO30">
            <v>68332</v>
          </cell>
          <cell r="AT30">
            <v>91924</v>
          </cell>
        </row>
        <row r="31">
          <cell r="AO31">
            <v>38819</v>
          </cell>
          <cell r="AT31">
            <v>41956</v>
          </cell>
        </row>
        <row r="32">
          <cell r="AO32">
            <v>62849</v>
          </cell>
          <cell r="AT32">
            <v>57818</v>
          </cell>
        </row>
        <row r="33">
          <cell r="AO33">
            <v>67931</v>
          </cell>
          <cell r="AT33">
            <v>62864</v>
          </cell>
        </row>
        <row r="34">
          <cell r="AO34">
            <v>131266</v>
          </cell>
          <cell r="AT34">
            <v>141594</v>
          </cell>
        </row>
        <row r="35">
          <cell r="AO35">
            <v>186266</v>
          </cell>
          <cell r="AT35">
            <v>162236</v>
          </cell>
        </row>
        <row r="36">
          <cell r="AO36">
            <v>221268</v>
          </cell>
          <cell r="AT36">
            <v>173333</v>
          </cell>
        </row>
        <row r="37">
          <cell r="AO37">
            <v>12611</v>
          </cell>
          <cell r="AT37">
            <v>12820</v>
          </cell>
        </row>
        <row r="38">
          <cell r="AO38">
            <v>3130632</v>
          </cell>
          <cell r="AT38">
            <v>2792967</v>
          </cell>
        </row>
        <row r="40">
          <cell r="AO40">
            <v>501258</v>
          </cell>
          <cell r="AT40">
            <v>461118</v>
          </cell>
        </row>
        <row r="41">
          <cell r="AO41">
            <v>317292</v>
          </cell>
          <cell r="AT41">
            <v>311828</v>
          </cell>
        </row>
        <row r="42">
          <cell r="AO42">
            <v>249259</v>
          </cell>
          <cell r="AT42">
            <v>181376</v>
          </cell>
        </row>
        <row r="43">
          <cell r="AO43">
            <v>124000</v>
          </cell>
          <cell r="AT43">
            <v>122949</v>
          </cell>
        </row>
        <row r="44">
          <cell r="AO44">
            <v>427469</v>
          </cell>
          <cell r="AT44">
            <v>377531</v>
          </cell>
        </row>
        <row r="45">
          <cell r="AO45">
            <v>305707</v>
          </cell>
          <cell r="AT45">
            <v>208242</v>
          </cell>
        </row>
        <row r="46">
          <cell r="AO46">
            <v>307226</v>
          </cell>
          <cell r="AT46">
            <v>300480</v>
          </cell>
        </row>
        <row r="47">
          <cell r="AO47">
            <v>90836</v>
          </cell>
          <cell r="AT47">
            <v>93235</v>
          </cell>
        </row>
        <row r="48">
          <cell r="AO48">
            <v>45941</v>
          </cell>
          <cell r="AT48">
            <v>40780</v>
          </cell>
        </row>
        <row r="49">
          <cell r="AO49">
            <v>460685</v>
          </cell>
          <cell r="AT49">
            <v>421583</v>
          </cell>
        </row>
        <row r="50">
          <cell r="AO50">
            <v>44093</v>
          </cell>
          <cell r="AT50">
            <v>43597</v>
          </cell>
        </row>
        <row r="51">
          <cell r="AO51">
            <v>256866</v>
          </cell>
          <cell r="AT51">
            <v>230248</v>
          </cell>
        </row>
        <row r="52">
          <cell r="AO52">
            <v>2513753</v>
          </cell>
          <cell r="AT52">
            <v>2490424</v>
          </cell>
        </row>
        <row r="54">
          <cell r="AO54">
            <v>133901</v>
          </cell>
          <cell r="AT54">
            <v>135232</v>
          </cell>
        </row>
        <row r="55">
          <cell r="AO55">
            <v>51724</v>
          </cell>
          <cell r="AT55">
            <v>50967</v>
          </cell>
        </row>
        <row r="56">
          <cell r="AO56">
            <v>387384</v>
          </cell>
          <cell r="AT56">
            <v>400643</v>
          </cell>
        </row>
        <row r="57">
          <cell r="AO57">
            <v>60164</v>
          </cell>
          <cell r="AT57">
            <v>90290</v>
          </cell>
        </row>
        <row r="58">
          <cell r="AO58">
            <v>253730</v>
          </cell>
          <cell r="AT58">
            <v>264684</v>
          </cell>
        </row>
        <row r="59">
          <cell r="AO59">
            <v>940462</v>
          </cell>
          <cell r="AT59">
            <v>894620</v>
          </cell>
        </row>
        <row r="60">
          <cell r="AO60">
            <v>582987</v>
          </cell>
          <cell r="AT60">
            <v>553480</v>
          </cell>
        </row>
        <row r="61">
          <cell r="AO61">
            <v>66886</v>
          </cell>
          <cell r="AT61">
            <v>65707</v>
          </cell>
        </row>
        <row r="62">
          <cell r="AO62">
            <v>36515</v>
          </cell>
          <cell r="AT62">
            <v>34801</v>
          </cell>
        </row>
        <row r="63">
          <cell r="AO63">
            <v>136851</v>
          </cell>
          <cell r="AT63">
            <v>89552</v>
          </cell>
        </row>
      </sheetData>
      <sheetData sheetId="21"/>
      <sheetData sheetId="22">
        <row r="4">
          <cell r="AD4">
            <v>17703047</v>
          </cell>
          <cell r="AI4">
            <v>17028857</v>
          </cell>
        </row>
        <row r="5">
          <cell r="AD5">
            <v>5912816</v>
          </cell>
          <cell r="AI5">
            <v>5916034</v>
          </cell>
        </row>
        <row r="7">
          <cell r="AD7">
            <v>269086</v>
          </cell>
          <cell r="AI7">
            <v>259630</v>
          </cell>
        </row>
        <row r="8">
          <cell r="AD8">
            <v>152228</v>
          </cell>
          <cell r="AI8">
            <v>151132</v>
          </cell>
        </row>
        <row r="9">
          <cell r="AD9">
            <v>45658</v>
          </cell>
          <cell r="AI9">
            <v>48390</v>
          </cell>
        </row>
        <row r="10">
          <cell r="AD10">
            <v>959591</v>
          </cell>
          <cell r="AI10">
            <v>980185</v>
          </cell>
        </row>
        <row r="11">
          <cell r="AD11">
            <v>466983</v>
          </cell>
          <cell r="AI11">
            <v>451333</v>
          </cell>
        </row>
        <row r="12">
          <cell r="AD12">
            <v>248116</v>
          </cell>
          <cell r="AI12">
            <v>228810</v>
          </cell>
        </row>
        <row r="13">
          <cell r="AD13">
            <v>220384</v>
          </cell>
          <cell r="AI13">
            <v>215289</v>
          </cell>
        </row>
        <row r="14">
          <cell r="AD14">
            <v>290694</v>
          </cell>
          <cell r="AI14">
            <v>296683</v>
          </cell>
        </row>
        <row r="15">
          <cell r="AD15">
            <v>154252</v>
          </cell>
          <cell r="AI15">
            <v>150179</v>
          </cell>
        </row>
        <row r="16">
          <cell r="AD16">
            <v>505488</v>
          </cell>
          <cell r="AI16">
            <v>498637</v>
          </cell>
        </row>
        <row r="17">
          <cell r="AD17">
            <v>205542</v>
          </cell>
          <cell r="AI17">
            <v>189687</v>
          </cell>
        </row>
        <row r="18">
          <cell r="AD18">
            <v>221604</v>
          </cell>
          <cell r="AI18">
            <v>228594</v>
          </cell>
        </row>
        <row r="19">
          <cell r="AD19">
            <v>300235</v>
          </cell>
          <cell r="AI19">
            <v>279962</v>
          </cell>
        </row>
        <row r="20">
          <cell r="AD20">
            <v>1288987</v>
          </cell>
          <cell r="AI20">
            <v>1369947</v>
          </cell>
        </row>
        <row r="21">
          <cell r="AD21">
            <v>462232</v>
          </cell>
          <cell r="AI21">
            <v>481768</v>
          </cell>
        </row>
        <row r="22">
          <cell r="AD22">
            <v>121736</v>
          </cell>
          <cell r="AI22">
            <v>85808</v>
          </cell>
        </row>
        <row r="23">
          <cell r="AD23">
            <v>4778544</v>
          </cell>
          <cell r="AI23">
            <v>4506294</v>
          </cell>
        </row>
        <row r="25">
          <cell r="AD25">
            <v>29643</v>
          </cell>
          <cell r="AI25">
            <v>31763</v>
          </cell>
        </row>
        <row r="26">
          <cell r="AD26">
            <v>710063</v>
          </cell>
          <cell r="AI26">
            <v>552736</v>
          </cell>
        </row>
        <row r="27">
          <cell r="AD27">
            <v>2478810</v>
          </cell>
          <cell r="AI27">
            <v>2419601</v>
          </cell>
        </row>
        <row r="28">
          <cell r="AD28">
            <v>298432</v>
          </cell>
          <cell r="AI28">
            <v>267579</v>
          </cell>
        </row>
        <row r="29">
          <cell r="AD29">
            <v>65139</v>
          </cell>
          <cell r="AI29">
            <v>65067</v>
          </cell>
        </row>
        <row r="30">
          <cell r="AD30">
            <v>77834</v>
          </cell>
          <cell r="AI30">
            <v>110962</v>
          </cell>
        </row>
        <row r="31">
          <cell r="AD31">
            <v>47359</v>
          </cell>
          <cell r="AI31">
            <v>47128</v>
          </cell>
        </row>
        <row r="32">
          <cell r="AD32">
            <v>114759</v>
          </cell>
          <cell r="AI32">
            <v>107961</v>
          </cell>
        </row>
        <row r="33">
          <cell r="AD33">
            <v>138267</v>
          </cell>
          <cell r="AI33">
            <v>132120</v>
          </cell>
        </row>
        <row r="34">
          <cell r="AD34">
            <v>216029</v>
          </cell>
          <cell r="AI34">
            <v>211106</v>
          </cell>
        </row>
        <row r="35">
          <cell r="AD35">
            <v>219849</v>
          </cell>
          <cell r="AI35">
            <v>198549</v>
          </cell>
        </row>
        <row r="36">
          <cell r="AD36">
            <v>347918</v>
          </cell>
          <cell r="AI36">
            <v>328957</v>
          </cell>
        </row>
        <row r="37">
          <cell r="AD37">
            <v>34442</v>
          </cell>
          <cell r="AI37">
            <v>32765</v>
          </cell>
        </row>
        <row r="38">
          <cell r="AD38">
            <v>4085311</v>
          </cell>
          <cell r="AI38">
            <v>3765692</v>
          </cell>
        </row>
        <row r="40">
          <cell r="AD40">
            <v>749974</v>
          </cell>
          <cell r="AI40">
            <v>665707</v>
          </cell>
        </row>
        <row r="41">
          <cell r="AD41">
            <v>387495</v>
          </cell>
          <cell r="AI41">
            <v>380875</v>
          </cell>
        </row>
        <row r="42">
          <cell r="AD42">
            <v>317085</v>
          </cell>
          <cell r="AI42">
            <v>243391</v>
          </cell>
        </row>
        <row r="43">
          <cell r="AD43">
            <v>183815</v>
          </cell>
          <cell r="AI43">
            <v>186678</v>
          </cell>
        </row>
        <row r="44">
          <cell r="AD44">
            <v>596267</v>
          </cell>
          <cell r="AI44">
            <v>535000</v>
          </cell>
        </row>
        <row r="45">
          <cell r="AD45">
            <v>331446</v>
          </cell>
          <cell r="AI45">
            <v>300258</v>
          </cell>
        </row>
        <row r="46">
          <cell r="AD46">
            <v>347719</v>
          </cell>
          <cell r="AI46">
            <v>340995</v>
          </cell>
        </row>
        <row r="47">
          <cell r="AD47">
            <v>117475</v>
          </cell>
          <cell r="AI47">
            <v>110813</v>
          </cell>
        </row>
        <row r="48">
          <cell r="AD48">
            <v>48836</v>
          </cell>
          <cell r="AI48">
            <v>46724</v>
          </cell>
        </row>
        <row r="49">
          <cell r="AD49">
            <v>625487</v>
          </cell>
          <cell r="AI49">
            <v>589426</v>
          </cell>
        </row>
        <row r="50">
          <cell r="AD50">
            <v>47318</v>
          </cell>
          <cell r="AI50">
            <v>47234</v>
          </cell>
        </row>
        <row r="51">
          <cell r="AD51">
            <v>332394</v>
          </cell>
          <cell r="AI51">
            <v>318591</v>
          </cell>
        </row>
        <row r="52">
          <cell r="AD52">
            <v>2842797</v>
          </cell>
          <cell r="AI52">
            <v>2792681</v>
          </cell>
        </row>
        <row r="54">
          <cell r="AD54">
            <v>158105</v>
          </cell>
          <cell r="AI54">
            <v>163896</v>
          </cell>
        </row>
        <row r="55">
          <cell r="AD55">
            <v>62097</v>
          </cell>
          <cell r="AI55">
            <v>62500</v>
          </cell>
        </row>
        <row r="56">
          <cell r="AD56">
            <v>371686</v>
          </cell>
          <cell r="AI56">
            <v>377385</v>
          </cell>
        </row>
        <row r="57">
          <cell r="AD57">
            <v>61181</v>
          </cell>
          <cell r="AI57">
            <v>83945</v>
          </cell>
        </row>
        <row r="58">
          <cell r="AD58">
            <v>374048</v>
          </cell>
          <cell r="AI58">
            <v>372616</v>
          </cell>
        </row>
        <row r="59">
          <cell r="AD59">
            <v>1052068</v>
          </cell>
          <cell r="AI59">
            <v>1022615</v>
          </cell>
        </row>
        <row r="60">
          <cell r="AD60">
            <v>651720</v>
          </cell>
          <cell r="AI60">
            <v>599040</v>
          </cell>
        </row>
        <row r="61">
          <cell r="AD61">
            <v>73948</v>
          </cell>
          <cell r="AI61">
            <v>73309</v>
          </cell>
        </row>
        <row r="62">
          <cell r="AD62">
            <v>37944</v>
          </cell>
          <cell r="AI62">
            <v>37375</v>
          </cell>
        </row>
        <row r="63">
          <cell r="AD63">
            <v>83579</v>
          </cell>
          <cell r="AI63">
            <v>48156</v>
          </cell>
        </row>
      </sheetData>
      <sheetData sheetId="23"/>
      <sheetData sheetId="24"/>
      <sheetData sheetId="25">
        <row r="4">
          <cell r="W4">
            <v>3258414</v>
          </cell>
          <cell r="AB4">
            <v>2905714</v>
          </cell>
        </row>
        <row r="5">
          <cell r="W5">
            <v>1125112</v>
          </cell>
          <cell r="AB5">
            <v>1051170</v>
          </cell>
        </row>
        <row r="7">
          <cell r="W7">
            <v>53167</v>
          </cell>
          <cell r="AB7">
            <v>51149</v>
          </cell>
        </row>
        <row r="8">
          <cell r="W8">
            <v>28697</v>
          </cell>
          <cell r="AB8">
            <v>27407</v>
          </cell>
        </row>
        <row r="9">
          <cell r="W9">
            <v>9219</v>
          </cell>
          <cell r="AB9">
            <v>9589</v>
          </cell>
        </row>
        <row r="10">
          <cell r="W10">
            <v>179911</v>
          </cell>
          <cell r="AB10">
            <v>157386</v>
          </cell>
        </row>
        <row r="11">
          <cell r="W11">
            <v>97955</v>
          </cell>
          <cell r="AB11">
            <v>83676</v>
          </cell>
        </row>
        <row r="12">
          <cell r="W12">
            <v>43423</v>
          </cell>
          <cell r="AB12">
            <v>38846</v>
          </cell>
        </row>
        <row r="13">
          <cell r="W13">
            <v>41787</v>
          </cell>
          <cell r="AB13">
            <v>40871</v>
          </cell>
        </row>
        <row r="14">
          <cell r="W14">
            <v>50430</v>
          </cell>
          <cell r="AB14">
            <v>46129</v>
          </cell>
        </row>
        <row r="15">
          <cell r="W15">
            <v>35381</v>
          </cell>
          <cell r="AB15">
            <v>31416</v>
          </cell>
        </row>
        <row r="16">
          <cell r="W16">
            <v>97324</v>
          </cell>
          <cell r="AB16">
            <v>92343</v>
          </cell>
        </row>
        <row r="17">
          <cell r="W17">
            <v>41090</v>
          </cell>
          <cell r="AB17">
            <v>36051</v>
          </cell>
        </row>
        <row r="18">
          <cell r="W18">
            <v>47807</v>
          </cell>
          <cell r="AB18">
            <v>47164</v>
          </cell>
        </row>
        <row r="19">
          <cell r="W19">
            <v>65087</v>
          </cell>
          <cell r="AB19">
            <v>52846</v>
          </cell>
        </row>
        <row r="20">
          <cell r="W20">
            <v>224007</v>
          </cell>
          <cell r="AB20">
            <v>237857</v>
          </cell>
        </row>
        <row r="21">
          <cell r="W21">
            <v>86794</v>
          </cell>
          <cell r="AB21">
            <v>81470</v>
          </cell>
        </row>
        <row r="22">
          <cell r="W22">
            <v>23033</v>
          </cell>
          <cell r="AB22">
            <v>16970</v>
          </cell>
        </row>
        <row r="23">
          <cell r="W23">
            <v>803716</v>
          </cell>
          <cell r="AB23">
            <v>680270</v>
          </cell>
        </row>
        <row r="25">
          <cell r="W25">
            <v>3793</v>
          </cell>
          <cell r="AB25">
            <v>4562</v>
          </cell>
        </row>
        <row r="26">
          <cell r="W26">
            <v>109417</v>
          </cell>
          <cell r="AB26">
            <v>72066</v>
          </cell>
        </row>
        <row r="27">
          <cell r="W27">
            <v>432242</v>
          </cell>
          <cell r="AB27">
            <v>391878</v>
          </cell>
        </row>
        <row r="28">
          <cell r="W28">
            <v>59979</v>
          </cell>
          <cell r="AB28">
            <v>42488</v>
          </cell>
        </row>
        <row r="29">
          <cell r="W29">
            <v>10406</v>
          </cell>
          <cell r="AB29">
            <v>9613</v>
          </cell>
        </row>
        <row r="30">
          <cell r="W30">
            <v>13386</v>
          </cell>
          <cell r="AB30">
            <v>12373</v>
          </cell>
        </row>
        <row r="31">
          <cell r="W31">
            <v>9369</v>
          </cell>
          <cell r="AB31">
            <v>8887</v>
          </cell>
        </row>
        <row r="32">
          <cell r="W32">
            <v>20742</v>
          </cell>
          <cell r="AB32">
            <v>16337</v>
          </cell>
        </row>
        <row r="33">
          <cell r="W33">
            <v>21572</v>
          </cell>
          <cell r="AB33">
            <v>17311</v>
          </cell>
        </row>
        <row r="34">
          <cell r="W34">
            <v>38314</v>
          </cell>
          <cell r="AB34">
            <v>29586</v>
          </cell>
        </row>
        <row r="35">
          <cell r="W35">
            <v>34131</v>
          </cell>
          <cell r="AB35">
            <v>27945</v>
          </cell>
        </row>
        <row r="36">
          <cell r="W36">
            <v>43882</v>
          </cell>
          <cell r="AB36">
            <v>42543</v>
          </cell>
        </row>
        <row r="37">
          <cell r="W37">
            <v>6483</v>
          </cell>
          <cell r="AB37">
            <v>4681</v>
          </cell>
        </row>
        <row r="38">
          <cell r="W38">
            <v>735314</v>
          </cell>
          <cell r="AB38">
            <v>622160</v>
          </cell>
        </row>
        <row r="40">
          <cell r="W40">
            <v>124772</v>
          </cell>
          <cell r="AB40">
            <v>98650</v>
          </cell>
        </row>
        <row r="41">
          <cell r="W41">
            <v>78911</v>
          </cell>
          <cell r="AB41">
            <v>67860</v>
          </cell>
        </row>
        <row r="42">
          <cell r="W42">
            <v>50057</v>
          </cell>
          <cell r="AB42">
            <v>40657</v>
          </cell>
        </row>
        <row r="43">
          <cell r="W43">
            <v>32777</v>
          </cell>
          <cell r="AB43">
            <v>31800</v>
          </cell>
        </row>
        <row r="44">
          <cell r="W44">
            <v>102817</v>
          </cell>
          <cell r="AB44">
            <v>89195</v>
          </cell>
        </row>
        <row r="45">
          <cell r="W45">
            <v>58178</v>
          </cell>
          <cell r="AB45">
            <v>45715</v>
          </cell>
        </row>
        <row r="46">
          <cell r="W46">
            <v>63434</v>
          </cell>
          <cell r="AB46">
            <v>57324</v>
          </cell>
        </row>
        <row r="47">
          <cell r="W47">
            <v>19260</v>
          </cell>
          <cell r="AB47">
            <v>18372</v>
          </cell>
        </row>
        <row r="48">
          <cell r="W48">
            <v>9327</v>
          </cell>
          <cell r="AB48">
            <v>8565</v>
          </cell>
        </row>
        <row r="49">
          <cell r="W49">
            <v>123875</v>
          </cell>
          <cell r="AB49">
            <v>103213</v>
          </cell>
        </row>
        <row r="50">
          <cell r="W50">
            <v>9788</v>
          </cell>
          <cell r="AB50">
            <v>8372</v>
          </cell>
        </row>
        <row r="51">
          <cell r="W51">
            <v>62118</v>
          </cell>
          <cell r="AB51">
            <v>52437</v>
          </cell>
        </row>
        <row r="52">
          <cell r="W52">
            <v>578535</v>
          </cell>
          <cell r="AB52">
            <v>542136</v>
          </cell>
        </row>
        <row r="54">
          <cell r="W54">
            <v>31704</v>
          </cell>
          <cell r="AB54">
            <v>31550</v>
          </cell>
        </row>
        <row r="55">
          <cell r="W55">
            <v>11610</v>
          </cell>
          <cell r="AB55">
            <v>11287</v>
          </cell>
        </row>
        <row r="56">
          <cell r="W56">
            <v>78868</v>
          </cell>
          <cell r="AB56">
            <v>75146</v>
          </cell>
        </row>
        <row r="57">
          <cell r="W57">
            <v>13208</v>
          </cell>
          <cell r="AB57">
            <v>15312</v>
          </cell>
        </row>
        <row r="58">
          <cell r="W58">
            <v>70891</v>
          </cell>
          <cell r="AB58">
            <v>66903</v>
          </cell>
        </row>
        <row r="59">
          <cell r="W59">
            <v>201949</v>
          </cell>
          <cell r="AB59">
            <v>189098</v>
          </cell>
        </row>
        <row r="60">
          <cell r="W60">
            <v>146352</v>
          </cell>
          <cell r="AB60">
            <v>129866</v>
          </cell>
        </row>
        <row r="61">
          <cell r="W61">
            <v>15910</v>
          </cell>
          <cell r="AB61">
            <v>15447</v>
          </cell>
        </row>
        <row r="62">
          <cell r="W62">
            <v>8043</v>
          </cell>
          <cell r="AB62">
            <v>7527</v>
          </cell>
        </row>
        <row r="63">
          <cell r="W63">
            <v>15737</v>
          </cell>
          <cell r="AB63">
            <v>9978</v>
          </cell>
        </row>
      </sheetData>
      <sheetData sheetId="26"/>
      <sheetData sheetId="27"/>
      <sheetData sheetId="28"/>
      <sheetData sheetId="29"/>
      <sheetData sheetId="30"/>
      <sheetData sheetId="31"/>
      <sheetData sheetId="32"/>
      <sheetData sheetId="33"/>
      <sheetData sheetId="34">
        <row r="4">
          <cell r="AC4">
            <v>2862692</v>
          </cell>
          <cell r="AH4">
            <v>2780452</v>
          </cell>
        </row>
        <row r="5">
          <cell r="AC5">
            <v>850421</v>
          </cell>
          <cell r="AH5">
            <v>888353</v>
          </cell>
        </row>
        <row r="7">
          <cell r="AC7">
            <v>43870</v>
          </cell>
          <cell r="AH7">
            <v>45398</v>
          </cell>
        </row>
        <row r="8">
          <cell r="AC8">
            <v>17216</v>
          </cell>
          <cell r="AH8">
            <v>18439</v>
          </cell>
        </row>
        <row r="9">
          <cell r="AC9">
            <v>9569</v>
          </cell>
          <cell r="AH9">
            <v>11978</v>
          </cell>
        </row>
        <row r="10">
          <cell r="AC10">
            <v>126177</v>
          </cell>
          <cell r="AH10">
            <v>125547</v>
          </cell>
        </row>
        <row r="11">
          <cell r="AC11">
            <v>66494</v>
          </cell>
          <cell r="AH11">
            <v>68149</v>
          </cell>
        </row>
        <row r="12">
          <cell r="AC12">
            <v>32519</v>
          </cell>
          <cell r="AH12">
            <v>33652</v>
          </cell>
        </row>
        <row r="13">
          <cell r="AC13">
            <v>32150</v>
          </cell>
          <cell r="AH13">
            <v>30649</v>
          </cell>
        </row>
        <row r="14">
          <cell r="AC14">
            <v>69414</v>
          </cell>
          <cell r="AH14">
            <v>68914</v>
          </cell>
        </row>
        <row r="15">
          <cell r="AC15">
            <v>19222</v>
          </cell>
          <cell r="AH15">
            <v>20549</v>
          </cell>
        </row>
        <row r="16">
          <cell r="AC16">
            <v>65919</v>
          </cell>
          <cell r="AH16">
            <v>71408</v>
          </cell>
        </row>
        <row r="17">
          <cell r="AC17">
            <v>25318</v>
          </cell>
          <cell r="AH17">
            <v>25662</v>
          </cell>
        </row>
        <row r="18">
          <cell r="AC18">
            <v>25063</v>
          </cell>
          <cell r="AH18">
            <v>26035</v>
          </cell>
        </row>
        <row r="19">
          <cell r="AC19">
            <v>45740</v>
          </cell>
          <cell r="AH19">
            <v>46613</v>
          </cell>
        </row>
        <row r="20">
          <cell r="AC20">
            <v>164909</v>
          </cell>
          <cell r="AH20">
            <v>185515</v>
          </cell>
        </row>
        <row r="21">
          <cell r="AC21">
            <v>84421</v>
          </cell>
          <cell r="AH21">
            <v>96140</v>
          </cell>
        </row>
        <row r="22">
          <cell r="AC22">
            <v>22420</v>
          </cell>
          <cell r="AH22">
            <v>13705</v>
          </cell>
        </row>
        <row r="23">
          <cell r="AC23">
            <v>590347</v>
          </cell>
          <cell r="AH23">
            <v>557150</v>
          </cell>
        </row>
        <row r="25">
          <cell r="AC25">
            <v>2801</v>
          </cell>
          <cell r="AH25">
            <v>2568</v>
          </cell>
        </row>
        <row r="26">
          <cell r="AC26">
            <v>121765</v>
          </cell>
          <cell r="AH26">
            <v>98932</v>
          </cell>
        </row>
        <row r="27">
          <cell r="AC27">
            <v>271055</v>
          </cell>
          <cell r="AH27">
            <v>266919</v>
          </cell>
        </row>
        <row r="28">
          <cell r="AC28">
            <v>55810</v>
          </cell>
          <cell r="AH28">
            <v>51275</v>
          </cell>
        </row>
        <row r="29">
          <cell r="AC29">
            <v>9670</v>
          </cell>
          <cell r="AH29">
            <v>8438</v>
          </cell>
        </row>
        <row r="30">
          <cell r="AC30">
            <v>7784</v>
          </cell>
          <cell r="AH30">
            <v>7991</v>
          </cell>
        </row>
        <row r="31">
          <cell r="AC31">
            <v>4527</v>
          </cell>
          <cell r="AH31">
            <v>4814</v>
          </cell>
        </row>
        <row r="32">
          <cell r="AC32">
            <v>12216</v>
          </cell>
          <cell r="AH32">
            <v>11244</v>
          </cell>
        </row>
        <row r="33">
          <cell r="AC33">
            <v>14485</v>
          </cell>
          <cell r="AH33">
            <v>14126</v>
          </cell>
        </row>
        <row r="34">
          <cell r="AC34">
            <v>28934</v>
          </cell>
          <cell r="AH34">
            <v>33838</v>
          </cell>
        </row>
        <row r="35">
          <cell r="AC35">
            <v>22457</v>
          </cell>
          <cell r="AH35">
            <v>18073</v>
          </cell>
        </row>
        <row r="36">
          <cell r="AC36">
            <v>36154</v>
          </cell>
          <cell r="AH36">
            <v>36236</v>
          </cell>
        </row>
        <row r="37">
          <cell r="AC37">
            <v>2689</v>
          </cell>
          <cell r="AH37">
            <v>2696</v>
          </cell>
        </row>
        <row r="38">
          <cell r="AC38">
            <v>722089</v>
          </cell>
          <cell r="AH38">
            <v>647897</v>
          </cell>
        </row>
        <row r="40">
          <cell r="AC40">
            <v>154098</v>
          </cell>
          <cell r="AH40">
            <v>147373</v>
          </cell>
        </row>
        <row r="41">
          <cell r="AC41">
            <v>54546</v>
          </cell>
          <cell r="AH41">
            <v>55452</v>
          </cell>
        </row>
        <row r="42">
          <cell r="AC42">
            <v>35631</v>
          </cell>
          <cell r="AH42">
            <v>39091</v>
          </cell>
        </row>
        <row r="43">
          <cell r="AC43">
            <v>27028</v>
          </cell>
          <cell r="AH43">
            <v>26771</v>
          </cell>
        </row>
        <row r="44">
          <cell r="AC44">
            <v>92373</v>
          </cell>
          <cell r="AH44">
            <v>84438</v>
          </cell>
        </row>
        <row r="45">
          <cell r="AC45">
            <v>110907</v>
          </cell>
          <cell r="AH45">
            <v>46347</v>
          </cell>
        </row>
        <row r="46">
          <cell r="AC46">
            <v>77804</v>
          </cell>
          <cell r="AH46">
            <v>78245</v>
          </cell>
        </row>
        <row r="47">
          <cell r="AC47">
            <v>22261</v>
          </cell>
          <cell r="AH47">
            <v>25012</v>
          </cell>
        </row>
        <row r="48">
          <cell r="AC48">
            <v>6103</v>
          </cell>
          <cell r="AH48">
            <v>7324</v>
          </cell>
        </row>
        <row r="49">
          <cell r="AC49">
            <v>92396</v>
          </cell>
          <cell r="AH49">
            <v>90812</v>
          </cell>
        </row>
        <row r="50">
          <cell r="AC50">
            <v>6444</v>
          </cell>
          <cell r="AH50">
            <v>6729</v>
          </cell>
        </row>
        <row r="51">
          <cell r="AC51">
            <v>42498</v>
          </cell>
          <cell r="AH51">
            <v>40303</v>
          </cell>
        </row>
        <row r="52">
          <cell r="AC52">
            <v>646532</v>
          </cell>
          <cell r="AH52">
            <v>645155</v>
          </cell>
        </row>
        <row r="54">
          <cell r="AC54">
            <v>35590</v>
          </cell>
          <cell r="AH54">
            <v>36103</v>
          </cell>
        </row>
        <row r="55">
          <cell r="AC55">
            <v>8157</v>
          </cell>
          <cell r="AH55">
            <v>9746</v>
          </cell>
        </row>
        <row r="56">
          <cell r="AC56">
            <v>128167</v>
          </cell>
          <cell r="AH56">
            <v>132686</v>
          </cell>
        </row>
        <row r="57">
          <cell r="AC57">
            <v>13107</v>
          </cell>
          <cell r="AH57">
            <v>23039</v>
          </cell>
        </row>
        <row r="58">
          <cell r="AC58">
            <v>63605</v>
          </cell>
          <cell r="AH58">
            <v>63592</v>
          </cell>
        </row>
        <row r="59">
          <cell r="AC59">
            <v>244688</v>
          </cell>
          <cell r="AH59">
            <v>232329</v>
          </cell>
        </row>
        <row r="60">
          <cell r="AC60">
            <v>135319</v>
          </cell>
          <cell r="AH60">
            <v>131101</v>
          </cell>
        </row>
        <row r="61">
          <cell r="AC61">
            <v>10868</v>
          </cell>
          <cell r="AH61">
            <v>9951</v>
          </cell>
        </row>
        <row r="62">
          <cell r="AC62">
            <v>7031</v>
          </cell>
          <cell r="AH62">
            <v>6608</v>
          </cell>
        </row>
        <row r="63">
          <cell r="AC63">
            <v>53303</v>
          </cell>
          <cell r="AH63">
            <v>41897</v>
          </cell>
        </row>
      </sheetData>
      <sheetData sheetId="35"/>
      <sheetData sheetId="36"/>
      <sheetData sheetId="37"/>
      <sheetData sheetId="38"/>
      <sheetData sheetId="39"/>
      <sheetData sheetId="40"/>
      <sheetData sheetId="41"/>
      <sheetData sheetId="42"/>
      <sheetData sheetId="43"/>
      <sheetData sheetId="44"/>
      <sheetData sheetId="45">
        <row r="4">
          <cell r="AC4">
            <v>7734429</v>
          </cell>
          <cell r="AH4">
            <v>7541605</v>
          </cell>
        </row>
        <row r="5">
          <cell r="AC5">
            <v>2558462</v>
          </cell>
          <cell r="AH5">
            <v>2655093</v>
          </cell>
        </row>
        <row r="7">
          <cell r="AC7">
            <v>105293</v>
          </cell>
          <cell r="AH7">
            <v>96820</v>
          </cell>
        </row>
        <row r="8">
          <cell r="AC8">
            <v>59573</v>
          </cell>
          <cell r="AH8">
            <v>62506</v>
          </cell>
        </row>
        <row r="9">
          <cell r="AC9">
            <v>18359</v>
          </cell>
          <cell r="AH9">
            <v>22850</v>
          </cell>
        </row>
        <row r="10">
          <cell r="AC10">
            <v>451141</v>
          </cell>
          <cell r="AH10">
            <v>473929</v>
          </cell>
        </row>
        <row r="11">
          <cell r="AC11">
            <v>167241</v>
          </cell>
          <cell r="AH11">
            <v>180762</v>
          </cell>
        </row>
        <row r="12">
          <cell r="AC12">
            <v>103070</v>
          </cell>
          <cell r="AH12">
            <v>96536</v>
          </cell>
        </row>
        <row r="13">
          <cell r="AC13">
            <v>77812</v>
          </cell>
          <cell r="AH13">
            <v>78673</v>
          </cell>
        </row>
        <row r="14">
          <cell r="AC14">
            <v>164633</v>
          </cell>
          <cell r="AH14">
            <v>172289</v>
          </cell>
        </row>
        <row r="15">
          <cell r="AC15">
            <v>39238</v>
          </cell>
          <cell r="AH15">
            <v>40579</v>
          </cell>
        </row>
        <row r="16">
          <cell r="AC16">
            <v>206973</v>
          </cell>
          <cell r="AH16">
            <v>203673</v>
          </cell>
        </row>
        <row r="17">
          <cell r="AC17">
            <v>86331</v>
          </cell>
          <cell r="AH17">
            <v>76338</v>
          </cell>
        </row>
        <row r="18">
          <cell r="AC18">
            <v>74715</v>
          </cell>
          <cell r="AH18">
            <v>79164</v>
          </cell>
        </row>
        <row r="19">
          <cell r="AC19">
            <v>94381</v>
          </cell>
          <cell r="AH19">
            <v>96695</v>
          </cell>
        </row>
        <row r="20">
          <cell r="AC20">
            <v>647726</v>
          </cell>
          <cell r="AH20">
            <v>723573</v>
          </cell>
        </row>
        <row r="21">
          <cell r="AC21">
            <v>206514</v>
          </cell>
          <cell r="AH21">
            <v>226153</v>
          </cell>
        </row>
        <row r="22">
          <cell r="AC22">
            <v>55462</v>
          </cell>
          <cell r="AH22">
            <v>24553</v>
          </cell>
        </row>
        <row r="23">
          <cell r="AC23">
            <v>2253025</v>
          </cell>
          <cell r="AH23">
            <v>2101733</v>
          </cell>
        </row>
        <row r="25">
          <cell r="AC25">
            <v>18185</v>
          </cell>
          <cell r="AH25">
            <v>17281</v>
          </cell>
        </row>
        <row r="26">
          <cell r="AC26">
            <v>216229</v>
          </cell>
          <cell r="AH26">
            <v>232267</v>
          </cell>
        </row>
        <row r="27">
          <cell r="AC27">
            <v>1339108</v>
          </cell>
          <cell r="AH27">
            <v>1181049</v>
          </cell>
        </row>
        <row r="28">
          <cell r="AC28">
            <v>130314</v>
          </cell>
          <cell r="AH28">
            <v>133461</v>
          </cell>
        </row>
        <row r="29">
          <cell r="AC29">
            <v>32252</v>
          </cell>
          <cell r="AH29">
            <v>29970</v>
          </cell>
        </row>
        <row r="30">
          <cell r="AC30">
            <v>25972</v>
          </cell>
          <cell r="AH30">
            <v>56665</v>
          </cell>
        </row>
        <row r="31">
          <cell r="AC31">
            <v>13986</v>
          </cell>
          <cell r="AH31">
            <v>14170</v>
          </cell>
        </row>
        <row r="32">
          <cell r="AC32">
            <v>65563</v>
          </cell>
          <cell r="AH32">
            <v>56842</v>
          </cell>
        </row>
        <row r="33">
          <cell r="AC33">
            <v>73181</v>
          </cell>
          <cell r="AH33">
            <v>71914</v>
          </cell>
        </row>
        <row r="34">
          <cell r="AC34">
            <v>93335</v>
          </cell>
          <cell r="AH34">
            <v>92055</v>
          </cell>
        </row>
        <row r="35">
          <cell r="AC35">
            <v>93316</v>
          </cell>
          <cell r="AH35">
            <v>84677</v>
          </cell>
        </row>
        <row r="36">
          <cell r="AC36">
            <v>135298</v>
          </cell>
          <cell r="AH36">
            <v>115367</v>
          </cell>
        </row>
        <row r="37">
          <cell r="AC37">
            <v>16286</v>
          </cell>
          <cell r="AH37">
            <v>16015</v>
          </cell>
        </row>
        <row r="38">
          <cell r="AC38">
            <v>1790351</v>
          </cell>
          <cell r="AH38">
            <v>1723928</v>
          </cell>
        </row>
        <row r="40">
          <cell r="AC40">
            <v>366844</v>
          </cell>
          <cell r="AH40">
            <v>344005</v>
          </cell>
        </row>
        <row r="41">
          <cell r="AC41">
            <v>136264</v>
          </cell>
          <cell r="AH41">
            <v>155231</v>
          </cell>
        </row>
        <row r="42">
          <cell r="AC42">
            <v>136620</v>
          </cell>
          <cell r="AH42">
            <v>120139</v>
          </cell>
        </row>
        <row r="43">
          <cell r="AC43">
            <v>84875</v>
          </cell>
          <cell r="AH43">
            <v>84529</v>
          </cell>
        </row>
        <row r="44">
          <cell r="AC44">
            <v>279856</v>
          </cell>
          <cell r="AH44">
            <v>256139</v>
          </cell>
        </row>
        <row r="45">
          <cell r="AC45">
            <v>178125</v>
          </cell>
          <cell r="AH45">
            <v>139395</v>
          </cell>
        </row>
        <row r="46">
          <cell r="AC46">
            <v>164835</v>
          </cell>
          <cell r="AH46">
            <v>161378</v>
          </cell>
        </row>
        <row r="47">
          <cell r="AC47">
            <v>49982</v>
          </cell>
          <cell r="AH47">
            <v>45732</v>
          </cell>
        </row>
        <row r="48">
          <cell r="AC48">
            <v>15552</v>
          </cell>
          <cell r="AH48">
            <v>16449</v>
          </cell>
        </row>
        <row r="49">
          <cell r="AC49">
            <v>227456</v>
          </cell>
          <cell r="AH49">
            <v>248106</v>
          </cell>
        </row>
        <row r="50">
          <cell r="AC50">
            <v>18808</v>
          </cell>
          <cell r="AH50">
            <v>20677</v>
          </cell>
        </row>
        <row r="51">
          <cell r="AC51">
            <v>131134</v>
          </cell>
          <cell r="AH51">
            <v>132148</v>
          </cell>
        </row>
        <row r="52">
          <cell r="AC52">
            <v>1063588</v>
          </cell>
          <cell r="AH52">
            <v>1033579</v>
          </cell>
        </row>
        <row r="54">
          <cell r="AC54">
            <v>67231</v>
          </cell>
          <cell r="AH54">
            <v>71672</v>
          </cell>
        </row>
        <row r="55">
          <cell r="AC55">
            <v>25363</v>
          </cell>
          <cell r="AH55">
            <v>27627</v>
          </cell>
        </row>
        <row r="56">
          <cell r="AC56">
            <v>154933</v>
          </cell>
          <cell r="AH56">
            <v>157831</v>
          </cell>
        </row>
        <row r="57">
          <cell r="AC57">
            <v>21524</v>
          </cell>
          <cell r="AH57">
            <v>42170</v>
          </cell>
        </row>
        <row r="58">
          <cell r="AC58">
            <v>159692</v>
          </cell>
          <cell r="AH58">
            <v>159427</v>
          </cell>
        </row>
        <row r="59">
          <cell r="AC59">
            <v>385060</v>
          </cell>
          <cell r="AH59">
            <v>349804</v>
          </cell>
        </row>
        <row r="60">
          <cell r="AC60">
            <v>217025</v>
          </cell>
          <cell r="AH60">
            <v>191794</v>
          </cell>
        </row>
        <row r="61">
          <cell r="AC61">
            <v>21607</v>
          </cell>
          <cell r="AH61">
            <v>21443</v>
          </cell>
        </row>
        <row r="62">
          <cell r="AC62">
            <v>11153</v>
          </cell>
          <cell r="AH62">
            <v>11811</v>
          </cell>
        </row>
        <row r="63">
          <cell r="AC63">
            <v>69003</v>
          </cell>
          <cell r="AH63">
            <v>27272</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4">
          <cell r="AA4">
            <v>1387012</v>
          </cell>
          <cell r="AF4">
            <v>1339118</v>
          </cell>
        </row>
        <row r="5">
          <cell r="AA5">
            <v>301167</v>
          </cell>
          <cell r="AF5">
            <v>310358</v>
          </cell>
        </row>
        <row r="7">
          <cell r="AA7">
            <v>7398</v>
          </cell>
          <cell r="AF7">
            <v>7680</v>
          </cell>
        </row>
        <row r="8">
          <cell r="AA8">
            <v>4660</v>
          </cell>
          <cell r="AF8">
            <v>4259</v>
          </cell>
        </row>
        <row r="9">
          <cell r="AA9">
            <v>2186</v>
          </cell>
          <cell r="AF9">
            <v>2255</v>
          </cell>
        </row>
        <row r="10">
          <cell r="AA10">
            <v>41957</v>
          </cell>
          <cell r="AF10">
            <v>39337</v>
          </cell>
        </row>
        <row r="11">
          <cell r="AA11">
            <v>21749</v>
          </cell>
          <cell r="AF11">
            <v>25549</v>
          </cell>
        </row>
        <row r="12">
          <cell r="AA12">
            <v>4470</v>
          </cell>
          <cell r="AF12">
            <v>4692</v>
          </cell>
        </row>
        <row r="13">
          <cell r="AA13">
            <v>7269</v>
          </cell>
          <cell r="AF13">
            <v>7371</v>
          </cell>
        </row>
        <row r="14">
          <cell r="AA14">
            <v>24827</v>
          </cell>
          <cell r="AF14">
            <v>26187</v>
          </cell>
        </row>
        <row r="15">
          <cell r="AA15">
            <v>2351</v>
          </cell>
          <cell r="AF15">
            <v>2826</v>
          </cell>
        </row>
        <row r="16">
          <cell r="AA16">
            <v>21469</v>
          </cell>
          <cell r="AF16">
            <v>23794</v>
          </cell>
        </row>
        <row r="17">
          <cell r="AA17">
            <v>29249</v>
          </cell>
          <cell r="AF17">
            <v>22660</v>
          </cell>
        </row>
        <row r="18">
          <cell r="AA18">
            <v>4796</v>
          </cell>
          <cell r="AF18">
            <v>5320</v>
          </cell>
        </row>
        <row r="19">
          <cell r="AA19">
            <v>7757</v>
          </cell>
          <cell r="AF19">
            <v>8301</v>
          </cell>
        </row>
        <row r="20">
          <cell r="AA20">
            <v>85881</v>
          </cell>
          <cell r="AF20">
            <v>92659</v>
          </cell>
        </row>
        <row r="21">
          <cell r="AA21">
            <v>32228</v>
          </cell>
          <cell r="AF21">
            <v>35778</v>
          </cell>
        </row>
        <row r="22">
          <cell r="AA22">
            <v>2920</v>
          </cell>
          <cell r="AF22">
            <v>1690</v>
          </cell>
        </row>
        <row r="23">
          <cell r="AA23">
            <v>666390</v>
          </cell>
          <cell r="AF23">
            <v>589017</v>
          </cell>
        </row>
        <row r="25">
          <cell r="AA25">
            <v>5156</v>
          </cell>
          <cell r="AF25">
            <v>5116</v>
          </cell>
        </row>
        <row r="26">
          <cell r="AA26">
            <v>42256</v>
          </cell>
          <cell r="AF26">
            <v>36155</v>
          </cell>
        </row>
        <row r="27">
          <cell r="AA27">
            <v>448435</v>
          </cell>
          <cell r="AF27">
            <v>406279</v>
          </cell>
        </row>
        <row r="28">
          <cell r="AA28">
            <v>17836</v>
          </cell>
          <cell r="AF28">
            <v>14257</v>
          </cell>
        </row>
        <row r="29">
          <cell r="AA29">
            <v>45180</v>
          </cell>
          <cell r="AF29">
            <v>27599</v>
          </cell>
        </row>
        <row r="30">
          <cell r="AA30">
            <v>2945</v>
          </cell>
          <cell r="AF30">
            <v>3107</v>
          </cell>
        </row>
        <row r="31">
          <cell r="AA31">
            <v>5505</v>
          </cell>
          <cell r="AF31">
            <v>4692</v>
          </cell>
        </row>
        <row r="32">
          <cell r="AA32">
            <v>14713</v>
          </cell>
          <cell r="AF32">
            <v>13775</v>
          </cell>
        </row>
        <row r="33">
          <cell r="AA33">
            <v>16122</v>
          </cell>
          <cell r="AF33">
            <v>16266</v>
          </cell>
        </row>
        <row r="34">
          <cell r="AA34">
            <v>17894</v>
          </cell>
          <cell r="AF34">
            <v>16684</v>
          </cell>
        </row>
        <row r="35">
          <cell r="AA35">
            <v>10552</v>
          </cell>
          <cell r="AF35">
            <v>8194</v>
          </cell>
        </row>
        <row r="36">
          <cell r="AA36">
            <v>38732</v>
          </cell>
          <cell r="AF36">
            <v>35927</v>
          </cell>
        </row>
        <row r="37">
          <cell r="AA37">
            <v>1064</v>
          </cell>
          <cell r="AF37">
            <v>966</v>
          </cell>
        </row>
        <row r="38">
          <cell r="AA38">
            <v>189368</v>
          </cell>
          <cell r="AF38">
            <v>186961</v>
          </cell>
        </row>
        <row r="40">
          <cell r="AA40">
            <v>52042</v>
          </cell>
          <cell r="AF40">
            <v>51380</v>
          </cell>
        </row>
        <row r="41">
          <cell r="AA41">
            <v>11081</v>
          </cell>
          <cell r="AF41">
            <v>11832</v>
          </cell>
        </row>
        <row r="42">
          <cell r="AA42">
            <v>7652</v>
          </cell>
          <cell r="AF42">
            <v>8923</v>
          </cell>
        </row>
        <row r="43">
          <cell r="AA43">
            <v>8458</v>
          </cell>
          <cell r="AF43">
            <v>8583</v>
          </cell>
        </row>
        <row r="44">
          <cell r="AA44">
            <v>26824</v>
          </cell>
          <cell r="AF44">
            <v>25668</v>
          </cell>
        </row>
        <row r="45">
          <cell r="AA45">
            <v>23480</v>
          </cell>
          <cell r="AF45">
            <v>21506</v>
          </cell>
        </row>
        <row r="46">
          <cell r="AA46">
            <v>13558</v>
          </cell>
          <cell r="AF46">
            <v>14411</v>
          </cell>
        </row>
        <row r="47">
          <cell r="AA47">
            <v>4702</v>
          </cell>
          <cell r="AF47">
            <v>4643</v>
          </cell>
        </row>
        <row r="48">
          <cell r="AA48">
            <v>4098</v>
          </cell>
          <cell r="AF48">
            <v>2837</v>
          </cell>
        </row>
        <row r="49">
          <cell r="AA49">
            <v>17784</v>
          </cell>
          <cell r="AF49">
            <v>17945</v>
          </cell>
        </row>
        <row r="50">
          <cell r="AA50">
            <v>4280</v>
          </cell>
          <cell r="AF50">
            <v>3787</v>
          </cell>
        </row>
        <row r="51">
          <cell r="AA51">
            <v>15409</v>
          </cell>
          <cell r="AF51">
            <v>15446</v>
          </cell>
        </row>
        <row r="52">
          <cell r="AA52">
            <v>222480</v>
          </cell>
          <cell r="AF52">
            <v>246870</v>
          </cell>
        </row>
        <row r="54">
          <cell r="AA54">
            <v>8685</v>
          </cell>
          <cell r="AF54">
            <v>10059</v>
          </cell>
        </row>
        <row r="55">
          <cell r="AA55">
            <v>2087</v>
          </cell>
          <cell r="AF55">
            <v>2127</v>
          </cell>
        </row>
        <row r="56">
          <cell r="AA56">
            <v>33277</v>
          </cell>
          <cell r="AF56">
            <v>36702</v>
          </cell>
        </row>
        <row r="57">
          <cell r="AA57">
            <v>2188</v>
          </cell>
          <cell r="AF57">
            <v>2974</v>
          </cell>
        </row>
        <row r="58">
          <cell r="AA58">
            <v>35073</v>
          </cell>
          <cell r="AF58">
            <v>37273</v>
          </cell>
        </row>
        <row r="59">
          <cell r="AA59">
            <v>103443</v>
          </cell>
          <cell r="AF59">
            <v>115924</v>
          </cell>
        </row>
        <row r="60">
          <cell r="AA60">
            <v>32997</v>
          </cell>
          <cell r="AF60">
            <v>36858</v>
          </cell>
        </row>
        <row r="61">
          <cell r="AA61">
            <v>3494</v>
          </cell>
          <cell r="AF61">
            <v>3686</v>
          </cell>
        </row>
        <row r="62">
          <cell r="AA62">
            <v>1236</v>
          </cell>
          <cell r="AF62">
            <v>1267</v>
          </cell>
        </row>
        <row r="63">
          <cell r="AA63">
            <v>7607</v>
          </cell>
          <cell r="AF63">
            <v>5912</v>
          </cell>
        </row>
      </sheetData>
      <sheetData sheetId="66">
        <row r="4">
          <cell r="AD4">
            <v>318967</v>
          </cell>
          <cell r="AI4">
            <v>291325</v>
          </cell>
        </row>
        <row r="5">
          <cell r="AD5">
            <v>290951</v>
          </cell>
          <cell r="AI5">
            <v>266881</v>
          </cell>
        </row>
        <row r="7">
          <cell r="AD7">
            <v>43540</v>
          </cell>
          <cell r="AI7">
            <v>39792</v>
          </cell>
        </row>
        <row r="8">
          <cell r="AD8">
            <v>5100</v>
          </cell>
          <cell r="AI8">
            <v>4382</v>
          </cell>
        </row>
        <row r="9">
          <cell r="AD9">
            <v>3609</v>
          </cell>
          <cell r="AI9">
            <v>4397</v>
          </cell>
        </row>
        <row r="10">
          <cell r="AD10">
            <v>18665</v>
          </cell>
          <cell r="AI10">
            <v>16742</v>
          </cell>
        </row>
        <row r="11">
          <cell r="AD11">
            <v>22291</v>
          </cell>
          <cell r="AI11">
            <v>20700</v>
          </cell>
        </row>
        <row r="12">
          <cell r="AD12">
            <v>2834</v>
          </cell>
          <cell r="AI12">
            <v>1895</v>
          </cell>
        </row>
        <row r="13">
          <cell r="AD13">
            <v>23115</v>
          </cell>
          <cell r="AI13">
            <v>20065</v>
          </cell>
        </row>
        <row r="14">
          <cell r="AD14">
            <v>21077</v>
          </cell>
          <cell r="AI14">
            <v>20805</v>
          </cell>
        </row>
        <row r="15">
          <cell r="AD15">
            <v>19543</v>
          </cell>
          <cell r="AI15">
            <v>19277</v>
          </cell>
        </row>
        <row r="16">
          <cell r="AD16">
            <v>42556</v>
          </cell>
          <cell r="AI16">
            <v>37552</v>
          </cell>
        </row>
        <row r="17">
          <cell r="AD17">
            <v>2749</v>
          </cell>
          <cell r="AI17">
            <v>2482</v>
          </cell>
        </row>
        <row r="18">
          <cell r="AD18">
            <v>13128</v>
          </cell>
          <cell r="AI18">
            <v>11421</v>
          </cell>
        </row>
        <row r="19">
          <cell r="AD19">
            <v>13296</v>
          </cell>
          <cell r="AI19">
            <v>12869</v>
          </cell>
        </row>
        <row r="20">
          <cell r="AD20">
            <v>33093</v>
          </cell>
          <cell r="AI20">
            <v>32571</v>
          </cell>
        </row>
        <row r="21">
          <cell r="AD21">
            <v>20363</v>
          </cell>
          <cell r="AI21">
            <v>17484</v>
          </cell>
        </row>
        <row r="22">
          <cell r="AD22">
            <v>5992</v>
          </cell>
          <cell r="AI22">
            <v>4447</v>
          </cell>
        </row>
        <row r="23">
          <cell r="AD23">
            <v>0</v>
          </cell>
          <cell r="AI23">
            <v>0</v>
          </cell>
        </row>
        <row r="37">
          <cell r="AD37"/>
          <cell r="AI37"/>
        </row>
        <row r="38">
          <cell r="AD38">
            <v>8346</v>
          </cell>
          <cell r="AI38">
            <v>6535</v>
          </cell>
        </row>
        <row r="44">
          <cell r="AD44"/>
        </row>
        <row r="46">
          <cell r="AD46">
            <v>5200</v>
          </cell>
          <cell r="AI46">
            <v>4397</v>
          </cell>
        </row>
        <row r="49">
          <cell r="AD49">
            <v>3146</v>
          </cell>
          <cell r="AI49">
            <v>2138</v>
          </cell>
        </row>
        <row r="51">
          <cell r="AD51"/>
          <cell r="AI51"/>
        </row>
        <row r="52">
          <cell r="AD52">
            <v>4137</v>
          </cell>
          <cell r="AI52">
            <v>2841</v>
          </cell>
        </row>
        <row r="60">
          <cell r="AD60">
            <v>4137</v>
          </cell>
          <cell r="AI60">
            <v>2841</v>
          </cell>
        </row>
        <row r="62">
          <cell r="AD62"/>
          <cell r="AI62"/>
        </row>
        <row r="63">
          <cell r="AD63">
            <v>15533</v>
          </cell>
          <cell r="AI63">
            <v>15068</v>
          </cell>
        </row>
      </sheetData>
      <sheetData sheetId="67"/>
      <sheetData sheetId="68">
        <row r="4">
          <cell r="AD4">
            <v>822535</v>
          </cell>
          <cell r="AI4">
            <v>674510</v>
          </cell>
        </row>
        <row r="5">
          <cell r="AD5">
            <v>540610</v>
          </cell>
          <cell r="AI5">
            <v>503527</v>
          </cell>
        </row>
        <row r="7">
          <cell r="AD7">
            <v>51632</v>
          </cell>
          <cell r="AI7">
            <v>41573</v>
          </cell>
        </row>
        <row r="8">
          <cell r="AD8">
            <v>10587</v>
          </cell>
          <cell r="AI8">
            <v>7968</v>
          </cell>
        </row>
        <row r="9">
          <cell r="AD9">
            <v>3609</v>
          </cell>
          <cell r="AI9">
            <v>4732</v>
          </cell>
        </row>
        <row r="10">
          <cell r="AD10">
            <v>38623</v>
          </cell>
          <cell r="AI10">
            <v>48403</v>
          </cell>
        </row>
        <row r="11">
          <cell r="AD11">
            <v>102793</v>
          </cell>
          <cell r="AI11">
            <v>84735</v>
          </cell>
        </row>
        <row r="12">
          <cell r="AD12">
            <v>3068</v>
          </cell>
          <cell r="AI12">
            <v>2157</v>
          </cell>
        </row>
        <row r="13">
          <cell r="AD13">
            <v>34189</v>
          </cell>
          <cell r="AI13">
            <v>30034</v>
          </cell>
        </row>
        <row r="14">
          <cell r="AD14">
            <v>52060</v>
          </cell>
          <cell r="AI14">
            <v>48218</v>
          </cell>
        </row>
        <row r="15">
          <cell r="AD15">
            <v>44726</v>
          </cell>
          <cell r="AI15">
            <v>40064</v>
          </cell>
        </row>
        <row r="16">
          <cell r="AD16">
            <v>58082</v>
          </cell>
          <cell r="AI16">
            <v>63758</v>
          </cell>
        </row>
        <row r="17">
          <cell r="AD17">
            <v>2749</v>
          </cell>
          <cell r="AI17">
            <v>2482</v>
          </cell>
        </row>
        <row r="18">
          <cell r="AD18">
            <v>29382</v>
          </cell>
          <cell r="AI18">
            <v>30840</v>
          </cell>
        </row>
        <row r="19">
          <cell r="AD19">
            <v>38417</v>
          </cell>
          <cell r="AI19">
            <v>33565</v>
          </cell>
        </row>
        <row r="20">
          <cell r="AD20">
            <v>35315</v>
          </cell>
          <cell r="AI20">
            <v>34007</v>
          </cell>
        </row>
        <row r="21">
          <cell r="AD21">
            <v>35378</v>
          </cell>
          <cell r="AI21">
            <v>30991</v>
          </cell>
        </row>
        <row r="22">
          <cell r="AD22"/>
          <cell r="AI22"/>
        </row>
        <row r="23">
          <cell r="AD23">
            <v>15918</v>
          </cell>
          <cell r="AI23">
            <v>10363</v>
          </cell>
        </row>
        <row r="27">
          <cell r="AD27">
            <v>15703</v>
          </cell>
          <cell r="AI27">
            <v>10177</v>
          </cell>
        </row>
        <row r="28">
          <cell r="AD28">
            <v>67</v>
          </cell>
        </row>
        <row r="32">
          <cell r="AD32">
            <v>148</v>
          </cell>
        </row>
        <row r="36">
          <cell r="AI36">
            <v>186</v>
          </cell>
        </row>
        <row r="37">
          <cell r="AD37"/>
          <cell r="AI37"/>
        </row>
        <row r="38">
          <cell r="AD38">
            <v>116293</v>
          </cell>
          <cell r="AI38">
            <v>71536</v>
          </cell>
        </row>
        <row r="40">
          <cell r="AD40">
            <v>46758</v>
          </cell>
          <cell r="AI40">
            <v>35491</v>
          </cell>
        </row>
        <row r="41">
          <cell r="AD41">
            <v>3712</v>
          </cell>
          <cell r="AI41">
            <v>2381</v>
          </cell>
        </row>
        <row r="43">
          <cell r="AD43">
            <v>661</v>
          </cell>
        </row>
        <row r="44">
          <cell r="AD44">
            <v>25808</v>
          </cell>
          <cell r="AI44">
            <v>18467</v>
          </cell>
        </row>
        <row r="45">
          <cell r="AI45">
            <v>169</v>
          </cell>
        </row>
        <row r="46">
          <cell r="AD46">
            <v>22004</v>
          </cell>
          <cell r="AI46">
            <v>4546</v>
          </cell>
        </row>
        <row r="49">
          <cell r="AD49">
            <v>15375</v>
          </cell>
          <cell r="AI49">
            <v>8652</v>
          </cell>
        </row>
        <row r="51">
          <cell r="AD51">
            <v>1975</v>
          </cell>
          <cell r="AI51">
            <v>1830</v>
          </cell>
        </row>
        <row r="52">
          <cell r="AD52">
            <v>77336</v>
          </cell>
          <cell r="AI52">
            <v>69421</v>
          </cell>
        </row>
        <row r="54">
          <cell r="AI54">
            <v>19</v>
          </cell>
        </row>
        <row r="56">
          <cell r="AD56">
            <v>3701</v>
          </cell>
          <cell r="AI56">
            <v>4125</v>
          </cell>
        </row>
        <row r="58">
          <cell r="AD58">
            <v>16208</v>
          </cell>
          <cell r="AI58">
            <v>17159</v>
          </cell>
        </row>
        <row r="59">
          <cell r="AD59">
            <v>24968</v>
          </cell>
          <cell r="AI59">
            <v>17151</v>
          </cell>
        </row>
        <row r="60">
          <cell r="AD60">
            <v>32459</v>
          </cell>
          <cell r="AI60">
            <v>30967</v>
          </cell>
        </row>
        <row r="62">
          <cell r="AD62"/>
          <cell r="AI62"/>
        </row>
        <row r="63">
          <cell r="AD63">
            <v>72378</v>
          </cell>
          <cell r="AI63">
            <v>19663</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Women"/>
      <sheetName val="Public Women"/>
      <sheetName val="All 2yr"/>
      <sheetName val="2yr Women"/>
      <sheetName val="All Undergrad "/>
      <sheetName val="Undergrad Women"/>
      <sheetName val="All Grad-Prof"/>
      <sheetName val="Grad-Prof Women"/>
    </sheetNames>
    <sheetDataSet>
      <sheetData sheetId="0">
        <row r="9">
          <cell r="E9">
            <v>-4.757161910524589</v>
          </cell>
        </row>
        <row r="10">
          <cell r="E10">
            <v>0.16028104690689043</v>
          </cell>
        </row>
        <row r="12">
          <cell r="E12">
            <v>-4.2297187162712833</v>
          </cell>
        </row>
        <row r="13">
          <cell r="E13">
            <v>-1.5798811849607273</v>
          </cell>
        </row>
        <row r="14">
          <cell r="E14">
            <v>9.2017839264585408</v>
          </cell>
        </row>
        <row r="15">
          <cell r="E15">
            <v>2.0612222541512604</v>
          </cell>
        </row>
        <row r="16">
          <cell r="E16">
            <v>-4.2747694208629827</v>
          </cell>
        </row>
        <row r="17">
          <cell r="E17">
            <v>-7.0292679908421514</v>
          </cell>
        </row>
        <row r="18">
          <cell r="E18">
            <v>-2.7555929195273459</v>
          </cell>
        </row>
        <row r="19">
          <cell r="E19">
            <v>-1.6187712445797937</v>
          </cell>
        </row>
        <row r="20">
          <cell r="E20">
            <v>-3.4065315315315314</v>
          </cell>
        </row>
        <row r="21">
          <cell r="E21">
            <v>-0.80496165293380306</v>
          </cell>
        </row>
        <row r="22">
          <cell r="E22">
            <v>-5.3594494938819608</v>
          </cell>
        </row>
        <row r="23">
          <cell r="E23">
            <v>1.6065889110144811</v>
          </cell>
        </row>
        <row r="24">
          <cell r="E24">
            <v>-6.2561753345908562</v>
          </cell>
        </row>
        <row r="25">
          <cell r="E25">
            <v>7.1495677053872813</v>
          </cell>
        </row>
        <row r="26">
          <cell r="E26">
            <v>4.7783829901026031</v>
          </cell>
        </row>
        <row r="27">
          <cell r="E27">
            <v>-24.722589077838443</v>
          </cell>
        </row>
        <row r="28">
          <cell r="E28">
            <v>-7.0599165340825776</v>
          </cell>
        </row>
        <row r="30">
          <cell r="E30">
            <v>3.8387227984543424</v>
          </cell>
        </row>
        <row r="31">
          <cell r="E31">
            <v>-24.372717364284757</v>
          </cell>
        </row>
        <row r="32">
          <cell r="E32">
            <v>-2.7301194290707835</v>
          </cell>
        </row>
        <row r="33">
          <cell r="E33">
            <v>-13.095404595404595</v>
          </cell>
        </row>
        <row r="34">
          <cell r="E34">
            <v>-2.1173762945914847</v>
          </cell>
        </row>
        <row r="35">
          <cell r="E35">
            <v>38.522995405058573</v>
          </cell>
        </row>
        <row r="36">
          <cell r="E36">
            <v>-1.7997912242179906E-2</v>
          </cell>
        </row>
        <row r="37">
          <cell r="E37">
            <v>-4.7404191319400102</v>
          </cell>
        </row>
        <row r="38">
          <cell r="E38">
            <v>-4.1557783738358642</v>
          </cell>
        </row>
        <row r="39">
          <cell r="E39">
            <v>-1.017436502377705</v>
          </cell>
        </row>
        <row r="40">
          <cell r="E40">
            <v>-11.605982060360265</v>
          </cell>
        </row>
        <row r="41">
          <cell r="E41">
            <v>-6.1361645927098509</v>
          </cell>
        </row>
        <row r="42">
          <cell r="E42">
            <v>-6.1173596620693171</v>
          </cell>
        </row>
        <row r="43">
          <cell r="E43">
            <v>-9.7803816249875872</v>
          </cell>
        </row>
        <row r="45">
          <cell r="E45">
            <v>-10.468551141417716</v>
          </cell>
        </row>
        <row r="46">
          <cell r="E46">
            <v>-1.4110624039298292</v>
          </cell>
        </row>
        <row r="47">
          <cell r="E47">
            <v>-24.232971739838913</v>
          </cell>
        </row>
        <row r="48">
          <cell r="E48">
            <v>-0.15723270440251574</v>
          </cell>
        </row>
        <row r="49">
          <cell r="E49">
            <v>-11.576018723747229</v>
          </cell>
        </row>
        <row r="50">
          <cell r="E50">
            <v>-25.280235535859415</v>
          </cell>
        </row>
        <row r="51">
          <cell r="E51">
            <v>-3.7831470634666839</v>
          </cell>
        </row>
        <row r="52">
          <cell r="E52">
            <v>-2.2544928360098706</v>
          </cell>
        </row>
        <row r="53">
          <cell r="E53">
            <v>-4.4188481675392666</v>
          </cell>
        </row>
        <row r="54">
          <cell r="E54">
            <v>-5.8879142036235965</v>
          </cell>
        </row>
        <row r="55">
          <cell r="E55">
            <v>-1.9697216343805959</v>
          </cell>
        </row>
        <row r="56">
          <cell r="E56">
            <v>-5.1937936926773318</v>
          </cell>
        </row>
        <row r="57">
          <cell r="E57">
            <v>-2.6243772863146715</v>
          </cell>
        </row>
        <row r="59">
          <cell r="E59">
            <v>2.8799754665415942</v>
          </cell>
        </row>
        <row r="60">
          <cell r="E60">
            <v>2.8035571494342002</v>
          </cell>
        </row>
        <row r="61">
          <cell r="E61">
            <v>1.4603679789323964</v>
          </cell>
        </row>
        <row r="62">
          <cell r="E62">
            <v>45.495495495495497</v>
          </cell>
        </row>
        <row r="63">
          <cell r="E63">
            <v>-1.8179863196115895</v>
          </cell>
        </row>
        <row r="64">
          <cell r="E64">
            <v>-5.079557798360252</v>
          </cell>
        </row>
        <row r="65">
          <cell r="E65">
            <v>-8.1544251876225466</v>
          </cell>
        </row>
        <row r="66">
          <cell r="E66">
            <v>-0.75907729937165269</v>
          </cell>
        </row>
        <row r="67">
          <cell r="E67">
            <v>-5.1469989412818631</v>
          </cell>
        </row>
        <row r="68">
          <cell r="E68">
            <v>-36.966807867939444</v>
          </cell>
        </row>
      </sheetData>
      <sheetData sheetId="1"/>
      <sheetData sheetId="2">
        <row r="4">
          <cell r="AC4">
            <v>11733950</v>
          </cell>
          <cell r="AH4">
            <v>11175747</v>
          </cell>
        </row>
        <row r="5">
          <cell r="AC5">
            <v>3909383</v>
          </cell>
          <cell r="AH5">
            <v>3915649</v>
          </cell>
        </row>
        <row r="7">
          <cell r="AC7">
            <v>181596</v>
          </cell>
          <cell r="AH7">
            <v>173915</v>
          </cell>
        </row>
        <row r="8">
          <cell r="AC8">
            <v>100324</v>
          </cell>
          <cell r="AH8">
            <v>98739</v>
          </cell>
        </row>
        <row r="9">
          <cell r="AC9">
            <v>32961</v>
          </cell>
          <cell r="AH9">
            <v>35994</v>
          </cell>
        </row>
        <row r="10">
          <cell r="AC10">
            <v>629869</v>
          </cell>
          <cell r="AH10">
            <v>642852</v>
          </cell>
        </row>
        <row r="11">
          <cell r="AC11">
            <v>318871</v>
          </cell>
          <cell r="AH11">
            <v>305240</v>
          </cell>
        </row>
        <row r="12">
          <cell r="AC12">
            <v>161610</v>
          </cell>
          <cell r="AH12">
            <v>150250</v>
          </cell>
        </row>
        <row r="13">
          <cell r="AC13">
            <v>149877</v>
          </cell>
          <cell r="AH13">
            <v>145747</v>
          </cell>
        </row>
        <row r="14">
          <cell r="AC14">
            <v>209171</v>
          </cell>
          <cell r="AH14">
            <v>205785</v>
          </cell>
        </row>
        <row r="15">
          <cell r="AC15">
            <v>106560</v>
          </cell>
          <cell r="AH15">
            <v>102930</v>
          </cell>
        </row>
        <row r="16">
          <cell r="AC16">
            <v>336662</v>
          </cell>
          <cell r="AH16">
            <v>333952</v>
          </cell>
        </row>
        <row r="17">
          <cell r="AC17">
            <v>127737</v>
          </cell>
          <cell r="AH17">
            <v>120891</v>
          </cell>
        </row>
        <row r="18">
          <cell r="AC18">
            <v>147642</v>
          </cell>
          <cell r="AH18">
            <v>150014</v>
          </cell>
        </row>
        <row r="19">
          <cell r="AC19">
            <v>200394</v>
          </cell>
          <cell r="AH19">
            <v>187857</v>
          </cell>
        </row>
        <row r="20">
          <cell r="AC20">
            <v>818539</v>
          </cell>
          <cell r="AH20">
            <v>877061</v>
          </cell>
        </row>
        <row r="21">
          <cell r="AC21">
            <v>314123</v>
          </cell>
          <cell r="AH21">
            <v>329133</v>
          </cell>
        </row>
        <row r="22">
          <cell r="AC22">
            <v>73447</v>
          </cell>
          <cell r="AH22">
            <v>55289</v>
          </cell>
        </row>
        <row r="23">
          <cell r="AC23">
            <v>3021353</v>
          </cell>
          <cell r="AH23">
            <v>2808048</v>
          </cell>
        </row>
        <row r="25">
          <cell r="AC25">
            <v>19668</v>
          </cell>
          <cell r="AH25">
            <v>20423</v>
          </cell>
        </row>
        <row r="26">
          <cell r="AC26">
            <v>522970</v>
          </cell>
          <cell r="AH26">
            <v>395508</v>
          </cell>
        </row>
        <row r="27">
          <cell r="AC27">
            <v>1510520</v>
          </cell>
          <cell r="AH27">
            <v>1469281</v>
          </cell>
        </row>
        <row r="28">
          <cell r="AC28">
            <v>200200</v>
          </cell>
          <cell r="AH28">
            <v>173983</v>
          </cell>
        </row>
        <row r="29">
          <cell r="AC29">
            <v>43450</v>
          </cell>
          <cell r="AH29">
            <v>42530</v>
          </cell>
        </row>
        <row r="30">
          <cell r="AC30">
            <v>48314</v>
          </cell>
          <cell r="AH30">
            <v>66926</v>
          </cell>
        </row>
        <row r="31">
          <cell r="AC31">
            <v>27781</v>
          </cell>
          <cell r="AH31">
            <v>27776</v>
          </cell>
        </row>
        <row r="32">
          <cell r="AC32">
            <v>70479</v>
          </cell>
          <cell r="AH32">
            <v>67138</v>
          </cell>
        </row>
        <row r="33">
          <cell r="AC33">
            <v>86867</v>
          </cell>
          <cell r="AH33">
            <v>83257</v>
          </cell>
        </row>
        <row r="34">
          <cell r="AC34">
            <v>135635</v>
          </cell>
          <cell r="AH34">
            <v>134255</v>
          </cell>
        </row>
        <row r="35">
          <cell r="AC35">
            <v>122299</v>
          </cell>
          <cell r="AH35">
            <v>108105</v>
          </cell>
        </row>
        <row r="36">
          <cell r="AC36">
            <v>213521</v>
          </cell>
          <cell r="AH36">
            <v>200419</v>
          </cell>
        </row>
        <row r="37">
          <cell r="AC37">
            <v>19649</v>
          </cell>
          <cell r="AH37">
            <v>18447</v>
          </cell>
        </row>
        <row r="38">
          <cell r="AC38">
            <v>2739024</v>
          </cell>
          <cell r="AH38">
            <v>2471137</v>
          </cell>
        </row>
        <row r="40">
          <cell r="AC40">
            <v>511513</v>
          </cell>
          <cell r="AH40">
            <v>457965</v>
          </cell>
        </row>
        <row r="41">
          <cell r="AC41">
            <v>245914</v>
          </cell>
          <cell r="AH41">
            <v>242444</v>
          </cell>
        </row>
        <row r="42">
          <cell r="AC42">
            <v>214790</v>
          </cell>
          <cell r="AH42">
            <v>162740</v>
          </cell>
        </row>
        <row r="43">
          <cell r="AC43">
            <v>117024</v>
          </cell>
          <cell r="AH43">
            <v>116840</v>
          </cell>
        </row>
        <row r="44">
          <cell r="AC44">
            <v>387102</v>
          </cell>
          <cell r="AH44">
            <v>342291</v>
          </cell>
        </row>
        <row r="45">
          <cell r="AC45">
            <v>260852</v>
          </cell>
          <cell r="AH45">
            <v>194908</v>
          </cell>
        </row>
        <row r="46">
          <cell r="AC46">
            <v>247043</v>
          </cell>
          <cell r="AH46">
            <v>237697</v>
          </cell>
        </row>
        <row r="47">
          <cell r="AC47">
            <v>77401</v>
          </cell>
          <cell r="AH47">
            <v>75656</v>
          </cell>
        </row>
        <row r="48">
          <cell r="AC48">
            <v>28650</v>
          </cell>
          <cell r="AH48">
            <v>27384</v>
          </cell>
        </row>
        <row r="49">
          <cell r="AC49">
            <v>406171</v>
          </cell>
          <cell r="AH49">
            <v>382256</v>
          </cell>
        </row>
        <row r="50">
          <cell r="AC50">
            <v>30715</v>
          </cell>
          <cell r="AH50">
            <v>30110</v>
          </cell>
        </row>
        <row r="51">
          <cell r="AC51">
            <v>211849</v>
          </cell>
          <cell r="AH51">
            <v>200846</v>
          </cell>
        </row>
        <row r="52">
          <cell r="AC52">
            <v>1979441</v>
          </cell>
          <cell r="AH52">
            <v>1927493</v>
          </cell>
        </row>
        <row r="54">
          <cell r="AC54">
            <v>110869</v>
          </cell>
          <cell r="AH54">
            <v>114062</v>
          </cell>
        </row>
        <row r="55">
          <cell r="AC55">
            <v>41269</v>
          </cell>
          <cell r="AH55">
            <v>42426</v>
          </cell>
        </row>
        <row r="56">
          <cell r="AC56">
            <v>284038</v>
          </cell>
          <cell r="AH56">
            <v>288186</v>
          </cell>
        </row>
        <row r="57">
          <cell r="AC57">
            <v>42846</v>
          </cell>
          <cell r="AH57">
            <v>62339</v>
          </cell>
        </row>
        <row r="58">
          <cell r="AC58">
            <v>241806</v>
          </cell>
          <cell r="AH58">
            <v>237410</v>
          </cell>
        </row>
        <row r="59">
          <cell r="AC59">
            <v>742919</v>
          </cell>
          <cell r="AH59">
            <v>705182</v>
          </cell>
        </row>
        <row r="60">
          <cell r="AC60">
            <v>443710</v>
          </cell>
          <cell r="AH60">
            <v>407528</v>
          </cell>
        </row>
        <row r="61">
          <cell r="AC61">
            <v>47426</v>
          </cell>
          <cell r="AH61">
            <v>47066</v>
          </cell>
        </row>
        <row r="62">
          <cell r="AC62">
            <v>24558</v>
          </cell>
          <cell r="AH62">
            <v>23294</v>
          </cell>
        </row>
        <row r="63">
          <cell r="AC63">
            <v>84749</v>
          </cell>
          <cell r="AH63">
            <v>53420</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2"/>
      <sheetName val="ALL"/>
      <sheetName val="All Men"/>
      <sheetName val="Public Men"/>
      <sheetName val="All 2yr"/>
      <sheetName val="2yr Men"/>
      <sheetName val="All Undergrad "/>
      <sheetName val="Undergrad Men"/>
      <sheetName val="All Grad-Prof"/>
      <sheetName val="Grad-Prof Men"/>
    </sheetNames>
    <sheetDataSet>
      <sheetData sheetId="0">
        <row r="9">
          <cell r="E9">
            <v>-2.2444716466844938</v>
          </cell>
        </row>
        <row r="10">
          <cell r="E10">
            <v>1.2223470436819823</v>
          </cell>
        </row>
        <row r="12">
          <cell r="E12">
            <v>-0.18803288672350793</v>
          </cell>
        </row>
        <row r="13">
          <cell r="E13">
            <v>2.4768518518518521</v>
          </cell>
        </row>
        <row r="14">
          <cell r="E14">
            <v>9.4673493218359823</v>
          </cell>
        </row>
        <row r="15">
          <cell r="E15">
            <v>1.5312602133367259</v>
          </cell>
        </row>
        <row r="16">
          <cell r="E16">
            <v>-0.16961315154282733</v>
          </cell>
        </row>
        <row r="17">
          <cell r="E17">
            <v>-5.7240075614366734</v>
          </cell>
        </row>
        <row r="18">
          <cell r="E18">
            <v>-2.402174230690552</v>
          </cell>
        </row>
        <row r="19">
          <cell r="E19">
            <v>5.8799366623160658</v>
          </cell>
        </row>
        <row r="20">
          <cell r="E20">
            <v>1.3210987237349434</v>
          </cell>
        </row>
        <row r="21">
          <cell r="E21">
            <v>0.57424013291017917</v>
          </cell>
        </row>
        <row r="22">
          <cell r="E22">
            <v>-8.4025872016911851</v>
          </cell>
        </row>
        <row r="23">
          <cell r="E23">
            <v>5.6450391315324415</v>
          </cell>
        </row>
        <row r="24">
          <cell r="E24">
            <v>-4.7142140801340835</v>
          </cell>
        </row>
        <row r="25">
          <cell r="E25">
            <v>6.7747738672903584</v>
          </cell>
        </row>
        <row r="26">
          <cell r="E26">
            <v>6.9861953296348851</v>
          </cell>
        </row>
        <row r="27">
          <cell r="E27">
            <v>-37.456335119998869</v>
          </cell>
        </row>
        <row r="28">
          <cell r="E28">
            <v>-3.9250482846284065</v>
          </cell>
        </row>
        <row r="30">
          <cell r="E30">
            <v>8.860363180964308</v>
          </cell>
        </row>
        <row r="31">
          <cell r="E31">
            <v>-17.062209818104112</v>
          </cell>
        </row>
        <row r="32">
          <cell r="E32">
            <v>-1.7836841234684451</v>
          </cell>
        </row>
        <row r="33">
          <cell r="E33">
            <v>-5.9535711039846273</v>
          </cell>
        </row>
        <row r="34">
          <cell r="E34">
            <v>-1.2245288433942407</v>
          </cell>
        </row>
        <row r="35">
          <cell r="E35">
            <v>39.467617413682177</v>
          </cell>
        </row>
        <row r="36">
          <cell r="E36">
            <v>0.25305953121758973</v>
          </cell>
        </row>
        <row r="37">
          <cell r="E37">
            <v>-7.8394930614556779</v>
          </cell>
        </row>
        <row r="38">
          <cell r="E38">
            <v>-4.3955376792896708</v>
          </cell>
        </row>
        <row r="39">
          <cell r="E39">
            <v>1.2448777989170203</v>
          </cell>
        </row>
        <row r="40">
          <cell r="E40">
            <v>-9.5744414909130295</v>
          </cell>
        </row>
        <row r="41">
          <cell r="E41">
            <v>-3.387256597733229</v>
          </cell>
        </row>
        <row r="42">
          <cell r="E42">
            <v>-2.6770392403615149</v>
          </cell>
        </row>
        <row r="43">
          <cell r="E43">
            <v>-6.0880613582830199</v>
          </cell>
        </row>
        <row r="45">
          <cell r="E45">
            <v>-9.5384388079244147</v>
          </cell>
        </row>
        <row r="46">
          <cell r="E46">
            <v>-1.1441565924120596</v>
          </cell>
        </row>
        <row r="47">
          <cell r="E47">
            <v>-13.183881211664225</v>
          </cell>
        </row>
        <row r="48">
          <cell r="E48">
            <v>2.9738112749016725</v>
          </cell>
        </row>
        <row r="49">
          <cell r="E49">
            <v>-8.0888644217312589</v>
          </cell>
        </row>
        <row r="50">
          <cell r="E50">
            <v>-16.420846166136826</v>
          </cell>
        </row>
        <row r="51">
          <cell r="E51">
            <v>1.7161586732406993</v>
          </cell>
        </row>
        <row r="52">
          <cell r="E52">
            <v>-3.474773401780701</v>
          </cell>
        </row>
        <row r="53">
          <cell r="E53">
            <v>1.4264521282665754</v>
          </cell>
        </row>
        <row r="54">
          <cell r="E54">
            <v>-4.4047069089415869</v>
          </cell>
        </row>
        <row r="55">
          <cell r="E55">
            <v>3.4972013711112075</v>
          </cell>
        </row>
        <row r="56">
          <cell r="E56">
            <v>-3.0636089865863605</v>
          </cell>
        </row>
        <row r="57">
          <cell r="E57">
            <v>3.0134685486605629E-2</v>
          </cell>
        </row>
        <row r="59">
          <cell r="E59">
            <v>3.7560669355033447</v>
          </cell>
        </row>
        <row r="60">
          <cell r="E60">
            <v>2.8808004140072452</v>
          </cell>
        </row>
        <row r="61">
          <cell r="E61">
            <v>2.8125941199638578</v>
          </cell>
        </row>
        <row r="62">
          <cell r="E62">
            <v>41.991603587558039</v>
          </cell>
        </row>
        <row r="63">
          <cell r="E63">
            <v>1.506788462422197</v>
          </cell>
        </row>
        <row r="64">
          <cell r="E64">
            <v>-0.73577604963193144</v>
          </cell>
        </row>
        <row r="65">
          <cell r="E65">
            <v>-6.0338625633139058</v>
          </cell>
        </row>
        <row r="66">
          <cell r="E66">
            <v>-3.1987162342872426</v>
          </cell>
        </row>
        <row r="67">
          <cell r="E67">
            <v>1.3322231473771857</v>
          </cell>
        </row>
        <row r="68">
          <cell r="E68">
            <v>-29.731647900562024</v>
          </cell>
        </row>
      </sheetData>
      <sheetData sheetId="1"/>
      <sheetData sheetId="2">
        <row r="4">
          <cell r="AC4">
            <v>8831789</v>
          </cell>
          <cell r="AH4">
            <v>8633562</v>
          </cell>
        </row>
        <row r="5">
          <cell r="AC5">
            <v>2853854</v>
          </cell>
          <cell r="AH5">
            <v>2888738</v>
          </cell>
        </row>
        <row r="7">
          <cell r="AC7">
            <v>131360</v>
          </cell>
          <cell r="AH7">
            <v>131113</v>
          </cell>
        </row>
        <row r="8">
          <cell r="AC8">
            <v>69120</v>
          </cell>
          <cell r="AH8">
            <v>70832</v>
          </cell>
        </row>
        <row r="9">
          <cell r="AC9">
            <v>22266</v>
          </cell>
          <cell r="AH9">
            <v>24374</v>
          </cell>
        </row>
        <row r="10">
          <cell r="AC10">
            <v>455899</v>
          </cell>
          <cell r="AH10">
            <v>462880</v>
          </cell>
        </row>
        <row r="11">
          <cell r="AC11">
            <v>214606</v>
          </cell>
          <cell r="AH11">
            <v>214242</v>
          </cell>
        </row>
        <row r="12">
          <cell r="AC12">
            <v>119025</v>
          </cell>
          <cell r="AH12">
            <v>112212</v>
          </cell>
        </row>
        <row r="13">
          <cell r="AC13">
            <v>102657</v>
          </cell>
          <cell r="AH13">
            <v>100191</v>
          </cell>
        </row>
        <row r="14">
          <cell r="AC14">
            <v>150937</v>
          </cell>
          <cell r="AH14">
            <v>159812</v>
          </cell>
        </row>
        <row r="15">
          <cell r="AC15">
            <v>66914</v>
          </cell>
          <cell r="AH15">
            <v>67798</v>
          </cell>
        </row>
        <row r="16">
          <cell r="AC16">
            <v>234745</v>
          </cell>
          <cell r="AH16">
            <v>236093</v>
          </cell>
        </row>
        <row r="17">
          <cell r="AC17">
            <v>103123</v>
          </cell>
          <cell r="AH17">
            <v>94458</v>
          </cell>
        </row>
        <row r="18">
          <cell r="AC18">
            <v>99025</v>
          </cell>
          <cell r="AH18">
            <v>104615</v>
          </cell>
        </row>
        <row r="19">
          <cell r="AC19">
            <v>145581</v>
          </cell>
          <cell r="AH19">
            <v>138718</v>
          </cell>
        </row>
        <row r="20">
          <cell r="AC20">
            <v>635357</v>
          </cell>
          <cell r="AH20">
            <v>678401</v>
          </cell>
        </row>
        <row r="21">
          <cell r="AC21">
            <v>232530</v>
          </cell>
          <cell r="AH21">
            <v>248775</v>
          </cell>
        </row>
        <row r="22">
          <cell r="AC22">
            <v>70709</v>
          </cell>
          <cell r="AH22">
            <v>44224</v>
          </cell>
        </row>
        <row r="23">
          <cell r="AC23">
            <v>2347538</v>
          </cell>
          <cell r="AH23">
            <v>2255396</v>
          </cell>
        </row>
        <row r="25">
          <cell r="AC25">
            <v>12776</v>
          </cell>
          <cell r="AH25">
            <v>13908</v>
          </cell>
        </row>
        <row r="26">
          <cell r="AC26">
            <v>308858</v>
          </cell>
          <cell r="AH26">
            <v>256160</v>
          </cell>
        </row>
        <row r="27">
          <cell r="AC27">
            <v>1239345</v>
          </cell>
          <cell r="AH27">
            <v>1217239</v>
          </cell>
        </row>
        <row r="28">
          <cell r="AC28">
            <v>154042</v>
          </cell>
          <cell r="AH28">
            <v>144871</v>
          </cell>
        </row>
        <row r="29">
          <cell r="AC29">
            <v>31359</v>
          </cell>
          <cell r="AH29">
            <v>30975</v>
          </cell>
        </row>
        <row r="30">
          <cell r="AC30">
            <v>37304</v>
          </cell>
          <cell r="AH30">
            <v>52027</v>
          </cell>
        </row>
        <row r="31">
          <cell r="AC31">
            <v>24105</v>
          </cell>
          <cell r="AH31">
            <v>24166</v>
          </cell>
        </row>
        <row r="32">
          <cell r="AC32">
            <v>56496</v>
          </cell>
          <cell r="AH32">
            <v>52067</v>
          </cell>
        </row>
        <row r="33">
          <cell r="AC33">
            <v>65885</v>
          </cell>
          <cell r="AH33">
            <v>62989</v>
          </cell>
        </row>
        <row r="34">
          <cell r="AC34">
            <v>109328</v>
          </cell>
          <cell r="AH34">
            <v>110689</v>
          </cell>
        </row>
        <row r="35">
          <cell r="AC35">
            <v>120007</v>
          </cell>
          <cell r="AH35">
            <v>108517</v>
          </cell>
        </row>
        <row r="36">
          <cell r="AC36">
            <v>170551</v>
          </cell>
          <cell r="AH36">
            <v>164774</v>
          </cell>
        </row>
        <row r="37">
          <cell r="AC37">
            <v>17482</v>
          </cell>
          <cell r="AH37">
            <v>17014</v>
          </cell>
        </row>
        <row r="38">
          <cell r="AC38">
            <v>2068376</v>
          </cell>
          <cell r="AH38">
            <v>1942452</v>
          </cell>
        </row>
        <row r="40">
          <cell r="AC40">
            <v>392559</v>
          </cell>
          <cell r="AH40">
            <v>355115</v>
          </cell>
        </row>
        <row r="41">
          <cell r="AC41">
            <v>196127</v>
          </cell>
          <cell r="AH41">
            <v>193883</v>
          </cell>
        </row>
        <row r="42">
          <cell r="AC42">
            <v>137926</v>
          </cell>
          <cell r="AH42">
            <v>119742</v>
          </cell>
        </row>
        <row r="43">
          <cell r="AC43">
            <v>93819</v>
          </cell>
          <cell r="AH43">
            <v>96609</v>
          </cell>
        </row>
        <row r="44">
          <cell r="AC44">
            <v>301538</v>
          </cell>
          <cell r="AH44">
            <v>277147</v>
          </cell>
        </row>
        <row r="45">
          <cell r="AC45">
            <v>181501</v>
          </cell>
          <cell r="AH45">
            <v>151697</v>
          </cell>
        </row>
        <row r="46">
          <cell r="AC46">
            <v>178480</v>
          </cell>
          <cell r="AH46">
            <v>181543</v>
          </cell>
        </row>
        <row r="47">
          <cell r="AC47">
            <v>62335</v>
          </cell>
          <cell r="AH47">
            <v>60169</v>
          </cell>
        </row>
        <row r="48">
          <cell r="AC48">
            <v>26289</v>
          </cell>
          <cell r="AH48">
            <v>26664</v>
          </cell>
        </row>
        <row r="49">
          <cell r="AC49">
            <v>311712</v>
          </cell>
          <cell r="AH49">
            <v>297982</v>
          </cell>
        </row>
        <row r="50">
          <cell r="AC50">
            <v>23047</v>
          </cell>
          <cell r="AH50">
            <v>23853</v>
          </cell>
        </row>
        <row r="51">
          <cell r="AC51">
            <v>163043</v>
          </cell>
          <cell r="AH51">
            <v>158048</v>
          </cell>
        </row>
        <row r="52">
          <cell r="AC52">
            <v>1509888</v>
          </cell>
          <cell r="AH52">
            <v>1510343</v>
          </cell>
        </row>
        <row r="54">
          <cell r="AC54">
            <v>82826</v>
          </cell>
          <cell r="AH54">
            <v>85937</v>
          </cell>
        </row>
        <row r="55">
          <cell r="AC55">
            <v>28985</v>
          </cell>
          <cell r="AH55">
            <v>29820</v>
          </cell>
        </row>
        <row r="56">
          <cell r="AC56">
            <v>215815</v>
          </cell>
          <cell r="AH56">
            <v>221885</v>
          </cell>
        </row>
        <row r="57">
          <cell r="AC57">
            <v>31442</v>
          </cell>
          <cell r="AH57">
            <v>44645</v>
          </cell>
        </row>
        <row r="58">
          <cell r="AC58">
            <v>195847</v>
          </cell>
          <cell r="AH58">
            <v>198798</v>
          </cell>
        </row>
        <row r="59">
          <cell r="AC59">
            <v>553837</v>
          </cell>
          <cell r="AH59">
            <v>549762</v>
          </cell>
        </row>
        <row r="60">
          <cell r="AC60">
            <v>343329</v>
          </cell>
          <cell r="AH60">
            <v>322613</v>
          </cell>
        </row>
        <row r="61">
          <cell r="AC61">
            <v>37390</v>
          </cell>
          <cell r="AH61">
            <v>36194</v>
          </cell>
        </row>
        <row r="62">
          <cell r="AC62">
            <v>20417</v>
          </cell>
          <cell r="AH62">
            <v>20689</v>
          </cell>
        </row>
        <row r="63">
          <cell r="AC63">
            <v>52133</v>
          </cell>
          <cell r="AH63">
            <v>36633</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5"/>
      <sheetName val="2yr White"/>
      <sheetName val="Undergrad All Races "/>
      <sheetName val="Undergrad White"/>
      <sheetName val="Grad-Prof All Races"/>
      <sheetName val="Grad-Prof White"/>
      <sheetName val="All Races"/>
      <sheetName val="All White"/>
      <sheetName val="White Men"/>
      <sheetName val="White Women"/>
    </sheetNames>
    <sheetDataSet>
      <sheetData sheetId="0">
        <row r="8">
          <cell r="D8">
            <v>-10.446796402130467</v>
          </cell>
        </row>
        <row r="9">
          <cell r="D9">
            <v>-8.3211960303238275</v>
          </cell>
        </row>
        <row r="11">
          <cell r="D11">
            <v>-3.1517484965157347</v>
          </cell>
        </row>
        <row r="12">
          <cell r="D12">
            <v>-1.8655765013853711</v>
          </cell>
        </row>
        <row r="13">
          <cell r="D13">
            <v>0.51923602465612007</v>
          </cell>
        </row>
        <row r="14">
          <cell r="D14">
            <v>-10.737610520841073</v>
          </cell>
        </row>
        <row r="15">
          <cell r="D15">
            <v>-7.6414965458929176</v>
          </cell>
        </row>
        <row r="16">
          <cell r="D16">
            <v>-9.8499099107036656</v>
          </cell>
        </row>
        <row r="17">
          <cell r="D17">
            <v>-8.0415496287231978</v>
          </cell>
        </row>
        <row r="18">
          <cell r="D18">
            <v>-6.5143009002425005</v>
          </cell>
        </row>
        <row r="19">
          <cell r="D19">
            <v>-1.7468824621915628</v>
          </cell>
        </row>
        <row r="20">
          <cell r="D20">
            <v>-7.4207964475819077</v>
          </cell>
        </row>
        <row r="21">
          <cell r="D21">
            <v>-16.696994870577686</v>
          </cell>
        </row>
        <row r="22">
          <cell r="D22">
            <v>0.27484130026574488</v>
          </cell>
        </row>
        <row r="23">
          <cell r="D23">
            <v>-9.5186979604862341</v>
          </cell>
        </row>
        <row r="24">
          <cell r="D24">
            <v>-10.48405679998803</v>
          </cell>
        </row>
        <row r="25">
          <cell r="D25">
            <v>-1.3467726670452393</v>
          </cell>
        </row>
        <row r="26">
          <cell r="D26">
            <v>-29.33778324257861</v>
          </cell>
        </row>
        <row r="27">
          <cell r="D27">
            <v>-14.661633061208676</v>
          </cell>
        </row>
        <row r="29">
          <cell r="D29">
            <v>-12.103845211854029</v>
          </cell>
        </row>
        <row r="30">
          <cell r="D30">
            <v>-27.158649227430804</v>
          </cell>
        </row>
        <row r="31">
          <cell r="D31">
            <v>-13.678071785609502</v>
          </cell>
        </row>
        <row r="32">
          <cell r="D32">
            <v>-13.410557005560452</v>
          </cell>
        </row>
        <row r="33">
          <cell r="D33">
            <v>-24.57126134035704</v>
          </cell>
        </row>
        <row r="34">
          <cell r="D34">
            <v>17.623317092858994</v>
          </cell>
        </row>
        <row r="35">
          <cell r="D35">
            <v>-0.57582539163670188</v>
          </cell>
        </row>
        <row r="36">
          <cell r="D36">
            <v>-18.274346864351049</v>
          </cell>
        </row>
        <row r="37">
          <cell r="D37">
            <v>-14.295993401309209</v>
          </cell>
        </row>
        <row r="38">
          <cell r="D38">
            <v>-7.7076170443508261</v>
          </cell>
        </row>
        <row r="39">
          <cell r="D39">
            <v>-16.10297501421185</v>
          </cell>
        </row>
        <row r="40">
          <cell r="D40">
            <v>-14.36528022911186</v>
          </cell>
        </row>
        <row r="41">
          <cell r="D41">
            <v>-8.0129251256609439</v>
          </cell>
        </row>
        <row r="42">
          <cell r="D42">
            <v>-10.63965412032999</v>
          </cell>
        </row>
        <row r="44">
          <cell r="D44">
            <v>-17.323212252290809</v>
          </cell>
        </row>
        <row r="45">
          <cell r="D45">
            <v>-9.0882769852519836</v>
          </cell>
        </row>
        <row r="46">
          <cell r="D46">
            <v>-5.0238271838353281</v>
          </cell>
        </row>
        <row r="47">
          <cell r="D47">
            <v>-4.1942311020006127</v>
          </cell>
        </row>
        <row r="48">
          <cell r="D48">
            <v>-11.754399509330863</v>
          </cell>
        </row>
        <row r="49">
          <cell r="D49">
            <v>-22.178229202920992</v>
          </cell>
        </row>
        <row r="50">
          <cell r="D50">
            <v>-4.0298825756061154</v>
          </cell>
        </row>
        <row r="51">
          <cell r="D51">
            <v>-8.5552879993407736</v>
          </cell>
        </row>
        <row r="52">
          <cell r="D52">
            <v>-3.9525782161902363</v>
          </cell>
        </row>
        <row r="53">
          <cell r="D53">
            <v>-8.7397901428903566</v>
          </cell>
        </row>
        <row r="54">
          <cell r="D54">
            <v>1.9997644564833352</v>
          </cell>
        </row>
        <row r="55">
          <cell r="D55">
            <v>-7.3995527369372676</v>
          </cell>
        </row>
        <row r="56">
          <cell r="D56">
            <v>-8.7154849409206907</v>
          </cell>
        </row>
        <row r="58">
          <cell r="D58">
            <v>-3.8917393535146227</v>
          </cell>
        </row>
        <row r="59">
          <cell r="D59">
            <v>1.9275081379613035</v>
          </cell>
        </row>
        <row r="60">
          <cell r="D60">
            <v>-3.4237832496088285</v>
          </cell>
        </row>
        <row r="61">
          <cell r="D61">
            <v>10.536285968667714</v>
          </cell>
        </row>
        <row r="62">
          <cell r="D62">
            <v>-9.220116618075803</v>
          </cell>
        </row>
        <row r="63">
          <cell r="D63">
            <v>-12.118465157041021</v>
          </cell>
        </row>
        <row r="64">
          <cell r="D64">
            <v>-11.844194333697915</v>
          </cell>
        </row>
        <row r="65">
          <cell r="D65">
            <v>-2.7263227890187136</v>
          </cell>
        </row>
        <row r="66">
          <cell r="D66">
            <v>-7.7079492462856516</v>
          </cell>
        </row>
        <row r="67">
          <cell r="D67">
            <v>-24.825521412821395</v>
          </cell>
        </row>
      </sheetData>
      <sheetData sheetId="1"/>
      <sheetData sheetId="2"/>
      <sheetData sheetId="3"/>
      <sheetData sheetId="4"/>
      <sheetData sheetId="5"/>
      <sheetData sheetId="6"/>
      <sheetData sheetId="7">
        <row r="4">
          <cell r="AA4">
            <v>11602533</v>
          </cell>
          <cell r="AF4">
            <v>10390440</v>
          </cell>
        </row>
        <row r="5">
          <cell r="AA5">
            <v>3791342</v>
          </cell>
          <cell r="AF5">
            <v>3475857</v>
          </cell>
        </row>
        <row r="7">
          <cell r="AA7">
            <v>188562</v>
          </cell>
          <cell r="AF7">
            <v>182619</v>
          </cell>
        </row>
        <row r="8">
          <cell r="AA8">
            <v>117658</v>
          </cell>
          <cell r="AF8">
            <v>115463</v>
          </cell>
        </row>
        <row r="9">
          <cell r="AA9">
            <v>32933</v>
          </cell>
          <cell r="AF9">
            <v>33104</v>
          </cell>
        </row>
        <row r="10">
          <cell r="AA10">
            <v>538360</v>
          </cell>
          <cell r="AF10">
            <v>480553</v>
          </cell>
        </row>
        <row r="11">
          <cell r="AA11">
            <v>270837</v>
          </cell>
          <cell r="AF11">
            <v>250141</v>
          </cell>
        </row>
        <row r="12">
          <cell r="AA12">
            <v>226997</v>
          </cell>
          <cell r="AF12">
            <v>204638</v>
          </cell>
        </row>
        <row r="13">
          <cell r="AA13">
            <v>143828</v>
          </cell>
          <cell r="AF13">
            <v>132262</v>
          </cell>
        </row>
        <row r="14">
          <cell r="AA14">
            <v>180618</v>
          </cell>
          <cell r="AF14">
            <v>168852</v>
          </cell>
        </row>
        <row r="15">
          <cell r="AA15">
            <v>94225</v>
          </cell>
          <cell r="AF15">
            <v>92579</v>
          </cell>
        </row>
        <row r="16">
          <cell r="AA16">
            <v>351310</v>
          </cell>
          <cell r="AF16">
            <v>325240</v>
          </cell>
        </row>
        <row r="17">
          <cell r="AA17">
            <v>151674</v>
          </cell>
          <cell r="AF17">
            <v>126349</v>
          </cell>
        </row>
        <row r="18">
          <cell r="AA18">
            <v>153907</v>
          </cell>
          <cell r="AF18">
            <v>154330</v>
          </cell>
        </row>
        <row r="19">
          <cell r="AA19">
            <v>241283</v>
          </cell>
          <cell r="AF19">
            <v>218316</v>
          </cell>
        </row>
        <row r="20">
          <cell r="AA20">
            <v>668310</v>
          </cell>
          <cell r="AF20">
            <v>598244</v>
          </cell>
        </row>
        <row r="21">
          <cell r="AA21">
            <v>316980</v>
          </cell>
          <cell r="AF21">
            <v>312711</v>
          </cell>
        </row>
        <row r="22">
          <cell r="AA22">
            <v>113860</v>
          </cell>
          <cell r="AF22">
            <v>80456</v>
          </cell>
        </row>
        <row r="23">
          <cell r="AA23">
            <v>2426094</v>
          </cell>
          <cell r="AF23">
            <v>2070389</v>
          </cell>
        </row>
        <row r="25">
          <cell r="AA25">
            <v>20415</v>
          </cell>
          <cell r="AF25">
            <v>17944</v>
          </cell>
        </row>
        <row r="26">
          <cell r="AA26">
            <v>386179</v>
          </cell>
          <cell r="AF26">
            <v>281298</v>
          </cell>
        </row>
        <row r="27">
          <cell r="AA27">
            <v>916869</v>
          </cell>
          <cell r="AF27">
            <v>791459</v>
          </cell>
        </row>
        <row r="28">
          <cell r="AA28">
            <v>229118</v>
          </cell>
          <cell r="AF28">
            <v>198392</v>
          </cell>
        </row>
        <row r="29">
          <cell r="AA29">
            <v>17085</v>
          </cell>
          <cell r="AF29">
            <v>12887</v>
          </cell>
        </row>
        <row r="30">
          <cell r="AA30">
            <v>69374</v>
          </cell>
          <cell r="AF30">
            <v>81600</v>
          </cell>
        </row>
        <row r="31">
          <cell r="AA31">
            <v>39769</v>
          </cell>
          <cell r="AF31">
            <v>39540</v>
          </cell>
        </row>
        <row r="32">
          <cell r="AA32">
            <v>66908</v>
          </cell>
          <cell r="AF32">
            <v>54681</v>
          </cell>
        </row>
        <row r="33">
          <cell r="AA33">
            <v>56981</v>
          </cell>
          <cell r="AF33">
            <v>48835</v>
          </cell>
        </row>
        <row r="34">
          <cell r="AA34">
            <v>167821</v>
          </cell>
          <cell r="AF34">
            <v>154886</v>
          </cell>
        </row>
        <row r="35">
          <cell r="AA35">
            <v>184705</v>
          </cell>
          <cell r="AF35">
            <v>154962</v>
          </cell>
        </row>
        <row r="36">
          <cell r="AA36">
            <v>240232</v>
          </cell>
          <cell r="AF36">
            <v>205722</v>
          </cell>
        </row>
        <row r="37">
          <cell r="AA37">
            <v>30638</v>
          </cell>
          <cell r="AF37">
            <v>28183</v>
          </cell>
        </row>
        <row r="38">
          <cell r="AA38">
            <v>3305427</v>
          </cell>
          <cell r="AF38">
            <v>2953741</v>
          </cell>
        </row>
        <row r="40">
          <cell r="AA40">
            <v>523396</v>
          </cell>
          <cell r="AF40">
            <v>432727</v>
          </cell>
        </row>
        <row r="41">
          <cell r="AA41">
            <v>331570</v>
          </cell>
          <cell r="AF41">
            <v>301436</v>
          </cell>
        </row>
        <row r="42">
          <cell r="AA42">
            <v>206277</v>
          </cell>
          <cell r="AF42">
            <v>195914</v>
          </cell>
        </row>
        <row r="43">
          <cell r="AA43">
            <v>150254</v>
          </cell>
          <cell r="AF43">
            <v>143952</v>
          </cell>
        </row>
        <row r="44">
          <cell r="AA44">
            <v>466302</v>
          </cell>
          <cell r="AF44">
            <v>411491</v>
          </cell>
        </row>
        <row r="45">
          <cell r="AA45">
            <v>313181</v>
          </cell>
          <cell r="AF45">
            <v>243723</v>
          </cell>
        </row>
        <row r="46">
          <cell r="AA46">
            <v>300108</v>
          </cell>
          <cell r="AF46">
            <v>288014</v>
          </cell>
        </row>
        <row r="47">
          <cell r="AA47">
            <v>109219</v>
          </cell>
          <cell r="AF47">
            <v>99875</v>
          </cell>
        </row>
        <row r="48">
          <cell r="AA48">
            <v>43693</v>
          </cell>
          <cell r="AF48">
            <v>41966</v>
          </cell>
        </row>
        <row r="49">
          <cell r="AA49">
            <v>524738</v>
          </cell>
          <cell r="AF49">
            <v>478877</v>
          </cell>
        </row>
        <row r="50">
          <cell r="AA50">
            <v>42455</v>
          </cell>
          <cell r="AF50">
            <v>43304</v>
          </cell>
        </row>
        <row r="51">
          <cell r="AA51">
            <v>294234</v>
          </cell>
          <cell r="AF51">
            <v>272462</v>
          </cell>
        </row>
        <row r="52">
          <cell r="AA52">
            <v>2030237</v>
          </cell>
          <cell r="AF52">
            <v>1853292</v>
          </cell>
        </row>
        <row r="54">
          <cell r="AA54">
            <v>116940</v>
          </cell>
          <cell r="AF54">
            <v>112389</v>
          </cell>
        </row>
        <row r="55">
          <cell r="AA55">
            <v>54682</v>
          </cell>
          <cell r="AF55">
            <v>55736</v>
          </cell>
        </row>
        <row r="56">
          <cell r="AA56">
            <v>291432</v>
          </cell>
          <cell r="AF56">
            <v>281454</v>
          </cell>
        </row>
        <row r="57">
          <cell r="AA57">
            <v>52789</v>
          </cell>
          <cell r="AF57">
            <v>58351</v>
          </cell>
        </row>
        <row r="58">
          <cell r="AA58">
            <v>222264</v>
          </cell>
          <cell r="AF58">
            <v>201771</v>
          </cell>
        </row>
        <row r="59">
          <cell r="AA59">
            <v>664094</v>
          </cell>
          <cell r="AF59">
            <v>583616</v>
          </cell>
        </row>
        <row r="60">
          <cell r="AA60">
            <v>538517</v>
          </cell>
          <cell r="AF60">
            <v>474734</v>
          </cell>
        </row>
        <row r="61">
          <cell r="AA61">
            <v>52635</v>
          </cell>
          <cell r="AF61">
            <v>51200</v>
          </cell>
        </row>
        <row r="62">
          <cell r="AA62">
            <v>36884</v>
          </cell>
          <cell r="AF62">
            <v>34041</v>
          </cell>
        </row>
        <row r="63">
          <cell r="AA63">
            <v>49433</v>
          </cell>
          <cell r="AF63">
            <v>37161</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3"/>
      <sheetName val="2yr Black"/>
      <sheetName val="Undergrad All Races "/>
      <sheetName val="Undergrad Black"/>
      <sheetName val="Grad-Prof All Races"/>
      <sheetName val="Grad-Prof Black"/>
      <sheetName val="All Races"/>
      <sheetName val="All Black"/>
      <sheetName val="Black Men"/>
      <sheetName val="Black Women"/>
      <sheetName val="Black in HBI"/>
      <sheetName val="Black in PBI"/>
    </sheetNames>
    <sheetDataSet>
      <sheetData sheetId="0">
        <row r="9">
          <cell r="D9">
            <v>-4.833729779191823</v>
          </cell>
        </row>
        <row r="10">
          <cell r="D10">
            <v>-0.61833545410584967</v>
          </cell>
        </row>
        <row r="12">
          <cell r="D12">
            <v>-7.805261874681384</v>
          </cell>
        </row>
        <row r="13">
          <cell r="D13">
            <v>-6.8637803590285111</v>
          </cell>
        </row>
        <row r="14">
          <cell r="D14">
            <v>25.064360004119042</v>
          </cell>
        </row>
        <row r="15">
          <cell r="D15">
            <v>1.3334817791227866</v>
          </cell>
        </row>
        <row r="16">
          <cell r="D16">
            <v>-2.1831115108978039</v>
          </cell>
        </row>
        <row r="17">
          <cell r="D17">
            <v>-10.792790152403283</v>
          </cell>
        </row>
        <row r="18">
          <cell r="D18">
            <v>-3.129774034565671</v>
          </cell>
        </row>
        <row r="19">
          <cell r="D19">
            <v>1.4762476838182892</v>
          </cell>
        </row>
        <row r="20">
          <cell r="D20">
            <v>-6.4453637078684416</v>
          </cell>
        </row>
        <row r="21">
          <cell r="D21">
            <v>-1.5367816855167733</v>
          </cell>
        </row>
        <row r="22">
          <cell r="D22">
            <v>-11.988513998564249</v>
          </cell>
        </row>
        <row r="23">
          <cell r="D23">
            <v>0.58728108384150912</v>
          </cell>
        </row>
        <row r="24">
          <cell r="D24">
            <v>-9.0840619092627595</v>
          </cell>
        </row>
        <row r="25">
          <cell r="D25">
            <v>9.3751665476406192</v>
          </cell>
        </row>
        <row r="26">
          <cell r="D26">
            <v>5.2468884731147813</v>
          </cell>
        </row>
        <row r="27">
          <cell r="D27">
            <v>-46.234291238245888</v>
          </cell>
        </row>
        <row r="28">
          <cell r="D28">
            <v>-11.433576609014704</v>
          </cell>
        </row>
        <row r="30">
          <cell r="D30">
            <v>10.264550264550266</v>
          </cell>
        </row>
        <row r="31">
          <cell r="D31">
            <v>-27.815347798681668</v>
          </cell>
        </row>
        <row r="32">
          <cell r="D32">
            <v>-1.4779568535415648</v>
          </cell>
        </row>
        <row r="33">
          <cell r="D33">
            <v>-43.061837254380301</v>
          </cell>
        </row>
        <row r="34">
          <cell r="D34">
            <v>7.3558648111332001</v>
          </cell>
        </row>
        <row r="35">
          <cell r="D35">
            <v>35.077951002227167</v>
          </cell>
        </row>
        <row r="36">
          <cell r="D36">
            <v>14.285714285714285</v>
          </cell>
        </row>
        <row r="37">
          <cell r="D37">
            <v>-7.0616397366846204</v>
          </cell>
        </row>
        <row r="38">
          <cell r="D38">
            <v>-9.0535868625756279</v>
          </cell>
        </row>
        <row r="39">
          <cell r="D39">
            <v>23.479980227385074</v>
          </cell>
        </row>
        <row r="40">
          <cell r="D40">
            <v>-3.4735812133072406</v>
          </cell>
        </row>
        <row r="41">
          <cell r="D41">
            <v>-4.5693857653558663</v>
          </cell>
        </row>
        <row r="42">
          <cell r="D42">
            <v>2.7459954233409611</v>
          </cell>
        </row>
        <row r="43">
          <cell r="D43">
            <v>-12.345116827257909</v>
          </cell>
        </row>
        <row r="45">
          <cell r="D45">
            <v>-19.677169067867521</v>
          </cell>
        </row>
        <row r="46">
          <cell r="D46">
            <v>1.0429230223483505</v>
          </cell>
        </row>
        <row r="47">
          <cell r="D47">
            <v>15.95825587290857</v>
          </cell>
        </row>
        <row r="48">
          <cell r="D48">
            <v>16.071428571428573</v>
          </cell>
        </row>
        <row r="49">
          <cell r="D49">
            <v>-12.984434919918792</v>
          </cell>
        </row>
        <row r="50">
          <cell r="D50">
            <v>-44.033572825346603</v>
          </cell>
        </row>
        <row r="51">
          <cell r="D51">
            <v>-3.1700824630963678</v>
          </cell>
        </row>
        <row r="52">
          <cell r="D52">
            <v>2.8771929824561404</v>
          </cell>
        </row>
        <row r="53">
          <cell r="D53">
            <v>57.832422586520948</v>
          </cell>
        </row>
        <row r="54">
          <cell r="D54">
            <v>-14.314606741573034</v>
          </cell>
        </row>
        <row r="55">
          <cell r="D55">
            <v>98.762654668166476</v>
          </cell>
        </row>
        <row r="56">
          <cell r="D56">
            <v>-0.41842949463015483</v>
          </cell>
        </row>
        <row r="57">
          <cell r="D57">
            <v>2.4175151314826957</v>
          </cell>
        </row>
        <row r="59">
          <cell r="D59">
            <v>20.496388973654767</v>
          </cell>
        </row>
        <row r="60">
          <cell r="D60">
            <v>56.914119359534212</v>
          </cell>
        </row>
        <row r="61">
          <cell r="D61">
            <v>14.782054125998226</v>
          </cell>
        </row>
        <row r="62">
          <cell r="D62">
            <v>215.65471836137527</v>
          </cell>
        </row>
        <row r="63">
          <cell r="D63">
            <v>2.5768069924457859</v>
          </cell>
        </row>
        <row r="64">
          <cell r="D64">
            <v>-3.9373620325381276</v>
          </cell>
        </row>
        <row r="65">
          <cell r="D65">
            <v>-0.20116905792150608</v>
          </cell>
        </row>
        <row r="66">
          <cell r="D66">
            <v>22.222222222222221</v>
          </cell>
        </row>
        <row r="67">
          <cell r="D67">
            <v>20.990312163616792</v>
          </cell>
        </row>
        <row r="68">
          <cell r="D68">
            <v>-52.281908036097981</v>
          </cell>
        </row>
      </sheetData>
      <sheetData sheetId="1"/>
      <sheetData sheetId="2"/>
      <sheetData sheetId="3"/>
      <sheetData sheetId="4"/>
      <sheetData sheetId="5"/>
      <sheetData sheetId="6"/>
      <sheetData sheetId="7">
        <row r="4">
          <cell r="AA4">
            <v>2657782</v>
          </cell>
          <cell r="AF4">
            <v>2529312</v>
          </cell>
        </row>
        <row r="5">
          <cell r="AA5">
            <v>1368998</v>
          </cell>
          <cell r="AF5">
            <v>1360533</v>
          </cell>
        </row>
        <row r="7">
          <cell r="AA7">
            <v>90234</v>
          </cell>
          <cell r="AF7">
            <v>83191</v>
          </cell>
        </row>
        <row r="8">
          <cell r="AA8">
            <v>31251</v>
          </cell>
          <cell r="AF8">
            <v>29106</v>
          </cell>
        </row>
        <row r="9">
          <cell r="AA9">
            <v>9711</v>
          </cell>
          <cell r="AF9">
            <v>12145</v>
          </cell>
        </row>
        <row r="10">
          <cell r="AA10">
            <v>197603</v>
          </cell>
          <cell r="AF10">
            <v>200238</v>
          </cell>
        </row>
        <row r="11">
          <cell r="AA11">
            <v>168979</v>
          </cell>
          <cell r="AF11">
            <v>165290</v>
          </cell>
        </row>
        <row r="12">
          <cell r="AA12">
            <v>27296</v>
          </cell>
          <cell r="AF12">
            <v>24350</v>
          </cell>
        </row>
        <row r="13">
          <cell r="AA13">
            <v>75277</v>
          </cell>
          <cell r="AF13">
            <v>72921</v>
          </cell>
        </row>
        <row r="14">
          <cell r="AA14">
            <v>98222</v>
          </cell>
          <cell r="AF14">
            <v>99672</v>
          </cell>
        </row>
        <row r="15">
          <cell r="AA15">
            <v>68654</v>
          </cell>
          <cell r="AF15">
            <v>64229</v>
          </cell>
        </row>
        <row r="16">
          <cell r="AA16">
            <v>135543</v>
          </cell>
          <cell r="AF16">
            <v>133460</v>
          </cell>
        </row>
        <row r="17">
          <cell r="AA17">
            <v>22288</v>
          </cell>
          <cell r="AF17">
            <v>19616</v>
          </cell>
        </row>
        <row r="18">
          <cell r="AA18">
            <v>66578</v>
          </cell>
          <cell r="AF18">
            <v>66969</v>
          </cell>
        </row>
        <row r="19">
          <cell r="AA19">
            <v>67712</v>
          </cell>
          <cell r="AF19">
            <v>61561</v>
          </cell>
        </row>
        <row r="20">
          <cell r="AA20">
            <v>187634</v>
          </cell>
          <cell r="AF20">
            <v>205225</v>
          </cell>
        </row>
        <row r="21">
          <cell r="AA21">
            <v>110637</v>
          </cell>
          <cell r="AF21">
            <v>116442</v>
          </cell>
        </row>
        <row r="22">
          <cell r="AA22">
            <v>11379</v>
          </cell>
          <cell r="AF22">
            <v>6118</v>
          </cell>
        </row>
        <row r="23">
          <cell r="AA23">
            <v>350494</v>
          </cell>
          <cell r="AF23">
            <v>310420</v>
          </cell>
        </row>
        <row r="25">
          <cell r="AA25">
            <v>945</v>
          </cell>
          <cell r="AF25">
            <v>1042</v>
          </cell>
        </row>
        <row r="26">
          <cell r="AA26">
            <v>93603</v>
          </cell>
          <cell r="AF26">
            <v>67567</v>
          </cell>
        </row>
        <row r="27">
          <cell r="AA27">
            <v>186203</v>
          </cell>
          <cell r="AF27">
            <v>183451</v>
          </cell>
        </row>
        <row r="28">
          <cell r="AA28">
            <v>26311</v>
          </cell>
          <cell r="AF28">
            <v>14981</v>
          </cell>
        </row>
        <row r="29">
          <cell r="AA29">
            <v>1509</v>
          </cell>
          <cell r="AF29">
            <v>1620</v>
          </cell>
        </row>
        <row r="30">
          <cell r="AA30">
            <v>898</v>
          </cell>
          <cell r="AF30">
            <v>1213</v>
          </cell>
        </row>
        <row r="31">
          <cell r="AA31">
            <v>392</v>
          </cell>
          <cell r="AF31">
            <v>448</v>
          </cell>
        </row>
        <row r="32">
          <cell r="AA32">
            <v>10026</v>
          </cell>
          <cell r="AF32">
            <v>9318</v>
          </cell>
        </row>
        <row r="33">
          <cell r="AA33">
            <v>4628</v>
          </cell>
          <cell r="AF33">
            <v>4209</v>
          </cell>
        </row>
        <row r="34">
          <cell r="AA34">
            <v>6069</v>
          </cell>
          <cell r="AF34">
            <v>7494</v>
          </cell>
        </row>
        <row r="35">
          <cell r="AA35">
            <v>4088</v>
          </cell>
          <cell r="AF35">
            <v>3946</v>
          </cell>
        </row>
        <row r="36">
          <cell r="AA36">
            <v>15385</v>
          </cell>
          <cell r="AF36">
            <v>14682</v>
          </cell>
        </row>
        <row r="37">
          <cell r="AA37">
            <v>437</v>
          </cell>
          <cell r="AF37">
            <v>449</v>
          </cell>
        </row>
        <row r="38">
          <cell r="AA38">
            <v>522652</v>
          </cell>
          <cell r="AF38">
            <v>458130</v>
          </cell>
        </row>
        <row r="40">
          <cell r="AA40">
            <v>131462</v>
          </cell>
          <cell r="AF40">
            <v>105594</v>
          </cell>
        </row>
        <row r="41">
          <cell r="AA41">
            <v>42285</v>
          </cell>
          <cell r="AF41">
            <v>42726</v>
          </cell>
        </row>
        <row r="42">
          <cell r="AA42">
            <v>23668</v>
          </cell>
          <cell r="AF42">
            <v>27445</v>
          </cell>
        </row>
        <row r="43">
          <cell r="AA43">
            <v>13272</v>
          </cell>
          <cell r="AF43">
            <v>15405</v>
          </cell>
        </row>
        <row r="44">
          <cell r="AA44">
            <v>88660</v>
          </cell>
          <cell r="AF44">
            <v>77148</v>
          </cell>
        </row>
        <row r="45">
          <cell r="AA45">
            <v>45513</v>
          </cell>
          <cell r="AF45">
            <v>25472</v>
          </cell>
        </row>
        <row r="46">
          <cell r="AA46">
            <v>53721</v>
          </cell>
          <cell r="AF46">
            <v>52018</v>
          </cell>
        </row>
        <row r="47">
          <cell r="AA47">
            <v>7125</v>
          </cell>
          <cell r="AF47">
            <v>7330</v>
          </cell>
        </row>
        <row r="48">
          <cell r="AA48">
            <v>1098</v>
          </cell>
          <cell r="AF48">
            <v>1733</v>
          </cell>
        </row>
        <row r="49">
          <cell r="AA49">
            <v>93450</v>
          </cell>
          <cell r="AF49">
            <v>80073</v>
          </cell>
        </row>
        <row r="50">
          <cell r="AA50">
            <v>889</v>
          </cell>
          <cell r="AF50">
            <v>1767</v>
          </cell>
        </row>
        <row r="51">
          <cell r="AA51">
            <v>21509</v>
          </cell>
          <cell r="AF51">
            <v>21419</v>
          </cell>
        </row>
        <row r="52">
          <cell r="AA52">
            <v>369098</v>
          </cell>
          <cell r="AF52">
            <v>378021</v>
          </cell>
        </row>
        <row r="54">
          <cell r="AA54">
            <v>19662</v>
          </cell>
          <cell r="AF54">
            <v>23692</v>
          </cell>
        </row>
        <row r="55">
          <cell r="AA55">
            <v>1374</v>
          </cell>
          <cell r="AF55">
            <v>2156</v>
          </cell>
        </row>
        <row r="56">
          <cell r="AA56">
            <v>36064</v>
          </cell>
          <cell r="AF56">
            <v>41395</v>
          </cell>
        </row>
        <row r="57">
          <cell r="AA57">
            <v>1367</v>
          </cell>
          <cell r="AF57">
            <v>4315</v>
          </cell>
        </row>
        <row r="58">
          <cell r="AA58">
            <v>57319</v>
          </cell>
          <cell r="AF58">
            <v>58796</v>
          </cell>
        </row>
        <row r="59">
          <cell r="AA59">
            <v>168971</v>
          </cell>
          <cell r="AF59">
            <v>162318</v>
          </cell>
        </row>
        <row r="60">
          <cell r="AA60">
            <v>79038</v>
          </cell>
          <cell r="AF60">
            <v>78879</v>
          </cell>
        </row>
        <row r="61">
          <cell r="AA61">
            <v>4374</v>
          </cell>
          <cell r="AF61">
            <v>5346</v>
          </cell>
        </row>
        <row r="62">
          <cell r="AA62">
            <v>929</v>
          </cell>
          <cell r="AF62">
            <v>1124</v>
          </cell>
        </row>
        <row r="63">
          <cell r="AA63">
            <v>46540</v>
          </cell>
          <cell r="AF63">
            <v>22208</v>
          </cell>
        </row>
      </sheetData>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4"/>
      <sheetName val="Undergrad All Races "/>
      <sheetName val="Undergrad Hispanic"/>
      <sheetName val="Grad-Prof All Races"/>
      <sheetName val="Grad-Prof Hispanic"/>
      <sheetName val="All Races"/>
      <sheetName val="All Hispanic"/>
      <sheetName val="Hispanic Men"/>
      <sheetName val="Hispanic Women"/>
      <sheetName val="2yr Hispanic"/>
      <sheetName val="Sheet1"/>
    </sheetNames>
    <sheetDataSet>
      <sheetData sheetId="0">
        <row r="9">
          <cell r="D9">
            <v>30.286277765165238</v>
          </cell>
        </row>
        <row r="10">
          <cell r="D10">
            <v>28.888441871933967</v>
          </cell>
        </row>
        <row r="12">
          <cell r="D12">
            <v>45.738354806739345</v>
          </cell>
        </row>
        <row r="13">
          <cell r="D13">
            <v>83.806818181818173</v>
          </cell>
        </row>
        <row r="14">
          <cell r="D14">
            <v>47.123057538849224</v>
          </cell>
        </row>
        <row r="15">
          <cell r="D15">
            <v>20.137515436827396</v>
          </cell>
        </row>
        <row r="16">
          <cell r="D16">
            <v>77.014736357356668</v>
          </cell>
        </row>
        <row r="17">
          <cell r="D17">
            <v>73.621278672523189</v>
          </cell>
        </row>
        <row r="18">
          <cell r="D18">
            <v>58.762886597938149</v>
          </cell>
        </row>
        <row r="19">
          <cell r="D19">
            <v>81.014773714820507</v>
          </cell>
        </row>
        <row r="20">
          <cell r="D20">
            <v>74.574409665019232</v>
          </cell>
        </row>
        <row r="21">
          <cell r="D21">
            <v>70.744440540133525</v>
          </cell>
        </row>
        <row r="22">
          <cell r="D22">
            <v>42.599312452253628</v>
          </cell>
        </row>
        <row r="23">
          <cell r="D23">
            <v>76.952980377637914</v>
          </cell>
        </row>
        <row r="24">
          <cell r="D24">
            <v>38.818048062775873</v>
          </cell>
        </row>
        <row r="25">
          <cell r="D25">
            <v>24.011333536901454</v>
          </cell>
        </row>
        <row r="26">
          <cell r="D26">
            <v>51.438877437767559</v>
          </cell>
        </row>
        <row r="27">
          <cell r="D27">
            <v>-57.929817682807297</v>
          </cell>
        </row>
        <row r="28">
          <cell r="D28">
            <v>30.388368172589491</v>
          </cell>
        </row>
        <row r="30">
          <cell r="D30">
            <v>189.96990972918758</v>
          </cell>
        </row>
        <row r="31">
          <cell r="D31">
            <v>18.987081015861808</v>
          </cell>
        </row>
        <row r="32">
          <cell r="D32">
            <v>32.596871212555413</v>
          </cell>
        </row>
        <row r="33">
          <cell r="D33">
            <v>20.485979417937241</v>
          </cell>
        </row>
        <row r="34">
          <cell r="D34">
            <v>153.2017999307719</v>
          </cell>
        </row>
        <row r="35">
          <cell r="D35">
            <v>88.214581607290796</v>
          </cell>
        </row>
        <row r="36">
          <cell r="D36">
            <v>57.575757575757578</v>
          </cell>
        </row>
        <row r="37">
          <cell r="D37">
            <v>17.374259366507776</v>
          </cell>
        </row>
        <row r="38">
          <cell r="D38">
            <v>6.2635685210312069</v>
          </cell>
        </row>
        <row r="39">
          <cell r="D39">
            <v>62.748019232071506</v>
          </cell>
        </row>
        <row r="40">
          <cell r="D40">
            <v>40.945171247978834</v>
          </cell>
        </row>
        <row r="41">
          <cell r="D41">
            <v>39.485458612975393</v>
          </cell>
        </row>
        <row r="42">
          <cell r="D42">
            <v>35.209825997952912</v>
          </cell>
        </row>
        <row r="43">
          <cell r="D43">
            <v>30.001249085490976</v>
          </cell>
        </row>
        <row r="45">
          <cell r="D45">
            <v>15.870115006184122</v>
          </cell>
        </row>
        <row r="46">
          <cell r="D46">
            <v>60.265310330606916</v>
          </cell>
        </row>
        <row r="47">
          <cell r="D47">
            <v>49.819754866618595</v>
          </cell>
        </row>
        <row r="48">
          <cell r="D48">
            <v>60.986378581493661</v>
          </cell>
        </row>
        <row r="49">
          <cell r="D49">
            <v>26.479065136508932</v>
          </cell>
        </row>
        <row r="50">
          <cell r="D50">
            <v>26.430736316633979</v>
          </cell>
        </row>
        <row r="51">
          <cell r="D51">
            <v>31.99169461747325</v>
          </cell>
        </row>
        <row r="52">
          <cell r="D52">
            <v>61.42394822006473</v>
          </cell>
        </row>
        <row r="53">
          <cell r="D53">
            <v>113.43283582089552</v>
          </cell>
        </row>
        <row r="54">
          <cell r="D54">
            <v>35.951680540777367</v>
          </cell>
        </row>
        <row r="55">
          <cell r="D55">
            <v>102.73381294964028</v>
          </cell>
        </row>
        <row r="56">
          <cell r="D56">
            <v>47.258663835595662</v>
          </cell>
        </row>
        <row r="57">
          <cell r="D57">
            <v>34.287693373354884</v>
          </cell>
        </row>
        <row r="59">
          <cell r="D59">
            <v>41.389307019010985</v>
          </cell>
        </row>
        <row r="60">
          <cell r="D60">
            <v>71</v>
          </cell>
        </row>
        <row r="61">
          <cell r="D61">
            <v>45.658069181631916</v>
          </cell>
        </row>
        <row r="62">
          <cell r="D62">
            <v>77.522477522477516</v>
          </cell>
        </row>
        <row r="63">
          <cell r="D63">
            <v>24.022777724157901</v>
          </cell>
        </row>
        <row r="64">
          <cell r="D64">
            <v>31.66375085137355</v>
          </cell>
        </row>
        <row r="65">
          <cell r="D65">
            <v>40.693933823529413</v>
          </cell>
        </row>
        <row r="66">
          <cell r="D66">
            <v>63.818376832320347</v>
          </cell>
        </row>
        <row r="67">
          <cell r="D67">
            <v>74.552309142318563</v>
          </cell>
        </row>
        <row r="68">
          <cell r="D68">
            <v>0.95717884130982378</v>
          </cell>
        </row>
      </sheetData>
      <sheetData sheetId="1"/>
      <sheetData sheetId="2"/>
      <sheetData sheetId="3"/>
      <sheetData sheetId="4"/>
      <sheetData sheetId="5"/>
      <sheetData sheetId="6">
        <row r="4">
          <cell r="AA4">
            <v>2308108</v>
          </cell>
          <cell r="AF4">
            <v>3007148</v>
          </cell>
        </row>
        <row r="5">
          <cell r="AA5">
            <v>770540</v>
          </cell>
          <cell r="AF5">
            <v>993137</v>
          </cell>
        </row>
        <row r="7">
          <cell r="AA7">
            <v>6054</v>
          </cell>
          <cell r="AF7">
            <v>8823</v>
          </cell>
        </row>
        <row r="8">
          <cell r="AA8">
            <v>4928</v>
          </cell>
          <cell r="AF8">
            <v>9058</v>
          </cell>
        </row>
        <row r="9">
          <cell r="AA9">
            <v>2381</v>
          </cell>
          <cell r="AF9">
            <v>3503</v>
          </cell>
        </row>
        <row r="10">
          <cell r="AA10">
            <v>215394</v>
          </cell>
          <cell r="AF10">
            <v>258769</v>
          </cell>
        </row>
        <row r="11">
          <cell r="AA11">
            <v>17372</v>
          </cell>
          <cell r="AF11">
            <v>30751</v>
          </cell>
        </row>
        <row r="12">
          <cell r="AA12">
            <v>4098</v>
          </cell>
          <cell r="AF12">
            <v>7115</v>
          </cell>
        </row>
        <row r="13">
          <cell r="AA13">
            <v>6790</v>
          </cell>
          <cell r="AF13">
            <v>10780</v>
          </cell>
        </row>
        <row r="14">
          <cell r="AA14">
            <v>14959</v>
          </cell>
          <cell r="AF14">
            <v>27078</v>
          </cell>
        </row>
        <row r="15">
          <cell r="AA15">
            <v>1821</v>
          </cell>
          <cell r="AF15">
            <v>3179</v>
          </cell>
        </row>
        <row r="16">
          <cell r="AA16">
            <v>19921</v>
          </cell>
          <cell r="AF16">
            <v>34014</v>
          </cell>
        </row>
        <row r="17">
          <cell r="AA17">
            <v>10472</v>
          </cell>
          <cell r="AF17">
            <v>14933</v>
          </cell>
        </row>
        <row r="18">
          <cell r="AA18">
            <v>5402</v>
          </cell>
          <cell r="AF18">
            <v>9559</v>
          </cell>
        </row>
        <row r="19">
          <cell r="AA19">
            <v>8156</v>
          </cell>
          <cell r="AF19">
            <v>11322</v>
          </cell>
        </row>
        <row r="20">
          <cell r="AA20">
            <v>422463</v>
          </cell>
          <cell r="AF20">
            <v>523902</v>
          </cell>
        </row>
        <row r="21">
          <cell r="AA21">
            <v>25228</v>
          </cell>
          <cell r="AF21">
            <v>38205</v>
          </cell>
        </row>
        <row r="22">
          <cell r="AA22">
            <v>5101</v>
          </cell>
          <cell r="AF22">
            <v>2146</v>
          </cell>
        </row>
        <row r="23">
          <cell r="AA23">
            <v>1004279</v>
          </cell>
          <cell r="AF23">
            <v>1309463</v>
          </cell>
        </row>
        <row r="25">
          <cell r="AA25">
            <v>997</v>
          </cell>
          <cell r="AF25">
            <v>2891</v>
          </cell>
        </row>
        <row r="26">
          <cell r="AA26">
            <v>101943</v>
          </cell>
          <cell r="AF26">
            <v>121299</v>
          </cell>
        </row>
        <row r="27">
          <cell r="AA27">
            <v>715357</v>
          </cell>
          <cell r="AF27">
            <v>948541</v>
          </cell>
        </row>
        <row r="28">
          <cell r="AA28">
            <v>39549</v>
          </cell>
          <cell r="AF28">
            <v>47651</v>
          </cell>
        </row>
        <row r="29">
          <cell r="AA29">
            <v>2889</v>
          </cell>
          <cell r="AF29">
            <v>7315</v>
          </cell>
        </row>
        <row r="30">
          <cell r="AA30">
            <v>4828</v>
          </cell>
          <cell r="AF30">
            <v>9087</v>
          </cell>
        </row>
        <row r="31">
          <cell r="AA31">
            <v>1056</v>
          </cell>
          <cell r="AF31">
            <v>1664</v>
          </cell>
        </row>
        <row r="32">
          <cell r="AA32">
            <v>22447</v>
          </cell>
          <cell r="AF32">
            <v>26347</v>
          </cell>
        </row>
        <row r="33">
          <cell r="AA33">
            <v>58960</v>
          </cell>
          <cell r="AF33">
            <v>62653</v>
          </cell>
        </row>
        <row r="34">
          <cell r="AA34">
            <v>14767</v>
          </cell>
          <cell r="AF34">
            <v>24033</v>
          </cell>
        </row>
        <row r="35">
          <cell r="AA35">
            <v>13606</v>
          </cell>
          <cell r="AF35">
            <v>19177</v>
          </cell>
        </row>
        <row r="36">
          <cell r="AA36">
            <v>25926</v>
          </cell>
          <cell r="AF36">
            <v>36163</v>
          </cell>
        </row>
        <row r="37">
          <cell r="AA37">
            <v>1954</v>
          </cell>
          <cell r="AF37">
            <v>2642</v>
          </cell>
        </row>
        <row r="38">
          <cell r="AA38">
            <v>224164</v>
          </cell>
          <cell r="AF38">
            <v>291416</v>
          </cell>
        </row>
        <row r="40">
          <cell r="AA40">
            <v>108342</v>
          </cell>
          <cell r="AF40">
            <v>125536</v>
          </cell>
        </row>
        <row r="41">
          <cell r="AA41">
            <v>14549</v>
          </cell>
          <cell r="AF41">
            <v>23317</v>
          </cell>
        </row>
        <row r="42">
          <cell r="AA42">
            <v>11096</v>
          </cell>
          <cell r="AF42">
            <v>16624</v>
          </cell>
        </row>
        <row r="43">
          <cell r="AA43">
            <v>10645</v>
          </cell>
          <cell r="AF43">
            <v>17137</v>
          </cell>
        </row>
        <row r="44">
          <cell r="AA44">
            <v>19083</v>
          </cell>
          <cell r="AF44">
            <v>24136</v>
          </cell>
        </row>
        <row r="45">
          <cell r="AA45">
            <v>11218</v>
          </cell>
          <cell r="AF45">
            <v>14183</v>
          </cell>
        </row>
        <row r="46">
          <cell r="AA46">
            <v>12522</v>
          </cell>
          <cell r="AF46">
            <v>16528</v>
          </cell>
        </row>
        <row r="47">
          <cell r="AA47">
            <v>6180</v>
          </cell>
          <cell r="AF47">
            <v>9976</v>
          </cell>
        </row>
        <row r="48">
          <cell r="AA48">
            <v>670</v>
          </cell>
          <cell r="AF48">
            <v>1430</v>
          </cell>
        </row>
        <row r="49">
          <cell r="AA49">
            <v>15977</v>
          </cell>
          <cell r="AF49">
            <v>21721</v>
          </cell>
        </row>
        <row r="50">
          <cell r="AA50">
            <v>695</v>
          </cell>
          <cell r="AF50">
            <v>1409</v>
          </cell>
        </row>
        <row r="51">
          <cell r="AA51">
            <v>13187</v>
          </cell>
          <cell r="AF51">
            <v>19419</v>
          </cell>
        </row>
        <row r="52">
          <cell r="AA52">
            <v>303170</v>
          </cell>
          <cell r="AF52">
            <v>407120</v>
          </cell>
        </row>
        <row r="54">
          <cell r="AA54">
            <v>17937</v>
          </cell>
          <cell r="AF54">
            <v>25361</v>
          </cell>
        </row>
        <row r="55">
          <cell r="AA55">
            <v>1000</v>
          </cell>
          <cell r="AF55">
            <v>1710</v>
          </cell>
        </row>
        <row r="56">
          <cell r="AA56">
            <v>33188</v>
          </cell>
          <cell r="AF56">
            <v>48341</v>
          </cell>
        </row>
        <row r="57">
          <cell r="AA57">
            <v>2002</v>
          </cell>
          <cell r="AF57">
            <v>3554</v>
          </cell>
        </row>
        <row r="58">
          <cell r="AA58">
            <v>62166</v>
          </cell>
          <cell r="AF58">
            <v>77100</v>
          </cell>
        </row>
        <row r="59">
          <cell r="AA59">
            <v>149758</v>
          </cell>
          <cell r="AF59">
            <v>197177</v>
          </cell>
        </row>
        <row r="60">
          <cell r="AA60">
            <v>30464</v>
          </cell>
          <cell r="AF60">
            <v>42861</v>
          </cell>
        </row>
        <row r="61">
          <cell r="AA61">
            <v>5594</v>
          </cell>
          <cell r="AF61">
            <v>9164</v>
          </cell>
        </row>
        <row r="62">
          <cell r="AA62">
            <v>1061</v>
          </cell>
          <cell r="AF62">
            <v>1852</v>
          </cell>
        </row>
        <row r="63">
          <cell r="AA63">
            <v>5955</v>
          </cell>
          <cell r="AF63">
            <v>6012</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4yr"/>
      <sheetName val="4yr Public"/>
    </sheetNames>
    <sheetDataSet>
      <sheetData sheetId="0">
        <row r="9">
          <cell r="E9">
            <v>-3.853010773740527</v>
          </cell>
        </row>
        <row r="10">
          <cell r="E10">
            <v>2.5243209218851774</v>
          </cell>
        </row>
        <row r="12">
          <cell r="E12">
            <v>-1.1326352369245558</v>
          </cell>
        </row>
        <row r="13">
          <cell r="E13">
            <v>5.3458770420528756</v>
          </cell>
        </row>
        <row r="14">
          <cell r="E14">
            <v>17.778287111314846</v>
          </cell>
        </row>
        <row r="15">
          <cell r="E15">
            <v>1.3495641614382323</v>
          </cell>
        </row>
        <row r="16">
          <cell r="E16">
            <v>-1.794568068364498</v>
          </cell>
        </row>
        <row r="17">
          <cell r="E17">
            <v>-1.5733658369988281</v>
          </cell>
        </row>
        <row r="18">
          <cell r="E18">
            <v>-2.8943770544259242</v>
          </cell>
        </row>
        <row r="19">
          <cell r="E19">
            <v>6.3166342389757517</v>
          </cell>
        </row>
        <row r="20">
          <cell r="E20">
            <v>7.5248840246813495</v>
          </cell>
        </row>
        <row r="21">
          <cell r="E21">
            <v>1.0033833924483686</v>
          </cell>
        </row>
        <row r="22">
          <cell r="E22">
            <v>-4.9970019382817625</v>
          </cell>
        </row>
        <row r="23">
          <cell r="E23">
            <v>4.998676861794733</v>
          </cell>
        </row>
        <row r="24">
          <cell r="E24">
            <v>0.57445671535447096</v>
          </cell>
        </row>
        <row r="25">
          <cell r="E25">
            <v>11.202040103362974</v>
          </cell>
        </row>
        <row r="26">
          <cell r="E26">
            <v>9.3037132769224939</v>
          </cell>
        </row>
        <row r="27">
          <cell r="E27">
            <v>-36.271759939450604</v>
          </cell>
        </row>
        <row r="28">
          <cell r="E28">
            <v>-6.2237739031944104</v>
          </cell>
        </row>
        <row r="30">
          <cell r="E30">
            <v>-7.1139112264927498</v>
          </cell>
        </row>
        <row r="31">
          <cell r="E31">
            <v>-27.803480574702654</v>
          </cell>
        </row>
        <row r="32">
          <cell r="E32">
            <v>7.6561024039481032</v>
          </cell>
        </row>
        <row r="33">
          <cell r="E33">
            <v>-14.537812718693344</v>
          </cell>
        </row>
        <row r="34">
          <cell r="E34">
            <v>-2.8813970409895706</v>
          </cell>
        </row>
        <row r="35">
          <cell r="E35">
            <v>34.525551718082305</v>
          </cell>
        </row>
        <row r="36">
          <cell r="E36">
            <v>8.0810943094876215</v>
          </cell>
        </row>
        <row r="37">
          <cell r="E37">
            <v>-8.0049006348549696</v>
          </cell>
        </row>
        <row r="38">
          <cell r="E38">
            <v>-7.4590393193092988</v>
          </cell>
        </row>
        <row r="39">
          <cell r="E39">
            <v>7.8679932351103865</v>
          </cell>
        </row>
        <row r="40">
          <cell r="E40">
            <v>-12.900905157140862</v>
          </cell>
        </row>
        <row r="41">
          <cell r="E41">
            <v>-21.663774246614963</v>
          </cell>
        </row>
        <row r="42">
          <cell r="E42">
            <v>1.6572833240821503</v>
          </cell>
        </row>
        <row r="43">
          <cell r="E43">
            <v>-10.785841325329837</v>
          </cell>
        </row>
        <row r="45">
          <cell r="E45">
            <v>-8.0078522437547139</v>
          </cell>
        </row>
        <row r="46">
          <cell r="E46">
            <v>-1.7220730431274662</v>
          </cell>
        </row>
        <row r="47">
          <cell r="E47">
            <v>-27.233921342860238</v>
          </cell>
        </row>
        <row r="48">
          <cell r="E48">
            <v>-0.84758064516129039</v>
          </cell>
        </row>
        <row r="49">
          <cell r="E49">
            <v>-11.682250642736665</v>
          </cell>
        </row>
        <row r="50">
          <cell r="E50">
            <v>-31.881834567085477</v>
          </cell>
        </row>
        <row r="51">
          <cell r="E51">
            <v>-2.1957777011060262</v>
          </cell>
        </row>
        <row r="52">
          <cell r="E52">
            <v>2.6410233827997711</v>
          </cell>
        </row>
        <row r="53">
          <cell r="E53">
            <v>-11.233974010143445</v>
          </cell>
        </row>
        <row r="54">
          <cell r="E54">
            <v>-8.4877953482314368</v>
          </cell>
        </row>
        <row r="55">
          <cell r="E55">
            <v>-1.1248951080670402</v>
          </cell>
        </row>
        <row r="56">
          <cell r="E56">
            <v>-10.362601512072441</v>
          </cell>
        </row>
        <row r="57">
          <cell r="E57">
            <v>-0.92805458611088676</v>
          </cell>
        </row>
        <row r="59">
          <cell r="E59">
            <v>0.99401796849911506</v>
          </cell>
        </row>
        <row r="60">
          <cell r="E60">
            <v>-1.4635372360992962</v>
          </cell>
        </row>
        <row r="61">
          <cell r="E61">
            <v>3.4227020217665158</v>
          </cell>
        </row>
        <row r="62">
          <cell r="E62">
            <v>50.073133435276908</v>
          </cell>
        </row>
        <row r="63">
          <cell r="E63">
            <v>4.3171875615812079</v>
          </cell>
        </row>
        <row r="64">
          <cell r="E64">
            <v>-4.8744127886081516</v>
          </cell>
        </row>
        <row r="65">
          <cell r="E65">
            <v>-5.061347851667362</v>
          </cell>
        </row>
        <row r="66">
          <cell r="E66">
            <v>-1.7627007146488054</v>
          </cell>
        </row>
        <row r="67">
          <cell r="E67">
            <v>-4.6939613857318907</v>
          </cell>
        </row>
        <row r="68">
          <cell r="E68">
            <v>-34.562407289680017</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7"/>
      <sheetName val="ALL"/>
      <sheetName val="All 2yr"/>
      <sheetName val="2yr Men"/>
      <sheetName val="2yr Women"/>
      <sheetName val="2yr FTF"/>
      <sheetName val="2yr Public"/>
      <sheetName val="2yr White"/>
      <sheetName val="2yr Black"/>
      <sheetName val="2yr Hispanic"/>
      <sheetName val="All Undergrad "/>
      <sheetName val="Undergrad FTF"/>
      <sheetName val="Sheet1"/>
    </sheetNames>
    <sheetDataSet>
      <sheetData sheetId="0">
        <row r="8">
          <cell r="E8">
            <v>-3.4093007192797486</v>
          </cell>
        </row>
        <row r="9">
          <cell r="E9">
            <v>-2.0471927570316022</v>
          </cell>
        </row>
        <row r="11">
          <cell r="E11">
            <v>-5.6722384473580645</v>
          </cell>
        </row>
        <row r="12">
          <cell r="E12">
            <v>-9.2139154249942941</v>
          </cell>
        </row>
        <row r="13">
          <cell r="E13">
            <v>-11.528822055137844</v>
          </cell>
        </row>
        <row r="14">
          <cell r="E14">
            <v>2.3855877648160431</v>
          </cell>
        </row>
        <row r="15">
          <cell r="E15">
            <v>-4.2659035141162729</v>
          </cell>
        </row>
        <row r="16">
          <cell r="E16">
            <v>-13.989062161576783</v>
          </cell>
        </row>
        <row r="17">
          <cell r="E17">
            <v>-2.0099443266500514</v>
          </cell>
        </row>
        <row r="18">
          <cell r="E18">
            <v>-5.5211441506327814</v>
          </cell>
        </row>
        <row r="19">
          <cell r="E19">
            <v>-11.137228036190972</v>
          </cell>
        </row>
        <row r="20">
          <cell r="E20">
            <v>-1.7968845581589927</v>
          </cell>
        </row>
        <row r="21">
          <cell r="E21">
            <v>-9.5431982981448868</v>
          </cell>
        </row>
        <row r="22">
          <cell r="E22">
            <v>0.76065548321997889</v>
          </cell>
        </row>
        <row r="23">
          <cell r="E23">
            <v>-17.0407280813738</v>
          </cell>
        </row>
        <row r="24">
          <cell r="E24">
            <v>2.9944850061523178</v>
          </cell>
        </row>
        <row r="25">
          <cell r="E25">
            <v>-0.34859331764335161</v>
          </cell>
        </row>
        <row r="26">
          <cell r="E26">
            <v>-12.269630466861322</v>
          </cell>
        </row>
        <row r="27">
          <cell r="E27">
            <v>-5.1310956388256903</v>
          </cell>
        </row>
        <row r="29">
          <cell r="E29">
            <v>481.81818181818181</v>
          </cell>
        </row>
        <row r="30">
          <cell r="E30">
            <v>-5.9151479857495204</v>
          </cell>
        </row>
        <row r="31">
          <cell r="E31">
            <v>-8.3376304086942046</v>
          </cell>
        </row>
        <row r="32">
          <cell r="E32">
            <v>0.12284676912997189</v>
          </cell>
        </row>
        <row r="33">
          <cell r="E33">
            <v>-0.34545400399058934</v>
          </cell>
        </row>
        <row r="34">
          <cell r="E34">
            <v>56.363531181302783</v>
          </cell>
        </row>
        <row r="35">
          <cell r="E35">
            <v>-23.578480140812736</v>
          </cell>
        </row>
        <row r="36">
          <cell r="E36">
            <v>-4.2712784206094252</v>
          </cell>
        </row>
        <row r="37">
          <cell r="E37">
            <v>-1.6965138350172719</v>
          </cell>
        </row>
        <row r="38">
          <cell r="E38">
            <v>-9.1005039710810305</v>
          </cell>
        </row>
        <row r="39">
          <cell r="E39">
            <v>-2.9514632405424694</v>
          </cell>
        </row>
        <row r="40">
          <cell r="E40">
            <v>17.847227340851575</v>
          </cell>
        </row>
        <row r="41">
          <cell r="E41">
            <v>-7.6631321370309955</v>
          </cell>
        </row>
        <row r="42">
          <cell r="E42">
            <v>-3.3484656195728926</v>
          </cell>
        </row>
        <row r="44">
          <cell r="E44">
            <v>-12.624188831569905</v>
          </cell>
        </row>
        <row r="45">
          <cell r="E45">
            <v>-0.20040240803533496</v>
          </cell>
        </row>
        <row r="46">
          <cell r="E46">
            <v>-2.2724416907507465</v>
          </cell>
        </row>
        <row r="47">
          <cell r="E47">
            <v>4.2110475225406772</v>
          </cell>
        </row>
        <row r="48">
          <cell r="E48">
            <v>-7.376010353370015</v>
          </cell>
        </row>
        <row r="49">
          <cell r="E49">
            <v>1.2565314754914159</v>
          </cell>
        </row>
        <row r="50">
          <cell r="E50">
            <v>0.39138777821922782</v>
          </cell>
        </row>
        <row r="51">
          <cell r="E51">
            <v>-12.903885480572598</v>
          </cell>
        </row>
        <row r="52">
          <cell r="E52">
            <v>47.45498999777729</v>
          </cell>
        </row>
        <row r="53">
          <cell r="E53">
            <v>0.56648963055700274</v>
          </cell>
        </row>
        <row r="54">
          <cell r="E54">
            <v>7.2086048195263208</v>
          </cell>
        </row>
        <row r="55">
          <cell r="E55">
            <v>8.9980173859996953</v>
          </cell>
        </row>
        <row r="56">
          <cell r="E56">
            <v>-2.8869098870820933</v>
          </cell>
        </row>
        <row r="58">
          <cell r="E58">
            <v>8.3168879820717798</v>
          </cell>
        </row>
        <row r="59">
          <cell r="E59">
            <v>14.835402050728549</v>
          </cell>
        </row>
        <row r="60">
          <cell r="E60">
            <v>-2.7038561737011975</v>
          </cell>
        </row>
        <row r="61">
          <cell r="E61">
            <v>18.195978476352309</v>
          </cell>
        </row>
        <row r="62">
          <cell r="E62">
            <v>-6.741408089254743</v>
          </cell>
        </row>
        <row r="63">
          <cell r="E63">
            <v>1.1310883708398121</v>
          </cell>
        </row>
        <row r="64">
          <cell r="E64">
            <v>-13.423539097877013</v>
          </cell>
        </row>
        <row r="65">
          <cell r="E65">
            <v>-2.1026213050752927</v>
          </cell>
        </row>
        <row r="66">
          <cell r="E66">
            <v>8.5342789598108748</v>
          </cell>
        </row>
        <row r="67">
          <cell r="E67" t="str">
            <v>NA</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8"/>
      <sheetName val="All PBI"/>
      <sheetName val="All HBI"/>
    </sheetNames>
    <sheetDataSet>
      <sheetData sheetId="0">
        <row r="7">
          <cell r="D7">
            <v>-17.996194690803431</v>
          </cell>
          <cell r="F7">
            <v>-8.6661002548853023</v>
          </cell>
        </row>
        <row r="8">
          <cell r="D8">
            <v>-6.8594735576478421</v>
          </cell>
          <cell r="F8">
            <v>-8.2728706895662842</v>
          </cell>
        </row>
        <row r="10">
          <cell r="D10">
            <v>-19.482104121475054</v>
          </cell>
          <cell r="F10">
            <v>-8.6081763895268715</v>
          </cell>
        </row>
        <row r="11">
          <cell r="D11">
            <v>-24.737886086710116</v>
          </cell>
          <cell r="F11">
            <v>-14.078431372549019</v>
          </cell>
        </row>
        <row r="12">
          <cell r="D12">
            <v>31.11665281241341</v>
          </cell>
          <cell r="F12">
            <v>21.834303131061237</v>
          </cell>
        </row>
        <row r="13">
          <cell r="D13">
            <v>25.321699505476015</v>
          </cell>
          <cell r="F13">
            <v>-10.302705598714171</v>
          </cell>
        </row>
        <row r="14">
          <cell r="D14">
            <v>-17.567344079849796</v>
          </cell>
          <cell r="F14">
            <v>-7.137409716926113</v>
          </cell>
        </row>
        <row r="15">
          <cell r="D15">
            <v>-29.69361147327249</v>
          </cell>
          <cell r="F15">
            <v>-33.133380381086802</v>
          </cell>
        </row>
        <row r="16">
          <cell r="D16">
            <v>-12.153031676855129</v>
          </cell>
          <cell r="F16">
            <v>-13.194895089768549</v>
          </cell>
        </row>
        <row r="17">
          <cell r="D17">
            <v>-7.3799462159047255</v>
          </cell>
          <cell r="F17">
            <v>-1.2905062390283246</v>
          </cell>
        </row>
        <row r="18">
          <cell r="D18">
            <v>-10.423467334436346</v>
          </cell>
          <cell r="F18">
            <v>-1.3611011615412167</v>
          </cell>
        </row>
        <row r="19">
          <cell r="D19">
            <v>9.7723907578940121</v>
          </cell>
          <cell r="F19">
            <v>-11.758623930820566</v>
          </cell>
        </row>
        <row r="20">
          <cell r="D20">
            <v>-9.7126227719170615</v>
          </cell>
          <cell r="F20">
            <v>-9.7126227719170615</v>
          </cell>
        </row>
        <row r="21">
          <cell r="D21">
            <v>4.962221768429651</v>
          </cell>
          <cell r="F21">
            <v>-13.00274223034735</v>
          </cell>
        </row>
        <row r="22">
          <cell r="D22">
            <v>-12.629825337741105</v>
          </cell>
          <cell r="F22">
            <v>-3.2114921780986765</v>
          </cell>
        </row>
        <row r="23">
          <cell r="D23">
            <v>-3.7038085799235452</v>
          </cell>
          <cell r="F23">
            <v>-1.5773728583084037</v>
          </cell>
        </row>
        <row r="24">
          <cell r="D24">
            <v>-12.400361806772571</v>
          </cell>
          <cell r="F24">
            <v>-14.138388253204342</v>
          </cell>
        </row>
        <row r="25">
          <cell r="D25" t="str">
            <v>NA</v>
          </cell>
          <cell r="F25">
            <v>-25.784379172229638</v>
          </cell>
        </row>
        <row r="26">
          <cell r="D26">
            <v>-34.897600201030279</v>
          </cell>
          <cell r="F26" t="str">
            <v>NA</v>
          </cell>
        </row>
        <row r="28">
          <cell r="D28" t="str">
            <v>NA</v>
          </cell>
          <cell r="F28" t="str">
            <v>NA</v>
          </cell>
        </row>
        <row r="29">
          <cell r="D29" t="str">
            <v>NA</v>
          </cell>
          <cell r="F29" t="str">
            <v>NA</v>
          </cell>
        </row>
        <row r="30">
          <cell r="D30">
            <v>-35.190727886391137</v>
          </cell>
          <cell r="F30" t="str">
            <v>NA</v>
          </cell>
        </row>
        <row r="31">
          <cell r="D31">
            <v>-100</v>
          </cell>
          <cell r="F31" t="str">
            <v>NA</v>
          </cell>
        </row>
        <row r="32">
          <cell r="D32" t="str">
            <v>NA</v>
          </cell>
          <cell r="F32" t="str">
            <v>NA</v>
          </cell>
        </row>
        <row r="33">
          <cell r="D33" t="str">
            <v>NA</v>
          </cell>
          <cell r="F33" t="str">
            <v>NA</v>
          </cell>
        </row>
        <row r="34">
          <cell r="D34" t="str">
            <v>NA</v>
          </cell>
          <cell r="F34" t="str">
            <v>NA</v>
          </cell>
        </row>
        <row r="35">
          <cell r="D35">
            <v>-100</v>
          </cell>
          <cell r="F35" t="str">
            <v>NA</v>
          </cell>
        </row>
        <row r="36">
          <cell r="D36" t="str">
            <v>NA</v>
          </cell>
          <cell r="F36" t="str">
            <v>NA</v>
          </cell>
        </row>
        <row r="37">
          <cell r="D37" t="str">
            <v>NA</v>
          </cell>
          <cell r="F37" t="str">
            <v>NA</v>
          </cell>
        </row>
        <row r="38">
          <cell r="D38" t="str">
            <v>NA</v>
          </cell>
          <cell r="F38" t="str">
            <v>NA</v>
          </cell>
        </row>
        <row r="39">
          <cell r="D39" t="str">
            <v>NA</v>
          </cell>
          <cell r="F39" t="str">
            <v>NA</v>
          </cell>
        </row>
        <row r="40">
          <cell r="D40" t="str">
            <v>NA</v>
          </cell>
          <cell r="F40" t="str">
            <v>NA</v>
          </cell>
        </row>
        <row r="41">
          <cell r="D41">
            <v>-38.486409328162487</v>
          </cell>
          <cell r="F41">
            <v>-21.699017493410018</v>
          </cell>
        </row>
        <row r="43">
          <cell r="D43">
            <v>-24.096411309294666</v>
          </cell>
          <cell r="F43" t="str">
            <v>NA</v>
          </cell>
        </row>
        <row r="44">
          <cell r="D44">
            <v>-35.856681034482754</v>
          </cell>
          <cell r="F44" t="str">
            <v>NA</v>
          </cell>
        </row>
        <row r="45">
          <cell r="D45" t="str">
            <v>NA</v>
          </cell>
          <cell r="F45" t="str">
            <v>NA</v>
          </cell>
        </row>
        <row r="46">
          <cell r="D46">
            <v>-100</v>
          </cell>
          <cell r="F46" t="str">
            <v>NA</v>
          </cell>
        </row>
        <row r="47">
          <cell r="D47">
            <v>-28.444668319900806</v>
          </cell>
          <cell r="F47" t="str">
            <v>NA</v>
          </cell>
        </row>
        <row r="48">
          <cell r="D48" t="str">
            <v>NA</v>
          </cell>
          <cell r="F48" t="str">
            <v>NA</v>
          </cell>
        </row>
        <row r="49">
          <cell r="D49">
            <v>-79.340119978185783</v>
          </cell>
          <cell r="F49">
            <v>-15.442307692307692</v>
          </cell>
        </row>
        <row r="50">
          <cell r="D50" t="str">
            <v>NA</v>
          </cell>
          <cell r="F50" t="str">
            <v>NA</v>
          </cell>
        </row>
        <row r="51">
          <cell r="D51" t="str">
            <v>NA</v>
          </cell>
          <cell r="F51" t="str">
            <v>NA</v>
          </cell>
        </row>
        <row r="52">
          <cell r="D52">
            <v>-43.726829268292683</v>
          </cell>
          <cell r="F52">
            <v>-32.040686586141135</v>
          </cell>
        </row>
        <row r="53">
          <cell r="D53" t="str">
            <v>NA</v>
          </cell>
          <cell r="F53" t="str">
            <v>NA</v>
          </cell>
        </row>
        <row r="54">
          <cell r="D54">
            <v>-7.3417721518987342</v>
          </cell>
          <cell r="F54" t="str">
            <v>NA</v>
          </cell>
        </row>
        <row r="55">
          <cell r="D55">
            <v>-10.234560877211131</v>
          </cell>
          <cell r="F55">
            <v>-31.327048585931834</v>
          </cell>
        </row>
        <row r="57">
          <cell r="D57" t="str">
            <v>NA</v>
          </cell>
          <cell r="F57" t="str">
            <v>NA</v>
          </cell>
        </row>
        <row r="58">
          <cell r="D58" t="str">
            <v>NA</v>
          </cell>
          <cell r="F58" t="str">
            <v>NA</v>
          </cell>
        </row>
        <row r="59">
          <cell r="D59">
            <v>11.456363145095921</v>
          </cell>
          <cell r="F59" t="str">
            <v>NA</v>
          </cell>
        </row>
        <row r="60">
          <cell r="D60" t="str">
            <v>NA</v>
          </cell>
          <cell r="F60" t="str">
            <v>NA</v>
          </cell>
        </row>
        <row r="61">
          <cell r="D61">
            <v>5.867472852912142</v>
          </cell>
          <cell r="F61" t="str">
            <v>NA</v>
          </cell>
        </row>
        <row r="62">
          <cell r="D62">
            <v>-31.308074335148987</v>
          </cell>
          <cell r="F62" t="str">
            <v>NA</v>
          </cell>
        </row>
        <row r="63">
          <cell r="D63">
            <v>-4.5965679780646358</v>
          </cell>
          <cell r="F63">
            <v>-31.327048585931834</v>
          </cell>
        </row>
        <row r="64">
          <cell r="D64" t="str">
            <v>NA</v>
          </cell>
          <cell r="F64" t="str">
            <v>NA</v>
          </cell>
        </row>
        <row r="65">
          <cell r="D65" t="str">
            <v>NA</v>
          </cell>
          <cell r="F65" t="str">
            <v>NA</v>
          </cell>
        </row>
        <row r="66">
          <cell r="D66">
            <v>-72.832905026389241</v>
          </cell>
          <cell r="F66">
            <v>-2.9936264726710871</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71"/>
  <sheetViews>
    <sheetView showGridLines="0" tabSelected="1" view="pageBreakPreview" topLeftCell="A52" zoomScaleNormal="80" zoomScaleSheetLayoutView="100" workbookViewId="0">
      <selection activeCell="H75" sqref="H75"/>
    </sheetView>
  </sheetViews>
  <sheetFormatPr defaultColWidth="9.7109375" defaultRowHeight="12.75" x14ac:dyDescent="0.2"/>
  <cols>
    <col min="1" max="1" width="7.140625" style="2" customWidth="1"/>
    <col min="2" max="2" width="12.7109375" style="2" customWidth="1"/>
    <col min="3" max="3" width="10.7109375" style="2" customWidth="1"/>
    <col min="4" max="4" width="14.85546875" style="2" customWidth="1"/>
    <col min="5" max="5" width="13" style="2" customWidth="1"/>
    <col min="6" max="6" width="7.5703125" style="2" customWidth="1"/>
    <col min="7" max="7" width="10" style="2" customWidth="1"/>
    <col min="8" max="8" width="14.7109375" style="2" customWidth="1"/>
    <col min="9" max="9" width="15.28515625" style="2" customWidth="1"/>
    <col min="10" max="10" width="10.42578125" style="2" customWidth="1"/>
    <col min="11" max="11" width="11.28515625" style="2" customWidth="1"/>
    <col min="12" max="14" width="11.5703125" style="2" customWidth="1"/>
    <col min="15" max="15" width="2.140625" style="2" customWidth="1"/>
    <col min="16" max="18" width="10.7109375" style="2" customWidth="1"/>
    <col min="19" max="16384" width="9.7109375" style="2"/>
  </cols>
  <sheetData>
    <row r="1" spans="1:18" x14ac:dyDescent="0.2">
      <c r="A1" s="83" t="s">
        <v>108</v>
      </c>
      <c r="B1" s="5"/>
      <c r="C1" s="3"/>
      <c r="D1" s="3"/>
      <c r="E1" s="3"/>
      <c r="F1" s="3"/>
      <c r="G1" s="3"/>
      <c r="H1" s="3"/>
      <c r="I1" s="3"/>
    </row>
    <row r="2" spans="1:18" ht="14.25" x14ac:dyDescent="0.2">
      <c r="A2" s="5" t="s">
        <v>49</v>
      </c>
      <c r="B2" s="5"/>
      <c r="C2" s="3"/>
      <c r="D2" s="3"/>
      <c r="E2" s="3"/>
      <c r="F2" s="1"/>
      <c r="G2" s="1"/>
      <c r="H2" s="1"/>
      <c r="I2" s="1"/>
    </row>
    <row r="3" spans="1:18" x14ac:dyDescent="0.2">
      <c r="A3" s="18"/>
      <c r="B3" s="6"/>
      <c r="C3" s="9"/>
      <c r="D3" s="9"/>
      <c r="E3" s="9"/>
      <c r="F3" s="9"/>
      <c r="G3" s="13"/>
      <c r="H3" s="13"/>
      <c r="I3" s="13"/>
      <c r="L3" s="14" t="s">
        <v>103</v>
      </c>
      <c r="M3" s="15"/>
      <c r="N3" s="16"/>
      <c r="P3" s="14" t="s">
        <v>104</v>
      </c>
      <c r="Q3" s="15"/>
      <c r="R3" s="16"/>
    </row>
    <row r="4" spans="1:18" ht="12.75" customHeight="1" x14ac:dyDescent="0.2">
      <c r="A4" s="3"/>
      <c r="B4" s="3"/>
      <c r="C4" s="17" t="s">
        <v>114</v>
      </c>
      <c r="D4" s="93"/>
      <c r="E4" s="17"/>
      <c r="F4" s="17"/>
      <c r="G4" s="19" t="s">
        <v>115</v>
      </c>
      <c r="H4" s="93"/>
      <c r="I4" s="17"/>
      <c r="J4" s="17"/>
    </row>
    <row r="5" spans="1:18" s="11" customFormat="1" ht="40.5" customHeight="1" x14ac:dyDescent="0.2">
      <c r="A5" s="29"/>
      <c r="B5" s="29"/>
      <c r="C5" s="129" t="s">
        <v>18</v>
      </c>
      <c r="D5" s="130" t="s">
        <v>22</v>
      </c>
      <c r="E5" s="130" t="s">
        <v>57</v>
      </c>
      <c r="F5" s="131" t="s">
        <v>21</v>
      </c>
      <c r="G5" s="112" t="s">
        <v>18</v>
      </c>
      <c r="H5" s="130" t="s">
        <v>22</v>
      </c>
      <c r="I5" s="130" t="s">
        <v>57</v>
      </c>
      <c r="J5" s="132" t="s">
        <v>21</v>
      </c>
    </row>
    <row r="6" spans="1:18" x14ac:dyDescent="0.2">
      <c r="A6" s="20" t="s">
        <v>51</v>
      </c>
      <c r="B6" s="20"/>
      <c r="C6" s="42">
        <f>(('[1]Undergrad FTF'!AB4-'[1]Undergrad FTF'!W4)/'[1]Undergrad FTF'!W4)*100</f>
        <v>-10.824284452497441</v>
      </c>
      <c r="D6" s="43">
        <f>(('[1]All Undergrad '!AI4-'[1]All Undergrad '!AD4)/'[1]All Undergrad '!AD4)*100</f>
        <v>-3.808327459109158</v>
      </c>
      <c r="E6" s="43">
        <f>(('[1]All Grad-Prof'!AH4-'[1]All Grad-Prof'!AC4)/'[1]All Grad-Prof'!AC4)*100</f>
        <v>-2.8728204082031876</v>
      </c>
      <c r="F6" s="75">
        <f>(('[1]All PT'!AH4-'[1]All PT'!AC4)/'[1]All PT'!AC4)*100</f>
        <v>-2.4930605737023379</v>
      </c>
      <c r="G6" s="41">
        <f>('[1]Undergrad FTF'!AB4-'[1]Undergrad FTF'!W4)</f>
        <v>-352700</v>
      </c>
      <c r="H6" s="40">
        <f>('[1]All Undergrad '!AI4-'[1]All Undergrad '!AD4)</f>
        <v>-674190</v>
      </c>
      <c r="I6" s="40">
        <f>('[1]All Grad-Prof'!AH4-'[1]All Grad-Prof'!AC4)</f>
        <v>-82240</v>
      </c>
      <c r="J6" s="41">
        <f>('[1]All PT'!AH4-'[1]All PT'!AC4)</f>
        <v>-192824</v>
      </c>
    </row>
    <row r="7" spans="1:18" x14ac:dyDescent="0.2">
      <c r="A7" s="21" t="s">
        <v>10</v>
      </c>
      <c r="B7" s="21"/>
      <c r="C7" s="45">
        <f>(('[1]Undergrad FTF'!AB5-'[1]Undergrad FTF'!W5)/'[1]Undergrad FTF'!W5)*100</f>
        <v>-6.5719679463022347</v>
      </c>
      <c r="D7" s="45">
        <f>(('[1]All Undergrad '!AI5-'[1]All Undergrad '!AD5)/'[1]All Undergrad '!AD5)*100</f>
        <v>5.4424152552692319E-2</v>
      </c>
      <c r="E7" s="45">
        <f>(('[1]All Grad-Prof'!AH5-'[1]All Grad-Prof'!AC5)/'[1]All Grad-Prof'!AC5)*100</f>
        <v>4.4603790357952127</v>
      </c>
      <c r="F7" s="76">
        <f>(('[1]All PT'!AH5-'[1]All PT'!AC5)/'[1]All PT'!AC5)*100</f>
        <v>3.7769175387400713</v>
      </c>
      <c r="G7" s="54">
        <f>('[1]Undergrad FTF'!AB5-'[1]Undergrad FTF'!W5)</f>
        <v>-73942</v>
      </c>
      <c r="H7" s="55">
        <f>('[1]All Undergrad '!AI5-'[1]All Undergrad '!AD5)</f>
        <v>3218</v>
      </c>
      <c r="I7" s="55">
        <f>('[1]All Grad-Prof'!AH5-'[1]All Grad-Prof'!AC5)</f>
        <v>37932</v>
      </c>
      <c r="J7" s="54">
        <f>('[1]All PT'!AH5-'[1]All PT'!AC5)</f>
        <v>96631</v>
      </c>
    </row>
    <row r="8" spans="1:18" x14ac:dyDescent="0.2">
      <c r="A8" s="21" t="s">
        <v>23</v>
      </c>
      <c r="B8" s="21"/>
      <c r="C8" s="45"/>
      <c r="D8" s="45"/>
      <c r="E8" s="45"/>
      <c r="F8" s="76"/>
      <c r="G8" s="46">
        <f>(G7/G$6)*100</f>
        <v>20.96455911539552</v>
      </c>
      <c r="H8" s="45">
        <f>(H7/H$6)*100</f>
        <v>-0.47731351696109403</v>
      </c>
      <c r="I8" s="45">
        <f>(I7/I$6)*100</f>
        <v>-46.123540856031134</v>
      </c>
      <c r="J8" s="46">
        <f>(J7/J$6)*100</f>
        <v>-50.113575073642281</v>
      </c>
    </row>
    <row r="9" spans="1:18" ht="14.25" x14ac:dyDescent="0.2">
      <c r="A9" s="22" t="s">
        <v>61</v>
      </c>
      <c r="B9" s="22"/>
      <c r="C9" s="47">
        <f>(('[1]Undergrad FTF'!AB7-'[1]Undergrad FTF'!W7)/'[1]Undergrad FTF'!W7)*100</f>
        <v>-3.7955874884796961</v>
      </c>
      <c r="D9" s="47">
        <f>(('[1]All Undergrad '!AI7-'[1]All Undergrad '!AD7)/'[1]All Undergrad '!AD7)*100</f>
        <v>-3.5141181629664864</v>
      </c>
      <c r="E9" s="47">
        <f>(('[1]All Grad-Prof'!AH7-'[1]All Grad-Prof'!AC7)/'[1]All Grad-Prof'!AC7)*100</f>
        <v>3.4830180077501707</v>
      </c>
      <c r="F9" s="77">
        <f>(('[1]All PT'!AH7-'[1]All PT'!AC7)/'[1]All PT'!AC7)*100</f>
        <v>-8.0470686560360125</v>
      </c>
      <c r="G9" s="56">
        <f>('[1]Undergrad FTF'!AB7-'[1]Undergrad FTF'!W7)</f>
        <v>-2018</v>
      </c>
      <c r="H9" s="57">
        <f>('[1]All Undergrad '!AI7-'[1]All Undergrad '!AD7)</f>
        <v>-9456</v>
      </c>
      <c r="I9" s="57">
        <f>('[1]All Grad-Prof'!AH7-'[1]All Grad-Prof'!AC7)</f>
        <v>1528</v>
      </c>
      <c r="J9" s="56">
        <f>('[1]All PT'!AH7-'[1]All PT'!AC7)</f>
        <v>-8473</v>
      </c>
    </row>
    <row r="10" spans="1:18" x14ac:dyDescent="0.2">
      <c r="A10" s="22" t="s">
        <v>0</v>
      </c>
      <c r="B10" s="22"/>
      <c r="C10" s="47">
        <f>(('[1]Undergrad FTF'!AB8-'[1]Undergrad FTF'!W8)/'[1]Undergrad FTF'!W8)*100</f>
        <v>-4.4952434052339969</v>
      </c>
      <c r="D10" s="47">
        <f>(('[1]All Undergrad '!AI8-'[1]All Undergrad '!AD8)/'[1]All Undergrad '!AD8)*100</f>
        <v>-0.71997267257009223</v>
      </c>
      <c r="E10" s="47">
        <f>(('[1]All Grad-Prof'!AH8-'[1]All Grad-Prof'!AC8)/'[1]All Grad-Prof'!AC8)*100</f>
        <v>7.1038568773234196</v>
      </c>
      <c r="F10" s="77">
        <f>(('[1]All PT'!AH8-'[1]All PT'!AC8)/'[1]All PT'!AC8)*100</f>
        <v>4.9233713259362464</v>
      </c>
      <c r="G10" s="56">
        <f>('[1]Undergrad FTF'!AB8-'[1]Undergrad FTF'!W8)</f>
        <v>-1290</v>
      </c>
      <c r="H10" s="57">
        <f>('[1]All Undergrad '!AI8-'[1]All Undergrad '!AD8)</f>
        <v>-1096</v>
      </c>
      <c r="I10" s="57">
        <f>('[1]All Grad-Prof'!AH8-'[1]All Grad-Prof'!AC8)</f>
        <v>1223</v>
      </c>
      <c r="J10" s="56">
        <f>('[1]All PT'!AH8-'[1]All PT'!AC8)</f>
        <v>2933</v>
      </c>
    </row>
    <row r="11" spans="1:18" x14ac:dyDescent="0.2">
      <c r="A11" s="22" t="s">
        <v>9</v>
      </c>
      <c r="B11" s="22"/>
      <c r="C11" s="47">
        <f>(('[1]Undergrad FTF'!AB9-'[1]Undergrad FTF'!W9)/'[1]Undergrad FTF'!W9)*100</f>
        <v>4.013450482698774</v>
      </c>
      <c r="D11" s="47">
        <f>(('[1]All Undergrad '!AI9-'[1]All Undergrad '!AD9)/'[1]All Undergrad '!AD9)*100</f>
        <v>5.9836173288361296</v>
      </c>
      <c r="E11" s="47">
        <f>(('[1]All Grad-Prof'!AH9-'[1]All Grad-Prof'!AC9)/'[1]All Grad-Prof'!AC9)*100</f>
        <v>25.175044414254362</v>
      </c>
      <c r="F11" s="77">
        <f>(('[1]All PT'!AH9-'[1]All PT'!AC9)/'[1]All PT'!AC9)*100</f>
        <v>24.462116673021406</v>
      </c>
      <c r="G11" s="56">
        <f>('[1]Undergrad FTF'!AB9-'[1]Undergrad FTF'!W9)</f>
        <v>370</v>
      </c>
      <c r="H11" s="57">
        <f>('[1]All Undergrad '!AI9-'[1]All Undergrad '!AD9)</f>
        <v>2732</v>
      </c>
      <c r="I11" s="57">
        <f>('[1]All Grad-Prof'!AH9-'[1]All Grad-Prof'!AC9)</f>
        <v>2409</v>
      </c>
      <c r="J11" s="56">
        <f>('[1]All PT'!AH9-'[1]All PT'!AC9)</f>
        <v>4491</v>
      </c>
    </row>
    <row r="12" spans="1:18" ht="13.5" customHeight="1" x14ac:dyDescent="0.2">
      <c r="A12" s="22" t="s">
        <v>62</v>
      </c>
      <c r="B12" s="22"/>
      <c r="C12" s="47">
        <f>(('[1]Undergrad FTF'!AB10-'[1]Undergrad FTF'!W10)/'[1]Undergrad FTF'!W10)*100</f>
        <v>-12.520079372578664</v>
      </c>
      <c r="D12" s="47">
        <f>(('[1]All Undergrad '!AI10-'[1]All Undergrad '!AD10)/'[1]All Undergrad '!AD10)*100</f>
        <v>2.1461226710129631</v>
      </c>
      <c r="E12" s="47">
        <f>(('[1]All Grad-Prof'!AH10-'[1]All Grad-Prof'!AC10)/'[1]All Grad-Prof'!AC10)*100</f>
        <v>-0.49929860434152024</v>
      </c>
      <c r="F12" s="77">
        <f>(('[1]All PT'!AH10-'[1]All PT'!AC10)/'[1]All PT'!AC10)*100</f>
        <v>5.0511924209947665</v>
      </c>
      <c r="G12" s="56">
        <f>('[1]Undergrad FTF'!AB10-'[1]Undergrad FTF'!W10)</f>
        <v>-22525</v>
      </c>
      <c r="H12" s="57">
        <f>('[1]All Undergrad '!AI10-'[1]All Undergrad '!AD10)</f>
        <v>20594</v>
      </c>
      <c r="I12" s="57">
        <f>('[1]All Grad-Prof'!AH10-'[1]All Grad-Prof'!AC10)</f>
        <v>-630</v>
      </c>
      <c r="J12" s="56">
        <f>('[1]All PT'!AH10-'[1]All PT'!AC10)</f>
        <v>22788</v>
      </c>
    </row>
    <row r="13" spans="1:18" ht="14.25" x14ac:dyDescent="0.2">
      <c r="A13" s="23" t="s">
        <v>63</v>
      </c>
      <c r="B13" s="23"/>
      <c r="C13" s="45">
        <f>(('[1]Undergrad FTF'!AB11-'[1]Undergrad FTF'!W11)/'[1]Undergrad FTF'!W11)*100</f>
        <v>-14.577101730386403</v>
      </c>
      <c r="D13" s="45">
        <f>(('[1]All Undergrad '!AI11-'[1]All Undergrad '!AD11)/'[1]All Undergrad '!AD11)*100</f>
        <v>-3.351299726114227</v>
      </c>
      <c r="E13" s="45">
        <f>(('[1]All Grad-Prof'!AH11-'[1]All Grad-Prof'!AC11)/'[1]All Grad-Prof'!AC11)*100</f>
        <v>2.4889463711011519</v>
      </c>
      <c r="F13" s="76">
        <f>(('[1]All PT'!AH11-'[1]All PT'!AC11)/'[1]All PT'!AC11)*100</f>
        <v>8.0847399860082163</v>
      </c>
      <c r="G13" s="54">
        <f>('[1]Undergrad FTF'!AB11-'[1]Undergrad FTF'!W11)</f>
        <v>-14279</v>
      </c>
      <c r="H13" s="55">
        <f>('[1]All Undergrad '!AI11-'[1]All Undergrad '!AD11)</f>
        <v>-15650</v>
      </c>
      <c r="I13" s="55">
        <f>('[1]All Grad-Prof'!AH11-'[1]All Grad-Prof'!AC11)</f>
        <v>1655</v>
      </c>
      <c r="J13" s="54">
        <f>('[1]All PT'!AH11-'[1]All PT'!AC11)</f>
        <v>13521</v>
      </c>
    </row>
    <row r="14" spans="1:18" ht="14.25" x14ac:dyDescent="0.2">
      <c r="A14" s="23" t="s">
        <v>64</v>
      </c>
      <c r="B14" s="23"/>
      <c r="C14" s="45">
        <f>(('[1]Undergrad FTF'!AB12-'[1]Undergrad FTF'!W12)/'[1]Undergrad FTF'!W12)*100</f>
        <v>-10.540496971650969</v>
      </c>
      <c r="D14" s="45">
        <f>(('[1]All Undergrad '!AI12-'[1]All Undergrad '!AD12)/'[1]All Undergrad '!AD12)*100</f>
        <v>-7.7810379016266582</v>
      </c>
      <c r="E14" s="45">
        <f>(('[1]All Grad-Prof'!AH12-'[1]All Grad-Prof'!AC12)/'[1]All Grad-Prof'!AC12)*100</f>
        <v>3.4841169777668441</v>
      </c>
      <c r="F14" s="76">
        <f>(('[1]All PT'!AH12-'[1]All PT'!AC12)/'[1]All PT'!AC12)*100</f>
        <v>-6.3393810032017077</v>
      </c>
      <c r="G14" s="54">
        <f>('[1]Undergrad FTF'!AB12-'[1]Undergrad FTF'!W12)</f>
        <v>-4577</v>
      </c>
      <c r="H14" s="55">
        <f>('[1]All Undergrad '!AI12-'[1]All Undergrad '!AD12)</f>
        <v>-19306</v>
      </c>
      <c r="I14" s="55">
        <f>('[1]All Grad-Prof'!AH12-'[1]All Grad-Prof'!AC12)</f>
        <v>1133</v>
      </c>
      <c r="J14" s="54">
        <f>('[1]All PT'!AH12-'[1]All PT'!AC12)</f>
        <v>-6534</v>
      </c>
    </row>
    <row r="15" spans="1:18" x14ac:dyDescent="0.2">
      <c r="A15" s="23" t="s">
        <v>58</v>
      </c>
      <c r="B15" s="23"/>
      <c r="C15" s="45">
        <f>(('[1]Undergrad FTF'!AB13-'[1]Undergrad FTF'!W13)/'[1]Undergrad FTF'!W13)*100</f>
        <v>-2.1920693038504799</v>
      </c>
      <c r="D15" s="45">
        <f>(('[1]All Undergrad '!AI13-'[1]All Undergrad '!AD13)/'[1]All Undergrad '!AD13)*100</f>
        <v>-2.3118738202410336</v>
      </c>
      <c r="E15" s="45">
        <f>(('[1]All Grad-Prof'!AH13-'[1]All Grad-Prof'!AC13)/'[1]All Grad-Prof'!AC13)*100</f>
        <v>-4.6687402799377917</v>
      </c>
      <c r="F15" s="76">
        <f>(('[1]All PT'!AH13-'[1]All PT'!AC13)/'[1]All PT'!AC13)*100</f>
        <v>1.1065131342209429</v>
      </c>
      <c r="G15" s="54">
        <f>('[1]Undergrad FTF'!AB13-'[1]Undergrad FTF'!W13)</f>
        <v>-916</v>
      </c>
      <c r="H15" s="55">
        <f>('[1]All Undergrad '!AI13-'[1]All Undergrad '!AD13)</f>
        <v>-5095</v>
      </c>
      <c r="I15" s="55">
        <f>('[1]All Grad-Prof'!AH13-'[1]All Grad-Prof'!AC13)</f>
        <v>-1501</v>
      </c>
      <c r="J15" s="54">
        <f>('[1]All PT'!AH13-'[1]All PT'!AC13)</f>
        <v>861</v>
      </c>
    </row>
    <row r="16" spans="1:18" x14ac:dyDescent="0.2">
      <c r="A16" s="23" t="s">
        <v>1</v>
      </c>
      <c r="B16" s="23"/>
      <c r="C16" s="45">
        <f>(('[1]Undergrad FTF'!AB14-'[1]Undergrad FTF'!W14)/'[1]Undergrad FTF'!W14)*100</f>
        <v>-8.5286535792187195</v>
      </c>
      <c r="D16" s="45">
        <f>(('[1]All Undergrad '!AI14-'[1]All Undergrad '!AD14)/'[1]All Undergrad '!AD14)*100</f>
        <v>2.060242041459404</v>
      </c>
      <c r="E16" s="45">
        <f>(('[1]All Grad-Prof'!AH14-'[1]All Grad-Prof'!AC14)/'[1]All Grad-Prof'!AC14)*100</f>
        <v>-0.72031578644077565</v>
      </c>
      <c r="F16" s="76">
        <f>(('[1]All PT'!AH14-'[1]All PT'!AC14)/'[1]All PT'!AC14)*100</f>
        <v>4.6503434912806059</v>
      </c>
      <c r="G16" s="54">
        <f>('[1]Undergrad FTF'!AB14-'[1]Undergrad FTF'!W14)</f>
        <v>-4301</v>
      </c>
      <c r="H16" s="55">
        <f>('[1]All Undergrad '!AI14-'[1]All Undergrad '!AD14)</f>
        <v>5989</v>
      </c>
      <c r="I16" s="55">
        <f>('[1]All Grad-Prof'!AH14-'[1]All Grad-Prof'!AC14)</f>
        <v>-500</v>
      </c>
      <c r="J16" s="54">
        <f>('[1]All PT'!AH14-'[1]All PT'!AC14)</f>
        <v>7656</v>
      </c>
    </row>
    <row r="17" spans="1:10" x14ac:dyDescent="0.2">
      <c r="A17" s="22" t="s">
        <v>2</v>
      </c>
      <c r="B17" s="22"/>
      <c r="C17" s="47">
        <f>(('[1]Undergrad FTF'!AB15-'[1]Undergrad FTF'!W15)/'[1]Undergrad FTF'!W15)*100</f>
        <v>-11.206579802718974</v>
      </c>
      <c r="D17" s="47">
        <f>(('[1]All Undergrad '!AI15-'[1]All Undergrad '!AD15)/'[1]All Undergrad '!AD15)*100</f>
        <v>-2.6404844021471359</v>
      </c>
      <c r="E17" s="47">
        <f>(('[1]All Grad-Prof'!AH15-'[1]All Grad-Prof'!AC15)/'[1]All Grad-Prof'!AC15)*100</f>
        <v>6.9035480178961608</v>
      </c>
      <c r="F17" s="77">
        <f>(('[1]All PT'!AH15-'[1]All PT'!AC15)/'[1]All PT'!AC15)*100</f>
        <v>3.4176053825373365</v>
      </c>
      <c r="G17" s="56">
        <f>('[1]Undergrad FTF'!AB15-'[1]Undergrad FTF'!W15)</f>
        <v>-3965</v>
      </c>
      <c r="H17" s="57">
        <f>('[1]All Undergrad '!AI15-'[1]All Undergrad '!AD15)</f>
        <v>-4073</v>
      </c>
      <c r="I17" s="57">
        <f>('[1]All Grad-Prof'!AH15-'[1]All Grad-Prof'!AC15)</f>
        <v>1327</v>
      </c>
      <c r="J17" s="56">
        <f>('[1]All PT'!AH15-'[1]All PT'!AC15)</f>
        <v>1341</v>
      </c>
    </row>
    <row r="18" spans="1:10" x14ac:dyDescent="0.2">
      <c r="A18" s="22" t="s">
        <v>3</v>
      </c>
      <c r="B18" s="22"/>
      <c r="C18" s="47">
        <f>(('[1]Undergrad FTF'!AB16-'[1]Undergrad FTF'!W16)/'[1]Undergrad FTF'!W16)*100</f>
        <v>-5.1179565163782827</v>
      </c>
      <c r="D18" s="47">
        <f>(('[1]All Undergrad '!AI16-'[1]All Undergrad '!AD16)/'[1]All Undergrad '!AD16)*100</f>
        <v>-1.355323964169278</v>
      </c>
      <c r="E18" s="47">
        <f>(('[1]All Grad-Prof'!AH16-'[1]All Grad-Prof'!AC16)/'[1]All Grad-Prof'!AC16)*100</f>
        <v>8.3268860267904543</v>
      </c>
      <c r="F18" s="77">
        <f>(('[1]All PT'!AH16-'[1]All PT'!AC16)/'[1]All PT'!AC16)*100</f>
        <v>-1.5944108651853139</v>
      </c>
      <c r="G18" s="56">
        <f>('[1]Undergrad FTF'!AB16-'[1]Undergrad FTF'!W16)</f>
        <v>-4981</v>
      </c>
      <c r="H18" s="57">
        <f>('[1]All Undergrad '!AI16-'[1]All Undergrad '!AD16)</f>
        <v>-6851</v>
      </c>
      <c r="I18" s="57">
        <f>('[1]All Grad-Prof'!AH16-'[1]All Grad-Prof'!AC16)</f>
        <v>5489</v>
      </c>
      <c r="J18" s="56">
        <f>('[1]All PT'!AH16-'[1]All PT'!AC16)</f>
        <v>-3300</v>
      </c>
    </row>
    <row r="19" spans="1:10" x14ac:dyDescent="0.2">
      <c r="A19" s="22" t="s">
        <v>4</v>
      </c>
      <c r="B19" s="22"/>
      <c r="C19" s="47">
        <f>(('[1]Undergrad FTF'!AB17-'[1]Undergrad FTF'!W17)/'[1]Undergrad FTF'!W17)*100</f>
        <v>-12.263324409832075</v>
      </c>
      <c r="D19" s="47">
        <f>(('[1]All Undergrad '!AI17-'[1]All Undergrad '!AD17)/'[1]All Undergrad '!AD17)*100</f>
        <v>-7.7137519339113165</v>
      </c>
      <c r="E19" s="47">
        <f>(('[1]All Grad-Prof'!AH17-'[1]All Grad-Prof'!AC17)/'[1]All Grad-Prof'!AC17)*100</f>
        <v>1.3587171182557862</v>
      </c>
      <c r="F19" s="77">
        <f>(('[1]All PT'!AH17-'[1]All PT'!AC17)/'[1]All PT'!AC17)*100</f>
        <v>-11.575216318587762</v>
      </c>
      <c r="G19" s="56">
        <f>('[1]Undergrad FTF'!AB17-'[1]Undergrad FTF'!W17)</f>
        <v>-5039</v>
      </c>
      <c r="H19" s="57">
        <f>('[1]All Undergrad '!AI17-'[1]All Undergrad '!AD17)</f>
        <v>-15855</v>
      </c>
      <c r="I19" s="57">
        <f>('[1]All Grad-Prof'!AH17-'[1]All Grad-Prof'!AC17)</f>
        <v>344</v>
      </c>
      <c r="J19" s="56">
        <f>('[1]All PT'!AH17-'[1]All PT'!AC17)</f>
        <v>-9993</v>
      </c>
    </row>
    <row r="20" spans="1:10" x14ac:dyDescent="0.2">
      <c r="A20" s="22" t="s">
        <v>5</v>
      </c>
      <c r="B20" s="22"/>
      <c r="C20" s="47">
        <f>(('[1]Undergrad FTF'!AB18-'[1]Undergrad FTF'!W18)/'[1]Undergrad FTF'!W18)*100</f>
        <v>-1.3449913192628695</v>
      </c>
      <c r="D20" s="47">
        <f>(('[1]All Undergrad '!AI18-'[1]All Undergrad '!AD18)/'[1]All Undergrad '!AD18)*100</f>
        <v>3.1542751935885636</v>
      </c>
      <c r="E20" s="47">
        <f>(('[1]All Grad-Prof'!AH18-'[1]All Grad-Prof'!AC18)/'[1]All Grad-Prof'!AC18)*100</f>
        <v>3.8782268682919043</v>
      </c>
      <c r="F20" s="77">
        <f>(('[1]All PT'!AH18-'[1]All PT'!AC18)/'[1]All PT'!AC18)*100</f>
        <v>5.9546275848223251</v>
      </c>
      <c r="G20" s="56">
        <f>('[1]Undergrad FTF'!AB18-'[1]Undergrad FTF'!W18)</f>
        <v>-643</v>
      </c>
      <c r="H20" s="57">
        <f>('[1]All Undergrad '!AI18-'[1]All Undergrad '!AD18)</f>
        <v>6990</v>
      </c>
      <c r="I20" s="57">
        <f>('[1]All Grad-Prof'!AH18-'[1]All Grad-Prof'!AC18)</f>
        <v>972</v>
      </c>
      <c r="J20" s="56">
        <f>('[1]All PT'!AH18-'[1]All PT'!AC18)</f>
        <v>4449</v>
      </c>
    </row>
    <row r="21" spans="1:10" x14ac:dyDescent="0.2">
      <c r="A21" s="24" t="s">
        <v>6</v>
      </c>
      <c r="B21" s="24"/>
      <c r="C21" s="45">
        <f>(('[1]Undergrad FTF'!AB19-'[1]Undergrad FTF'!W19)/'[1]Undergrad FTF'!W19)*100</f>
        <v>-18.807135065374037</v>
      </c>
      <c r="D21" s="45">
        <f>(('[1]All Undergrad '!AI19-'[1]All Undergrad '!AD19)/'[1]All Undergrad '!AD19)*100</f>
        <v>-6.7523773044448507</v>
      </c>
      <c r="E21" s="45">
        <f>(('[1]All Grad-Prof'!AH19-'[1]All Grad-Prof'!AC19)/'[1]All Grad-Prof'!AC19)*100</f>
        <v>1.9086139046786181</v>
      </c>
      <c r="F21" s="76">
        <f>(('[1]All PT'!AH19-'[1]All PT'!AC19)/'[1]All PT'!AC19)*100</f>
        <v>2.4517646560218687</v>
      </c>
      <c r="G21" s="54">
        <f>('[1]Undergrad FTF'!AB19-'[1]Undergrad FTF'!W19)</f>
        <v>-12241</v>
      </c>
      <c r="H21" s="55">
        <f>('[1]All Undergrad '!AI19-'[1]All Undergrad '!AD19)</f>
        <v>-20273</v>
      </c>
      <c r="I21" s="55">
        <f>('[1]All Grad-Prof'!AH19-'[1]All Grad-Prof'!AC19)</f>
        <v>873</v>
      </c>
      <c r="J21" s="54">
        <f>('[1]All PT'!AH19-'[1]All PT'!AC19)</f>
        <v>2314</v>
      </c>
    </row>
    <row r="22" spans="1:10" x14ac:dyDescent="0.2">
      <c r="A22" s="24" t="s">
        <v>7</v>
      </c>
      <c r="B22" s="24"/>
      <c r="C22" s="45">
        <f>(('[1]Undergrad FTF'!AB20-'[1]Undergrad FTF'!W20)/'[1]Undergrad FTF'!W20)*100</f>
        <v>6.1828425004575749</v>
      </c>
      <c r="D22" s="45">
        <f>(('[1]All Undergrad '!AI20-'[1]All Undergrad '!AD20)/'[1]All Undergrad '!AD20)*100</f>
        <v>6.2809012038135368</v>
      </c>
      <c r="E22" s="45">
        <f>(('[1]All Grad-Prof'!AH20-'[1]All Grad-Prof'!AC20)/'[1]All Grad-Prof'!AC20)*100</f>
        <v>12.495376237803878</v>
      </c>
      <c r="F22" s="76">
        <f>(('[1]All PT'!AH20-'[1]All PT'!AC20)/'[1]All PT'!AC20)*100</f>
        <v>11.709735289304428</v>
      </c>
      <c r="G22" s="54">
        <f>('[1]Undergrad FTF'!AB20-'[1]Undergrad FTF'!W20)</f>
        <v>13850</v>
      </c>
      <c r="H22" s="55">
        <f>('[1]All Undergrad '!AI20-'[1]All Undergrad '!AD20)</f>
        <v>80960</v>
      </c>
      <c r="I22" s="55">
        <f>('[1]All Grad-Prof'!AH20-'[1]All Grad-Prof'!AC20)</f>
        <v>20606</v>
      </c>
      <c r="J22" s="54">
        <f>('[1]All PT'!AH20-'[1]All PT'!AC20)</f>
        <v>75847</v>
      </c>
    </row>
    <row r="23" spans="1:10" x14ac:dyDescent="0.2">
      <c r="A23" s="24" t="s">
        <v>8</v>
      </c>
      <c r="B23" s="24"/>
      <c r="C23" s="45">
        <f>(('[1]Undergrad FTF'!AB21-'[1]Undergrad FTF'!W21)/'[1]Undergrad FTF'!W21)*100</f>
        <v>-6.1340645666751161</v>
      </c>
      <c r="D23" s="45">
        <f>(('[1]All Undergrad '!AI21-'[1]All Undergrad '!AD21)/'[1]All Undergrad '!AD21)*100</f>
        <v>4.2264490558853565</v>
      </c>
      <c r="E23" s="45">
        <f>(('[1]All Grad-Prof'!AH21-'[1]All Grad-Prof'!AC21)/'[1]All Grad-Prof'!AC21)*100</f>
        <v>13.881617133177764</v>
      </c>
      <c r="F23" s="76">
        <f>(('[1]All PT'!AH21-'[1]All PT'!AC21)/'[1]All PT'!AC21)*100</f>
        <v>9.5097668923172289</v>
      </c>
      <c r="G23" s="54">
        <f>('[1]Undergrad FTF'!AB21-'[1]Undergrad FTF'!W21)</f>
        <v>-5324</v>
      </c>
      <c r="H23" s="55">
        <f>('[1]All Undergrad '!AI21-'[1]All Undergrad '!AD21)</f>
        <v>19536</v>
      </c>
      <c r="I23" s="55">
        <f>('[1]All Grad-Prof'!AH21-'[1]All Grad-Prof'!AC21)</f>
        <v>11719</v>
      </c>
      <c r="J23" s="54">
        <f>('[1]All PT'!AH21-'[1]All PT'!AC21)</f>
        <v>19639</v>
      </c>
    </row>
    <row r="24" spans="1:10" s="4" customFormat="1" ht="14.25" x14ac:dyDescent="0.2">
      <c r="A24" s="25" t="s">
        <v>60</v>
      </c>
      <c r="B24" s="25"/>
      <c r="C24" s="43">
        <f>(('[1]Undergrad FTF'!AB22-'[1]Undergrad FTF'!W22)/'[1]Undergrad FTF'!W22)*100</f>
        <v>-26.32310163678201</v>
      </c>
      <c r="D24" s="43">
        <f>(('[1]All Undergrad '!AI22-'[1]All Undergrad '!AD22)/'[1]All Undergrad '!AD22)*100</f>
        <v>-29.513044621147401</v>
      </c>
      <c r="E24" s="43">
        <f>(('[1]All Grad-Prof'!AH22-'[1]All Grad-Prof'!AC22)/'[1]All Grad-Prof'!AC22)*100</f>
        <v>-38.871543264942012</v>
      </c>
      <c r="F24" s="80">
        <f>(('[1]All PT'!AH22-'[1]All PT'!AC22)/'[1]All PT'!AC22)*100</f>
        <v>-55.730049403194982</v>
      </c>
      <c r="G24" s="103">
        <f>('[1]Undergrad FTF'!AB22-'[1]Undergrad FTF'!W22)</f>
        <v>-6063</v>
      </c>
      <c r="H24" s="40">
        <f>('[1]All Undergrad '!AI22-'[1]All Undergrad '!AD22)</f>
        <v>-35928</v>
      </c>
      <c r="I24" s="40">
        <f>('[1]All Grad-Prof'!AH22-'[1]All Grad-Prof'!AC22)</f>
        <v>-8715</v>
      </c>
      <c r="J24" s="103">
        <f>('[1]All PT'!AH22-'[1]All PT'!AC22)</f>
        <v>-30909</v>
      </c>
    </row>
    <row r="25" spans="1:10" x14ac:dyDescent="0.2">
      <c r="A25" s="21" t="s">
        <v>24</v>
      </c>
      <c r="B25" s="21"/>
      <c r="C25" s="45">
        <f>(('[1]Undergrad FTF'!AB23-'[1]Undergrad FTF'!W23)/'[1]Undergrad FTF'!W23)*100</f>
        <v>-15.359405561168375</v>
      </c>
      <c r="D25" s="45">
        <f>(('[1]All Undergrad '!AI23-'[1]All Undergrad '!AD23)/'[1]All Undergrad '!AD23)*100</f>
        <v>-5.6973421192731504</v>
      </c>
      <c r="E25" s="45">
        <f>(('[1]All Grad-Prof'!AH23-'[1]All Grad-Prof'!AC23)/'[1]All Grad-Prof'!AC23)*100</f>
        <v>-5.6233029049016929</v>
      </c>
      <c r="F25" s="76">
        <f>(('[1]All PT'!AH23-'[1]All PT'!AC23)/'[1]All PT'!AC23)*100</f>
        <v>-6.7150608626180359</v>
      </c>
      <c r="G25" s="54">
        <f>('[1]Undergrad FTF'!AB23-'[1]Undergrad FTF'!W23)</f>
        <v>-123446</v>
      </c>
      <c r="H25" s="55">
        <f>('[1]All Undergrad '!AI23-'[1]All Undergrad '!AD23)</f>
        <v>-272250</v>
      </c>
      <c r="I25" s="55">
        <f>('[1]All Grad-Prof'!AH23-'[1]All Grad-Prof'!AC23)</f>
        <v>-33197</v>
      </c>
      <c r="J25" s="54">
        <f>('[1]All PT'!AH23-'[1]All PT'!AC23)</f>
        <v>-151292</v>
      </c>
    </row>
    <row r="26" spans="1:10" x14ac:dyDescent="0.2">
      <c r="A26" s="21" t="s">
        <v>23</v>
      </c>
      <c r="B26" s="21"/>
      <c r="C26" s="45"/>
      <c r="D26" s="45"/>
      <c r="E26" s="45"/>
      <c r="F26" s="76"/>
      <c r="G26" s="46">
        <f>(G25/G$6)*100</f>
        <v>35.000283527076839</v>
      </c>
      <c r="H26" s="45">
        <f>(H25/H$6)*100</f>
        <v>40.381791483113069</v>
      </c>
      <c r="I26" s="45">
        <f>(I25/I$6)*100</f>
        <v>40.366001945525291</v>
      </c>
      <c r="J26" s="46">
        <f>(J25/J$6)*100</f>
        <v>78.461187404057583</v>
      </c>
    </row>
    <row r="27" spans="1:10" x14ac:dyDescent="0.2">
      <c r="A27" s="22" t="s">
        <v>25</v>
      </c>
      <c r="B27" s="22"/>
      <c r="C27" s="47">
        <f>(('[1]Undergrad FTF'!AB25-'[1]Undergrad FTF'!W25)/'[1]Undergrad FTF'!W25)*100</f>
        <v>20.274189296071711</v>
      </c>
      <c r="D27" s="47">
        <f>(('[1]All Undergrad '!AI25-'[1]All Undergrad '!AD25)/'[1]All Undergrad '!AD25)*100</f>
        <v>7.1517727625409035</v>
      </c>
      <c r="E27" s="47">
        <f>(('[1]All Grad-Prof'!AH25-'[1]All Grad-Prof'!AC25)/'[1]All Grad-Prof'!AC25)*100</f>
        <v>-8.3184576936808288</v>
      </c>
      <c r="F27" s="77">
        <f>(('[1]All PT'!AH25-'[1]All PT'!AC25)/'[1]All PT'!AC25)*100</f>
        <v>-4.9711300522408584</v>
      </c>
      <c r="G27" s="56">
        <f>('[1]Undergrad FTF'!AB25-'[1]Undergrad FTF'!W25)</f>
        <v>769</v>
      </c>
      <c r="H27" s="57">
        <f>('[1]All Undergrad '!AI25-'[1]All Undergrad '!AD25)</f>
        <v>2120</v>
      </c>
      <c r="I27" s="57">
        <f>('[1]All Grad-Prof'!AH25-'[1]All Grad-Prof'!AC25)</f>
        <v>-233</v>
      </c>
      <c r="J27" s="56">
        <f>('[1]All PT'!AH25-'[1]All PT'!AC25)</f>
        <v>-904</v>
      </c>
    </row>
    <row r="28" spans="1:10" ht="14.25" x14ac:dyDescent="0.2">
      <c r="A28" s="22" t="s">
        <v>65</v>
      </c>
      <c r="B28" s="22"/>
      <c r="C28" s="47">
        <f>(('[1]Undergrad FTF'!AB26-'[1]Undergrad FTF'!W26)/'[1]Undergrad FTF'!W26)*100</f>
        <v>-34.136377345385085</v>
      </c>
      <c r="D28" s="47">
        <f>(('[1]All Undergrad '!AI26-'[1]All Undergrad '!AD26)/'[1]All Undergrad '!AD26)*100</f>
        <v>-22.156766371434646</v>
      </c>
      <c r="E28" s="47">
        <f>(('[1]All Grad-Prof'!AH26-'[1]All Grad-Prof'!AC26)/'[1]All Grad-Prof'!AC26)*100</f>
        <v>-18.751693836488318</v>
      </c>
      <c r="F28" s="77">
        <f>(('[1]All PT'!AH26-'[1]All PT'!AC26)/'[1]All PT'!AC26)*100</f>
        <v>7.4171364618066962</v>
      </c>
      <c r="G28" s="56">
        <f>('[1]Undergrad FTF'!AB26-'[1]Undergrad FTF'!W26)</f>
        <v>-37351</v>
      </c>
      <c r="H28" s="57">
        <f>('[1]All Undergrad '!AI26-'[1]All Undergrad '!AD26)</f>
        <v>-157327</v>
      </c>
      <c r="I28" s="57">
        <f>('[1]All Grad-Prof'!AH26-'[1]All Grad-Prof'!AC26)</f>
        <v>-22833</v>
      </c>
      <c r="J28" s="56">
        <f>('[1]All PT'!AH26-'[1]All PT'!AC26)</f>
        <v>16038</v>
      </c>
    </row>
    <row r="29" spans="1:10" ht="14.25" x14ac:dyDescent="0.2">
      <c r="A29" s="22" t="s">
        <v>66</v>
      </c>
      <c r="B29" s="22"/>
      <c r="C29" s="47">
        <f>(('[1]Undergrad FTF'!AB27-'[1]Undergrad FTF'!W27)/'[1]Undergrad FTF'!W27)*100</f>
        <v>-9.3382873482910043</v>
      </c>
      <c r="D29" s="47">
        <f>(('[1]All Undergrad '!AI27-'[1]All Undergrad '!AD27)/'[1]All Undergrad '!AD27)*100</f>
        <v>-2.3886058229553697</v>
      </c>
      <c r="E29" s="47">
        <f>(('[1]All Grad-Prof'!AH27-'[1]All Grad-Prof'!AC27)/'[1]All Grad-Prof'!AC27)*100</f>
        <v>-1.5258895796056151</v>
      </c>
      <c r="F29" s="77">
        <f>(('[1]All PT'!AH27-'[1]All PT'!AC27)/'[1]All PT'!AC27)*100</f>
        <v>-11.803304886536409</v>
      </c>
      <c r="G29" s="56">
        <f>('[1]Undergrad FTF'!AB27-'[1]Undergrad FTF'!W27)</f>
        <v>-40364</v>
      </c>
      <c r="H29" s="57">
        <f>('[1]All Undergrad '!AI27-'[1]All Undergrad '!AD27)</f>
        <v>-59209</v>
      </c>
      <c r="I29" s="57">
        <f>('[1]All Grad-Prof'!AH27-'[1]All Grad-Prof'!AC27)</f>
        <v>-4136</v>
      </c>
      <c r="J29" s="56">
        <f>('[1]All PT'!AH27-'[1]All PT'!AC27)</f>
        <v>-158059</v>
      </c>
    </row>
    <row r="30" spans="1:10" ht="14.25" x14ac:dyDescent="0.2">
      <c r="A30" s="22" t="s">
        <v>67</v>
      </c>
      <c r="B30" s="22"/>
      <c r="C30" s="47">
        <f>(('[1]Undergrad FTF'!AB28-'[1]Undergrad FTF'!W28)/'[1]Undergrad FTF'!W28)*100</f>
        <v>-29.161873322329484</v>
      </c>
      <c r="D30" s="47">
        <f>(('[1]All Undergrad '!AI28-'[1]All Undergrad '!AD28)/'[1]All Undergrad '!AD28)*100</f>
        <v>-10.338368539566803</v>
      </c>
      <c r="E30" s="47">
        <f>(('[1]All Grad-Prof'!AH28-'[1]All Grad-Prof'!AC28)/'[1]All Grad-Prof'!AC28)*100</f>
        <v>-8.1257839096936024</v>
      </c>
      <c r="F30" s="77">
        <f>(('[1]All PT'!AH28-'[1]All PT'!AC28)/'[1]All PT'!AC28)*100</f>
        <v>2.4149362309498592</v>
      </c>
      <c r="G30" s="56">
        <f>('[1]Undergrad FTF'!AB28-'[1]Undergrad FTF'!W28)</f>
        <v>-17491</v>
      </c>
      <c r="H30" s="57">
        <f>('[1]All Undergrad '!AI28-'[1]All Undergrad '!AD28)</f>
        <v>-30853</v>
      </c>
      <c r="I30" s="57">
        <f>('[1]All Grad-Prof'!AH28-'[1]All Grad-Prof'!AC28)</f>
        <v>-4535</v>
      </c>
      <c r="J30" s="56">
        <f>('[1]All PT'!AH28-'[1]All PT'!AC28)</f>
        <v>3147</v>
      </c>
    </row>
    <row r="31" spans="1:10" x14ac:dyDescent="0.2">
      <c r="A31" s="23" t="s">
        <v>26</v>
      </c>
      <c r="B31" s="23"/>
      <c r="C31" s="45">
        <f>(('[1]Undergrad FTF'!AB29-'[1]Undergrad FTF'!W29)/'[1]Undergrad FTF'!W29)*100</f>
        <v>-7.620603497981933</v>
      </c>
      <c r="D31" s="45">
        <f>(('[1]All Undergrad '!AI29-'[1]All Undergrad '!AD29)/'[1]All Undergrad '!AD29)*100</f>
        <v>-0.11053286049831899</v>
      </c>
      <c r="E31" s="45">
        <f>(('[1]All Grad-Prof'!AH29-'[1]All Grad-Prof'!AC29)/'[1]All Grad-Prof'!AC29)*100</f>
        <v>-12.740434332988624</v>
      </c>
      <c r="F31" s="76">
        <f>(('[1]All PT'!AH29-'[1]All PT'!AC29)/'[1]All PT'!AC29)*100</f>
        <v>-7.075530199677539</v>
      </c>
      <c r="G31" s="54">
        <f>('[1]Undergrad FTF'!AB29-'[1]Undergrad FTF'!W29)</f>
        <v>-793</v>
      </c>
      <c r="H31" s="55">
        <f>('[1]All Undergrad '!AI29-'[1]All Undergrad '!AD29)</f>
        <v>-72</v>
      </c>
      <c r="I31" s="55">
        <f>('[1]All Grad-Prof'!AH29-'[1]All Grad-Prof'!AC29)</f>
        <v>-1232</v>
      </c>
      <c r="J31" s="54">
        <f>('[1]All PT'!AH29-'[1]All PT'!AC29)</f>
        <v>-2282</v>
      </c>
    </row>
    <row r="32" spans="1:10" x14ac:dyDescent="0.2">
      <c r="A32" s="23" t="s">
        <v>27</v>
      </c>
      <c r="B32" s="23"/>
      <c r="C32" s="45">
        <f>(('[1]Undergrad FTF'!AB30-'[1]Undergrad FTF'!W30)/'[1]Undergrad FTF'!W30)*100</f>
        <v>-7.5676079486030181</v>
      </c>
      <c r="D32" s="45">
        <f>(('[1]All Undergrad '!AI30-'[1]All Undergrad '!AD30)/'[1]All Undergrad '!AD30)*100</f>
        <v>42.562376339388955</v>
      </c>
      <c r="E32" s="45">
        <f>(('[1]All Grad-Prof'!AH30-'[1]All Grad-Prof'!AC30)/'[1]All Grad-Prof'!AC30)*100</f>
        <v>2.6593011305241521</v>
      </c>
      <c r="F32" s="76">
        <f>(('[1]All PT'!AH30-'[1]All PT'!AC30)/'[1]All PT'!AC30)*100</f>
        <v>118.17726782689049</v>
      </c>
      <c r="G32" s="54">
        <f>('[1]Undergrad FTF'!AB30-'[1]Undergrad FTF'!W30)</f>
        <v>-1013</v>
      </c>
      <c r="H32" s="55">
        <f>('[1]All Undergrad '!AI30-'[1]All Undergrad '!AD30)</f>
        <v>33128</v>
      </c>
      <c r="I32" s="55">
        <f>('[1]All Grad-Prof'!AH30-'[1]All Grad-Prof'!AC30)</f>
        <v>207</v>
      </c>
      <c r="J32" s="54">
        <f>('[1]All PT'!AH30-'[1]All PT'!AC30)</f>
        <v>30693</v>
      </c>
    </row>
    <row r="33" spans="1:10" x14ac:dyDescent="0.2">
      <c r="A33" s="23" t="s">
        <v>28</v>
      </c>
      <c r="B33" s="23"/>
      <c r="C33" s="45">
        <f>(('[1]Undergrad FTF'!AB31-'[1]Undergrad FTF'!W31)/'[1]Undergrad FTF'!W31)*100</f>
        <v>-5.1446258939054328</v>
      </c>
      <c r="D33" s="45">
        <f>(('[1]All Undergrad '!AI31-'[1]All Undergrad '!AD31)/'[1]All Undergrad '!AD31)*100</f>
        <v>-0.48776367744251353</v>
      </c>
      <c r="E33" s="45">
        <f>(('[1]All Grad-Prof'!AH31-'[1]All Grad-Prof'!AC31)/'[1]All Grad-Prof'!AC31)*100</f>
        <v>6.3397393417274124</v>
      </c>
      <c r="F33" s="76">
        <f>(('[1]All PT'!AH31-'[1]All PT'!AC31)/'[1]All PT'!AC31)*100</f>
        <v>1.3156013156013158</v>
      </c>
      <c r="G33" s="54">
        <f>('[1]Undergrad FTF'!AB31-'[1]Undergrad FTF'!W31)</f>
        <v>-482</v>
      </c>
      <c r="H33" s="55">
        <f>('[1]All Undergrad '!AI31-'[1]All Undergrad '!AD31)</f>
        <v>-231</v>
      </c>
      <c r="I33" s="55">
        <f>('[1]All Grad-Prof'!AH31-'[1]All Grad-Prof'!AC31)</f>
        <v>287</v>
      </c>
      <c r="J33" s="54">
        <f>('[1]All PT'!AH31-'[1]All PT'!AC31)</f>
        <v>184</v>
      </c>
    </row>
    <row r="34" spans="1:10" x14ac:dyDescent="0.2">
      <c r="A34" s="23" t="s">
        <v>29</v>
      </c>
      <c r="B34" s="23"/>
      <c r="C34" s="45">
        <f>(('[1]Undergrad FTF'!AB32-'[1]Undergrad FTF'!W32)/'[1]Undergrad FTF'!W32)*100</f>
        <v>-21.237103461575547</v>
      </c>
      <c r="D34" s="45">
        <f>(('[1]All Undergrad '!AI32-'[1]All Undergrad '!AD32)/'[1]All Undergrad '!AD32)*100</f>
        <v>-5.9237184011711497</v>
      </c>
      <c r="E34" s="45">
        <f>(('[1]All Grad-Prof'!AH32-'[1]All Grad-Prof'!AC32)/'[1]All Grad-Prof'!AC32)*100</f>
        <v>-7.956777996070727</v>
      </c>
      <c r="F34" s="76">
        <f>(('[1]All PT'!AH32-'[1]All PT'!AC32)/'[1]All PT'!AC32)*100</f>
        <v>-13.30170980583561</v>
      </c>
      <c r="G34" s="54">
        <f>('[1]Undergrad FTF'!AB32-'[1]Undergrad FTF'!W32)</f>
        <v>-4405</v>
      </c>
      <c r="H34" s="55">
        <f>('[1]All Undergrad '!AI32-'[1]All Undergrad '!AD32)</f>
        <v>-6798</v>
      </c>
      <c r="I34" s="55">
        <f>('[1]All Grad-Prof'!AH32-'[1]All Grad-Prof'!AC32)</f>
        <v>-972</v>
      </c>
      <c r="J34" s="54">
        <f>('[1]All PT'!AH32-'[1]All PT'!AC32)</f>
        <v>-8721</v>
      </c>
    </row>
    <row r="35" spans="1:10" x14ac:dyDescent="0.2">
      <c r="A35" s="22" t="s">
        <v>30</v>
      </c>
      <c r="B35" s="22"/>
      <c r="C35" s="47">
        <f>(('[1]Undergrad FTF'!AB33-'[1]Undergrad FTF'!W33)/'[1]Undergrad FTF'!W33)*100</f>
        <v>-19.752456888559244</v>
      </c>
      <c r="D35" s="47">
        <f>(('[1]All Undergrad '!AI33-'[1]All Undergrad '!AD33)/'[1]All Undergrad '!AD33)*100</f>
        <v>-4.4457462735142874</v>
      </c>
      <c r="E35" s="47">
        <f>(('[1]All Grad-Prof'!AH33-'[1]All Grad-Prof'!AC33)/'[1]All Grad-Prof'!AC33)*100</f>
        <v>-2.4784259578874699</v>
      </c>
      <c r="F35" s="77">
        <f>(('[1]All PT'!AH33-'[1]All PT'!AC33)/'[1]All PT'!AC33)*100</f>
        <v>-1.7313237042401717</v>
      </c>
      <c r="G35" s="56">
        <f>('[1]Undergrad FTF'!AB33-'[1]Undergrad FTF'!W33)</f>
        <v>-4261</v>
      </c>
      <c r="H35" s="57">
        <f>('[1]All Undergrad '!AI33-'[1]All Undergrad '!AD33)</f>
        <v>-6147</v>
      </c>
      <c r="I35" s="57">
        <f>('[1]All Grad-Prof'!AH33-'[1]All Grad-Prof'!AC33)</f>
        <v>-359</v>
      </c>
      <c r="J35" s="56">
        <f>('[1]All PT'!AH33-'[1]All PT'!AC33)</f>
        <v>-1267</v>
      </c>
    </row>
    <row r="36" spans="1:10" x14ac:dyDescent="0.2">
      <c r="A36" s="22" t="s">
        <v>31</v>
      </c>
      <c r="B36" s="22"/>
      <c r="C36" s="47">
        <f>(('[1]Undergrad FTF'!AB34-'[1]Undergrad FTF'!W34)/'[1]Undergrad FTF'!W34)*100</f>
        <v>-22.780184788850029</v>
      </c>
      <c r="D36" s="47">
        <f>(('[1]All Undergrad '!AI34-'[1]All Undergrad '!AD34)/'[1]All Undergrad '!AD34)*100</f>
        <v>-2.2788607085159862</v>
      </c>
      <c r="E36" s="47">
        <f>(('[1]All Grad-Prof'!AH34-'[1]All Grad-Prof'!AC34)/'[1]All Grad-Prof'!AC34)*100</f>
        <v>16.948918227690609</v>
      </c>
      <c r="F36" s="77">
        <f>(('[1]All PT'!AH34-'[1]All PT'!AC34)/'[1]All PT'!AC34)*100</f>
        <v>-1.3714040820699629</v>
      </c>
      <c r="G36" s="56">
        <f>('[1]Undergrad FTF'!AB34-'[1]Undergrad FTF'!W34)</f>
        <v>-8728</v>
      </c>
      <c r="H36" s="57">
        <f>('[1]All Undergrad '!AI34-'[1]All Undergrad '!AD34)</f>
        <v>-4923</v>
      </c>
      <c r="I36" s="57">
        <f>('[1]All Grad-Prof'!AH34-'[1]All Grad-Prof'!AC34)</f>
        <v>4904</v>
      </c>
      <c r="J36" s="56">
        <f>('[1]All PT'!AH34-'[1]All PT'!AC34)</f>
        <v>-1280</v>
      </c>
    </row>
    <row r="37" spans="1:10" ht="14.25" x14ac:dyDescent="0.2">
      <c r="A37" s="22" t="s">
        <v>68</v>
      </c>
      <c r="B37" s="22"/>
      <c r="C37" s="47">
        <f>(('[1]Undergrad FTF'!AB35-'[1]Undergrad FTF'!W35)/'[1]Undergrad FTF'!W35)*100</f>
        <v>-18.124285839852334</v>
      </c>
      <c r="D37" s="47">
        <f>(('[1]All Undergrad '!AI35-'[1]All Undergrad '!AD35)/'[1]All Undergrad '!AD35)*100</f>
        <v>-9.6884679939412965</v>
      </c>
      <c r="E37" s="47">
        <f>(('[1]All Grad-Prof'!AH35-'[1]All Grad-Prof'!AC35)/'[1]All Grad-Prof'!AC35)*100</f>
        <v>-19.52175268290511</v>
      </c>
      <c r="F37" s="77">
        <f>(('[1]All PT'!AH35-'[1]All PT'!AC35)/'[1]All PT'!AC35)*100</f>
        <v>-9.2577907325646187</v>
      </c>
      <c r="G37" s="56">
        <f>('[1]Undergrad FTF'!AB35-'[1]Undergrad FTF'!W35)</f>
        <v>-6186</v>
      </c>
      <c r="H37" s="57">
        <f>('[1]All Undergrad '!AI35-'[1]All Undergrad '!AD35)</f>
        <v>-21300</v>
      </c>
      <c r="I37" s="57">
        <f>('[1]All Grad-Prof'!AH35-'[1]All Grad-Prof'!AC35)</f>
        <v>-4384</v>
      </c>
      <c r="J37" s="56">
        <f>('[1]All PT'!AH35-'[1]All PT'!AC35)</f>
        <v>-8639</v>
      </c>
    </row>
    <row r="38" spans="1:10" x14ac:dyDescent="0.2">
      <c r="A38" s="22" t="s">
        <v>32</v>
      </c>
      <c r="B38" s="22"/>
      <c r="C38" s="47">
        <f>(('[1]Undergrad FTF'!AB36-'[1]Undergrad FTF'!W36)/'[1]Undergrad FTF'!W36)*100</f>
        <v>-3.0513650243835739</v>
      </c>
      <c r="D38" s="47">
        <f>(('[1]All Undergrad '!AI36-'[1]All Undergrad '!AD36)/'[1]All Undergrad '!AD36)*100</f>
        <v>-5.4498473778304088</v>
      </c>
      <c r="E38" s="47">
        <f>(('[1]All Grad-Prof'!AH36-'[1]All Grad-Prof'!AC36)/'[1]All Grad-Prof'!AC36)*100</f>
        <v>0.22680754549980639</v>
      </c>
      <c r="F38" s="77">
        <f>(('[1]All PT'!AH36-'[1]All PT'!AC36)/'[1]All PT'!AC36)*100</f>
        <v>-14.731185974663335</v>
      </c>
      <c r="G38" s="56">
        <f>('[1]Undergrad FTF'!AB36-'[1]Undergrad FTF'!W36)</f>
        <v>-1339</v>
      </c>
      <c r="H38" s="57">
        <f>('[1]All Undergrad '!AI36-'[1]All Undergrad '!AD36)</f>
        <v>-18961</v>
      </c>
      <c r="I38" s="57">
        <f>('[1]All Grad-Prof'!AH36-'[1]All Grad-Prof'!AC36)</f>
        <v>82</v>
      </c>
      <c r="J38" s="56">
        <f>('[1]All PT'!AH36-'[1]All PT'!AC36)</f>
        <v>-19931</v>
      </c>
    </row>
    <row r="39" spans="1:10" x14ac:dyDescent="0.2">
      <c r="A39" s="26" t="s">
        <v>33</v>
      </c>
      <c r="B39" s="26"/>
      <c r="C39" s="50">
        <f>(('[1]Undergrad FTF'!AB37-'[1]Undergrad FTF'!W37)/'[1]Undergrad FTF'!W37)*100</f>
        <v>-27.795773561622706</v>
      </c>
      <c r="D39" s="50">
        <f>(('[1]All Undergrad '!AI37-'[1]All Undergrad '!AD37)/'[1]All Undergrad '!AD37)*100</f>
        <v>-4.8690552232739099</v>
      </c>
      <c r="E39" s="50">
        <f>(('[1]All Grad-Prof'!AH37-'[1]All Grad-Prof'!AC37)/'[1]All Grad-Prof'!AC37)*100</f>
        <v>0.26031982149497956</v>
      </c>
      <c r="F39" s="78">
        <f>(('[1]All PT'!AH37-'[1]All PT'!AC37)/'[1]All PT'!AC37)*100</f>
        <v>-1.6640058946334273</v>
      </c>
      <c r="G39" s="105">
        <f>('[1]Undergrad FTF'!AB37-'[1]Undergrad FTF'!W37)</f>
        <v>-1802</v>
      </c>
      <c r="H39" s="106">
        <f>('[1]All Undergrad '!AI37-'[1]All Undergrad '!AD37)</f>
        <v>-1677</v>
      </c>
      <c r="I39" s="106">
        <f>('[1]All Grad-Prof'!AH37-'[1]All Grad-Prof'!AC37)</f>
        <v>7</v>
      </c>
      <c r="J39" s="105">
        <f>('[1]All PT'!AH37-'[1]All PT'!AC37)</f>
        <v>-271</v>
      </c>
    </row>
    <row r="40" spans="1:10" x14ac:dyDescent="0.2">
      <c r="A40" s="21" t="s">
        <v>34</v>
      </c>
      <c r="B40" s="21"/>
      <c r="C40" s="45">
        <f>(('[1]Undergrad FTF'!AB38-'[1]Undergrad FTF'!W38)/'[1]Undergrad FTF'!W38)*100</f>
        <v>-15.388527894205742</v>
      </c>
      <c r="D40" s="45">
        <f>(('[1]All Undergrad '!AI38-'[1]All Undergrad '!AD38)/'[1]All Undergrad '!AD38)*100</f>
        <v>-7.8236148973725621</v>
      </c>
      <c r="E40" s="45">
        <f>(('[1]All Grad-Prof'!AH38-'[1]All Grad-Prof'!AC38)/'[1]All Grad-Prof'!AC38)*100</f>
        <v>-10.274633736284585</v>
      </c>
      <c r="F40" s="76">
        <f>(('[1]All PT'!AH38-'[1]All PT'!AC38)/'[1]All PT'!AC38)*100</f>
        <v>-3.7100546205744012</v>
      </c>
      <c r="G40" s="54">
        <f>('[1]Undergrad FTF'!AB38-'[1]Undergrad FTF'!W38)</f>
        <v>-113154</v>
      </c>
      <c r="H40" s="55">
        <f>('[1]All Undergrad '!AI38-'[1]All Undergrad '!AD38)</f>
        <v>-319619</v>
      </c>
      <c r="I40" s="55">
        <f>('[1]All Grad-Prof'!AH38-'[1]All Grad-Prof'!AC38)</f>
        <v>-74192</v>
      </c>
      <c r="J40" s="54">
        <f>('[1]All PT'!AH38-'[1]All PT'!AC38)</f>
        <v>-66423</v>
      </c>
    </row>
    <row r="41" spans="1:10" x14ac:dyDescent="0.2">
      <c r="A41" s="21" t="s">
        <v>23</v>
      </c>
      <c r="B41" s="21"/>
      <c r="C41" s="45"/>
      <c r="D41" s="45"/>
      <c r="E41" s="45"/>
      <c r="F41" s="76"/>
      <c r="G41" s="46">
        <f>(G40/G$6)*100</f>
        <v>32.082222852282392</v>
      </c>
      <c r="H41" s="45">
        <f>(H40/H$6)*100</f>
        <v>47.407852385825954</v>
      </c>
      <c r="I41" s="45">
        <f>(I40/I$6)*100</f>
        <v>90.214007782101163</v>
      </c>
      <c r="J41" s="46">
        <f>(J40/J$6)*100</f>
        <v>34.447475417997758</v>
      </c>
    </row>
    <row r="42" spans="1:10" ht="14.25" x14ac:dyDescent="0.2">
      <c r="A42" s="22" t="s">
        <v>69</v>
      </c>
      <c r="B42" s="22"/>
      <c r="C42" s="47">
        <f>(('[1]Undergrad FTF'!AB40-'[1]Undergrad FTF'!W40)/'[1]Undergrad FTF'!W40)*100</f>
        <v>-20.935786875260476</v>
      </c>
      <c r="D42" s="47">
        <f>(('[1]All Undergrad '!AI40-'[1]All Undergrad '!AD40)/'[1]All Undergrad '!AD40)*100</f>
        <v>-11.235989514303164</v>
      </c>
      <c r="E42" s="47">
        <f>(('[1]All Grad-Prof'!AH40-'[1]All Grad-Prof'!AC40)/'[1]All Grad-Prof'!AC40)*100</f>
        <v>-4.3641059585458599</v>
      </c>
      <c r="F42" s="77">
        <f>(('[1]All PT'!AH40-'[1]All PT'!AC40)/'[1]All PT'!AC40)*100</f>
        <v>-6.2258071550849952</v>
      </c>
      <c r="G42" s="56">
        <f>('[1]Undergrad FTF'!AB40-'[1]Undergrad FTF'!W40)</f>
        <v>-26122</v>
      </c>
      <c r="H42" s="57">
        <f>('[1]All Undergrad '!AI40-'[1]All Undergrad '!AD40)</f>
        <v>-84267</v>
      </c>
      <c r="I42" s="57">
        <f>('[1]All Grad-Prof'!AH40-'[1]All Grad-Prof'!AC40)</f>
        <v>-6725</v>
      </c>
      <c r="J42" s="56">
        <f>('[1]All PT'!AH40-'[1]All PT'!AC40)</f>
        <v>-22839</v>
      </c>
    </row>
    <row r="43" spans="1:10" x14ac:dyDescent="0.2">
      <c r="A43" s="22" t="s">
        <v>35</v>
      </c>
      <c r="B43" s="22"/>
      <c r="C43" s="47">
        <f>(('[1]Undergrad FTF'!AB41-'[1]Undergrad FTF'!W41)/'[1]Undergrad FTF'!W41)*100</f>
        <v>-14.004384686545601</v>
      </c>
      <c r="D43" s="47">
        <f>(('[1]All Undergrad '!AI41-'[1]All Undergrad '!AD41)/'[1]All Undergrad '!AD41)*100</f>
        <v>-1.7084091407631068</v>
      </c>
      <c r="E43" s="47">
        <f>(('[1]All Grad-Prof'!AH41-'[1]All Grad-Prof'!AC41)/'[1]All Grad-Prof'!AC41)*100</f>
        <v>1.6609833901660982</v>
      </c>
      <c r="F43" s="77">
        <f>(('[1]All PT'!AH41-'[1]All PT'!AC41)/'[1]All PT'!AC41)*100</f>
        <v>13.919303704573474</v>
      </c>
      <c r="G43" s="56">
        <f>('[1]Undergrad FTF'!AB41-'[1]Undergrad FTF'!W41)</f>
        <v>-11051</v>
      </c>
      <c r="H43" s="57">
        <f>('[1]All Undergrad '!AI41-'[1]All Undergrad '!AD41)</f>
        <v>-6620</v>
      </c>
      <c r="I43" s="57">
        <f>('[1]All Grad-Prof'!AH41-'[1]All Grad-Prof'!AC41)</f>
        <v>906</v>
      </c>
      <c r="J43" s="56">
        <f>('[1]All PT'!AH41-'[1]All PT'!AC41)</f>
        <v>18967</v>
      </c>
    </row>
    <row r="44" spans="1:10" x14ac:dyDescent="0.2">
      <c r="A44" s="22" t="s">
        <v>36</v>
      </c>
      <c r="B44" s="22"/>
      <c r="C44" s="47">
        <f>(('[1]Undergrad FTF'!AB42-'[1]Undergrad FTF'!W42)/'[1]Undergrad FTF'!W42)*100</f>
        <v>-18.778592404658689</v>
      </c>
      <c r="D44" s="47">
        <f>(('[1]All Undergrad '!AI42-'[1]All Undergrad '!AD42)/'[1]All Undergrad '!AD42)*100</f>
        <v>-23.241086774839552</v>
      </c>
      <c r="E44" s="47">
        <f>(('[1]All Grad-Prof'!AH42-'[1]All Grad-Prof'!AC42)/'[1]All Grad-Prof'!AC42)*100</f>
        <v>9.7106452246639172</v>
      </c>
      <c r="F44" s="77">
        <f>(('[1]All PT'!AH42-'[1]All PT'!AC42)/'[1]All PT'!AC42)*100</f>
        <v>-12.063387498170107</v>
      </c>
      <c r="G44" s="56">
        <f>('[1]Undergrad FTF'!AB42-'[1]Undergrad FTF'!W42)</f>
        <v>-9400</v>
      </c>
      <c r="H44" s="57">
        <f>('[1]All Undergrad '!AI42-'[1]All Undergrad '!AD42)</f>
        <v>-73694</v>
      </c>
      <c r="I44" s="57">
        <f>('[1]All Grad-Prof'!AH42-'[1]All Grad-Prof'!AC42)</f>
        <v>3460</v>
      </c>
      <c r="J44" s="56">
        <f>('[1]All PT'!AH42-'[1]All PT'!AC42)</f>
        <v>-16481</v>
      </c>
    </row>
    <row r="45" spans="1:10" x14ac:dyDescent="0.2">
      <c r="A45" s="22" t="s">
        <v>37</v>
      </c>
      <c r="B45" s="22"/>
      <c r="C45" s="47">
        <f>(('[1]Undergrad FTF'!AB43-'[1]Undergrad FTF'!W43)/'[1]Undergrad FTF'!W43)*100</f>
        <v>-2.980748695731763</v>
      </c>
      <c r="D45" s="47">
        <f>(('[1]All Undergrad '!AI43-'[1]All Undergrad '!AD43)/'[1]All Undergrad '!AD43)*100</f>
        <v>1.5575442700541307</v>
      </c>
      <c r="E45" s="47">
        <f>(('[1]All Grad-Prof'!AH43-'[1]All Grad-Prof'!AC43)/'[1]All Grad-Prof'!AC43)*100</f>
        <v>-0.95086576883232199</v>
      </c>
      <c r="F45" s="77">
        <f>(('[1]All PT'!AH43-'[1]All PT'!AC43)/'[1]All PT'!AC43)*100</f>
        <v>-0.40765832106038297</v>
      </c>
      <c r="G45" s="56">
        <f>('[1]Undergrad FTF'!AB43-'[1]Undergrad FTF'!W43)</f>
        <v>-977</v>
      </c>
      <c r="H45" s="57">
        <f>('[1]All Undergrad '!AI43-'[1]All Undergrad '!AD43)</f>
        <v>2863</v>
      </c>
      <c r="I45" s="57">
        <f>('[1]All Grad-Prof'!AH43-'[1]All Grad-Prof'!AC43)</f>
        <v>-257</v>
      </c>
      <c r="J45" s="56">
        <f>('[1]All PT'!AH43-'[1]All PT'!AC43)</f>
        <v>-346</v>
      </c>
    </row>
    <row r="46" spans="1:10" x14ac:dyDescent="0.2">
      <c r="A46" s="23" t="s">
        <v>38</v>
      </c>
      <c r="B46" s="23"/>
      <c r="C46" s="45">
        <f>(('[1]Undergrad FTF'!AB44-'[1]Undergrad FTF'!W44)/'[1]Undergrad FTF'!W44)*100</f>
        <v>-13.248781816236615</v>
      </c>
      <c r="D46" s="45">
        <f>(('[1]All Undergrad '!AI44-'[1]All Undergrad '!AD44)/'[1]All Undergrad '!AD44)*100</f>
        <v>-10.275094881990785</v>
      </c>
      <c r="E46" s="45">
        <f>(('[1]All Grad-Prof'!AH44-'[1]All Grad-Prof'!AC44)/'[1]All Grad-Prof'!AC44)*100</f>
        <v>-8.5901724529895098</v>
      </c>
      <c r="F46" s="76">
        <f>(('[1]All PT'!AH44-'[1]All PT'!AC44)/'[1]All PT'!AC44)*100</f>
        <v>-8.4747155680064044</v>
      </c>
      <c r="G46" s="54">
        <f>('[1]Undergrad FTF'!AB44-'[1]Undergrad FTF'!W44)</f>
        <v>-13622</v>
      </c>
      <c r="H46" s="55">
        <f>('[1]All Undergrad '!AI44-'[1]All Undergrad '!AD44)</f>
        <v>-61267</v>
      </c>
      <c r="I46" s="55">
        <f>('[1]All Grad-Prof'!AH44-'[1]All Grad-Prof'!AC44)</f>
        <v>-7935</v>
      </c>
      <c r="J46" s="54">
        <f>('[1]All PT'!AH44-'[1]All PT'!AC44)</f>
        <v>-23717</v>
      </c>
    </row>
    <row r="47" spans="1:10" ht="14.25" x14ac:dyDescent="0.2">
      <c r="A47" s="23" t="s">
        <v>70</v>
      </c>
      <c r="B47" s="23"/>
      <c r="C47" s="45">
        <f>(('[1]Undergrad FTF'!AB45-'[1]Undergrad FTF'!W45)/'[1]Undergrad FTF'!W45)*100</f>
        <v>-21.422187081027193</v>
      </c>
      <c r="D47" s="45">
        <f>(('[1]All Undergrad '!AI45-'[1]All Undergrad '!AD45)/'[1]All Undergrad '!AD45)*100</f>
        <v>-9.4096775945402875</v>
      </c>
      <c r="E47" s="45">
        <f>(('[1]All Grad-Prof'!AH45-'[1]All Grad-Prof'!AC45)/'[1]All Grad-Prof'!AC45)*100</f>
        <v>-58.210933484811598</v>
      </c>
      <c r="F47" s="76">
        <f>(('[1]All PT'!AH45-'[1]All PT'!AC45)/'[1]All PT'!AC45)*100</f>
        <v>-21.743157894736843</v>
      </c>
      <c r="G47" s="54">
        <f>('[1]Undergrad FTF'!AB45-'[1]Undergrad FTF'!W45)</f>
        <v>-12463</v>
      </c>
      <c r="H47" s="55">
        <f>('[1]All Undergrad '!AI45-'[1]All Undergrad '!AD45)</f>
        <v>-31188</v>
      </c>
      <c r="I47" s="55">
        <f>('[1]All Grad-Prof'!AH45-'[1]All Grad-Prof'!AC45)</f>
        <v>-64560</v>
      </c>
      <c r="J47" s="54">
        <f>('[1]All PT'!AH45-'[1]All PT'!AC45)</f>
        <v>-38730</v>
      </c>
    </row>
    <row r="48" spans="1:10" ht="14.25" x14ac:dyDescent="0.2">
      <c r="A48" s="23" t="s">
        <v>71</v>
      </c>
      <c r="B48" s="23"/>
      <c r="C48" s="45">
        <f>(('[1]Undergrad FTF'!AB46-'[1]Undergrad FTF'!W46)/'[1]Undergrad FTF'!W46)*100</f>
        <v>-9.6320585175142668</v>
      </c>
      <c r="D48" s="45">
        <f>(('[1]All Undergrad '!AI46-'[1]All Undergrad '!AD46)/'[1]All Undergrad '!AD46)*100</f>
        <v>-1.933745351850201</v>
      </c>
      <c r="E48" s="45">
        <f>(('[1]All Grad-Prof'!AH46-'[1]All Grad-Prof'!AC46)/'[1]All Grad-Prof'!AC46)*100</f>
        <v>0.56680890442650766</v>
      </c>
      <c r="F48" s="76">
        <f>(('[1]All PT'!AH46-'[1]All PT'!AC46)/'[1]All PT'!AC46)*100</f>
        <v>-2.0972487639154309</v>
      </c>
      <c r="G48" s="54">
        <f>('[1]Undergrad FTF'!AB46-'[1]Undergrad FTF'!W46)</f>
        <v>-6110</v>
      </c>
      <c r="H48" s="55">
        <f>('[1]All Undergrad '!AI46-'[1]All Undergrad '!AD46)</f>
        <v>-6724</v>
      </c>
      <c r="I48" s="55">
        <f>('[1]All Grad-Prof'!AH46-'[1]All Grad-Prof'!AC46)</f>
        <v>441</v>
      </c>
      <c r="J48" s="54">
        <f>('[1]All PT'!AH46-'[1]All PT'!AC46)</f>
        <v>-3457</v>
      </c>
    </row>
    <row r="49" spans="1:10" x14ac:dyDescent="0.2">
      <c r="A49" s="23" t="s">
        <v>39</v>
      </c>
      <c r="B49" s="23"/>
      <c r="C49" s="45">
        <f>(('[1]Undergrad FTF'!AB47-'[1]Undergrad FTF'!W47)/'[1]Undergrad FTF'!W47)*100</f>
        <v>-4.610591900311527</v>
      </c>
      <c r="D49" s="45">
        <f>(('[1]All Undergrad '!AI47-'[1]All Undergrad '!AD47)/'[1]All Undergrad '!AD47)*100</f>
        <v>-5.6709938284741437</v>
      </c>
      <c r="E49" s="45">
        <f>(('[1]All Grad-Prof'!AH47-'[1]All Grad-Prof'!AC47)/'[1]All Grad-Prof'!AC47)*100</f>
        <v>12.35793540272225</v>
      </c>
      <c r="F49" s="76">
        <f>(('[1]All PT'!AH47-'[1]All PT'!AC47)/'[1]All PT'!AC47)*100</f>
        <v>-8.5030611019967193</v>
      </c>
      <c r="G49" s="54">
        <f>('[1]Undergrad FTF'!AB47-'[1]Undergrad FTF'!W47)</f>
        <v>-888</v>
      </c>
      <c r="H49" s="55">
        <f>('[1]All Undergrad '!AI47-'[1]All Undergrad '!AD47)</f>
        <v>-6662</v>
      </c>
      <c r="I49" s="55">
        <f>('[1]All Grad-Prof'!AH47-'[1]All Grad-Prof'!AC47)</f>
        <v>2751</v>
      </c>
      <c r="J49" s="54">
        <f>('[1]All PT'!AH47-'[1]All PT'!AC47)</f>
        <v>-4250</v>
      </c>
    </row>
    <row r="50" spans="1:10" x14ac:dyDescent="0.2">
      <c r="A50" s="22" t="s">
        <v>40</v>
      </c>
      <c r="B50" s="22"/>
      <c r="C50" s="47">
        <f>(('[1]Undergrad FTF'!AB48-'[1]Undergrad FTF'!W48)/'[1]Undergrad FTF'!W48)*100</f>
        <v>-8.1698295271791572</v>
      </c>
      <c r="D50" s="47">
        <f>(('[1]All Undergrad '!AI48-'[1]All Undergrad '!AD48)/'[1]All Undergrad '!AD48)*100</f>
        <v>-4.324678515848964</v>
      </c>
      <c r="E50" s="47">
        <f>(('[1]All Grad-Prof'!AH48-'[1]All Grad-Prof'!AC48)/'[1]All Grad-Prof'!AC48)*100</f>
        <v>20.006554153694907</v>
      </c>
      <c r="F50" s="77">
        <f>(('[1]All PT'!AH48-'[1]All PT'!AC48)/'[1]All PT'!AC48)*100</f>
        <v>5.7677469135802468</v>
      </c>
      <c r="G50" s="56">
        <f>('[1]Undergrad FTF'!AB48-'[1]Undergrad FTF'!W48)</f>
        <v>-762</v>
      </c>
      <c r="H50" s="57">
        <f>('[1]All Undergrad '!AI48-'[1]All Undergrad '!AD48)</f>
        <v>-2112</v>
      </c>
      <c r="I50" s="57">
        <f>('[1]All Grad-Prof'!AH48-'[1]All Grad-Prof'!AC48)</f>
        <v>1221</v>
      </c>
      <c r="J50" s="56">
        <f>('[1]All PT'!AH48-'[1]All PT'!AC48)</f>
        <v>897</v>
      </c>
    </row>
    <row r="51" spans="1:10" x14ac:dyDescent="0.2">
      <c r="A51" s="22" t="s">
        <v>41</v>
      </c>
      <c r="B51" s="22"/>
      <c r="C51" s="47">
        <f>(('[1]Undergrad FTF'!AB49-'[1]Undergrad FTF'!W49)/'[1]Undergrad FTF'!W49)*100</f>
        <v>-16.679717457114027</v>
      </c>
      <c r="D51" s="47">
        <f>(('[1]All Undergrad '!AI49-'[1]All Undergrad '!AD49)/'[1]All Undergrad '!AD49)*100</f>
        <v>-5.765267703405506</v>
      </c>
      <c r="E51" s="47">
        <f>(('[1]All Grad-Prof'!AH49-'[1]All Grad-Prof'!AC49)/'[1]All Grad-Prof'!AC49)*100</f>
        <v>-1.7143599290012554</v>
      </c>
      <c r="F51" s="77">
        <f>(('[1]All PT'!AH49-'[1]All PT'!AC49)/'[1]All PT'!AC49)*100</f>
        <v>9.0786789532920658</v>
      </c>
      <c r="G51" s="56">
        <f>('[1]Undergrad FTF'!AB49-'[1]Undergrad FTF'!W49)</f>
        <v>-20662</v>
      </c>
      <c r="H51" s="57">
        <f>('[1]All Undergrad '!AI49-'[1]All Undergrad '!AD49)</f>
        <v>-36061</v>
      </c>
      <c r="I51" s="57">
        <f>('[1]All Grad-Prof'!AH49-'[1]All Grad-Prof'!AC49)</f>
        <v>-1584</v>
      </c>
      <c r="J51" s="56">
        <f>('[1]All PT'!AH49-'[1]All PT'!AC49)</f>
        <v>20650</v>
      </c>
    </row>
    <row r="52" spans="1:10" x14ac:dyDescent="0.2">
      <c r="A52" s="22" t="s">
        <v>42</v>
      </c>
      <c r="B52" s="22"/>
      <c r="C52" s="47">
        <f>(('[1]Undergrad FTF'!AB50-'[1]Undergrad FTF'!W50)/'[1]Undergrad FTF'!W50)*100</f>
        <v>-14.466693910911321</v>
      </c>
      <c r="D52" s="47">
        <f>(('[1]All Undergrad '!AI50-'[1]All Undergrad '!AD50)/'[1]All Undergrad '!AD50)*100</f>
        <v>-0.17752229595502769</v>
      </c>
      <c r="E52" s="47">
        <f>(('[1]All Grad-Prof'!AH50-'[1]All Grad-Prof'!AC50)/'[1]All Grad-Prof'!AC50)*100</f>
        <v>4.422718808193669</v>
      </c>
      <c r="F52" s="77">
        <f>(('[1]All PT'!AH50-'[1]All PT'!AC50)/'[1]All PT'!AC50)*100</f>
        <v>9.9372607401105917</v>
      </c>
      <c r="G52" s="56">
        <f>('[1]Undergrad FTF'!AB50-'[1]Undergrad FTF'!W50)</f>
        <v>-1416</v>
      </c>
      <c r="H52" s="57">
        <f>('[1]All Undergrad '!AI50-'[1]All Undergrad '!AD50)</f>
        <v>-84</v>
      </c>
      <c r="I52" s="57">
        <f>('[1]All Grad-Prof'!AH50-'[1]All Grad-Prof'!AC50)</f>
        <v>285</v>
      </c>
      <c r="J52" s="56">
        <f>('[1]All PT'!AH50-'[1]All PT'!AC50)</f>
        <v>1869</v>
      </c>
    </row>
    <row r="53" spans="1:10" x14ac:dyDescent="0.2">
      <c r="A53" s="22" t="s">
        <v>43</v>
      </c>
      <c r="B53" s="22"/>
      <c r="C53" s="50">
        <f>(('[1]Undergrad FTF'!AB51-'[1]Undergrad FTF'!W51)/'[1]Undergrad FTF'!W51)*100</f>
        <v>-15.584854631507774</v>
      </c>
      <c r="D53" s="50">
        <f>(('[1]All Undergrad '!AI51-'[1]All Undergrad '!AD51)/'[1]All Undergrad '!AD51)*100</f>
        <v>-4.1526020325276631</v>
      </c>
      <c r="E53" s="50">
        <f>(('[1]All Grad-Prof'!AH51-'[1]All Grad-Prof'!AC51)/'[1]All Grad-Prof'!AC51)*100</f>
        <v>-5.1649489387735894</v>
      </c>
      <c r="F53" s="78">
        <f>(('[1]All PT'!AH51-'[1]All PT'!AC51)/'[1]All PT'!AC51)*100</f>
        <v>0.77325483856208155</v>
      </c>
      <c r="G53" s="105">
        <f>('[1]Undergrad FTF'!AB51-'[1]Undergrad FTF'!W51)</f>
        <v>-9681</v>
      </c>
      <c r="H53" s="106">
        <f>('[1]All Undergrad '!AI51-'[1]All Undergrad '!AD51)</f>
        <v>-13803</v>
      </c>
      <c r="I53" s="106">
        <f>('[1]All Grad-Prof'!AH51-'[1]All Grad-Prof'!AC51)</f>
        <v>-2195</v>
      </c>
      <c r="J53" s="105">
        <f>('[1]All PT'!AH51-'[1]All PT'!AC51)</f>
        <v>1014</v>
      </c>
    </row>
    <row r="54" spans="1:10" x14ac:dyDescent="0.2">
      <c r="A54" s="27" t="s">
        <v>44</v>
      </c>
      <c r="B54" s="27"/>
      <c r="C54" s="45">
        <f>(('[1]Undergrad FTF'!AB52-'[1]Undergrad FTF'!W52)/'[1]Undergrad FTF'!W52)*100</f>
        <v>-6.2915813217869276</v>
      </c>
      <c r="D54" s="45">
        <f>(('[1]All Undergrad '!AI52-'[1]All Undergrad '!AD52)/'[1]All Undergrad '!AD52)*100</f>
        <v>-1.7629116676287475</v>
      </c>
      <c r="E54" s="45">
        <f>(('[1]All Grad-Prof'!AH52-'[1]All Grad-Prof'!AC52)/'[1]All Grad-Prof'!AC52)*100</f>
        <v>-0.21298249738605357</v>
      </c>
      <c r="F54" s="76">
        <f>(('[1]All PT'!AH52-'[1]All PT'!AC52)/'[1]All PT'!AC52)*100</f>
        <v>-2.821487267626186</v>
      </c>
      <c r="G54" s="54">
        <f>('[1]Undergrad FTF'!AB52-'[1]Undergrad FTF'!W52)</f>
        <v>-36399</v>
      </c>
      <c r="H54" s="55">
        <f>('[1]All Undergrad '!AI52-'[1]All Undergrad '!AD52)</f>
        <v>-50116</v>
      </c>
      <c r="I54" s="55">
        <f>('[1]All Grad-Prof'!AH52-'[1]All Grad-Prof'!AC52)</f>
        <v>-1377</v>
      </c>
      <c r="J54" s="54">
        <f>('[1]All PT'!AH52-'[1]All PT'!AC52)</f>
        <v>-30009</v>
      </c>
    </row>
    <row r="55" spans="1:10" x14ac:dyDescent="0.2">
      <c r="A55" s="23" t="s">
        <v>23</v>
      </c>
      <c r="B55" s="23"/>
      <c r="C55" s="45"/>
      <c r="D55" s="45"/>
      <c r="E55" s="45"/>
      <c r="F55" s="76"/>
      <c r="G55" s="46">
        <f>(G54/G$6)*100</f>
        <v>10.32010206974766</v>
      </c>
      <c r="H55" s="45">
        <f>(H54/H$6)*100</f>
        <v>7.4335128079621473</v>
      </c>
      <c r="I55" s="45">
        <f>(I54/I$6)*100</f>
        <v>1.6743677042801557</v>
      </c>
      <c r="J55" s="46">
        <f>(J54/J$6)*100</f>
        <v>15.562896734846285</v>
      </c>
    </row>
    <row r="56" spans="1:10" ht="14.25" x14ac:dyDescent="0.2">
      <c r="A56" s="22" t="s">
        <v>72</v>
      </c>
      <c r="B56" s="22"/>
      <c r="C56" s="47">
        <f>(('[1]Undergrad FTF'!AB54-'[1]Undergrad FTF'!W54)/'[1]Undergrad FTF'!W54)*100</f>
        <v>-0.48574312389603835</v>
      </c>
      <c r="D56" s="47">
        <f>(('[1]All Undergrad '!AI54-'[1]All Undergrad '!AD54)/'[1]All Undergrad '!AD54)*100</f>
        <v>3.6627557635748396</v>
      </c>
      <c r="E56" s="47">
        <f>(('[1]All Grad-Prof'!AH54-'[1]All Grad-Prof'!AC54)/'[1]All Grad-Prof'!AC54)*100</f>
        <v>1.4414161281258779</v>
      </c>
      <c r="F56" s="77">
        <f>(('[1]All PT'!AH54-'[1]All PT'!AC54)/'[1]All PT'!AC54)*100</f>
        <v>6.6055837336942789</v>
      </c>
      <c r="G56" s="56">
        <f>('[1]Undergrad FTF'!AB54-'[1]Undergrad FTF'!W54)</f>
        <v>-154</v>
      </c>
      <c r="H56" s="57">
        <f>('[1]All Undergrad '!AI54-'[1]All Undergrad '!AD54)</f>
        <v>5791</v>
      </c>
      <c r="I56" s="57">
        <f>('[1]All Grad-Prof'!AH54-'[1]All Grad-Prof'!AC54)</f>
        <v>513</v>
      </c>
      <c r="J56" s="56">
        <f>('[1]All PT'!AH54-'[1]All PT'!AC54)</f>
        <v>4441</v>
      </c>
    </row>
    <row r="57" spans="1:10" x14ac:dyDescent="0.2">
      <c r="A57" s="22" t="s">
        <v>45</v>
      </c>
      <c r="B57" s="22"/>
      <c r="C57" s="47">
        <f>(('[1]Undergrad FTF'!AB55-'[1]Undergrad FTF'!W55)/'[1]Undergrad FTF'!W55)*100</f>
        <v>-2.7820844099913868</v>
      </c>
      <c r="D57" s="47">
        <f>(('[1]All Undergrad '!AI55-'[1]All Undergrad '!AD55)/'[1]All Undergrad '!AD55)*100</f>
        <v>0.64898465304282005</v>
      </c>
      <c r="E57" s="47">
        <f>(('[1]All Grad-Prof'!AH55-'[1]All Grad-Prof'!AC55)/'[1]All Grad-Prof'!AC55)*100</f>
        <v>19.48020105430918</v>
      </c>
      <c r="F57" s="77">
        <f>(('[1]All PT'!AH55-'[1]All PT'!AC55)/'[1]All PT'!AC55)*100</f>
        <v>8.9263888341284545</v>
      </c>
      <c r="G57" s="56">
        <f>('[1]Undergrad FTF'!AB55-'[1]Undergrad FTF'!W55)</f>
        <v>-323</v>
      </c>
      <c r="H57" s="57">
        <f>('[1]All Undergrad '!AI55-'[1]All Undergrad '!AD55)</f>
        <v>403</v>
      </c>
      <c r="I57" s="57">
        <f>('[1]All Grad-Prof'!AH55-'[1]All Grad-Prof'!AC55)</f>
        <v>1589</v>
      </c>
      <c r="J57" s="56">
        <f>('[1]All PT'!AH55-'[1]All PT'!AC55)</f>
        <v>2264</v>
      </c>
    </row>
    <row r="58" spans="1:10" ht="14.25" x14ac:dyDescent="0.2">
      <c r="A58" s="22" t="s">
        <v>73</v>
      </c>
      <c r="B58" s="22"/>
      <c r="C58" s="47">
        <f>(('[1]Undergrad FTF'!AB56-'[1]Undergrad FTF'!W56)/'[1]Undergrad FTF'!W56)*100</f>
        <v>-4.7192777805954256</v>
      </c>
      <c r="D58" s="47">
        <f>(('[1]All Undergrad '!AI56-'[1]All Undergrad '!AD56)/'[1]All Undergrad '!AD56)*100</f>
        <v>1.5332834704562455</v>
      </c>
      <c r="E58" s="47">
        <f>(('[1]All Grad-Prof'!AH56-'[1]All Grad-Prof'!AC56)/'[1]All Grad-Prof'!AC56)*100</f>
        <v>3.525868593319653</v>
      </c>
      <c r="F58" s="77">
        <f>(('[1]All PT'!AH56-'[1]All PT'!AC56)/'[1]All PT'!AC56)*100</f>
        <v>1.8704859519921513</v>
      </c>
      <c r="G58" s="56">
        <f>('[1]Undergrad FTF'!AB56-'[1]Undergrad FTF'!W56)</f>
        <v>-3722</v>
      </c>
      <c r="H58" s="57">
        <f>('[1]All Undergrad '!AI56-'[1]All Undergrad '!AD56)</f>
        <v>5699</v>
      </c>
      <c r="I58" s="57">
        <f>('[1]All Grad-Prof'!AH56-'[1]All Grad-Prof'!AC56)</f>
        <v>4519</v>
      </c>
      <c r="J58" s="56">
        <f>('[1]All PT'!AH56-'[1]All PT'!AC56)</f>
        <v>2898</v>
      </c>
    </row>
    <row r="59" spans="1:10" x14ac:dyDescent="0.2">
      <c r="A59" s="22" t="s">
        <v>46</v>
      </c>
      <c r="B59" s="22"/>
      <c r="C59" s="47">
        <f>(('[1]Undergrad FTF'!AB57-'[1]Undergrad FTF'!W57)/'[1]Undergrad FTF'!W57)*100</f>
        <v>15.929739551786795</v>
      </c>
      <c r="D59" s="47">
        <f>(('[1]All Undergrad '!AI57-'[1]All Undergrad '!AD57)/'[1]All Undergrad '!AD57)*100</f>
        <v>37.207629819715272</v>
      </c>
      <c r="E59" s="47">
        <f>(('[1]All Grad-Prof'!AH57-'[1]All Grad-Prof'!AC57)/'[1]All Grad-Prof'!AC57)*100</f>
        <v>75.776302738994431</v>
      </c>
      <c r="F59" s="77">
        <f>(('[1]All PT'!AH57-'[1]All PT'!AC57)/'[1]All PT'!AC57)*100</f>
        <v>95.920832559003898</v>
      </c>
      <c r="G59" s="56">
        <f>('[1]Undergrad FTF'!AB57-'[1]Undergrad FTF'!W57)</f>
        <v>2104</v>
      </c>
      <c r="H59" s="57">
        <f>('[1]All Undergrad '!AI57-'[1]All Undergrad '!AD57)</f>
        <v>22764</v>
      </c>
      <c r="I59" s="57">
        <f>('[1]All Grad-Prof'!AH57-'[1]All Grad-Prof'!AC57)</f>
        <v>9932</v>
      </c>
      <c r="J59" s="56">
        <f>('[1]All PT'!AH57-'[1]All PT'!AC57)</f>
        <v>20646</v>
      </c>
    </row>
    <row r="60" spans="1:10" x14ac:dyDescent="0.2">
      <c r="A60" s="23" t="s">
        <v>47</v>
      </c>
      <c r="B60" s="23"/>
      <c r="C60" s="45">
        <f>(('[1]Undergrad FTF'!AB58-'[1]Undergrad FTF'!W58)/'[1]Undergrad FTF'!W58)*100</f>
        <v>-5.6255377974637115</v>
      </c>
      <c r="D60" s="45">
        <f>(('[1]All Undergrad '!AI58-'[1]All Undergrad '!AD58)/'[1]All Undergrad '!AD58)*100</f>
        <v>-0.38283856617332535</v>
      </c>
      <c r="E60" s="45">
        <f>(('[1]All Grad-Prof'!AH58-'[1]All Grad-Prof'!AC58)/'[1]All Grad-Prof'!AC58)*100</f>
        <v>-2.0438644760632025E-2</v>
      </c>
      <c r="F60" s="76">
        <f>(('[1]All PT'!AH58-'[1]All PT'!AC58)/'[1]All PT'!AC58)*100</f>
        <v>-0.16594444305287678</v>
      </c>
      <c r="G60" s="54">
        <f>('[1]Undergrad FTF'!AB58-'[1]Undergrad FTF'!W58)</f>
        <v>-3988</v>
      </c>
      <c r="H60" s="55">
        <f>('[1]All Undergrad '!AI58-'[1]All Undergrad '!AD58)</f>
        <v>-1432</v>
      </c>
      <c r="I60" s="55">
        <f>('[1]All Grad-Prof'!AH58-'[1]All Grad-Prof'!AC58)</f>
        <v>-13</v>
      </c>
      <c r="J60" s="54">
        <f>('[1]All PT'!AH58-'[1]All PT'!AC58)</f>
        <v>-265</v>
      </c>
    </row>
    <row r="61" spans="1:10" ht="14.25" x14ac:dyDescent="0.2">
      <c r="A61" s="23" t="s">
        <v>74</v>
      </c>
      <c r="B61" s="23"/>
      <c r="C61" s="45">
        <f>(('[1]Undergrad FTF'!AB59-'[1]Undergrad FTF'!W59)/'[1]Undergrad FTF'!W59)*100</f>
        <v>-6.3634878112790849</v>
      </c>
      <c r="D61" s="45">
        <f>(('[1]All Undergrad '!AI59-'[1]All Undergrad '!AD59)/'[1]All Undergrad '!AD59)*100</f>
        <v>-2.7995338704342303</v>
      </c>
      <c r="E61" s="45">
        <f>(('[1]All Grad-Prof'!AH59-'[1]All Grad-Prof'!AC59)/'[1]All Grad-Prof'!AC59)*100</f>
        <v>-5.0509219904531486</v>
      </c>
      <c r="F61" s="76">
        <f>(('[1]All PT'!AH59-'[1]All PT'!AC59)/'[1]All PT'!AC59)*100</f>
        <v>-9.1559756920999327</v>
      </c>
      <c r="G61" s="54">
        <f>('[1]Undergrad FTF'!AB59-'[1]Undergrad FTF'!W59)</f>
        <v>-12851</v>
      </c>
      <c r="H61" s="55">
        <f>('[1]All Undergrad '!AI59-'[1]All Undergrad '!AD59)</f>
        <v>-29453</v>
      </c>
      <c r="I61" s="55">
        <f>('[1]All Grad-Prof'!AH59-'[1]All Grad-Prof'!AC59)</f>
        <v>-12359</v>
      </c>
      <c r="J61" s="54">
        <f>('[1]All PT'!AH59-'[1]All PT'!AC59)</f>
        <v>-35256</v>
      </c>
    </row>
    <row r="62" spans="1:10" ht="14.25" x14ac:dyDescent="0.2">
      <c r="A62" s="23" t="s">
        <v>75</v>
      </c>
      <c r="B62" s="23"/>
      <c r="C62" s="45">
        <f>(('[1]Undergrad FTF'!AB60-'[1]Undergrad FTF'!W60)/'[1]Undergrad FTF'!W60)*100</f>
        <v>-11.264622280529135</v>
      </c>
      <c r="D62" s="45">
        <f>(('[1]All Undergrad '!AI60-'[1]All Undergrad '!AD60)/'[1]All Undergrad '!AD60)*100</f>
        <v>-8.0832259252439691</v>
      </c>
      <c r="E62" s="45">
        <f>(('[1]All Grad-Prof'!AH60-'[1]All Grad-Prof'!AC60)/'[1]All Grad-Prof'!AC60)*100</f>
        <v>-3.1170789024453329</v>
      </c>
      <c r="F62" s="76">
        <f>(('[1]All PT'!AH60-'[1]All PT'!AC60)/'[1]All PT'!AC60)*100</f>
        <v>-11.625849556502708</v>
      </c>
      <c r="G62" s="54">
        <f>('[1]Undergrad FTF'!AB60-'[1]Undergrad FTF'!W60)</f>
        <v>-16486</v>
      </c>
      <c r="H62" s="55">
        <f>('[1]All Undergrad '!AI60-'[1]All Undergrad '!AD60)</f>
        <v>-52680</v>
      </c>
      <c r="I62" s="55">
        <f>('[1]All Grad-Prof'!AH60-'[1]All Grad-Prof'!AC60)</f>
        <v>-4218</v>
      </c>
      <c r="J62" s="54">
        <f>('[1]All PT'!AH60-'[1]All PT'!AC60)</f>
        <v>-25231</v>
      </c>
    </row>
    <row r="63" spans="1:10" ht="14.25" x14ac:dyDescent="0.2">
      <c r="A63" s="23" t="s">
        <v>76</v>
      </c>
      <c r="B63" s="23"/>
      <c r="C63" s="45">
        <f>(('[1]Undergrad FTF'!AB61-'[1]Undergrad FTF'!W61)/'[1]Undergrad FTF'!W61)*100</f>
        <v>-2.9101194217473285</v>
      </c>
      <c r="D63" s="45">
        <f>(('[1]All Undergrad '!AI61-'[1]All Undergrad '!AD61)/'[1]All Undergrad '!AD61)*100</f>
        <v>-0.86412073348839724</v>
      </c>
      <c r="E63" s="45">
        <f>(('[1]All Grad-Prof'!AH61-'[1]All Grad-Prof'!AC61)/'[1]All Grad-Prof'!AC61)*100</f>
        <v>-8.4376150165623844</v>
      </c>
      <c r="F63" s="76">
        <f>(('[1]All PT'!AH61-'[1]All PT'!AC61)/'[1]All PT'!AC61)*100</f>
        <v>-0.75901328273244784</v>
      </c>
      <c r="G63" s="54">
        <f>('[1]Undergrad FTF'!AB61-'[1]Undergrad FTF'!W61)</f>
        <v>-463</v>
      </c>
      <c r="H63" s="55">
        <f>('[1]All Undergrad '!AI61-'[1]All Undergrad '!AD61)</f>
        <v>-639</v>
      </c>
      <c r="I63" s="55">
        <f>('[1]All Grad-Prof'!AH61-'[1]All Grad-Prof'!AC61)</f>
        <v>-917</v>
      </c>
      <c r="J63" s="54">
        <f>('[1]All PT'!AH61-'[1]All PT'!AC61)</f>
        <v>-164</v>
      </c>
    </row>
    <row r="64" spans="1:10" x14ac:dyDescent="0.2">
      <c r="A64" s="20" t="s">
        <v>48</v>
      </c>
      <c r="B64" s="20"/>
      <c r="C64" s="43">
        <f>(('[1]Undergrad FTF'!AB62-'[1]Undergrad FTF'!W62)/'[1]Undergrad FTF'!W62)*100</f>
        <v>-6.4155165982842224</v>
      </c>
      <c r="D64" s="43">
        <f>(('[1]All Undergrad '!AI62-'[1]All Undergrad '!AD62)/'[1]All Undergrad '!AD62)*100</f>
        <v>-1.4995783259540376</v>
      </c>
      <c r="E64" s="43">
        <f>(('[1]All Grad-Prof'!AH62-'[1]All Grad-Prof'!AC62)/'[1]All Grad-Prof'!AC62)*100</f>
        <v>-6.016213909827905</v>
      </c>
      <c r="F64" s="80">
        <f>(('[1]All PT'!AH62-'[1]All PT'!AC62)/'[1]All PT'!AC62)*100</f>
        <v>5.8997579126692363</v>
      </c>
      <c r="G64" s="103">
        <f>('[1]Undergrad FTF'!AB62-'[1]Undergrad FTF'!W62)</f>
        <v>-516</v>
      </c>
      <c r="H64" s="40">
        <f>('[1]All Undergrad '!AI62-'[1]All Undergrad '!AD62)</f>
        <v>-569</v>
      </c>
      <c r="I64" s="40">
        <f>('[1]All Grad-Prof'!AH62-'[1]All Grad-Prof'!AC62)</f>
        <v>-423</v>
      </c>
      <c r="J64" s="103">
        <f>('[1]All PT'!AH62-'[1]All PT'!AC62)</f>
        <v>658</v>
      </c>
    </row>
    <row r="65" spans="1:14" ht="14.25" x14ac:dyDescent="0.2">
      <c r="A65" s="28" t="s">
        <v>100</v>
      </c>
      <c r="B65" s="28"/>
      <c r="C65" s="47">
        <f>(('[1]Undergrad FTF'!AB63-'[1]Undergrad FTF'!W63)/'[1]Undergrad FTF'!W63)*100</f>
        <v>-36.595284997140496</v>
      </c>
      <c r="D65" s="47">
        <f>(('[1]All Undergrad '!AI63-'[1]All Undergrad '!AD63)/'[1]All Undergrad '!AD63)*100</f>
        <v>-42.382655930317426</v>
      </c>
      <c r="E65" s="47">
        <f>(('[1]All Grad-Prof'!AH63-'[1]All Grad-Prof'!AC63)/'[1]All Grad-Prof'!AC63)*100</f>
        <v>-21.398420351574959</v>
      </c>
      <c r="F65" s="77">
        <f>(('[1]All PT'!AH63-'[1]All PT'!AC63)/'[1]All PT'!AC63)*100</f>
        <v>-60.477080706635945</v>
      </c>
      <c r="G65" s="56">
        <f>('[1]Undergrad FTF'!AB63-'[1]Undergrad FTF'!W63)</f>
        <v>-5759</v>
      </c>
      <c r="H65" s="57">
        <f>('[1]All Undergrad '!AI63-'[1]All Undergrad '!AD63)</f>
        <v>-35423</v>
      </c>
      <c r="I65" s="57">
        <f>('[1]All Grad-Prof'!AH63-'[1]All Grad-Prof'!AC63)</f>
        <v>-11406</v>
      </c>
      <c r="J65" s="56">
        <f>('[1]All PT'!AH63-'[1]All PT'!AC63)</f>
        <v>-41731</v>
      </c>
    </row>
    <row r="66" spans="1:14" s="12" customFormat="1" ht="33.75" customHeight="1" x14ac:dyDescent="0.2">
      <c r="A66" s="113" t="s">
        <v>93</v>
      </c>
      <c r="B66" s="114"/>
      <c r="C66" s="114"/>
      <c r="D66" s="114"/>
      <c r="E66" s="114"/>
      <c r="F66" s="114"/>
      <c r="G66" s="115"/>
      <c r="H66" s="115"/>
      <c r="I66" s="115"/>
      <c r="J66" s="115"/>
    </row>
    <row r="67" spans="1:14" s="7" customFormat="1" ht="50.25" customHeight="1" x14ac:dyDescent="0.2">
      <c r="A67" s="119" t="s">
        <v>109</v>
      </c>
      <c r="B67" s="120"/>
      <c r="C67" s="120"/>
      <c r="D67" s="120"/>
      <c r="E67" s="120"/>
      <c r="F67" s="120"/>
      <c r="G67" s="118"/>
      <c r="H67" s="118"/>
      <c r="I67" s="118"/>
      <c r="J67" s="118"/>
    </row>
    <row r="68" spans="1:14" s="67" customFormat="1" ht="34.5" customHeight="1" x14ac:dyDescent="0.2">
      <c r="A68" s="119" t="s">
        <v>112</v>
      </c>
      <c r="B68" s="120"/>
      <c r="C68" s="120"/>
      <c r="D68" s="120"/>
      <c r="E68" s="120"/>
      <c r="F68" s="120"/>
      <c r="G68" s="118"/>
      <c r="H68" s="118"/>
      <c r="I68" s="118"/>
      <c r="J68" s="118"/>
      <c r="K68" s="119"/>
      <c r="L68" s="120"/>
      <c r="M68" s="120"/>
      <c r="N68" s="120"/>
    </row>
    <row r="69" spans="1:14" ht="18" customHeight="1" x14ac:dyDescent="0.2">
      <c r="A69" s="8" t="s">
        <v>11</v>
      </c>
      <c r="B69" s="116" t="s">
        <v>101</v>
      </c>
      <c r="C69" s="117"/>
      <c r="D69" s="117"/>
      <c r="E69" s="117"/>
      <c r="F69" s="117"/>
      <c r="G69" s="118"/>
      <c r="H69" s="118"/>
      <c r="I69" s="118"/>
      <c r="J69" s="118"/>
    </row>
    <row r="70" spans="1:14" x14ac:dyDescent="0.2">
      <c r="A70" s="3"/>
      <c r="C70" s="3"/>
      <c r="D70" s="3"/>
      <c r="E70" s="3"/>
      <c r="F70" s="3"/>
      <c r="G70" s="3"/>
      <c r="H70" s="3"/>
      <c r="I70" s="3"/>
      <c r="J70" s="82" t="s">
        <v>116</v>
      </c>
    </row>
    <row r="71" spans="1:14" x14ac:dyDescent="0.2">
      <c r="A71" s="62"/>
      <c r="B71" s="3"/>
      <c r="C71" s="3"/>
      <c r="D71" s="3"/>
      <c r="E71" s="3"/>
      <c r="F71" s="3"/>
      <c r="G71" s="3"/>
      <c r="H71" s="3"/>
      <c r="I71" s="3"/>
    </row>
  </sheetData>
  <mergeCells count="5">
    <mergeCell ref="A66:J66"/>
    <mergeCell ref="B69:J69"/>
    <mergeCell ref="A67:J67"/>
    <mergeCell ref="A68:J68"/>
    <mergeCell ref="K68:N68"/>
  </mergeCells>
  <pageMargins left="0.7" right="0.7" top="0.75" bottom="0.75" header="0.3" footer="0.3"/>
  <pageSetup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indexed="16"/>
  </sheetPr>
  <dimension ref="A1:W73"/>
  <sheetViews>
    <sheetView showGridLines="0" view="pageBreakPreview" zoomScaleNormal="80" zoomScaleSheetLayoutView="100" workbookViewId="0">
      <selection activeCell="A67" sqref="A67:N67"/>
    </sheetView>
  </sheetViews>
  <sheetFormatPr defaultColWidth="9.7109375" defaultRowHeight="12.75" x14ac:dyDescent="0.2"/>
  <cols>
    <col min="1" max="1" width="7.42578125" style="2" customWidth="1"/>
    <col min="2" max="2" width="12.140625" style="2" customWidth="1"/>
    <col min="3" max="3" width="8" style="2" customWidth="1"/>
    <col min="4" max="4" width="6.7109375" style="2" customWidth="1"/>
    <col min="5" max="5" width="7.28515625" style="2" customWidth="1"/>
    <col min="6" max="6" width="6.7109375" style="2" customWidth="1"/>
    <col min="7" max="7" width="8" style="2" customWidth="1"/>
    <col min="8" max="8" width="9.28515625" style="2" customWidth="1"/>
    <col min="9" max="9" width="10.140625" style="2" bestFit="1" customWidth="1"/>
    <col min="10" max="10" width="9.7109375" style="2" customWidth="1"/>
    <col min="11" max="11" width="10.42578125" style="2" customWidth="1"/>
    <col min="12" max="12" width="8.5703125" style="2" customWidth="1"/>
    <col min="13" max="13" width="9" style="2" bestFit="1" customWidth="1"/>
    <col min="14" max="14" width="9" style="2" customWidth="1"/>
    <col min="15" max="16" width="10.5703125" style="2" bestFit="1" customWidth="1"/>
    <col min="17" max="17" width="10.5703125" style="2" customWidth="1"/>
    <col min="18" max="19" width="11.5703125" style="2" customWidth="1"/>
    <col min="20" max="20" width="2.140625" style="2" customWidth="1"/>
    <col min="21" max="23" width="15" style="2" customWidth="1"/>
    <col min="24" max="26" width="9.7109375" style="2"/>
    <col min="27" max="27" width="9.85546875" style="2" bestFit="1" customWidth="1"/>
    <col min="28" max="16384" width="9.7109375" style="2"/>
  </cols>
  <sheetData>
    <row r="1" spans="1:23" x14ac:dyDescent="0.2">
      <c r="A1" s="83" t="s">
        <v>107</v>
      </c>
      <c r="B1" s="5"/>
      <c r="C1" s="3"/>
      <c r="D1" s="3"/>
      <c r="E1" s="3"/>
      <c r="F1" s="3"/>
      <c r="G1" s="3"/>
      <c r="H1" s="3"/>
      <c r="I1" s="3"/>
      <c r="J1" s="3"/>
      <c r="K1" s="3"/>
      <c r="L1" s="3"/>
      <c r="M1" s="3"/>
    </row>
    <row r="2" spans="1:23" ht="14.25" x14ac:dyDescent="0.2">
      <c r="A2" s="5" t="s">
        <v>113</v>
      </c>
      <c r="B2" s="5"/>
      <c r="C2" s="3"/>
      <c r="D2" s="3"/>
      <c r="E2" s="3"/>
      <c r="F2" s="3"/>
      <c r="G2" s="1"/>
      <c r="H2" s="1"/>
      <c r="I2" s="1"/>
      <c r="J2" s="1"/>
      <c r="K2" s="1"/>
      <c r="L2" s="1"/>
      <c r="M2" s="1"/>
    </row>
    <row r="3" spans="1:23" x14ac:dyDescent="0.2">
      <c r="A3" s="6"/>
      <c r="B3" s="6"/>
      <c r="C3" s="9"/>
      <c r="D3" s="9"/>
      <c r="E3" s="9"/>
      <c r="F3" s="9"/>
      <c r="G3" s="9"/>
      <c r="H3" s="9"/>
      <c r="I3" s="13"/>
      <c r="J3" s="13"/>
      <c r="K3" s="13"/>
      <c r="L3" s="13"/>
      <c r="M3" s="13"/>
      <c r="P3" s="14" t="s">
        <v>103</v>
      </c>
      <c r="Q3" s="81"/>
      <c r="R3" s="59"/>
      <c r="S3" s="60"/>
      <c r="U3" s="14" t="s">
        <v>104</v>
      </c>
      <c r="V3" s="59"/>
      <c r="W3" s="60"/>
    </row>
    <row r="4" spans="1:23" ht="12.75" customHeight="1" x14ac:dyDescent="0.2">
      <c r="A4" s="3"/>
      <c r="B4" s="3"/>
      <c r="C4" s="17" t="s">
        <v>114</v>
      </c>
      <c r="D4" s="17"/>
      <c r="E4" s="17"/>
      <c r="F4" s="93"/>
      <c r="G4" s="93"/>
      <c r="H4" s="17"/>
      <c r="I4" s="19" t="s">
        <v>115</v>
      </c>
      <c r="J4" s="17"/>
      <c r="K4" s="17"/>
      <c r="L4" s="93"/>
      <c r="M4" s="93"/>
      <c r="N4" s="17"/>
    </row>
    <row r="5" spans="1:23" s="11" customFormat="1" ht="18.75" customHeight="1" x14ac:dyDescent="0.2">
      <c r="A5" s="29"/>
      <c r="B5" s="29"/>
      <c r="C5" s="109" t="s">
        <v>12</v>
      </c>
      <c r="D5" s="110" t="s">
        <v>13</v>
      </c>
      <c r="E5" s="111" t="s">
        <v>14</v>
      </c>
      <c r="F5" s="110" t="s">
        <v>15</v>
      </c>
      <c r="G5" s="110" t="s">
        <v>17</v>
      </c>
      <c r="H5" s="110" t="s">
        <v>16</v>
      </c>
      <c r="I5" s="112" t="s">
        <v>12</v>
      </c>
      <c r="J5" s="110" t="s">
        <v>13</v>
      </c>
      <c r="K5" s="111" t="s">
        <v>14</v>
      </c>
      <c r="L5" s="110" t="s">
        <v>15</v>
      </c>
      <c r="M5" s="110" t="s">
        <v>17</v>
      </c>
      <c r="N5" s="110" t="s">
        <v>16</v>
      </c>
    </row>
    <row r="6" spans="1:23" x14ac:dyDescent="0.2">
      <c r="A6" s="20" t="s">
        <v>51</v>
      </c>
      <c r="B6" s="20"/>
      <c r="C6" s="35">
        <f>+'[2]TABLE 31'!E9</f>
        <v>-4.757161910524589</v>
      </c>
      <c r="D6" s="35">
        <f>+'[3]TABLE 32'!E9</f>
        <v>-2.2444716466844938</v>
      </c>
      <c r="E6" s="99">
        <f>+'[4]TABLE 35'!D8</f>
        <v>-10.446796402130467</v>
      </c>
      <c r="F6" s="35">
        <f>+'[5]Table 33'!D9</f>
        <v>-4.833729779191823</v>
      </c>
      <c r="G6" s="35">
        <f>+'[6]TABLE 34'!D9</f>
        <v>30.286277765165238</v>
      </c>
      <c r="H6" s="35">
        <f>(('[1]All Other Races'!AF4-'[1]All Other Races'!AA4)/'[1]All Other Races'!AA4)*100</f>
        <v>-3.4530342924214064</v>
      </c>
      <c r="I6" s="30">
        <f>('[2]All Women'!AH4-'[2]All Women'!AC4)</f>
        <v>-558203</v>
      </c>
      <c r="J6" s="20">
        <f>+'[3]All Men'!AH4-'[3]All Men'!AC4</f>
        <v>-198227</v>
      </c>
      <c r="K6" s="30">
        <f>+'[4]All White'!AF4-'[4]All White'!AA4</f>
        <v>-1212093</v>
      </c>
      <c r="L6" s="20">
        <f>+'[5]All Black'!AF4-'[5]All Black'!AA4</f>
        <v>-128470</v>
      </c>
      <c r="M6" s="90">
        <f>+'[6]All Hispanic'!AF4-'[6]All Hispanic'!AA4</f>
        <v>699040</v>
      </c>
      <c r="N6" s="20">
        <f>('[1]All Other Races'!AF4-'[1]All Other Races'!AA4)</f>
        <v>-47894</v>
      </c>
      <c r="O6" s="11"/>
      <c r="P6" s="11"/>
      <c r="Q6" s="11"/>
    </row>
    <row r="7" spans="1:23" x14ac:dyDescent="0.2">
      <c r="A7" s="21" t="s">
        <v>10</v>
      </c>
      <c r="B7" s="21"/>
      <c r="C7" s="33">
        <f>+'[2]TABLE 31'!E10</f>
        <v>0.16028104690689043</v>
      </c>
      <c r="D7" s="100">
        <f>+'[3]TABLE 32'!E10</f>
        <v>1.2223470436819823</v>
      </c>
      <c r="E7" s="86">
        <f>+'[4]TABLE 35'!D9</f>
        <v>-8.3211960303238275</v>
      </c>
      <c r="F7" s="33">
        <f>+'[5]Table 33'!D10</f>
        <v>-0.61833545410584967</v>
      </c>
      <c r="G7" s="33">
        <f>+'[6]TABLE 34'!D10</f>
        <v>28.888441871933967</v>
      </c>
      <c r="H7" s="33">
        <f>(('[1]All Other Races'!AF5-'[1]All Other Races'!AA5)/'[1]All Other Races'!AA5)*100</f>
        <v>3.0517951834032284</v>
      </c>
      <c r="I7" s="31">
        <f>('[2]All Women'!AH5-'[2]All Women'!AC5)</f>
        <v>6266</v>
      </c>
      <c r="J7" s="21">
        <f>+'[3]All Men'!AH5-'[3]All Men'!AC5</f>
        <v>34884</v>
      </c>
      <c r="K7" s="31">
        <f>+'[4]All White'!AF5-'[4]All White'!AA5</f>
        <v>-315485</v>
      </c>
      <c r="L7" s="21">
        <f>+'[5]All Black'!AF5-'[5]All Black'!AA5</f>
        <v>-8465</v>
      </c>
      <c r="M7" s="89">
        <f>+'[6]All Hispanic'!AF5-'[6]All Hispanic'!AA5</f>
        <v>222597</v>
      </c>
      <c r="N7" s="21">
        <f>('[1]All Other Races'!AF5-'[1]All Other Races'!AA5)</f>
        <v>9191</v>
      </c>
      <c r="O7" s="11"/>
      <c r="P7" s="11"/>
      <c r="Q7" s="11"/>
    </row>
    <row r="8" spans="1:23" x14ac:dyDescent="0.2">
      <c r="A8" s="21" t="s">
        <v>23</v>
      </c>
      <c r="B8" s="21"/>
      <c r="C8" s="33"/>
      <c r="D8" s="33"/>
      <c r="E8" s="34"/>
      <c r="F8" s="33"/>
      <c r="G8" s="33"/>
      <c r="H8" s="33"/>
      <c r="I8" s="34">
        <f>(I7/I$6)*100</f>
        <v>-1.1225306922392033</v>
      </c>
      <c r="J8" s="33">
        <f t="shared" ref="J8:N8" si="0">(J7/J$6)*100</f>
        <v>-17.598006326080707</v>
      </c>
      <c r="K8" s="34">
        <f t="shared" si="0"/>
        <v>26.028118304453535</v>
      </c>
      <c r="L8" s="33">
        <f t="shared" si="0"/>
        <v>6.589086946368802</v>
      </c>
      <c r="M8" s="33">
        <f t="shared" si="0"/>
        <v>31.843242160677498</v>
      </c>
      <c r="N8" s="33">
        <f t="shared" si="0"/>
        <v>-19.190295235311314</v>
      </c>
      <c r="O8" s="11"/>
      <c r="P8" s="11"/>
      <c r="Q8" s="11"/>
    </row>
    <row r="9" spans="1:23" ht="14.25" x14ac:dyDescent="0.2">
      <c r="A9" s="22" t="s">
        <v>77</v>
      </c>
      <c r="B9" s="22"/>
      <c r="C9" s="36">
        <f>+'[2]TABLE 31'!E12</f>
        <v>-4.2297187162712833</v>
      </c>
      <c r="D9" s="36">
        <f>+'[3]TABLE 32'!E12</f>
        <v>-0.18803288672350793</v>
      </c>
      <c r="E9" s="37">
        <f>+'[4]TABLE 35'!D11</f>
        <v>-3.1517484965157347</v>
      </c>
      <c r="F9" s="36">
        <f>+'[5]Table 33'!D12</f>
        <v>-7.805261874681384</v>
      </c>
      <c r="G9" s="36">
        <f>+'[6]TABLE 34'!D12</f>
        <v>45.738354806739345</v>
      </c>
      <c r="H9" s="36">
        <f>(('[1]All Other Races'!AF7-'[1]All Other Races'!AA7)/'[1]All Other Races'!AA7)*100</f>
        <v>3.8118410381184105</v>
      </c>
      <c r="I9" s="32">
        <f>('[2]All Women'!AH7-'[2]All Women'!AC7)</f>
        <v>-7681</v>
      </c>
      <c r="J9" s="22">
        <f>+'[3]All Men'!AH7-'[3]All Men'!AC7</f>
        <v>-247</v>
      </c>
      <c r="K9" s="32">
        <f>+'[4]All White'!AF7-'[4]All White'!AA7</f>
        <v>-5943</v>
      </c>
      <c r="L9" s="22">
        <f>+'[5]All Black'!AF7-'[5]All Black'!AA7</f>
        <v>-7043</v>
      </c>
      <c r="M9" s="22">
        <f>+'[6]All Hispanic'!AF7-'[6]All Hispanic'!AA7</f>
        <v>2769</v>
      </c>
      <c r="N9" s="22">
        <f>('[1]All Other Races'!AF7-'[1]All Other Races'!AA7)</f>
        <v>282</v>
      </c>
      <c r="O9" s="11"/>
      <c r="P9" s="11"/>
      <c r="Q9" s="11"/>
    </row>
    <row r="10" spans="1:23" x14ac:dyDescent="0.2">
      <c r="A10" s="22" t="s">
        <v>0</v>
      </c>
      <c r="B10" s="22"/>
      <c r="C10" s="36">
        <f>+'[2]TABLE 31'!E13</f>
        <v>-1.5798811849607273</v>
      </c>
      <c r="D10" s="36">
        <f>+'[3]TABLE 32'!E13</f>
        <v>2.4768518518518521</v>
      </c>
      <c r="E10" s="37">
        <f>+'[4]TABLE 35'!D12</f>
        <v>-1.8655765013853711</v>
      </c>
      <c r="F10" s="36">
        <f>+'[5]Table 33'!D13</f>
        <v>-6.8637803590285111</v>
      </c>
      <c r="G10" s="36">
        <f>+'[6]TABLE 34'!D13</f>
        <v>83.806818181818173</v>
      </c>
      <c r="H10" s="36">
        <f>(('[1]All Other Races'!AF8-'[1]All Other Races'!AA8)/'[1]All Other Races'!AA8)*100</f>
        <v>-8.6051502145922747</v>
      </c>
      <c r="I10" s="32">
        <f>('[2]All Women'!AH8-'[2]All Women'!AC8)</f>
        <v>-1585</v>
      </c>
      <c r="J10" s="22">
        <f>+'[3]All Men'!AH8-'[3]All Men'!AC8</f>
        <v>1712</v>
      </c>
      <c r="K10" s="32">
        <f>+'[4]All White'!AF8-'[4]All White'!AA8</f>
        <v>-2195</v>
      </c>
      <c r="L10" s="22">
        <f>+'[5]All Black'!AF8-'[5]All Black'!AA8</f>
        <v>-2145</v>
      </c>
      <c r="M10" s="22">
        <f>+'[6]All Hispanic'!AF8-'[6]All Hispanic'!AA8</f>
        <v>4130</v>
      </c>
      <c r="N10" s="22">
        <f>('[1]All Other Races'!AF8-'[1]All Other Races'!AA8)</f>
        <v>-401</v>
      </c>
    </row>
    <row r="11" spans="1:23" x14ac:dyDescent="0.2">
      <c r="A11" s="22" t="s">
        <v>9</v>
      </c>
      <c r="B11" s="22"/>
      <c r="C11" s="36">
        <f>+'[2]TABLE 31'!E14</f>
        <v>9.2017839264585408</v>
      </c>
      <c r="D11" s="36">
        <f>+'[3]TABLE 32'!E14</f>
        <v>9.4673493218359823</v>
      </c>
      <c r="E11" s="37">
        <f>+'[4]TABLE 35'!D13</f>
        <v>0.51923602465612007</v>
      </c>
      <c r="F11" s="36">
        <f>+'[5]Table 33'!D14</f>
        <v>25.064360004119042</v>
      </c>
      <c r="G11" s="36">
        <f>+'[6]TABLE 34'!D14</f>
        <v>47.123057538849224</v>
      </c>
      <c r="H11" s="36">
        <f>(('[1]All Other Races'!AF9-'[1]All Other Races'!AA9)/'[1]All Other Races'!AA9)*100</f>
        <v>3.1564501372369622</v>
      </c>
      <c r="I11" s="32">
        <f>('[2]All Women'!AH9-'[2]All Women'!AC9)</f>
        <v>3033</v>
      </c>
      <c r="J11" s="22">
        <f>+'[3]All Men'!AH9-'[3]All Men'!AC9</f>
        <v>2108</v>
      </c>
      <c r="K11" s="32">
        <f>+'[4]All White'!AF9-'[4]All White'!AA9</f>
        <v>171</v>
      </c>
      <c r="L11" s="22">
        <f>+'[5]All Black'!AF9-'[5]All Black'!AA9</f>
        <v>2434</v>
      </c>
      <c r="M11" s="22">
        <f>+'[6]All Hispanic'!AF9-'[6]All Hispanic'!AA9</f>
        <v>1122</v>
      </c>
      <c r="N11" s="22">
        <f>('[1]All Other Races'!AF9-'[1]All Other Races'!AA9)</f>
        <v>69</v>
      </c>
    </row>
    <row r="12" spans="1:23" ht="13.5" customHeight="1" x14ac:dyDescent="0.2">
      <c r="A12" s="22" t="s">
        <v>78</v>
      </c>
      <c r="B12" s="22"/>
      <c r="C12" s="36">
        <f>+'[2]TABLE 31'!E15</f>
        <v>2.0612222541512604</v>
      </c>
      <c r="D12" s="36">
        <f>+'[3]TABLE 32'!E15</f>
        <v>1.5312602133367259</v>
      </c>
      <c r="E12" s="37">
        <f>+'[4]TABLE 35'!D14</f>
        <v>-10.737610520841073</v>
      </c>
      <c r="F12" s="36">
        <f>+'[5]Table 33'!D15</f>
        <v>1.3334817791227866</v>
      </c>
      <c r="G12" s="36">
        <f>+'[6]TABLE 34'!D15</f>
        <v>20.137515436827396</v>
      </c>
      <c r="H12" s="36">
        <f>(('[1]All Other Races'!AF10-'[1]All Other Races'!AA10)/'[1]All Other Races'!AA10)*100</f>
        <v>-6.2444884047953853</v>
      </c>
      <c r="I12" s="32">
        <f>('[2]All Women'!AH10-'[2]All Women'!AC10)</f>
        <v>12983</v>
      </c>
      <c r="J12" s="22">
        <f>+'[3]All Men'!AH10-'[3]All Men'!AC10</f>
        <v>6981</v>
      </c>
      <c r="K12" s="32">
        <f>+'[4]All White'!AF10-'[4]All White'!AA10</f>
        <v>-57807</v>
      </c>
      <c r="L12" s="22">
        <f>+'[5]All Black'!AF10-'[5]All Black'!AA10</f>
        <v>2635</v>
      </c>
      <c r="M12" s="22">
        <f>+'[6]All Hispanic'!AF10-'[6]All Hispanic'!AA10</f>
        <v>43375</v>
      </c>
      <c r="N12" s="22">
        <f>('[1]All Other Races'!AF10-'[1]All Other Races'!AA10)</f>
        <v>-2620</v>
      </c>
    </row>
    <row r="13" spans="1:23" ht="14.25" x14ac:dyDescent="0.2">
      <c r="A13" s="23" t="s">
        <v>79</v>
      </c>
      <c r="B13" s="23"/>
      <c r="C13" s="33">
        <f>+'[2]TABLE 31'!E16</f>
        <v>-4.2747694208629827</v>
      </c>
      <c r="D13" s="33">
        <f>+'[3]TABLE 32'!E16</f>
        <v>-0.16961315154282733</v>
      </c>
      <c r="E13" s="34">
        <f>+'[4]TABLE 35'!D15</f>
        <v>-7.6414965458929176</v>
      </c>
      <c r="F13" s="33">
        <f>+'[5]Table 33'!D16</f>
        <v>-2.1831115108978039</v>
      </c>
      <c r="G13" s="33">
        <f>+'[6]TABLE 34'!D16</f>
        <v>77.014736357356668</v>
      </c>
      <c r="H13" s="33">
        <f>(('[1]All Other Races'!AF11-'[1]All Other Races'!AA11)/'[1]All Other Races'!AA11)*100</f>
        <v>17.472067681272701</v>
      </c>
      <c r="I13" s="31">
        <f>('[2]All Women'!AH11-'[2]All Women'!AC11)</f>
        <v>-13631</v>
      </c>
      <c r="J13" s="21">
        <f>+'[3]All Men'!AH11-'[3]All Men'!AC11</f>
        <v>-364</v>
      </c>
      <c r="K13" s="31">
        <f>+'[4]All White'!AF11-'[4]All White'!AA11</f>
        <v>-20696</v>
      </c>
      <c r="L13" s="21">
        <f>+'[5]All Black'!AF11-'[5]All Black'!AA11</f>
        <v>-3689</v>
      </c>
      <c r="M13" s="21">
        <f>+'[6]All Hispanic'!AF11-'[6]All Hispanic'!AA11</f>
        <v>13379</v>
      </c>
      <c r="N13" s="21">
        <f>('[1]All Other Races'!AF11-'[1]All Other Races'!AA11)</f>
        <v>3800</v>
      </c>
    </row>
    <row r="14" spans="1:23" ht="14.25" x14ac:dyDescent="0.2">
      <c r="A14" s="23" t="s">
        <v>54</v>
      </c>
      <c r="B14" s="23"/>
      <c r="C14" s="33">
        <f>+'[2]TABLE 31'!E17</f>
        <v>-7.0292679908421514</v>
      </c>
      <c r="D14" s="33">
        <f>+'[3]TABLE 32'!E17</f>
        <v>-5.7240075614366734</v>
      </c>
      <c r="E14" s="34">
        <f>+'[4]TABLE 35'!D16</f>
        <v>-9.8499099107036656</v>
      </c>
      <c r="F14" s="33">
        <f>+'[5]Table 33'!D17</f>
        <v>-10.792790152403283</v>
      </c>
      <c r="G14" s="33">
        <f>+'[6]TABLE 34'!D17</f>
        <v>73.621278672523189</v>
      </c>
      <c r="H14" s="33">
        <f>(('[1]All Other Races'!AF12-'[1]All Other Races'!AA12)/'[1]All Other Races'!AA12)*100</f>
        <v>4.9664429530201346</v>
      </c>
      <c r="I14" s="31">
        <f>('[2]All Women'!AH12-'[2]All Women'!AC12)</f>
        <v>-11360</v>
      </c>
      <c r="J14" s="21">
        <f>+'[3]All Men'!AH12-'[3]All Men'!AC12</f>
        <v>-6813</v>
      </c>
      <c r="K14" s="31">
        <f>+'[4]All White'!AF12-'[4]All White'!AA12</f>
        <v>-22359</v>
      </c>
      <c r="L14" s="21">
        <f>+'[5]All Black'!AF12-'[5]All Black'!AA12</f>
        <v>-2946</v>
      </c>
      <c r="M14" s="21">
        <f>+'[6]All Hispanic'!AF12-'[6]All Hispanic'!AA12</f>
        <v>3017</v>
      </c>
      <c r="N14" s="21">
        <f>('[1]All Other Races'!AF12-'[1]All Other Races'!AA12)</f>
        <v>222</v>
      </c>
    </row>
    <row r="15" spans="1:23" x14ac:dyDescent="0.2">
      <c r="A15" s="23" t="s">
        <v>58</v>
      </c>
      <c r="B15" s="23"/>
      <c r="C15" s="33">
        <f>+'[2]TABLE 31'!E18</f>
        <v>-2.7555929195273459</v>
      </c>
      <c r="D15" s="33">
        <f>+'[3]TABLE 32'!E18</f>
        <v>-2.402174230690552</v>
      </c>
      <c r="E15" s="34">
        <f>+'[4]TABLE 35'!D17</f>
        <v>-8.0415496287231978</v>
      </c>
      <c r="F15" s="33">
        <f>+'[5]Table 33'!D18</f>
        <v>-3.129774034565671</v>
      </c>
      <c r="G15" s="33">
        <f>+'[6]TABLE 34'!D18</f>
        <v>58.762886597938149</v>
      </c>
      <c r="H15" s="33">
        <f>(('[1]All Other Races'!AF13-'[1]All Other Races'!AA13)/'[1]All Other Races'!AA13)*100</f>
        <v>1.4032191498142799</v>
      </c>
      <c r="I15" s="31">
        <f>('[2]All Women'!AH13-'[2]All Women'!AC13)</f>
        <v>-4130</v>
      </c>
      <c r="J15" s="21">
        <f>+'[3]All Men'!AH13-'[3]All Men'!AC13</f>
        <v>-2466</v>
      </c>
      <c r="K15" s="31">
        <f>+'[4]All White'!AF13-'[4]All White'!AA13</f>
        <v>-11566</v>
      </c>
      <c r="L15" s="21">
        <f>+'[5]All Black'!AF13-'[5]All Black'!AA13</f>
        <v>-2356</v>
      </c>
      <c r="M15" s="21">
        <f>+'[6]All Hispanic'!AF13-'[6]All Hispanic'!AA13</f>
        <v>3990</v>
      </c>
      <c r="N15" s="21">
        <f>('[1]All Other Races'!AF13-'[1]All Other Races'!AA13)</f>
        <v>102</v>
      </c>
    </row>
    <row r="16" spans="1:23" x14ac:dyDescent="0.2">
      <c r="A16" s="23" t="s">
        <v>1</v>
      </c>
      <c r="B16" s="23"/>
      <c r="C16" s="33">
        <f>+'[2]TABLE 31'!E19</f>
        <v>-1.6187712445797937</v>
      </c>
      <c r="D16" s="33">
        <f>+'[3]TABLE 32'!E19</f>
        <v>5.8799366623160658</v>
      </c>
      <c r="E16" s="34">
        <f>+'[4]TABLE 35'!D18</f>
        <v>-6.5143009002425005</v>
      </c>
      <c r="F16" s="33">
        <f>+'[5]Table 33'!D19</f>
        <v>1.4762476838182892</v>
      </c>
      <c r="G16" s="33">
        <f>+'[6]TABLE 34'!D19</f>
        <v>81.014773714820507</v>
      </c>
      <c r="H16" s="33">
        <f>(('[1]All Other Races'!AF14-'[1]All Other Races'!AA14)/'[1]All Other Races'!AA14)*100</f>
        <v>5.4779071172513794</v>
      </c>
      <c r="I16" s="31">
        <f>('[2]All Women'!AH14-'[2]All Women'!AC14)</f>
        <v>-3386</v>
      </c>
      <c r="J16" s="21">
        <f>+'[3]All Men'!AH14-'[3]All Men'!AC14</f>
        <v>8875</v>
      </c>
      <c r="K16" s="31">
        <f>+'[4]All White'!AF14-'[4]All White'!AA14</f>
        <v>-11766</v>
      </c>
      <c r="L16" s="21">
        <f>+'[5]All Black'!AF14-'[5]All Black'!AA14</f>
        <v>1450</v>
      </c>
      <c r="M16" s="21">
        <f>+'[6]All Hispanic'!AF14-'[6]All Hispanic'!AA14</f>
        <v>12119</v>
      </c>
      <c r="N16" s="21">
        <f>('[1]All Other Races'!AF14-'[1]All Other Races'!AA14)</f>
        <v>1360</v>
      </c>
    </row>
    <row r="17" spans="1:14" x14ac:dyDescent="0.2">
      <c r="A17" s="22" t="s">
        <v>2</v>
      </c>
      <c r="B17" s="22"/>
      <c r="C17" s="36">
        <f>+'[2]TABLE 31'!E20</f>
        <v>-3.4065315315315314</v>
      </c>
      <c r="D17" s="36">
        <f>+'[3]TABLE 32'!E20</f>
        <v>1.3210987237349434</v>
      </c>
      <c r="E17" s="37">
        <f>+'[4]TABLE 35'!D19</f>
        <v>-1.7468824621915628</v>
      </c>
      <c r="F17" s="36">
        <f>+'[5]Table 33'!D20</f>
        <v>-6.4453637078684416</v>
      </c>
      <c r="G17" s="36">
        <f>+'[6]TABLE 34'!D20</f>
        <v>74.574409665019232</v>
      </c>
      <c r="H17" s="36">
        <f>(('[1]All Other Races'!AF15-'[1]All Other Races'!AA15)/'[1]All Other Races'!AA15)*100</f>
        <v>20.204168438962146</v>
      </c>
      <c r="I17" s="32">
        <f>('[2]All Women'!AH15-'[2]All Women'!AC15)</f>
        <v>-3630</v>
      </c>
      <c r="J17" s="22">
        <f>+'[3]All Men'!AH15-'[3]All Men'!AC15</f>
        <v>884</v>
      </c>
      <c r="K17" s="32">
        <f>+'[4]All White'!AF15-'[4]All White'!AA15</f>
        <v>-1646</v>
      </c>
      <c r="L17" s="22">
        <f>+'[5]All Black'!AF15-'[5]All Black'!AA15</f>
        <v>-4425</v>
      </c>
      <c r="M17" s="22">
        <f>+'[6]All Hispanic'!AF15-'[6]All Hispanic'!AA15</f>
        <v>1358</v>
      </c>
      <c r="N17" s="22">
        <f>('[1]All Other Races'!AF15-'[1]All Other Races'!AA15)</f>
        <v>475</v>
      </c>
    </row>
    <row r="18" spans="1:14" x14ac:dyDescent="0.2">
      <c r="A18" s="22" t="s">
        <v>3</v>
      </c>
      <c r="B18" s="22"/>
      <c r="C18" s="36">
        <f>+'[2]TABLE 31'!E21</f>
        <v>-0.80496165293380306</v>
      </c>
      <c r="D18" s="36">
        <f>+'[3]TABLE 32'!E21</f>
        <v>0.57424013291017917</v>
      </c>
      <c r="E18" s="37">
        <f>+'[4]TABLE 35'!D20</f>
        <v>-7.4207964475819077</v>
      </c>
      <c r="F18" s="36">
        <f>+'[5]Table 33'!D21</f>
        <v>-1.5367816855167733</v>
      </c>
      <c r="G18" s="36">
        <f>+'[6]TABLE 34'!D21</f>
        <v>70.744440540133525</v>
      </c>
      <c r="H18" s="36">
        <f>(('[1]All Other Races'!AF16-'[1]All Other Races'!AA16)/'[1]All Other Races'!AA16)*100</f>
        <v>10.829568214635055</v>
      </c>
      <c r="I18" s="32">
        <f>('[2]All Women'!AH16-'[2]All Women'!AC16)</f>
        <v>-2710</v>
      </c>
      <c r="J18" s="22">
        <f>+'[3]All Men'!AH16-'[3]All Men'!AC16</f>
        <v>1348</v>
      </c>
      <c r="K18" s="32">
        <f>+'[4]All White'!AF16-'[4]All White'!AA16</f>
        <v>-26070</v>
      </c>
      <c r="L18" s="22">
        <f>+'[5]All Black'!AF16-'[5]All Black'!AA16</f>
        <v>-2083</v>
      </c>
      <c r="M18" s="22">
        <f>+'[6]All Hispanic'!AF16-'[6]All Hispanic'!AA16</f>
        <v>14093</v>
      </c>
      <c r="N18" s="22">
        <f>('[1]All Other Races'!AF16-'[1]All Other Races'!AA16)</f>
        <v>2325</v>
      </c>
    </row>
    <row r="19" spans="1:14" x14ac:dyDescent="0.2">
      <c r="A19" s="22" t="s">
        <v>4</v>
      </c>
      <c r="B19" s="22"/>
      <c r="C19" s="36">
        <f>+'[2]TABLE 31'!E22</f>
        <v>-5.3594494938819608</v>
      </c>
      <c r="D19" s="36">
        <f>+'[3]TABLE 32'!E22</f>
        <v>-8.4025872016911851</v>
      </c>
      <c r="E19" s="37">
        <f>+'[4]TABLE 35'!D21</f>
        <v>-16.696994870577686</v>
      </c>
      <c r="F19" s="36">
        <f>+'[5]Table 33'!D22</f>
        <v>-11.988513998564249</v>
      </c>
      <c r="G19" s="36">
        <f>+'[6]TABLE 34'!D22</f>
        <v>42.599312452253628</v>
      </c>
      <c r="H19" s="36">
        <f>(('[1]All Other Races'!AF17-'[1]All Other Races'!AA17)/'[1]All Other Races'!AA17)*100</f>
        <v>-22.527265889432119</v>
      </c>
      <c r="I19" s="32">
        <f>('[2]All Women'!AH17-'[2]All Women'!AC17)</f>
        <v>-6846</v>
      </c>
      <c r="J19" s="22">
        <f>+'[3]All Men'!AH17-'[3]All Men'!AC17</f>
        <v>-8665</v>
      </c>
      <c r="K19" s="32">
        <f>+'[4]All White'!AF17-'[4]All White'!AA17</f>
        <v>-25325</v>
      </c>
      <c r="L19" s="22">
        <f>+'[5]All Black'!AF17-'[5]All Black'!AA17</f>
        <v>-2672</v>
      </c>
      <c r="M19" s="22">
        <f>+'[6]All Hispanic'!AF17-'[6]All Hispanic'!AA17</f>
        <v>4461</v>
      </c>
      <c r="N19" s="22">
        <f>('[1]All Other Races'!AF17-'[1]All Other Races'!AA17)</f>
        <v>-6589</v>
      </c>
    </row>
    <row r="20" spans="1:14" x14ac:dyDescent="0.2">
      <c r="A20" s="22" t="s">
        <v>5</v>
      </c>
      <c r="B20" s="22"/>
      <c r="C20" s="36">
        <f>+'[2]TABLE 31'!E23</f>
        <v>1.6065889110144811</v>
      </c>
      <c r="D20" s="36">
        <f>+'[3]TABLE 32'!E23</f>
        <v>5.6450391315324415</v>
      </c>
      <c r="E20" s="37">
        <f>+'[4]TABLE 35'!D22</f>
        <v>0.27484130026574488</v>
      </c>
      <c r="F20" s="36">
        <f>+'[5]Table 33'!D23</f>
        <v>0.58728108384150912</v>
      </c>
      <c r="G20" s="36">
        <f>+'[6]TABLE 34'!D23</f>
        <v>76.952980377637914</v>
      </c>
      <c r="H20" s="36">
        <f>(('[1]All Other Races'!AF18-'[1]All Other Races'!AA18)/'[1]All Other Races'!AA18)*100</f>
        <v>10.925771476230192</v>
      </c>
      <c r="I20" s="32">
        <f>('[2]All Women'!AH18-'[2]All Women'!AC18)</f>
        <v>2372</v>
      </c>
      <c r="J20" s="22">
        <f>+'[3]All Men'!AH18-'[3]All Men'!AC18</f>
        <v>5590</v>
      </c>
      <c r="K20" s="32">
        <f>+'[4]All White'!AF18-'[4]All White'!AA18</f>
        <v>423</v>
      </c>
      <c r="L20" s="22">
        <f>+'[5]All Black'!AF18-'[5]All Black'!AA18</f>
        <v>391</v>
      </c>
      <c r="M20" s="22">
        <f>+'[6]All Hispanic'!AF18-'[6]All Hispanic'!AA18</f>
        <v>4157</v>
      </c>
      <c r="N20" s="22">
        <f>('[1]All Other Races'!AF18-'[1]All Other Races'!AA18)</f>
        <v>524</v>
      </c>
    </row>
    <row r="21" spans="1:14" x14ac:dyDescent="0.2">
      <c r="A21" s="24" t="s">
        <v>6</v>
      </c>
      <c r="B21" s="24"/>
      <c r="C21" s="33">
        <f>+'[2]TABLE 31'!E24</f>
        <v>-6.2561753345908562</v>
      </c>
      <c r="D21" s="33">
        <f>+'[3]TABLE 32'!E24</f>
        <v>-4.7142140801340835</v>
      </c>
      <c r="E21" s="34">
        <f>+'[4]TABLE 35'!D23</f>
        <v>-9.5186979604862341</v>
      </c>
      <c r="F21" s="33">
        <f>+'[5]Table 33'!D24</f>
        <v>-9.0840619092627595</v>
      </c>
      <c r="G21" s="86">
        <f>+'[6]TABLE 34'!D24</f>
        <v>38.818048062775873</v>
      </c>
      <c r="H21" s="33">
        <f>(('[1]All Other Races'!AF19-'[1]All Other Races'!AA19)/'[1]All Other Races'!AA19)*100</f>
        <v>7.0130204976150576</v>
      </c>
      <c r="I21" s="31">
        <f>('[2]All Women'!AH19-'[2]All Women'!AC19)</f>
        <v>-12537</v>
      </c>
      <c r="J21" s="21">
        <f>+'[3]All Men'!AH19-'[3]All Men'!AC19</f>
        <v>-6863</v>
      </c>
      <c r="K21" s="31">
        <f>+'[4]All White'!AF19-'[4]All White'!AA19</f>
        <v>-22967</v>
      </c>
      <c r="L21" s="21">
        <f>+'[5]All Black'!AF19-'[5]All Black'!AA19</f>
        <v>-6151</v>
      </c>
      <c r="M21" s="21">
        <f>+'[6]All Hispanic'!AF19-'[6]All Hispanic'!AA19</f>
        <v>3166</v>
      </c>
      <c r="N21" s="21">
        <f>('[1]All Other Races'!AF19-'[1]All Other Races'!AA19)</f>
        <v>544</v>
      </c>
    </row>
    <row r="22" spans="1:14" x14ac:dyDescent="0.2">
      <c r="A22" s="24" t="s">
        <v>7</v>
      </c>
      <c r="B22" s="24"/>
      <c r="C22" s="33">
        <f>+'[2]TABLE 31'!E25</f>
        <v>7.1495677053872813</v>
      </c>
      <c r="D22" s="33">
        <f>+'[3]TABLE 32'!E25</f>
        <v>6.7747738672903584</v>
      </c>
      <c r="E22" s="34">
        <f>+'[4]TABLE 35'!D24</f>
        <v>-10.48405679998803</v>
      </c>
      <c r="F22" s="33">
        <f>+'[5]Table 33'!D25</f>
        <v>9.3751665476406192</v>
      </c>
      <c r="G22" s="86">
        <f>+'[6]TABLE 34'!D25</f>
        <v>24.011333536901454</v>
      </c>
      <c r="H22" s="33">
        <f>(('[1]All Other Races'!AF20-'[1]All Other Races'!AA20)/'[1]All Other Races'!AA20)*100</f>
        <v>7.8923161118291594</v>
      </c>
      <c r="I22" s="31">
        <f>('[2]All Women'!AH20-'[2]All Women'!AC20)</f>
        <v>58522</v>
      </c>
      <c r="J22" s="21">
        <f>+'[3]All Men'!AH20-'[3]All Men'!AC20</f>
        <v>43044</v>
      </c>
      <c r="K22" s="31">
        <f>+'[4]All White'!AF20-'[4]All White'!AA20</f>
        <v>-70066</v>
      </c>
      <c r="L22" s="21">
        <f>+'[5]All Black'!AF20-'[5]All Black'!AA20</f>
        <v>17591</v>
      </c>
      <c r="M22" s="21">
        <f>+'[6]All Hispanic'!AF20-'[6]All Hispanic'!AA20</f>
        <v>101439</v>
      </c>
      <c r="N22" s="21">
        <f>('[1]All Other Races'!AF20-'[1]All Other Races'!AA20)</f>
        <v>6778</v>
      </c>
    </row>
    <row r="23" spans="1:14" x14ac:dyDescent="0.2">
      <c r="A23" s="24" t="s">
        <v>8</v>
      </c>
      <c r="B23" s="24"/>
      <c r="C23" s="33">
        <f>+'[2]TABLE 31'!E26</f>
        <v>4.7783829901026031</v>
      </c>
      <c r="D23" s="33">
        <f>+'[3]TABLE 32'!E26</f>
        <v>6.9861953296348851</v>
      </c>
      <c r="E23" s="34">
        <f>+'[4]TABLE 35'!D25</f>
        <v>-1.3467726670452393</v>
      </c>
      <c r="F23" s="33">
        <f>+'[5]Table 33'!D26</f>
        <v>5.2468884731147813</v>
      </c>
      <c r="G23" s="86">
        <f>+'[6]TABLE 34'!D26</f>
        <v>51.438877437767559</v>
      </c>
      <c r="H23" s="33">
        <f>(('[1]All Other Races'!AF21-'[1]All Other Races'!AA21)/'[1]All Other Races'!AA21)*100</f>
        <v>11.015266228124613</v>
      </c>
      <c r="I23" s="31">
        <f>('[2]All Women'!AH21-'[2]All Women'!AC21)</f>
        <v>15010</v>
      </c>
      <c r="J23" s="21">
        <f>+'[3]All Men'!AH21-'[3]All Men'!AC21</f>
        <v>16245</v>
      </c>
      <c r="K23" s="31">
        <f>+'[4]All White'!AF21-'[4]All White'!AA21</f>
        <v>-4269</v>
      </c>
      <c r="L23" s="21">
        <f>+'[5]All Black'!AF21-'[5]All Black'!AA21</f>
        <v>5805</v>
      </c>
      <c r="M23" s="21">
        <f>+'[6]All Hispanic'!AF21-'[6]All Hispanic'!AA21</f>
        <v>12977</v>
      </c>
      <c r="N23" s="21">
        <f>('[1]All Other Races'!AF21-'[1]All Other Races'!AA21)</f>
        <v>3550</v>
      </c>
    </row>
    <row r="24" spans="1:14" s="4" customFormat="1" ht="14.25" x14ac:dyDescent="0.2">
      <c r="A24" s="25" t="s">
        <v>59</v>
      </c>
      <c r="B24" s="25"/>
      <c r="C24" s="35">
        <f>+'[2]TABLE 31'!E27</f>
        <v>-24.722589077838443</v>
      </c>
      <c r="D24" s="87">
        <f>+'[3]TABLE 32'!E27</f>
        <v>-37.456335119998869</v>
      </c>
      <c r="E24" s="101">
        <f>+'[4]TABLE 35'!D26</f>
        <v>-29.33778324257861</v>
      </c>
      <c r="F24" s="35">
        <f>+'[5]Table 33'!D27</f>
        <v>-46.234291238245888</v>
      </c>
      <c r="G24" s="35">
        <f>+'[6]TABLE 34'!D27</f>
        <v>-57.929817682807297</v>
      </c>
      <c r="H24" s="87">
        <f>(('[1]All Other Races'!AF22-'[1]All Other Races'!AA22)/'[1]All Other Races'!AA22)*100</f>
        <v>-42.12328767123288</v>
      </c>
      <c r="I24" s="30">
        <f>('[2]All Women'!AH22-'[2]All Women'!AC22)</f>
        <v>-18158</v>
      </c>
      <c r="J24" s="20">
        <f>+'[3]All Men'!AH22-'[3]All Men'!AC22</f>
        <v>-26485</v>
      </c>
      <c r="K24" s="30">
        <f>+'[4]All White'!AF22-'[4]All White'!AA22</f>
        <v>-33404</v>
      </c>
      <c r="L24" s="20">
        <f>+'[5]All Black'!AF22-'[5]All Black'!AA22</f>
        <v>-5261</v>
      </c>
      <c r="M24" s="20">
        <f>+'[6]All Hispanic'!AF22-'[6]All Hispanic'!AA22</f>
        <v>-2955</v>
      </c>
      <c r="N24" s="20">
        <f>('[1]All Other Races'!AF22-'[1]All Other Races'!AA22)</f>
        <v>-1230</v>
      </c>
    </row>
    <row r="25" spans="1:14" x14ac:dyDescent="0.2">
      <c r="A25" s="21" t="s">
        <v>24</v>
      </c>
      <c r="B25" s="21"/>
      <c r="C25" s="33">
        <f>+'[2]TABLE 31'!E28</f>
        <v>-7.0599165340825776</v>
      </c>
      <c r="D25" s="33">
        <f>+'[3]TABLE 32'!E28</f>
        <v>-3.9250482846284065</v>
      </c>
      <c r="E25" s="34">
        <f>+'[4]TABLE 35'!D27</f>
        <v>-14.661633061208676</v>
      </c>
      <c r="F25" s="33">
        <f>+'[5]Table 33'!D28</f>
        <v>-11.433576609014704</v>
      </c>
      <c r="G25" s="33">
        <f>+'[6]TABLE 34'!D28</f>
        <v>30.388368172589491</v>
      </c>
      <c r="H25" s="33">
        <f>(('[1]All Other Races'!AF23-'[1]All Other Races'!AA23)/'[1]All Other Races'!AA23)*100</f>
        <v>-11.6107684689146</v>
      </c>
      <c r="I25" s="31">
        <f>('[2]All Women'!AH23-'[2]All Women'!AC23)</f>
        <v>-213305</v>
      </c>
      <c r="J25" s="21">
        <f>+'[3]All Men'!AH23-'[3]All Men'!AC23</f>
        <v>-92142</v>
      </c>
      <c r="K25" s="31">
        <f>+'[4]All White'!AF23-'[4]All White'!AA23</f>
        <v>-355705</v>
      </c>
      <c r="L25" s="21">
        <f>+'[5]All Black'!AF23-'[5]All Black'!AA23</f>
        <v>-40074</v>
      </c>
      <c r="M25" s="21">
        <f>+'[6]All Hispanic'!AF23-'[6]All Hispanic'!AA23</f>
        <v>305184</v>
      </c>
      <c r="N25" s="21">
        <f>('[1]All Other Races'!AF23-'[1]All Other Races'!AA23)</f>
        <v>-77373</v>
      </c>
    </row>
    <row r="26" spans="1:14" x14ac:dyDescent="0.2">
      <c r="A26" s="21" t="s">
        <v>23</v>
      </c>
      <c r="B26" s="21"/>
      <c r="C26" s="33"/>
      <c r="D26" s="33"/>
      <c r="E26" s="34"/>
      <c r="F26" s="33"/>
      <c r="G26" s="33"/>
      <c r="H26" s="33"/>
      <c r="I26" s="34">
        <f>(I25/I$6)*100</f>
        <v>38.212800719451529</v>
      </c>
      <c r="J26" s="33">
        <f t="shared" ref="J26" si="1">(J25/J$6)*100</f>
        <v>46.483072437155379</v>
      </c>
      <c r="K26" s="34">
        <f t="shared" ref="K26" si="2">(K25/K$6)*100</f>
        <v>29.346345536192352</v>
      </c>
      <c r="L26" s="33">
        <f t="shared" ref="L26" si="3">(L25/L$6)*100</f>
        <v>31.193274694481204</v>
      </c>
      <c r="M26" s="33">
        <f t="shared" ref="M26:N26" si="4">(M25/M$6)*100</f>
        <v>43.657587548638134</v>
      </c>
      <c r="N26" s="33">
        <f t="shared" si="4"/>
        <v>161.55050737044306</v>
      </c>
    </row>
    <row r="27" spans="1:14" x14ac:dyDescent="0.2">
      <c r="A27" s="22" t="s">
        <v>25</v>
      </c>
      <c r="B27" s="22"/>
      <c r="C27" s="36">
        <f>+'[2]TABLE 31'!E30</f>
        <v>3.8387227984543424</v>
      </c>
      <c r="D27" s="36">
        <f>+'[3]TABLE 32'!E30</f>
        <v>8.860363180964308</v>
      </c>
      <c r="E27" s="37">
        <f>+'[4]TABLE 35'!D29</f>
        <v>-12.103845211854029</v>
      </c>
      <c r="F27" s="36">
        <f>+'[5]Table 33'!D30</f>
        <v>10.264550264550266</v>
      </c>
      <c r="G27" s="36">
        <f>+'[6]TABLE 34'!D30</f>
        <v>189.96990972918758</v>
      </c>
      <c r="H27" s="36">
        <f>(('[1]All Other Races'!AF25-'[1]All Other Races'!AA25)/'[1]All Other Races'!AA25)*100</f>
        <v>-0.77579519006982156</v>
      </c>
      <c r="I27" s="32">
        <f>('[2]All Women'!AH25-'[2]All Women'!AC25)</f>
        <v>755</v>
      </c>
      <c r="J27" s="22">
        <f>+'[3]All Men'!AH25-'[3]All Men'!AC25</f>
        <v>1132</v>
      </c>
      <c r="K27" s="32">
        <f>+'[4]All White'!AF25-'[4]All White'!AA25</f>
        <v>-2471</v>
      </c>
      <c r="L27" s="22">
        <f>+'[5]All Black'!AF25-'[5]All Black'!AA25</f>
        <v>97</v>
      </c>
      <c r="M27" s="22">
        <f>+'[6]All Hispanic'!AF25-'[6]All Hispanic'!AA25</f>
        <v>1894</v>
      </c>
      <c r="N27" s="22">
        <f>('[1]All Other Races'!AF25-'[1]All Other Races'!AA25)</f>
        <v>-40</v>
      </c>
    </row>
    <row r="28" spans="1:14" ht="14.25" x14ac:dyDescent="0.2">
      <c r="A28" s="22" t="s">
        <v>80</v>
      </c>
      <c r="B28" s="22"/>
      <c r="C28" s="36">
        <f>+'[2]TABLE 31'!E31</f>
        <v>-24.372717364284757</v>
      </c>
      <c r="D28" s="36">
        <f>+'[3]TABLE 32'!E31</f>
        <v>-17.062209818104112</v>
      </c>
      <c r="E28" s="37">
        <f>+'[4]TABLE 35'!D30</f>
        <v>-27.158649227430804</v>
      </c>
      <c r="F28" s="36">
        <f>+'[5]Table 33'!D31</f>
        <v>-27.815347798681668</v>
      </c>
      <c r="G28" s="36">
        <f>+'[6]TABLE 34'!D31</f>
        <v>18.987081015861808</v>
      </c>
      <c r="H28" s="36">
        <f>(('[1]All Other Races'!AF26-'[1]All Other Races'!AA26)/'[1]All Other Races'!AA26)*100</f>
        <v>-14.438186293070807</v>
      </c>
      <c r="I28" s="32">
        <f>('[2]All Women'!AH26-'[2]All Women'!AC26)</f>
        <v>-127462</v>
      </c>
      <c r="J28" s="22">
        <f>+'[3]All Men'!AH26-'[3]All Men'!AC26</f>
        <v>-52698</v>
      </c>
      <c r="K28" s="32">
        <f>+'[4]All White'!AF26-'[4]All White'!AA26</f>
        <v>-104881</v>
      </c>
      <c r="L28" s="22">
        <f>+'[5]All Black'!AF26-'[5]All Black'!AA26</f>
        <v>-26036</v>
      </c>
      <c r="M28" s="22">
        <f>+'[6]All Hispanic'!AF26-'[6]All Hispanic'!AA26</f>
        <v>19356</v>
      </c>
      <c r="N28" s="22">
        <f>('[1]All Other Races'!AF26-'[1]All Other Races'!AA26)</f>
        <v>-6101</v>
      </c>
    </row>
    <row r="29" spans="1:14" ht="14.25" x14ac:dyDescent="0.2">
      <c r="A29" s="22" t="s">
        <v>81</v>
      </c>
      <c r="B29" s="22"/>
      <c r="C29" s="36">
        <f>+'[2]TABLE 31'!E32</f>
        <v>-2.7301194290707835</v>
      </c>
      <c r="D29" s="36">
        <f>+'[3]TABLE 32'!E32</f>
        <v>-1.7836841234684451</v>
      </c>
      <c r="E29" s="37">
        <f>+'[4]TABLE 35'!D31</f>
        <v>-13.678071785609502</v>
      </c>
      <c r="F29" s="36">
        <f>+'[5]Table 33'!D32</f>
        <v>-1.4779568535415648</v>
      </c>
      <c r="G29" s="36">
        <f>+'[6]TABLE 34'!D32</f>
        <v>32.596871212555413</v>
      </c>
      <c r="H29" s="36">
        <f>(('[1]All Other Races'!AF27-'[1]All Other Races'!AA27)/'[1]All Other Races'!AA27)*100</f>
        <v>-9.4006935230300925</v>
      </c>
      <c r="I29" s="32">
        <f>('[2]All Women'!AH27-'[2]All Women'!AC27)</f>
        <v>-41239</v>
      </c>
      <c r="J29" s="22">
        <f>+'[3]All Men'!AH27-'[3]All Men'!AC27</f>
        <v>-22106</v>
      </c>
      <c r="K29" s="32">
        <f>+'[4]All White'!AF27-'[4]All White'!AA27</f>
        <v>-125410</v>
      </c>
      <c r="L29" s="22">
        <f>+'[5]All Black'!AF27-'[5]All Black'!AA27</f>
        <v>-2752</v>
      </c>
      <c r="M29" s="22">
        <f>+'[6]All Hispanic'!AF27-'[6]All Hispanic'!AA27</f>
        <v>233184</v>
      </c>
      <c r="N29" s="22">
        <f>('[1]All Other Races'!AF27-'[1]All Other Races'!AA27)</f>
        <v>-42156</v>
      </c>
    </row>
    <row r="30" spans="1:14" ht="14.25" x14ac:dyDescent="0.2">
      <c r="A30" s="22" t="s">
        <v>82</v>
      </c>
      <c r="B30" s="22"/>
      <c r="C30" s="36">
        <f>+'[2]TABLE 31'!E33</f>
        <v>-13.095404595404595</v>
      </c>
      <c r="D30" s="36">
        <f>+'[3]TABLE 32'!E33</f>
        <v>-5.9535711039846273</v>
      </c>
      <c r="E30" s="37">
        <f>+'[4]TABLE 35'!D32</f>
        <v>-13.410557005560452</v>
      </c>
      <c r="F30" s="36">
        <f>+'[5]Table 33'!D33</f>
        <v>-43.061837254380301</v>
      </c>
      <c r="G30" s="36">
        <f>+'[6]TABLE 34'!D33</f>
        <v>20.485979417937241</v>
      </c>
      <c r="H30" s="36">
        <f>(('[1]All Other Races'!AF28-'[1]All Other Races'!AA28)/'[1]All Other Races'!AA28)*100</f>
        <v>-20.066158331464454</v>
      </c>
      <c r="I30" s="32">
        <f>('[2]All Women'!AH28-'[2]All Women'!AC28)</f>
        <v>-26217</v>
      </c>
      <c r="J30" s="22">
        <f>+'[3]All Men'!AH28-'[3]All Men'!AC28</f>
        <v>-9171</v>
      </c>
      <c r="K30" s="32">
        <f>+'[4]All White'!AF28-'[4]All White'!AA28</f>
        <v>-30726</v>
      </c>
      <c r="L30" s="22">
        <f>+'[5]All Black'!AF28-'[5]All Black'!AA28</f>
        <v>-11330</v>
      </c>
      <c r="M30" s="22">
        <f>+'[6]All Hispanic'!AF28-'[6]All Hispanic'!AA28</f>
        <v>8102</v>
      </c>
      <c r="N30" s="22">
        <f>('[1]All Other Races'!AF28-'[1]All Other Races'!AA28)</f>
        <v>-3579</v>
      </c>
    </row>
    <row r="31" spans="1:14" x14ac:dyDescent="0.2">
      <c r="A31" s="23" t="s">
        <v>26</v>
      </c>
      <c r="B31" s="23"/>
      <c r="C31" s="33">
        <f>+'[2]TABLE 31'!E34</f>
        <v>-2.1173762945914847</v>
      </c>
      <c r="D31" s="33">
        <f>+'[3]TABLE 32'!E34</f>
        <v>-1.2245288433942407</v>
      </c>
      <c r="E31" s="34">
        <f>+'[4]TABLE 35'!D33</f>
        <v>-24.57126134035704</v>
      </c>
      <c r="F31" s="33">
        <f>+'[5]Table 33'!D34</f>
        <v>7.3558648111332001</v>
      </c>
      <c r="G31" s="33">
        <f>+'[6]TABLE 34'!D34</f>
        <v>153.2017999307719</v>
      </c>
      <c r="H31" s="33">
        <f>(('[1]All Other Races'!AF29-'[1]All Other Races'!AA29)/'[1]All Other Races'!AA29)*100</f>
        <v>-38.913235945108454</v>
      </c>
      <c r="I31" s="31">
        <f>('[2]All Women'!AH29-'[2]All Women'!AC29)</f>
        <v>-920</v>
      </c>
      <c r="J31" s="21">
        <f>+'[3]All Men'!AH29-'[3]All Men'!AC29</f>
        <v>-384</v>
      </c>
      <c r="K31" s="31">
        <f>+'[4]All White'!AF29-'[4]All White'!AA29</f>
        <v>-4198</v>
      </c>
      <c r="L31" s="21">
        <f>+'[5]All Black'!AF29-'[5]All Black'!AA29</f>
        <v>111</v>
      </c>
      <c r="M31" s="21">
        <f>+'[6]All Hispanic'!AF29-'[6]All Hispanic'!AA29</f>
        <v>4426</v>
      </c>
      <c r="N31" s="21">
        <f>('[1]All Other Races'!AF29-'[1]All Other Races'!AA29)</f>
        <v>-17581</v>
      </c>
    </row>
    <row r="32" spans="1:14" x14ac:dyDescent="0.2">
      <c r="A32" s="23" t="s">
        <v>27</v>
      </c>
      <c r="B32" s="23"/>
      <c r="C32" s="33">
        <f>+'[2]TABLE 31'!E35</f>
        <v>38.522995405058573</v>
      </c>
      <c r="D32" s="33">
        <f>+'[3]TABLE 32'!E35</f>
        <v>39.467617413682177</v>
      </c>
      <c r="E32" s="34">
        <f>+'[4]TABLE 35'!D34</f>
        <v>17.623317092858994</v>
      </c>
      <c r="F32" s="33">
        <f>+'[5]Table 33'!D35</f>
        <v>35.077951002227167</v>
      </c>
      <c r="G32" s="33">
        <f>+'[6]TABLE 34'!D35</f>
        <v>88.214581607290796</v>
      </c>
      <c r="H32" s="33">
        <f>(('[1]All Other Races'!AF30-'[1]All Other Races'!AA30)/'[1]All Other Races'!AA30)*100</f>
        <v>5.5008488964346345</v>
      </c>
      <c r="I32" s="31">
        <f>('[2]All Women'!AH30-'[2]All Women'!AC30)</f>
        <v>18612</v>
      </c>
      <c r="J32" s="21">
        <f>+'[3]All Men'!AH30-'[3]All Men'!AC30</f>
        <v>14723</v>
      </c>
      <c r="K32" s="31">
        <f>+'[4]All White'!AF30-'[4]All White'!AA30</f>
        <v>12226</v>
      </c>
      <c r="L32" s="21">
        <f>+'[5]All Black'!AF30-'[5]All Black'!AA30</f>
        <v>315</v>
      </c>
      <c r="M32" s="21">
        <f>+'[6]All Hispanic'!AF30-'[6]All Hispanic'!AA30</f>
        <v>4259</v>
      </c>
      <c r="N32" s="21">
        <f>('[1]All Other Races'!AF30-'[1]All Other Races'!AA30)</f>
        <v>162</v>
      </c>
    </row>
    <row r="33" spans="1:14" x14ac:dyDescent="0.2">
      <c r="A33" s="23" t="s">
        <v>28</v>
      </c>
      <c r="B33" s="23"/>
      <c r="C33" s="33">
        <f>+'[2]TABLE 31'!E36</f>
        <v>-1.7997912242179906E-2</v>
      </c>
      <c r="D33" s="33">
        <f>+'[3]TABLE 32'!E36</f>
        <v>0.25305953121758973</v>
      </c>
      <c r="E33" s="34">
        <f>+'[4]TABLE 35'!D35</f>
        <v>-0.57582539163670188</v>
      </c>
      <c r="F33" s="33">
        <f>+'[5]Table 33'!D36</f>
        <v>14.285714285714285</v>
      </c>
      <c r="G33" s="33">
        <f>+'[6]TABLE 34'!D36</f>
        <v>57.575757575757578</v>
      </c>
      <c r="H33" s="33">
        <f>(('[1]All Other Races'!AF31-'[1]All Other Races'!AA31)/'[1]All Other Races'!AA31)*100</f>
        <v>-14.768392370572206</v>
      </c>
      <c r="I33" s="31">
        <f>('[2]All Women'!AH31-'[2]All Women'!AC31)</f>
        <v>-5</v>
      </c>
      <c r="J33" s="21">
        <f>+'[3]All Men'!AH31-'[3]All Men'!AC31</f>
        <v>61</v>
      </c>
      <c r="K33" s="31">
        <f>+'[4]All White'!AF31-'[4]All White'!AA31</f>
        <v>-229</v>
      </c>
      <c r="L33" s="21">
        <f>+'[5]All Black'!AF31-'[5]All Black'!AA31</f>
        <v>56</v>
      </c>
      <c r="M33" s="21">
        <f>+'[6]All Hispanic'!AF31-'[6]All Hispanic'!AA31</f>
        <v>608</v>
      </c>
      <c r="N33" s="21">
        <f>('[1]All Other Races'!AF31-'[1]All Other Races'!AA31)</f>
        <v>-813</v>
      </c>
    </row>
    <row r="34" spans="1:14" x14ac:dyDescent="0.2">
      <c r="A34" s="23" t="s">
        <v>29</v>
      </c>
      <c r="B34" s="23"/>
      <c r="C34" s="33">
        <f>+'[2]TABLE 31'!E37</f>
        <v>-4.7404191319400102</v>
      </c>
      <c r="D34" s="33">
        <f>+'[3]TABLE 32'!E37</f>
        <v>-7.8394930614556779</v>
      </c>
      <c r="E34" s="34">
        <f>+'[4]TABLE 35'!D36</f>
        <v>-18.274346864351049</v>
      </c>
      <c r="F34" s="33">
        <f>+'[5]Table 33'!D37</f>
        <v>-7.0616397366846204</v>
      </c>
      <c r="G34" s="33">
        <f>+'[6]TABLE 34'!D37</f>
        <v>17.374259366507776</v>
      </c>
      <c r="H34" s="33">
        <f>(('[1]All Other Races'!AF32-'[1]All Other Races'!AA32)/'[1]All Other Races'!AA32)*100</f>
        <v>-6.3753143478556371</v>
      </c>
      <c r="I34" s="31">
        <f>('[2]All Women'!AH32-'[2]All Women'!AC32)</f>
        <v>-3341</v>
      </c>
      <c r="J34" s="21">
        <f>+'[3]All Men'!AH32-'[3]All Men'!AC32</f>
        <v>-4429</v>
      </c>
      <c r="K34" s="31">
        <f>+'[4]All White'!AF32-'[4]All White'!AA32</f>
        <v>-12227</v>
      </c>
      <c r="L34" s="21">
        <f>+'[5]All Black'!AF32-'[5]All Black'!AA32</f>
        <v>-708</v>
      </c>
      <c r="M34" s="21">
        <f>+'[6]All Hispanic'!AF32-'[6]All Hispanic'!AA32</f>
        <v>3900</v>
      </c>
      <c r="N34" s="21">
        <f>('[1]All Other Races'!AF32-'[1]All Other Races'!AA32)</f>
        <v>-938</v>
      </c>
    </row>
    <row r="35" spans="1:14" x14ac:dyDescent="0.2">
      <c r="A35" s="22" t="s">
        <v>30</v>
      </c>
      <c r="B35" s="22"/>
      <c r="C35" s="36">
        <f>+'[2]TABLE 31'!E38</f>
        <v>-4.1557783738358642</v>
      </c>
      <c r="D35" s="36">
        <f>+'[3]TABLE 32'!E38</f>
        <v>-4.3955376792896708</v>
      </c>
      <c r="E35" s="37">
        <f>+'[4]TABLE 35'!D37</f>
        <v>-14.295993401309209</v>
      </c>
      <c r="F35" s="36">
        <f>+'[5]Table 33'!D38</f>
        <v>-9.0535868625756279</v>
      </c>
      <c r="G35" s="36">
        <f>+'[6]TABLE 34'!D38</f>
        <v>6.2635685210312069</v>
      </c>
      <c r="H35" s="36">
        <f>(('[1]All Other Races'!AF33-'[1]All Other Races'!AA33)/'[1]All Other Races'!AA33)*100</f>
        <v>0.89318943059173794</v>
      </c>
      <c r="I35" s="32">
        <f>('[2]All Women'!AH33-'[2]All Women'!AC33)</f>
        <v>-3610</v>
      </c>
      <c r="J35" s="22">
        <f>+'[3]All Men'!AH33-'[3]All Men'!AC33</f>
        <v>-2896</v>
      </c>
      <c r="K35" s="32">
        <f>+'[4]All White'!AF33-'[4]All White'!AA33</f>
        <v>-8146</v>
      </c>
      <c r="L35" s="22">
        <f>+'[5]All Black'!AF33-'[5]All Black'!AA33</f>
        <v>-419</v>
      </c>
      <c r="M35" s="22">
        <f>+'[6]All Hispanic'!AF33-'[6]All Hispanic'!AA33</f>
        <v>3693</v>
      </c>
      <c r="N35" s="22">
        <f>('[1]All Other Races'!AF33-'[1]All Other Races'!AA33)</f>
        <v>144</v>
      </c>
    </row>
    <row r="36" spans="1:14" x14ac:dyDescent="0.2">
      <c r="A36" s="22" t="s">
        <v>31</v>
      </c>
      <c r="B36" s="22"/>
      <c r="C36" s="36">
        <f>+'[2]TABLE 31'!E39</f>
        <v>-1.017436502377705</v>
      </c>
      <c r="D36" s="36">
        <f>+'[3]TABLE 32'!E39</f>
        <v>1.2448777989170203</v>
      </c>
      <c r="E36" s="37">
        <f>+'[4]TABLE 35'!D38</f>
        <v>-7.7076170443508261</v>
      </c>
      <c r="F36" s="36">
        <f>+'[5]Table 33'!D39</f>
        <v>23.479980227385074</v>
      </c>
      <c r="G36" s="36">
        <f>+'[6]TABLE 34'!D39</f>
        <v>62.748019232071506</v>
      </c>
      <c r="H36" s="36">
        <f>(('[1]All Other Races'!AF34-'[1]All Other Races'!AA34)/'[1]All Other Races'!AA34)*100</f>
        <v>-6.7620431429529448</v>
      </c>
      <c r="I36" s="32">
        <f>('[2]All Women'!AH34-'[2]All Women'!AC34)</f>
        <v>-1380</v>
      </c>
      <c r="J36" s="22">
        <f>+'[3]All Men'!AH34-'[3]All Men'!AC34</f>
        <v>1361</v>
      </c>
      <c r="K36" s="32">
        <f>+'[4]All White'!AF34-'[4]All White'!AA34</f>
        <v>-12935</v>
      </c>
      <c r="L36" s="22">
        <f>+'[5]All Black'!AF34-'[5]All Black'!AA34</f>
        <v>1425</v>
      </c>
      <c r="M36" s="22">
        <f>+'[6]All Hispanic'!AF34-'[6]All Hispanic'!AA34</f>
        <v>9266</v>
      </c>
      <c r="N36" s="22">
        <f>('[1]All Other Races'!AF34-'[1]All Other Races'!AA34)</f>
        <v>-1210</v>
      </c>
    </row>
    <row r="37" spans="1:14" ht="14.25" x14ac:dyDescent="0.2">
      <c r="A37" s="22" t="s">
        <v>83</v>
      </c>
      <c r="B37" s="22"/>
      <c r="C37" s="36">
        <f>+'[2]TABLE 31'!E40</f>
        <v>-11.605982060360265</v>
      </c>
      <c r="D37" s="36">
        <f>+'[3]TABLE 32'!E40</f>
        <v>-9.5744414909130295</v>
      </c>
      <c r="E37" s="37">
        <f>+'[4]TABLE 35'!D39</f>
        <v>-16.10297501421185</v>
      </c>
      <c r="F37" s="36">
        <f>+'[5]Table 33'!D40</f>
        <v>-3.4735812133072406</v>
      </c>
      <c r="G37" s="36">
        <f>+'[6]TABLE 34'!D40</f>
        <v>40.945171247978834</v>
      </c>
      <c r="H37" s="36">
        <f>(('[1]All Other Races'!AF35-'[1]All Other Races'!AA35)/'[1]All Other Races'!AA35)*100</f>
        <v>-22.346474601971188</v>
      </c>
      <c r="I37" s="32">
        <f>('[2]All Women'!AH35-'[2]All Women'!AC35)</f>
        <v>-14194</v>
      </c>
      <c r="J37" s="22">
        <f>+'[3]All Men'!AH35-'[3]All Men'!AC35</f>
        <v>-11490</v>
      </c>
      <c r="K37" s="32">
        <f>+'[4]All White'!AF35-'[4]All White'!AA35</f>
        <v>-29743</v>
      </c>
      <c r="L37" s="22">
        <f>+'[5]All Black'!AF35-'[5]All Black'!AA35</f>
        <v>-142</v>
      </c>
      <c r="M37" s="22">
        <f>+'[6]All Hispanic'!AF35-'[6]All Hispanic'!AA35</f>
        <v>5571</v>
      </c>
      <c r="N37" s="22">
        <f>('[1]All Other Races'!AF35-'[1]All Other Races'!AA35)</f>
        <v>-2358</v>
      </c>
    </row>
    <row r="38" spans="1:14" x14ac:dyDescent="0.2">
      <c r="A38" s="22" t="s">
        <v>32</v>
      </c>
      <c r="B38" s="22"/>
      <c r="C38" s="36">
        <f>+'[2]TABLE 31'!E41</f>
        <v>-6.1361645927098509</v>
      </c>
      <c r="D38" s="36">
        <f>+'[3]TABLE 32'!E41</f>
        <v>-3.387256597733229</v>
      </c>
      <c r="E38" s="37">
        <f>+'[4]TABLE 35'!D40</f>
        <v>-14.36528022911186</v>
      </c>
      <c r="F38" s="36">
        <f>+'[5]Table 33'!D41</f>
        <v>-4.5693857653558663</v>
      </c>
      <c r="G38" s="36">
        <f>+'[6]TABLE 34'!D41</f>
        <v>39.485458612975393</v>
      </c>
      <c r="H38" s="36">
        <f>(('[1]All Other Races'!AF36-'[1]All Other Races'!AA36)/'[1]All Other Races'!AA36)*100</f>
        <v>-7.2420737374780542</v>
      </c>
      <c r="I38" s="32">
        <f>('[2]All Women'!AH36-'[2]All Women'!AC36)</f>
        <v>-13102</v>
      </c>
      <c r="J38" s="22">
        <f>+'[3]All Men'!AH36-'[3]All Men'!AC36</f>
        <v>-5777</v>
      </c>
      <c r="K38" s="32">
        <f>+'[4]All White'!AF36-'[4]All White'!AA36</f>
        <v>-34510</v>
      </c>
      <c r="L38" s="22">
        <f>+'[5]All Black'!AF36-'[5]All Black'!AA36</f>
        <v>-703</v>
      </c>
      <c r="M38" s="22">
        <f>+'[6]All Hispanic'!AF36-'[6]All Hispanic'!AA36</f>
        <v>10237</v>
      </c>
      <c r="N38" s="22">
        <f>('[1]All Other Races'!AF36-'[1]All Other Races'!AA36)</f>
        <v>-2805</v>
      </c>
    </row>
    <row r="39" spans="1:14" x14ac:dyDescent="0.2">
      <c r="A39" s="26" t="s">
        <v>33</v>
      </c>
      <c r="B39" s="26"/>
      <c r="C39" s="38">
        <f>+'[2]TABLE 31'!E42</f>
        <v>-6.1173596620693171</v>
      </c>
      <c r="D39" s="88">
        <f>+'[3]TABLE 32'!E42</f>
        <v>-2.6770392403615149</v>
      </c>
      <c r="E39" s="102">
        <f>+'[4]TABLE 35'!D41</f>
        <v>-8.0129251256609439</v>
      </c>
      <c r="F39" s="38">
        <f>+'[5]Table 33'!D42</f>
        <v>2.7459954233409611</v>
      </c>
      <c r="G39" s="38">
        <f>+'[6]TABLE 34'!D42</f>
        <v>35.209825997952912</v>
      </c>
      <c r="H39" s="88">
        <f>(('[1]All Other Races'!AF37-'[1]All Other Races'!AA37)/'[1]All Other Races'!AA37)*100</f>
        <v>-9.2105263157894726</v>
      </c>
      <c r="I39" s="104">
        <f>('[2]All Women'!AH37-'[2]All Women'!AC37)</f>
        <v>-1202</v>
      </c>
      <c r="J39" s="26">
        <f>+'[3]All Men'!AH37-'[3]All Men'!AC37</f>
        <v>-468</v>
      </c>
      <c r="K39" s="104">
        <f>+'[4]All White'!AF37-'[4]All White'!AA37</f>
        <v>-2455</v>
      </c>
      <c r="L39" s="26">
        <f>+'[5]All Black'!AF37-'[5]All Black'!AA37</f>
        <v>12</v>
      </c>
      <c r="M39" s="26">
        <f>+'[6]All Hispanic'!AF37-'[6]All Hispanic'!AA37</f>
        <v>688</v>
      </c>
      <c r="N39" s="26">
        <f>('[1]All Other Races'!AF37-'[1]All Other Races'!AA37)</f>
        <v>-98</v>
      </c>
    </row>
    <row r="40" spans="1:14" x14ac:dyDescent="0.2">
      <c r="A40" s="21" t="s">
        <v>34</v>
      </c>
      <c r="B40" s="21"/>
      <c r="C40" s="33">
        <f>+'[2]TABLE 31'!E43</f>
        <v>-9.7803816249875872</v>
      </c>
      <c r="D40" s="33">
        <f>+'[3]TABLE 32'!E43</f>
        <v>-6.0880613582830199</v>
      </c>
      <c r="E40" s="34">
        <f>+'[4]TABLE 35'!D42</f>
        <v>-10.63965412032999</v>
      </c>
      <c r="F40" s="33">
        <f>+'[5]Table 33'!D43</f>
        <v>-12.345116827257909</v>
      </c>
      <c r="G40" s="33">
        <f>+'[6]TABLE 34'!D43</f>
        <v>30.001249085490976</v>
      </c>
      <c r="H40" s="33">
        <f>(('[1]All Other Races'!AF38-'[1]All Other Races'!AA38)/'[1]All Other Races'!AA38)*100</f>
        <v>-1.2710700857589456</v>
      </c>
      <c r="I40" s="31">
        <f>('[2]All Women'!AH38-'[2]All Women'!AC38)</f>
        <v>-267887</v>
      </c>
      <c r="J40" s="21">
        <f>+'[3]All Men'!AH38-'[3]All Men'!AC38</f>
        <v>-125924</v>
      </c>
      <c r="K40" s="31">
        <f>+'[4]All White'!AF38-'[4]All White'!AA38</f>
        <v>-351686</v>
      </c>
      <c r="L40" s="21">
        <f>+'[5]All Black'!AF38-'[5]All Black'!AA38</f>
        <v>-64522</v>
      </c>
      <c r="M40" s="21">
        <f>+'[6]All Hispanic'!AF38-'[6]All Hispanic'!AA38</f>
        <v>67252</v>
      </c>
      <c r="N40" s="21">
        <f>('[1]All Other Races'!AF38-'[1]All Other Races'!AA38)</f>
        <v>-2407</v>
      </c>
    </row>
    <row r="41" spans="1:14" x14ac:dyDescent="0.2">
      <c r="A41" s="21" t="s">
        <v>23</v>
      </c>
      <c r="B41" s="21"/>
      <c r="C41" s="33"/>
      <c r="D41" s="33"/>
      <c r="E41" s="34"/>
      <c r="F41" s="33"/>
      <c r="G41" s="33"/>
      <c r="H41" s="33"/>
      <c r="I41" s="34">
        <f>(I40/I$6)*100</f>
        <v>47.990963860817658</v>
      </c>
      <c r="J41" s="33">
        <f t="shared" ref="J41" si="5">(J40/J$6)*100</f>
        <v>63.525150458817414</v>
      </c>
      <c r="K41" s="34">
        <f t="shared" ref="K41" si="6">(K40/K$6)*100</f>
        <v>29.014770318779171</v>
      </c>
      <c r="L41" s="33">
        <f t="shared" ref="L41" si="7">(L40/L$6)*100</f>
        <v>50.223398458784153</v>
      </c>
      <c r="M41" s="33">
        <f t="shared" ref="M41:N41" si="8">(M40/M$6)*100</f>
        <v>9.6206225680933866</v>
      </c>
      <c r="N41" s="33">
        <f t="shared" si="8"/>
        <v>5.0256817137846079</v>
      </c>
    </row>
    <row r="42" spans="1:14" ht="14.25" x14ac:dyDescent="0.2">
      <c r="A42" s="22" t="s">
        <v>84</v>
      </c>
      <c r="B42" s="22"/>
      <c r="C42" s="36">
        <f>+'[2]TABLE 31'!E45</f>
        <v>-10.468551141417716</v>
      </c>
      <c r="D42" s="36">
        <f>+'[3]TABLE 32'!E45</f>
        <v>-9.5384388079244147</v>
      </c>
      <c r="E42" s="37">
        <f>+'[4]TABLE 35'!D44</f>
        <v>-17.323212252290809</v>
      </c>
      <c r="F42" s="36">
        <f>+'[5]Table 33'!D45</f>
        <v>-19.677169067867521</v>
      </c>
      <c r="G42" s="36">
        <f>+'[6]TABLE 34'!D45</f>
        <v>15.870115006184122</v>
      </c>
      <c r="H42" s="36">
        <f>(('[1]All Other Races'!AF40-'[1]All Other Races'!AA40)/'[1]All Other Races'!AA40)*100</f>
        <v>-1.2720494984819954</v>
      </c>
      <c r="I42" s="32">
        <f>('[2]All Women'!AH40-'[2]All Women'!AC40)</f>
        <v>-53548</v>
      </c>
      <c r="J42" s="22">
        <f>+'[3]All Men'!AH40-'[3]All Men'!AC40</f>
        <v>-37444</v>
      </c>
      <c r="K42" s="32">
        <f>+'[4]All White'!AF40-'[4]All White'!AA40</f>
        <v>-90669</v>
      </c>
      <c r="L42" s="22">
        <f>+'[5]All Black'!AF40-'[5]All Black'!AA40</f>
        <v>-25868</v>
      </c>
      <c r="M42" s="22">
        <f>+'[6]All Hispanic'!AF40-'[6]All Hispanic'!AA40</f>
        <v>17194</v>
      </c>
      <c r="N42" s="22">
        <f>('[1]All Other Races'!AF40-'[1]All Other Races'!AA40)</f>
        <v>-662</v>
      </c>
    </row>
    <row r="43" spans="1:14" x14ac:dyDescent="0.2">
      <c r="A43" s="22" t="s">
        <v>35</v>
      </c>
      <c r="B43" s="22"/>
      <c r="C43" s="36">
        <f>+'[2]TABLE 31'!E46</f>
        <v>-1.4110624039298292</v>
      </c>
      <c r="D43" s="36">
        <f>+'[3]TABLE 32'!E46</f>
        <v>-1.1441565924120596</v>
      </c>
      <c r="E43" s="37">
        <f>+'[4]TABLE 35'!D45</f>
        <v>-9.0882769852519836</v>
      </c>
      <c r="F43" s="36">
        <f>+'[5]Table 33'!D46</f>
        <v>1.0429230223483505</v>
      </c>
      <c r="G43" s="36">
        <f>+'[6]TABLE 34'!D46</f>
        <v>60.265310330606916</v>
      </c>
      <c r="H43" s="36">
        <f>(('[1]All Other Races'!AF41-'[1]All Other Races'!AA41)/'[1]All Other Races'!AA41)*100</f>
        <v>6.7773666636585146</v>
      </c>
      <c r="I43" s="32">
        <f>('[2]All Women'!AH41-'[2]All Women'!AC41)</f>
        <v>-3470</v>
      </c>
      <c r="J43" s="22">
        <f>+'[3]All Men'!AH41-'[3]All Men'!AC41</f>
        <v>-2244</v>
      </c>
      <c r="K43" s="32">
        <f>+'[4]All White'!AF41-'[4]All White'!AA41</f>
        <v>-30134</v>
      </c>
      <c r="L43" s="22">
        <f>+'[5]All Black'!AF41-'[5]All Black'!AA41</f>
        <v>441</v>
      </c>
      <c r="M43" s="22">
        <f>+'[6]All Hispanic'!AF41-'[6]All Hispanic'!AA41</f>
        <v>8768</v>
      </c>
      <c r="N43" s="22">
        <f>('[1]All Other Races'!AF41-'[1]All Other Races'!AA41)</f>
        <v>751</v>
      </c>
    </row>
    <row r="44" spans="1:14" x14ac:dyDescent="0.2">
      <c r="A44" s="22" t="s">
        <v>36</v>
      </c>
      <c r="B44" s="22"/>
      <c r="C44" s="36">
        <f>+'[2]TABLE 31'!E47</f>
        <v>-24.232971739838913</v>
      </c>
      <c r="D44" s="36">
        <f>+'[3]TABLE 32'!E47</f>
        <v>-13.183881211664225</v>
      </c>
      <c r="E44" s="37">
        <f>+'[4]TABLE 35'!D46</f>
        <v>-5.0238271838353281</v>
      </c>
      <c r="F44" s="36">
        <f>+'[5]Table 33'!D47</f>
        <v>15.95825587290857</v>
      </c>
      <c r="G44" s="36">
        <f>+'[6]TABLE 34'!D47</f>
        <v>49.819754866618595</v>
      </c>
      <c r="H44" s="36">
        <f>(('[1]All Other Races'!AF42-'[1]All Other Races'!AA42)/'[1]All Other Races'!AA42)*100</f>
        <v>16.61003659174072</v>
      </c>
      <c r="I44" s="32">
        <f>('[2]All Women'!AH42-'[2]All Women'!AC42)</f>
        <v>-52050</v>
      </c>
      <c r="J44" s="22">
        <f>+'[3]All Men'!AH42-'[3]All Men'!AC42</f>
        <v>-18184</v>
      </c>
      <c r="K44" s="32">
        <f>+'[4]All White'!AF42-'[4]All White'!AA42</f>
        <v>-10363</v>
      </c>
      <c r="L44" s="22">
        <f>+'[5]All Black'!AF42-'[5]All Black'!AA42</f>
        <v>3777</v>
      </c>
      <c r="M44" s="22">
        <f>+'[6]All Hispanic'!AF42-'[6]All Hispanic'!AA42</f>
        <v>5528</v>
      </c>
      <c r="N44" s="22">
        <f>('[1]All Other Races'!AF42-'[1]All Other Races'!AA42)</f>
        <v>1271</v>
      </c>
    </row>
    <row r="45" spans="1:14" x14ac:dyDescent="0.2">
      <c r="A45" s="22" t="s">
        <v>37</v>
      </c>
      <c r="B45" s="22"/>
      <c r="C45" s="36">
        <f>+'[2]TABLE 31'!E48</f>
        <v>-0.15723270440251574</v>
      </c>
      <c r="D45" s="36">
        <f>+'[3]TABLE 32'!E48</f>
        <v>2.9738112749016725</v>
      </c>
      <c r="E45" s="37">
        <f>+'[4]TABLE 35'!D47</f>
        <v>-4.1942311020006127</v>
      </c>
      <c r="F45" s="36">
        <f>+'[5]Table 33'!D48</f>
        <v>16.071428571428573</v>
      </c>
      <c r="G45" s="36">
        <f>+'[6]TABLE 34'!D48</f>
        <v>60.986378581493661</v>
      </c>
      <c r="H45" s="36">
        <f>(('[1]All Other Races'!AF43-'[1]All Other Races'!AA43)/'[1]All Other Races'!AA43)*100</f>
        <v>1.4778907543154409</v>
      </c>
      <c r="I45" s="32">
        <f>('[2]All Women'!AH43-'[2]All Women'!AC43)</f>
        <v>-184</v>
      </c>
      <c r="J45" s="22">
        <f>+'[3]All Men'!AH43-'[3]All Men'!AC43</f>
        <v>2790</v>
      </c>
      <c r="K45" s="32">
        <f>+'[4]All White'!AF43-'[4]All White'!AA43</f>
        <v>-6302</v>
      </c>
      <c r="L45" s="22">
        <f>+'[5]All Black'!AF43-'[5]All Black'!AA43</f>
        <v>2133</v>
      </c>
      <c r="M45" s="22">
        <f>+'[6]All Hispanic'!AF43-'[6]All Hispanic'!AA43</f>
        <v>6492</v>
      </c>
      <c r="N45" s="22">
        <f>('[1]All Other Races'!AF43-'[1]All Other Races'!AA43)</f>
        <v>125</v>
      </c>
    </row>
    <row r="46" spans="1:14" x14ac:dyDescent="0.2">
      <c r="A46" s="23" t="s">
        <v>38</v>
      </c>
      <c r="B46" s="23"/>
      <c r="C46" s="33">
        <f>+'[2]TABLE 31'!E49</f>
        <v>-11.576018723747229</v>
      </c>
      <c r="D46" s="33">
        <f>+'[3]TABLE 32'!E49</f>
        <v>-8.0888644217312589</v>
      </c>
      <c r="E46" s="34">
        <f>+'[4]TABLE 35'!D48</f>
        <v>-11.754399509330863</v>
      </c>
      <c r="F46" s="33">
        <f>+'[5]Table 33'!D49</f>
        <v>-12.984434919918792</v>
      </c>
      <c r="G46" s="33">
        <f>+'[6]TABLE 34'!D49</f>
        <v>26.479065136508932</v>
      </c>
      <c r="H46" s="33">
        <f>(('[1]All Other Races'!AF44-'[1]All Other Races'!AA44)/'[1]All Other Races'!AA44)*100</f>
        <v>-4.3095735162541011</v>
      </c>
      <c r="I46" s="31">
        <f>('[2]All Women'!AH44-'[2]All Women'!AC44)</f>
        <v>-44811</v>
      </c>
      <c r="J46" s="21">
        <f>+'[3]All Men'!AH44-'[3]All Men'!AC44</f>
        <v>-24391</v>
      </c>
      <c r="K46" s="31">
        <f>+'[4]All White'!AF44-'[4]All White'!AA44</f>
        <v>-54811</v>
      </c>
      <c r="L46" s="21">
        <f>+'[5]All Black'!AF44-'[5]All Black'!AA44</f>
        <v>-11512</v>
      </c>
      <c r="M46" s="21">
        <f>+'[6]All Hispanic'!AF44-'[6]All Hispanic'!AA44</f>
        <v>5053</v>
      </c>
      <c r="N46" s="21">
        <f>('[1]All Other Races'!AF44-'[1]All Other Races'!AA44)</f>
        <v>-1156</v>
      </c>
    </row>
    <row r="47" spans="1:14" ht="14.25" x14ac:dyDescent="0.2">
      <c r="A47" s="23" t="s">
        <v>85</v>
      </c>
      <c r="B47" s="23"/>
      <c r="C47" s="33">
        <f>+'[2]TABLE 31'!E50</f>
        <v>-25.280235535859415</v>
      </c>
      <c r="D47" s="33">
        <f>+'[3]TABLE 32'!E50</f>
        <v>-16.420846166136826</v>
      </c>
      <c r="E47" s="34">
        <f>+'[4]TABLE 35'!D49</f>
        <v>-22.178229202920992</v>
      </c>
      <c r="F47" s="33">
        <f>+'[5]Table 33'!D50</f>
        <v>-44.033572825346603</v>
      </c>
      <c r="G47" s="33">
        <f>+'[6]TABLE 34'!D50</f>
        <v>26.430736316633979</v>
      </c>
      <c r="H47" s="33">
        <f>(('[1]All Other Races'!AF45-'[1]All Other Races'!AA45)/'[1]All Other Races'!AA45)*100</f>
        <v>-8.4071550255536636</v>
      </c>
      <c r="I47" s="31">
        <f>('[2]All Women'!AH45-'[2]All Women'!AC45)</f>
        <v>-65944</v>
      </c>
      <c r="J47" s="21">
        <f>+'[3]All Men'!AH45-'[3]All Men'!AC45</f>
        <v>-29804</v>
      </c>
      <c r="K47" s="31">
        <f>+'[4]All White'!AF45-'[4]All White'!AA45</f>
        <v>-69458</v>
      </c>
      <c r="L47" s="21">
        <f>+'[5]All Black'!AF45-'[5]All Black'!AA45</f>
        <v>-20041</v>
      </c>
      <c r="M47" s="21">
        <f>+'[6]All Hispanic'!AF45-'[6]All Hispanic'!AA45</f>
        <v>2965</v>
      </c>
      <c r="N47" s="21">
        <f>('[1]All Other Races'!AF45-'[1]All Other Races'!AA45)</f>
        <v>-1974</v>
      </c>
    </row>
    <row r="48" spans="1:14" ht="14.25" x14ac:dyDescent="0.2">
      <c r="A48" s="23" t="s">
        <v>86</v>
      </c>
      <c r="B48" s="23"/>
      <c r="C48" s="33">
        <f>+'[2]TABLE 31'!E51</f>
        <v>-3.7831470634666839</v>
      </c>
      <c r="D48" s="33">
        <f>+'[3]TABLE 32'!E51</f>
        <v>1.7161586732406993</v>
      </c>
      <c r="E48" s="34">
        <f>+'[4]TABLE 35'!D50</f>
        <v>-4.0298825756061154</v>
      </c>
      <c r="F48" s="33">
        <f>+'[5]Table 33'!D51</f>
        <v>-3.1700824630963678</v>
      </c>
      <c r="G48" s="33">
        <f>+'[6]TABLE 34'!D51</f>
        <v>31.99169461747325</v>
      </c>
      <c r="H48" s="33">
        <f>(('[1]All Other Races'!AF46-'[1]All Other Races'!AA46)/'[1]All Other Races'!AA46)*100</f>
        <v>6.2914884201209622</v>
      </c>
      <c r="I48" s="31">
        <f>('[2]All Women'!AH46-'[2]All Women'!AC46)</f>
        <v>-9346</v>
      </c>
      <c r="J48" s="21">
        <f>+'[3]All Men'!AH46-'[3]All Men'!AC46</f>
        <v>3063</v>
      </c>
      <c r="K48" s="31">
        <f>+'[4]All White'!AF46-'[4]All White'!AA46</f>
        <v>-12094</v>
      </c>
      <c r="L48" s="21">
        <f>+'[5]All Black'!AF46-'[5]All Black'!AA46</f>
        <v>-1703</v>
      </c>
      <c r="M48" s="21">
        <f>+'[6]All Hispanic'!AF46-'[6]All Hispanic'!AA46</f>
        <v>4006</v>
      </c>
      <c r="N48" s="21">
        <f>('[1]All Other Races'!AF46-'[1]All Other Races'!AA46)</f>
        <v>853</v>
      </c>
    </row>
    <row r="49" spans="1:14" x14ac:dyDescent="0.2">
      <c r="A49" s="23" t="s">
        <v>39</v>
      </c>
      <c r="B49" s="23"/>
      <c r="C49" s="33">
        <f>+'[2]TABLE 31'!E52</f>
        <v>-2.2544928360098706</v>
      </c>
      <c r="D49" s="33">
        <f>+'[3]TABLE 32'!E52</f>
        <v>-3.474773401780701</v>
      </c>
      <c r="E49" s="34">
        <f>+'[4]TABLE 35'!D51</f>
        <v>-8.5552879993407736</v>
      </c>
      <c r="F49" s="33">
        <f>+'[5]Table 33'!D52</f>
        <v>2.8771929824561404</v>
      </c>
      <c r="G49" s="33">
        <f>+'[6]TABLE 34'!D52</f>
        <v>61.42394822006473</v>
      </c>
      <c r="H49" s="33">
        <f>(('[1]All Other Races'!AF47-'[1]All Other Races'!AA47)/'[1]All Other Races'!AA47)*100</f>
        <v>-1.2547851977881752</v>
      </c>
      <c r="I49" s="31">
        <f>('[2]All Women'!AH47-'[2]All Women'!AC47)</f>
        <v>-1745</v>
      </c>
      <c r="J49" s="21">
        <f>+'[3]All Men'!AH47-'[3]All Men'!AC47</f>
        <v>-2166</v>
      </c>
      <c r="K49" s="31">
        <f>+'[4]All White'!AF47-'[4]All White'!AA47</f>
        <v>-9344</v>
      </c>
      <c r="L49" s="21">
        <f>+'[5]All Black'!AF47-'[5]All Black'!AA47</f>
        <v>205</v>
      </c>
      <c r="M49" s="21">
        <f>+'[6]All Hispanic'!AF47-'[6]All Hispanic'!AA47</f>
        <v>3796</v>
      </c>
      <c r="N49" s="21">
        <f>('[1]All Other Races'!AF47-'[1]All Other Races'!AA47)</f>
        <v>-59</v>
      </c>
    </row>
    <row r="50" spans="1:14" x14ac:dyDescent="0.2">
      <c r="A50" s="22" t="s">
        <v>40</v>
      </c>
      <c r="B50" s="22"/>
      <c r="C50" s="36">
        <f>+'[2]TABLE 31'!E53</f>
        <v>-4.4188481675392666</v>
      </c>
      <c r="D50" s="36">
        <f>+'[3]TABLE 32'!E53</f>
        <v>1.4264521282665754</v>
      </c>
      <c r="E50" s="37">
        <f>+'[4]TABLE 35'!D52</f>
        <v>-3.9525782161902363</v>
      </c>
      <c r="F50" s="36">
        <f>+'[5]Table 33'!D53</f>
        <v>57.832422586520948</v>
      </c>
      <c r="G50" s="36">
        <f>+'[6]TABLE 34'!D53</f>
        <v>113.43283582089552</v>
      </c>
      <c r="H50" s="36">
        <f>(('[1]All Other Races'!AF48-'[1]All Other Races'!AA48)/'[1]All Other Races'!AA48)*100</f>
        <v>-30.771107857491458</v>
      </c>
      <c r="I50" s="32">
        <f>('[2]All Women'!AH48-'[2]All Women'!AC48)</f>
        <v>-1266</v>
      </c>
      <c r="J50" s="22">
        <f>+'[3]All Men'!AH48-'[3]All Men'!AC48</f>
        <v>375</v>
      </c>
      <c r="K50" s="32">
        <f>+'[4]All White'!AF48-'[4]All White'!AA48</f>
        <v>-1727</v>
      </c>
      <c r="L50" s="22">
        <f>+'[5]All Black'!AF48-'[5]All Black'!AA48</f>
        <v>635</v>
      </c>
      <c r="M50" s="22">
        <f>+'[6]All Hispanic'!AF48-'[6]All Hispanic'!AA48</f>
        <v>760</v>
      </c>
      <c r="N50" s="22">
        <f>('[1]All Other Races'!AF48-'[1]All Other Races'!AA48)</f>
        <v>-1261</v>
      </c>
    </row>
    <row r="51" spans="1:14" x14ac:dyDescent="0.2">
      <c r="A51" s="22" t="s">
        <v>41</v>
      </c>
      <c r="B51" s="22"/>
      <c r="C51" s="36">
        <f>+'[2]TABLE 31'!E54</f>
        <v>-5.8879142036235965</v>
      </c>
      <c r="D51" s="36">
        <f>+'[3]TABLE 32'!E54</f>
        <v>-4.4047069089415869</v>
      </c>
      <c r="E51" s="37">
        <f>+'[4]TABLE 35'!D53</f>
        <v>-8.7397901428903566</v>
      </c>
      <c r="F51" s="36">
        <f>+'[5]Table 33'!D54</f>
        <v>-14.314606741573034</v>
      </c>
      <c r="G51" s="36">
        <f>+'[6]TABLE 34'!D54</f>
        <v>35.951680540777367</v>
      </c>
      <c r="H51" s="36">
        <f>(('[1]All Other Races'!AF49-'[1]All Other Races'!AA49)/'[1]All Other Races'!AA49)*100</f>
        <v>0.90530814215024746</v>
      </c>
      <c r="I51" s="32">
        <f>('[2]All Women'!AH49-'[2]All Women'!AC49)</f>
        <v>-23915</v>
      </c>
      <c r="J51" s="22">
        <f>+'[3]All Men'!AH49-'[3]All Men'!AC49</f>
        <v>-13730</v>
      </c>
      <c r="K51" s="32">
        <f>+'[4]All White'!AF49-'[4]All White'!AA49</f>
        <v>-45861</v>
      </c>
      <c r="L51" s="22">
        <f>+'[5]All Black'!AF49-'[5]All Black'!AA49</f>
        <v>-13377</v>
      </c>
      <c r="M51" s="22">
        <f>+'[6]All Hispanic'!AF49-'[6]All Hispanic'!AA49</f>
        <v>5744</v>
      </c>
      <c r="N51" s="22">
        <f>('[1]All Other Races'!AF49-'[1]All Other Races'!AA49)</f>
        <v>161</v>
      </c>
    </row>
    <row r="52" spans="1:14" x14ac:dyDescent="0.2">
      <c r="A52" s="22" t="s">
        <v>42</v>
      </c>
      <c r="B52" s="22"/>
      <c r="C52" s="36">
        <f>+'[2]TABLE 31'!E55</f>
        <v>-1.9697216343805959</v>
      </c>
      <c r="D52" s="36">
        <f>+'[3]TABLE 32'!E55</f>
        <v>3.4972013711112075</v>
      </c>
      <c r="E52" s="37">
        <f>+'[4]TABLE 35'!D54</f>
        <v>1.9997644564833352</v>
      </c>
      <c r="F52" s="36">
        <f>+'[5]Table 33'!D55</f>
        <v>98.762654668166476</v>
      </c>
      <c r="G52" s="36">
        <f>+'[6]TABLE 34'!D55</f>
        <v>102.73381294964028</v>
      </c>
      <c r="H52" s="36">
        <f>(('[1]All Other Races'!AF50-'[1]All Other Races'!AA50)/'[1]All Other Races'!AA50)*100</f>
        <v>-11.518691588785046</v>
      </c>
      <c r="I52" s="32">
        <f>('[2]All Women'!AH50-'[2]All Women'!AC50)</f>
        <v>-605</v>
      </c>
      <c r="J52" s="22">
        <f>+'[3]All Men'!AH50-'[3]All Men'!AC50</f>
        <v>806</v>
      </c>
      <c r="K52" s="32">
        <f>+'[4]All White'!AF50-'[4]All White'!AA50</f>
        <v>849</v>
      </c>
      <c r="L52" s="22">
        <f>+'[5]All Black'!AF50-'[5]All Black'!AA50</f>
        <v>878</v>
      </c>
      <c r="M52" s="22">
        <f>+'[6]All Hispanic'!AF50-'[6]All Hispanic'!AA50</f>
        <v>714</v>
      </c>
      <c r="N52" s="22">
        <f>('[1]All Other Races'!AF50-'[1]All Other Races'!AA50)</f>
        <v>-493</v>
      </c>
    </row>
    <row r="53" spans="1:14" x14ac:dyDescent="0.2">
      <c r="A53" s="22" t="s">
        <v>43</v>
      </c>
      <c r="B53" s="22"/>
      <c r="C53" s="36">
        <f>+'[2]TABLE 31'!E56</f>
        <v>-5.1937936926773318</v>
      </c>
      <c r="D53" s="36">
        <f>+'[3]TABLE 32'!E56</f>
        <v>-3.0636089865863605</v>
      </c>
      <c r="E53" s="102">
        <f>+'[4]TABLE 35'!D55</f>
        <v>-7.3995527369372676</v>
      </c>
      <c r="F53" s="38">
        <f>+'[5]Table 33'!D56</f>
        <v>-0.41842949463015483</v>
      </c>
      <c r="G53" s="38">
        <f>+'[6]TABLE 34'!D56</f>
        <v>47.258663835595662</v>
      </c>
      <c r="H53" s="88">
        <f>(('[1]All Other Races'!AF51-'[1]All Other Races'!AA51)/'[1]All Other Races'!AA51)*100</f>
        <v>0.24011941073398663</v>
      </c>
      <c r="I53" s="104">
        <f>('[2]All Women'!AH51-'[2]All Women'!AC51)</f>
        <v>-11003</v>
      </c>
      <c r="J53" s="26">
        <f>+'[3]All Men'!AH51-'[3]All Men'!AC51</f>
        <v>-4995</v>
      </c>
      <c r="K53" s="104">
        <f>+'[4]All White'!AF51-'[4]All White'!AA51</f>
        <v>-21772</v>
      </c>
      <c r="L53" s="26">
        <f>+'[5]All Black'!AF51-'[5]All Black'!AA51</f>
        <v>-90</v>
      </c>
      <c r="M53" s="26">
        <f>+'[6]All Hispanic'!AF51-'[6]All Hispanic'!AA51</f>
        <v>6232</v>
      </c>
      <c r="N53" s="26">
        <f>('[1]All Other Races'!AF51-'[1]All Other Races'!AA51)</f>
        <v>37</v>
      </c>
    </row>
    <row r="54" spans="1:14" x14ac:dyDescent="0.2">
      <c r="A54" s="27" t="s">
        <v>44</v>
      </c>
      <c r="B54" s="27"/>
      <c r="C54" s="39">
        <f>+'[2]TABLE 31'!E57</f>
        <v>-2.6243772863146715</v>
      </c>
      <c r="D54" s="39">
        <f>+'[3]TABLE 32'!E57</f>
        <v>3.0134685486605629E-2</v>
      </c>
      <c r="E54" s="34">
        <f>+'[4]TABLE 35'!D56</f>
        <v>-8.7154849409206907</v>
      </c>
      <c r="F54" s="86">
        <f>+'[5]Table 33'!D57</f>
        <v>2.4175151314826957</v>
      </c>
      <c r="G54" s="86">
        <f>+'[6]TABLE 34'!D57</f>
        <v>34.287693373354884</v>
      </c>
      <c r="H54" s="33">
        <f>(('[1]All Other Races'!AF52-'[1]All Other Races'!AA52)/'[1]All Other Races'!AA52)*100</f>
        <v>10.962783171521036</v>
      </c>
      <c r="I54" s="31">
        <f>('[2]All Women'!AH52-'[2]All Women'!AC52)</f>
        <v>-51948</v>
      </c>
      <c r="J54" s="21">
        <f>+'[3]All Men'!AH52-'[3]All Men'!AC52</f>
        <v>455</v>
      </c>
      <c r="K54" s="31">
        <f>+'[4]All White'!AF52-'[4]All White'!AA52</f>
        <v>-176945</v>
      </c>
      <c r="L54" s="21">
        <f>+'[5]All Black'!AF52-'[5]All Black'!AA52</f>
        <v>8923</v>
      </c>
      <c r="M54" s="21">
        <f>+'[6]All Hispanic'!AF52-'[6]All Hispanic'!AA52</f>
        <v>103950</v>
      </c>
      <c r="N54" s="21">
        <f>('[1]All Other Races'!AF52-'[1]All Other Races'!AA52)</f>
        <v>24390</v>
      </c>
    </row>
    <row r="55" spans="1:14" x14ac:dyDescent="0.2">
      <c r="A55" s="23" t="s">
        <v>23</v>
      </c>
      <c r="B55" s="23"/>
      <c r="C55" s="33"/>
      <c r="D55" s="33"/>
      <c r="E55" s="34"/>
      <c r="F55" s="33"/>
      <c r="G55" s="33"/>
      <c r="H55" s="33"/>
      <c r="I55" s="34">
        <f>(I54/I$6)*100</f>
        <v>9.3062917970702408</v>
      </c>
      <c r="J55" s="33">
        <f t="shared" ref="J55" si="9">(J54/J$6)*100</f>
        <v>-0.22953482623456947</v>
      </c>
      <c r="K55" s="34">
        <f t="shared" ref="K55" si="10">(K54/K$6)*100</f>
        <v>14.598302275485461</v>
      </c>
      <c r="L55" s="33">
        <f t="shared" ref="L55" si="11">(L54/L$6)*100</f>
        <v>-6.9455904102125015</v>
      </c>
      <c r="M55" s="33">
        <f t="shared" ref="M55:N55" si="12">(M54/M$6)*100</f>
        <v>14.870393682764934</v>
      </c>
      <c r="N55" s="33">
        <f t="shared" si="12"/>
        <v>-50.924959285087901</v>
      </c>
    </row>
    <row r="56" spans="1:14" ht="14.25" x14ac:dyDescent="0.2">
      <c r="A56" s="22" t="s">
        <v>87</v>
      </c>
      <c r="B56" s="22"/>
      <c r="C56" s="36">
        <f>+'[2]TABLE 31'!E59</f>
        <v>2.8799754665415942</v>
      </c>
      <c r="D56" s="36">
        <f>+'[3]TABLE 32'!E59</f>
        <v>3.7560669355033447</v>
      </c>
      <c r="E56" s="37">
        <f>+'[4]TABLE 35'!D58</f>
        <v>-3.8917393535146227</v>
      </c>
      <c r="F56" s="36">
        <f>+'[5]Table 33'!D59</f>
        <v>20.496388973654767</v>
      </c>
      <c r="G56" s="36">
        <f>+'[6]TABLE 34'!D59</f>
        <v>41.389307019010985</v>
      </c>
      <c r="H56" s="36">
        <f>(('[1]All Other Races'!AF54-'[1]All Other Races'!AA54)/'[1]All Other Races'!AA54)*100</f>
        <v>15.820379965457684</v>
      </c>
      <c r="I56" s="32">
        <f>('[2]All Women'!AH54-'[2]All Women'!AC54)</f>
        <v>3193</v>
      </c>
      <c r="J56" s="22">
        <f>+'[3]All Men'!AH54-'[3]All Men'!AC54</f>
        <v>3111</v>
      </c>
      <c r="K56" s="32">
        <f>+'[4]All White'!AF54-'[4]All White'!AA54</f>
        <v>-4551</v>
      </c>
      <c r="L56" s="22">
        <f>+'[5]All Black'!AF54-'[5]All Black'!AA54</f>
        <v>4030</v>
      </c>
      <c r="M56" s="22">
        <f>+'[6]All Hispanic'!AF54-'[6]All Hispanic'!AA54</f>
        <v>7424</v>
      </c>
      <c r="N56" s="22">
        <f>('[1]All Other Races'!AF54-'[1]All Other Races'!AA54)</f>
        <v>1374</v>
      </c>
    </row>
    <row r="57" spans="1:14" x14ac:dyDescent="0.2">
      <c r="A57" s="22" t="s">
        <v>45</v>
      </c>
      <c r="B57" s="22"/>
      <c r="C57" s="36">
        <f>+'[2]TABLE 31'!E60</f>
        <v>2.8035571494342002</v>
      </c>
      <c r="D57" s="36">
        <f>+'[3]TABLE 32'!E60</f>
        <v>2.8808004140072452</v>
      </c>
      <c r="E57" s="37">
        <f>+'[4]TABLE 35'!D59</f>
        <v>1.9275081379613035</v>
      </c>
      <c r="F57" s="36">
        <f>+'[5]Table 33'!D60</f>
        <v>56.914119359534212</v>
      </c>
      <c r="G57" s="36">
        <f>+'[6]TABLE 34'!D60</f>
        <v>71</v>
      </c>
      <c r="H57" s="36">
        <f>(('[1]All Other Races'!AF55-'[1]All Other Races'!AA55)/'[1]All Other Races'!AA55)*100</f>
        <v>1.9166267369429804</v>
      </c>
      <c r="I57" s="32">
        <f>('[2]All Women'!AH55-'[2]All Women'!AC55)</f>
        <v>1157</v>
      </c>
      <c r="J57" s="22">
        <f>+'[3]All Men'!AH55-'[3]All Men'!AC55</f>
        <v>835</v>
      </c>
      <c r="K57" s="32">
        <f>+'[4]All White'!AF55-'[4]All White'!AA55</f>
        <v>1054</v>
      </c>
      <c r="L57" s="22">
        <f>+'[5]All Black'!AF55-'[5]All Black'!AA55</f>
        <v>782</v>
      </c>
      <c r="M57" s="22">
        <f>+'[6]All Hispanic'!AF55-'[6]All Hispanic'!AA55</f>
        <v>710</v>
      </c>
      <c r="N57" s="22">
        <f>('[1]All Other Races'!AF55-'[1]All Other Races'!AA55)</f>
        <v>40</v>
      </c>
    </row>
    <row r="58" spans="1:14" ht="14.25" x14ac:dyDescent="0.2">
      <c r="A58" s="22" t="s">
        <v>88</v>
      </c>
      <c r="B58" s="22"/>
      <c r="C58" s="36">
        <f>+'[2]TABLE 31'!E61</f>
        <v>1.4603679789323964</v>
      </c>
      <c r="D58" s="36">
        <f>+'[3]TABLE 32'!E61</f>
        <v>2.8125941199638578</v>
      </c>
      <c r="E58" s="37">
        <f>+'[4]TABLE 35'!D60</f>
        <v>-3.4237832496088285</v>
      </c>
      <c r="F58" s="36">
        <f>+'[5]Table 33'!D61</f>
        <v>14.782054125998226</v>
      </c>
      <c r="G58" s="36">
        <f>+'[6]TABLE 34'!D61</f>
        <v>45.658069181631916</v>
      </c>
      <c r="H58" s="36">
        <f>(('[1]All Other Races'!AF56-'[1]All Other Races'!AA56)/'[1]All Other Races'!AA56)*100</f>
        <v>10.29239414610692</v>
      </c>
      <c r="I58" s="32">
        <f>('[2]All Women'!AH56-'[2]All Women'!AC56)</f>
        <v>4148</v>
      </c>
      <c r="J58" s="22">
        <f>+'[3]All Men'!AH56-'[3]All Men'!AC56</f>
        <v>6070</v>
      </c>
      <c r="K58" s="32">
        <f>+'[4]All White'!AF56-'[4]All White'!AA56</f>
        <v>-9978</v>
      </c>
      <c r="L58" s="22">
        <f>+'[5]All Black'!AF56-'[5]All Black'!AA56</f>
        <v>5331</v>
      </c>
      <c r="M58" s="22">
        <f>+'[6]All Hispanic'!AF56-'[6]All Hispanic'!AA56</f>
        <v>15153</v>
      </c>
      <c r="N58" s="22">
        <f>('[1]All Other Races'!AF56-'[1]All Other Races'!AA56)</f>
        <v>3425</v>
      </c>
    </row>
    <row r="59" spans="1:14" x14ac:dyDescent="0.2">
      <c r="A59" s="22" t="s">
        <v>46</v>
      </c>
      <c r="B59" s="22"/>
      <c r="C59" s="36">
        <f>+'[2]TABLE 31'!E62</f>
        <v>45.495495495495497</v>
      </c>
      <c r="D59" s="36">
        <f>+'[3]TABLE 32'!E62</f>
        <v>41.991603587558039</v>
      </c>
      <c r="E59" s="37">
        <f>+'[4]TABLE 35'!D61</f>
        <v>10.536285968667714</v>
      </c>
      <c r="F59" s="36">
        <f>+'[5]Table 33'!D62</f>
        <v>215.65471836137527</v>
      </c>
      <c r="G59" s="36">
        <f>+'[6]TABLE 34'!D62</f>
        <v>77.522477522477516</v>
      </c>
      <c r="H59" s="36">
        <f>(('[1]All Other Races'!AF57-'[1]All Other Races'!AA57)/'[1]All Other Races'!AA57)*100</f>
        <v>35.923217550274224</v>
      </c>
      <c r="I59" s="32">
        <f>('[2]All Women'!AH57-'[2]All Women'!AC57)</f>
        <v>19493</v>
      </c>
      <c r="J59" s="22">
        <f>+'[3]All Men'!AH57-'[3]All Men'!AC57</f>
        <v>13203</v>
      </c>
      <c r="K59" s="32">
        <f>+'[4]All White'!AF57-'[4]All White'!AA57</f>
        <v>5562</v>
      </c>
      <c r="L59" s="22">
        <f>+'[5]All Black'!AF57-'[5]All Black'!AA57</f>
        <v>2948</v>
      </c>
      <c r="M59" s="22">
        <f>+'[6]All Hispanic'!AF57-'[6]All Hispanic'!AA57</f>
        <v>1552</v>
      </c>
      <c r="N59" s="22">
        <f>('[1]All Other Races'!AF57-'[1]All Other Races'!AA57)</f>
        <v>786</v>
      </c>
    </row>
    <row r="60" spans="1:14" x14ac:dyDescent="0.2">
      <c r="A60" s="23" t="s">
        <v>47</v>
      </c>
      <c r="B60" s="23"/>
      <c r="C60" s="33">
        <f>+'[2]TABLE 31'!E63</f>
        <v>-1.8179863196115895</v>
      </c>
      <c r="D60" s="33">
        <f>+'[3]TABLE 32'!E63</f>
        <v>1.506788462422197</v>
      </c>
      <c r="E60" s="34">
        <f>+'[4]TABLE 35'!D62</f>
        <v>-9.220116618075803</v>
      </c>
      <c r="F60" s="33">
        <f>+'[5]Table 33'!D63</f>
        <v>2.5768069924457859</v>
      </c>
      <c r="G60" s="86">
        <f>+'[6]TABLE 34'!D63</f>
        <v>24.022777724157901</v>
      </c>
      <c r="H60" s="33">
        <f>(('[1]All Other Races'!AF58-'[1]All Other Races'!AA58)/'[1]All Other Races'!AA58)*100</f>
        <v>6.272631368859237</v>
      </c>
      <c r="I60" s="31">
        <f>('[2]All Women'!AH58-'[2]All Women'!AC58)</f>
        <v>-4396</v>
      </c>
      <c r="J60" s="21">
        <f>+'[3]All Men'!AH58-'[3]All Men'!AC58</f>
        <v>2951</v>
      </c>
      <c r="K60" s="31">
        <f>+'[4]All White'!AF58-'[4]All White'!AA58</f>
        <v>-20493</v>
      </c>
      <c r="L60" s="21">
        <f>+'[5]All Black'!AF58-'[5]All Black'!AA58</f>
        <v>1477</v>
      </c>
      <c r="M60" s="21">
        <f>+'[6]All Hispanic'!AF58-'[6]All Hispanic'!AA58</f>
        <v>14934</v>
      </c>
      <c r="N60" s="21">
        <f>('[1]All Other Races'!AF58-'[1]All Other Races'!AA58)</f>
        <v>2200</v>
      </c>
    </row>
    <row r="61" spans="1:14" ht="14.25" x14ac:dyDescent="0.2">
      <c r="A61" s="23" t="s">
        <v>89</v>
      </c>
      <c r="B61" s="23"/>
      <c r="C61" s="33">
        <f>+'[2]TABLE 31'!E64</f>
        <v>-5.079557798360252</v>
      </c>
      <c r="D61" s="33">
        <f>+'[3]TABLE 32'!E64</f>
        <v>-0.73577604963193144</v>
      </c>
      <c r="E61" s="34">
        <f>+'[4]TABLE 35'!D63</f>
        <v>-12.118465157041021</v>
      </c>
      <c r="F61" s="33">
        <f>+'[5]Table 33'!D64</f>
        <v>-3.9373620325381276</v>
      </c>
      <c r="G61" s="86">
        <f>+'[6]TABLE 34'!D64</f>
        <v>31.66375085137355</v>
      </c>
      <c r="H61" s="33">
        <f>(('[1]All Other Races'!AF59-'[1]All Other Races'!AA59)/'[1]All Other Races'!AA59)*100</f>
        <v>12.065582011349244</v>
      </c>
      <c r="I61" s="31">
        <f>('[2]All Women'!AH59-'[2]All Women'!AC59)</f>
        <v>-37737</v>
      </c>
      <c r="J61" s="21">
        <f>+'[3]All Men'!AH59-'[3]All Men'!AC59</f>
        <v>-4075</v>
      </c>
      <c r="K61" s="31">
        <f>+'[4]All White'!AF59-'[4]All White'!AA59</f>
        <v>-80478</v>
      </c>
      <c r="L61" s="21">
        <f>+'[5]All Black'!AF59-'[5]All Black'!AA59</f>
        <v>-6653</v>
      </c>
      <c r="M61" s="21">
        <f>+'[6]All Hispanic'!AF59-'[6]All Hispanic'!AA59</f>
        <v>47419</v>
      </c>
      <c r="N61" s="21">
        <f>('[1]All Other Races'!AF59-'[1]All Other Races'!AA59)</f>
        <v>12481</v>
      </c>
    </row>
    <row r="62" spans="1:14" ht="14.25" x14ac:dyDescent="0.2">
      <c r="A62" s="23" t="s">
        <v>90</v>
      </c>
      <c r="B62" s="23"/>
      <c r="C62" s="33">
        <f>+'[2]TABLE 31'!E65</f>
        <v>-8.1544251876225466</v>
      </c>
      <c r="D62" s="33">
        <f>+'[3]TABLE 32'!E65</f>
        <v>-6.0338625633139058</v>
      </c>
      <c r="E62" s="34">
        <f>+'[4]TABLE 35'!D64</f>
        <v>-11.844194333697915</v>
      </c>
      <c r="F62" s="33">
        <f>+'[5]Table 33'!D65</f>
        <v>-0.20116905792150608</v>
      </c>
      <c r="G62" s="86">
        <f>+'[6]TABLE 34'!D65</f>
        <v>40.693933823529413</v>
      </c>
      <c r="H62" s="33">
        <f>(('[1]All Other Races'!AF60-'[1]All Other Races'!AA60)/'[1]All Other Races'!AA60)*100</f>
        <v>11.701063733066643</v>
      </c>
      <c r="I62" s="31">
        <f>('[2]All Women'!AH60-'[2]All Women'!AC60)</f>
        <v>-36182</v>
      </c>
      <c r="J62" s="21">
        <f>+'[3]All Men'!AH60-'[3]All Men'!AC60</f>
        <v>-20716</v>
      </c>
      <c r="K62" s="31">
        <f>+'[4]All White'!AF60-'[4]All White'!AA60</f>
        <v>-63783</v>
      </c>
      <c r="L62" s="21">
        <f>+'[5]All Black'!AF60-'[5]All Black'!AA60</f>
        <v>-159</v>
      </c>
      <c r="M62" s="21">
        <f>+'[6]All Hispanic'!AF60-'[6]All Hispanic'!AA60</f>
        <v>12397</v>
      </c>
      <c r="N62" s="21">
        <f>('[1]All Other Races'!AF60-'[1]All Other Races'!AA60)</f>
        <v>3861</v>
      </c>
    </row>
    <row r="63" spans="1:14" ht="14.25" x14ac:dyDescent="0.2">
      <c r="A63" s="23" t="s">
        <v>91</v>
      </c>
      <c r="B63" s="23"/>
      <c r="C63" s="33">
        <f>+'[2]TABLE 31'!E66</f>
        <v>-0.75907729937165269</v>
      </c>
      <c r="D63" s="33">
        <f>+'[3]TABLE 32'!E66</f>
        <v>-3.1987162342872426</v>
      </c>
      <c r="E63" s="34">
        <f>+'[4]TABLE 35'!D65</f>
        <v>-2.7263227890187136</v>
      </c>
      <c r="F63" s="33">
        <f>+'[5]Table 33'!D66</f>
        <v>22.222222222222221</v>
      </c>
      <c r="G63" s="86">
        <f>+'[6]TABLE 34'!D66</f>
        <v>63.818376832320347</v>
      </c>
      <c r="H63" s="33">
        <f>(('[1]All Other Races'!AF61-'[1]All Other Races'!AA61)/'[1]All Other Races'!AA61)*100</f>
        <v>5.4951345163136809</v>
      </c>
      <c r="I63" s="31">
        <f>('[2]All Women'!AH61-'[2]All Women'!AC61)</f>
        <v>-360</v>
      </c>
      <c r="J63" s="21">
        <f>+'[3]All Men'!AH61-'[3]All Men'!AC61</f>
        <v>-1196</v>
      </c>
      <c r="K63" s="31">
        <f>+'[4]All White'!AF61-'[4]All White'!AA61</f>
        <v>-1435</v>
      </c>
      <c r="L63" s="21">
        <f>+'[5]All Black'!AF61-'[5]All Black'!AA61</f>
        <v>972</v>
      </c>
      <c r="M63" s="21">
        <f>+'[6]All Hispanic'!AF61-'[6]All Hispanic'!AA61</f>
        <v>3570</v>
      </c>
      <c r="N63" s="21">
        <f>('[1]All Other Races'!AF61-'[1]All Other Races'!AA61)</f>
        <v>192</v>
      </c>
    </row>
    <row r="64" spans="1:14" x14ac:dyDescent="0.2">
      <c r="A64" s="20" t="s">
        <v>48</v>
      </c>
      <c r="B64" s="20"/>
      <c r="C64" s="35">
        <f>+'[2]TABLE 31'!E67</f>
        <v>-5.1469989412818631</v>
      </c>
      <c r="D64" s="87">
        <f>+'[3]TABLE 32'!E67</f>
        <v>1.3322231473771857</v>
      </c>
      <c r="E64" s="101">
        <f>+'[4]TABLE 35'!D66</f>
        <v>-7.7079492462856516</v>
      </c>
      <c r="F64" s="35">
        <f>+'[5]Table 33'!D67</f>
        <v>20.990312163616792</v>
      </c>
      <c r="G64" s="35">
        <f>+'[6]TABLE 34'!D67</f>
        <v>74.552309142318563</v>
      </c>
      <c r="H64" s="87">
        <f>(('[1]All Other Races'!AF62-'[1]All Other Races'!AA62)/'[1]All Other Races'!AA62)*100</f>
        <v>2.5080906148867315</v>
      </c>
      <c r="I64" s="30">
        <f>('[2]All Women'!AH62-'[2]All Women'!AC62)</f>
        <v>-1264</v>
      </c>
      <c r="J64" s="20">
        <f>+'[3]All Men'!AH62-'[3]All Men'!AC62</f>
        <v>272</v>
      </c>
      <c r="K64" s="30">
        <f>+'[4]All White'!AF62-'[4]All White'!AA62</f>
        <v>-2843</v>
      </c>
      <c r="L64" s="20">
        <f>+'[5]All Black'!AF62-'[5]All Black'!AA62</f>
        <v>195</v>
      </c>
      <c r="M64" s="20">
        <f>+'[6]All Hispanic'!AF62-'[6]All Hispanic'!AA62</f>
        <v>791</v>
      </c>
      <c r="N64" s="20">
        <f>('[1]All Other Races'!AF62-'[1]All Other Races'!AA62)</f>
        <v>31</v>
      </c>
    </row>
    <row r="65" spans="1:14" ht="14.25" x14ac:dyDescent="0.2">
      <c r="A65" s="28" t="s">
        <v>98</v>
      </c>
      <c r="B65" s="28"/>
      <c r="C65" s="36">
        <f>+'[2]TABLE 31'!E68</f>
        <v>-36.966807867939444</v>
      </c>
      <c r="D65" s="36">
        <f>+'[3]TABLE 32'!E68</f>
        <v>-29.731647900562024</v>
      </c>
      <c r="E65" s="37">
        <f>+'[4]TABLE 35'!D67</f>
        <v>-24.825521412821395</v>
      </c>
      <c r="F65" s="36">
        <f>+'[5]Table 33'!D68</f>
        <v>-52.281908036097981</v>
      </c>
      <c r="G65" s="36">
        <f>+'[6]TABLE 34'!D68</f>
        <v>0.95717884130982378</v>
      </c>
      <c r="H65" s="36">
        <f>(('[1]All Other Races'!AF63-'[1]All Other Races'!AA63)/'[1]All Other Races'!AA63)*100</f>
        <v>-22.282108584198763</v>
      </c>
      <c r="I65" s="32">
        <f>('[2]All Women'!AH63-'[2]All Women'!AC63)</f>
        <v>-31329</v>
      </c>
      <c r="J65" s="22">
        <f>+'[3]All Men'!AH63-'[3]All Men'!AC63</f>
        <v>-15500</v>
      </c>
      <c r="K65" s="32">
        <f>+'[4]All White'!AF63-'[4]All White'!AA63</f>
        <v>-12272</v>
      </c>
      <c r="L65" s="22">
        <f>+'[5]All Black'!AF63-'[5]All Black'!AA63</f>
        <v>-24332</v>
      </c>
      <c r="M65" s="22">
        <f>+'[6]All Hispanic'!AF63-'[6]All Hispanic'!AA63</f>
        <v>57</v>
      </c>
      <c r="N65" s="22">
        <f>('[1]All Other Races'!AF63-'[1]All Other Races'!AA63)</f>
        <v>-1695</v>
      </c>
    </row>
    <row r="66" spans="1:14" s="61" customFormat="1" ht="46.5" customHeight="1" x14ac:dyDescent="0.2">
      <c r="A66" s="121" t="s">
        <v>106</v>
      </c>
      <c r="B66" s="122"/>
      <c r="C66" s="122"/>
      <c r="D66" s="122"/>
      <c r="E66" s="122"/>
      <c r="F66" s="122"/>
      <c r="G66" s="122"/>
      <c r="H66" s="122"/>
      <c r="I66" s="123"/>
      <c r="J66" s="123"/>
      <c r="K66" s="123"/>
      <c r="L66" s="123"/>
      <c r="M66" s="123"/>
      <c r="N66" s="123"/>
    </row>
    <row r="67" spans="1:14" s="7" customFormat="1" ht="22.5" customHeight="1" x14ac:dyDescent="0.2">
      <c r="A67" s="124" t="s">
        <v>94</v>
      </c>
      <c r="B67" s="125"/>
      <c r="C67" s="125"/>
      <c r="D67" s="125"/>
      <c r="E67" s="125"/>
      <c r="F67" s="125"/>
      <c r="G67" s="125"/>
      <c r="H67" s="125"/>
      <c r="I67" s="126"/>
      <c r="J67" s="126"/>
      <c r="K67" s="126"/>
      <c r="L67" s="126"/>
      <c r="M67" s="126"/>
      <c r="N67" s="126"/>
    </row>
    <row r="68" spans="1:14" s="10" customFormat="1" ht="47.25" customHeight="1" x14ac:dyDescent="0.2">
      <c r="A68" s="124" t="s">
        <v>105</v>
      </c>
      <c r="B68" s="125"/>
      <c r="C68" s="125"/>
      <c r="D68" s="125"/>
      <c r="E68" s="125"/>
      <c r="F68" s="125"/>
      <c r="G68" s="125"/>
      <c r="H68" s="125"/>
      <c r="I68" s="126"/>
      <c r="J68" s="126"/>
      <c r="K68" s="126"/>
      <c r="L68" s="126"/>
      <c r="M68" s="126"/>
      <c r="N68" s="126"/>
    </row>
    <row r="69" spans="1:14" s="67" customFormat="1" ht="34.5" customHeight="1" x14ac:dyDescent="0.2">
      <c r="A69" s="124" t="s">
        <v>111</v>
      </c>
      <c r="B69" s="125"/>
      <c r="C69" s="125"/>
      <c r="D69" s="125"/>
      <c r="E69" s="125"/>
      <c r="F69" s="125"/>
      <c r="G69" s="125"/>
      <c r="H69" s="125"/>
      <c r="I69" s="126"/>
      <c r="J69" s="126"/>
      <c r="K69" s="126"/>
      <c r="L69" s="126"/>
      <c r="M69" s="126"/>
      <c r="N69" s="126"/>
    </row>
    <row r="70" spans="1:14" s="7" customFormat="1" ht="21" customHeight="1" x14ac:dyDescent="0.2">
      <c r="A70" s="8" t="s">
        <v>11</v>
      </c>
      <c r="B70" s="116" t="s">
        <v>101</v>
      </c>
      <c r="C70" s="127"/>
      <c r="D70" s="127"/>
      <c r="E70" s="127"/>
      <c r="F70" s="127"/>
      <c r="G70" s="127"/>
      <c r="H70" s="127"/>
      <c r="I70" s="127"/>
      <c r="J70" s="127"/>
      <c r="K70" s="127"/>
      <c r="L70" s="127"/>
      <c r="M70" s="127"/>
      <c r="N70" s="127"/>
    </row>
    <row r="71" spans="1:14" x14ac:dyDescent="0.2">
      <c r="N71" s="82" t="s">
        <v>116</v>
      </c>
    </row>
    <row r="72" spans="1:14" x14ac:dyDescent="0.2">
      <c r="A72" s="3"/>
      <c r="C72" s="3"/>
      <c r="D72" s="3"/>
      <c r="E72" s="3"/>
      <c r="F72" s="3"/>
      <c r="G72" s="3"/>
      <c r="H72" s="3"/>
      <c r="I72" s="3"/>
      <c r="J72" s="3"/>
      <c r="K72" s="3"/>
      <c r="L72" s="3"/>
      <c r="M72" s="3"/>
    </row>
    <row r="73" spans="1:14" x14ac:dyDescent="0.2">
      <c r="A73" s="3"/>
      <c r="B73" s="3"/>
      <c r="C73" s="3"/>
      <c r="D73" s="3"/>
      <c r="E73" s="3"/>
      <c r="F73" s="3"/>
      <c r="G73" s="3"/>
      <c r="H73" s="3"/>
      <c r="I73" s="3"/>
      <c r="J73" s="3"/>
      <c r="K73" s="3"/>
      <c r="L73" s="3"/>
      <c r="M73" s="3"/>
    </row>
  </sheetData>
  <mergeCells count="5">
    <mergeCell ref="A66:N66"/>
    <mergeCell ref="A67:N67"/>
    <mergeCell ref="B70:N70"/>
    <mergeCell ref="A68:N68"/>
    <mergeCell ref="A69:N69"/>
  </mergeCells>
  <phoneticPr fontId="0" type="noConversion"/>
  <printOptions horizontalCentered="1"/>
  <pageMargins left="0.5" right="0.5" top="1" bottom="0.55000000000000004" header="0.5" footer="0.5"/>
  <pageSetup scale="66"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R73"/>
  <sheetViews>
    <sheetView showGridLines="0" view="pageBreakPreview" zoomScaleNormal="80" zoomScaleSheetLayoutView="100" workbookViewId="0">
      <selection activeCell="D16" sqref="D16"/>
    </sheetView>
  </sheetViews>
  <sheetFormatPr defaultColWidth="9.7109375" defaultRowHeight="12.75" x14ac:dyDescent="0.2"/>
  <cols>
    <col min="1" max="1" width="7.5703125" style="2" customWidth="1"/>
    <col min="2" max="2" width="11.140625" style="2" customWidth="1"/>
    <col min="3" max="3" width="11.42578125" style="4" customWidth="1"/>
    <col min="4" max="4" width="10.28515625" style="2" customWidth="1"/>
    <col min="5" max="5" width="13.28515625" style="2" customWidth="1"/>
    <col min="6" max="6" width="13.5703125" style="4" customWidth="1"/>
    <col min="7" max="7" width="11.140625" style="2" customWidth="1"/>
    <col min="8" max="8" width="12.140625" style="2" customWidth="1"/>
    <col min="9" max="9" width="13.85546875" style="2" customWidth="1"/>
    <col min="10" max="10" width="11.140625" style="4" customWidth="1"/>
    <col min="11" max="11" width="22.5703125" style="2" customWidth="1"/>
    <col min="12" max="14" width="11.5703125" style="2" customWidth="1"/>
    <col min="15" max="15" width="2.140625" style="2" customWidth="1"/>
    <col min="16" max="18" width="15" style="2" customWidth="1"/>
    <col min="19" max="16384" width="9.7109375" style="2"/>
  </cols>
  <sheetData>
    <row r="1" spans="1:18" x14ac:dyDescent="0.2">
      <c r="A1" s="83" t="s">
        <v>102</v>
      </c>
      <c r="B1" s="5"/>
      <c r="C1" s="13"/>
      <c r="D1" s="62"/>
      <c r="E1" s="62"/>
      <c r="F1" s="13"/>
      <c r="G1" s="62"/>
      <c r="H1" s="62"/>
      <c r="I1" s="62"/>
      <c r="J1" s="13"/>
    </row>
    <row r="2" spans="1:18" ht="14.25" x14ac:dyDescent="0.2">
      <c r="A2" s="5" t="s">
        <v>50</v>
      </c>
      <c r="B2" s="5"/>
      <c r="C2" s="13"/>
      <c r="D2" s="62"/>
      <c r="E2" s="62"/>
      <c r="F2" s="13"/>
      <c r="G2" s="1"/>
      <c r="H2" s="1"/>
      <c r="I2" s="1"/>
      <c r="J2" s="84"/>
    </row>
    <row r="3" spans="1:18" x14ac:dyDescent="0.2">
      <c r="A3" s="6"/>
      <c r="B3" s="6"/>
      <c r="C3" s="9"/>
      <c r="D3" s="9"/>
      <c r="E3" s="9"/>
      <c r="F3" s="9"/>
      <c r="G3" s="13"/>
      <c r="H3" s="13"/>
      <c r="I3" s="13"/>
      <c r="J3" s="13"/>
      <c r="L3" s="14" t="s">
        <v>103</v>
      </c>
      <c r="M3" s="15"/>
      <c r="N3" s="16"/>
      <c r="O3" s="74" t="s">
        <v>56</v>
      </c>
      <c r="P3" s="14" t="s">
        <v>104</v>
      </c>
      <c r="Q3" s="15"/>
      <c r="R3" s="16"/>
    </row>
    <row r="4" spans="1:18" ht="12.75" customHeight="1" x14ac:dyDescent="0.2">
      <c r="A4" s="62"/>
      <c r="B4" s="62"/>
      <c r="C4" s="17" t="s">
        <v>114</v>
      </c>
      <c r="D4" s="17"/>
      <c r="E4" s="93"/>
      <c r="F4" s="17"/>
      <c r="G4" s="19" t="s">
        <v>115</v>
      </c>
      <c r="H4" s="17"/>
      <c r="I4" s="93"/>
      <c r="J4" s="17"/>
    </row>
    <row r="5" spans="1:18" s="11" customFormat="1" ht="29.25" customHeight="1" x14ac:dyDescent="0.2">
      <c r="A5" s="63"/>
      <c r="B5" s="63"/>
      <c r="C5" s="94" t="s">
        <v>19</v>
      </c>
      <c r="D5" s="94" t="s">
        <v>20</v>
      </c>
      <c r="E5" s="95" t="s">
        <v>52</v>
      </c>
      <c r="F5" s="96" t="s">
        <v>53</v>
      </c>
      <c r="G5" s="107" t="s">
        <v>19</v>
      </c>
      <c r="H5" s="94" t="s">
        <v>20</v>
      </c>
      <c r="I5" s="95" t="s">
        <v>52</v>
      </c>
      <c r="J5" s="108" t="s">
        <v>53</v>
      </c>
    </row>
    <row r="6" spans="1:18" x14ac:dyDescent="0.2">
      <c r="A6" s="20" t="s">
        <v>51</v>
      </c>
      <c r="B6" s="20"/>
      <c r="C6" s="91">
        <f>+'[7]TABLE 36'!E9</f>
        <v>-3.853010773740527</v>
      </c>
      <c r="D6" s="43">
        <f>+'[8]TABLE 37'!E8</f>
        <v>-3.4093007192797486</v>
      </c>
      <c r="E6" s="46">
        <f>+'[9]TABLE 38'!D7</f>
        <v>-17.996194690803431</v>
      </c>
      <c r="F6" s="92">
        <f>+'[9]TABLE 38'!F7</f>
        <v>-8.6661002548853023</v>
      </c>
      <c r="G6" s="30">
        <f>('[1]All 4yr'!AT4-'[1]All 4yr'!AO4)</f>
        <v>-479789</v>
      </c>
      <c r="H6" s="20">
        <f>('[1]All 2yr'!AU4-'[1]All 2yr'!AP4)</f>
        <v>-276610</v>
      </c>
      <c r="I6" s="54">
        <f>IF('[1]All PBI'!AI4&gt;0,('[1]All PBI'!AI4-'[1]All PBI'!AD4),"NA")</f>
        <v>-148025</v>
      </c>
      <c r="J6" s="40">
        <f>IF('[1]All HBI'!AI4&gt;0,('[1]All HBI'!AI4-'[1]All HBI'!AD4),"NA")</f>
        <v>-27642</v>
      </c>
    </row>
    <row r="7" spans="1:18" x14ac:dyDescent="0.2">
      <c r="A7" s="21" t="s">
        <v>10</v>
      </c>
      <c r="B7" s="21"/>
      <c r="C7" s="69">
        <f>+'[7]TABLE 36'!E10</f>
        <v>2.5243209218851774</v>
      </c>
      <c r="D7" s="45">
        <f>+'[8]TABLE 37'!E9</f>
        <v>-2.0471927570316022</v>
      </c>
      <c r="E7" s="53">
        <f>+'[9]TABLE 38'!D8</f>
        <v>-6.8594735576478421</v>
      </c>
      <c r="F7" s="79">
        <f>+'[9]TABLE 38'!F8</f>
        <v>-8.2728706895662842</v>
      </c>
      <c r="G7" s="89">
        <f>('[1]All 4yr'!AT5-'[1]All 4yr'!AO5)</f>
        <v>99176</v>
      </c>
      <c r="H7" s="21">
        <f>('[1]All 2yr'!AU5-'[1]All 2yr'!AP5)</f>
        <v>-58026</v>
      </c>
      <c r="I7" s="58">
        <f>IF('[1]All PBI'!AI5&gt;0,('[1]All PBI'!AI5-'[1]All PBI'!AD5),"NA")</f>
        <v>-37083</v>
      </c>
      <c r="J7" s="72">
        <f>IF('[1]All HBI'!AI5&gt;0,('[1]All HBI'!AI5-'[1]All HBI'!AD5),"NA")</f>
        <v>-24070</v>
      </c>
    </row>
    <row r="8" spans="1:18" x14ac:dyDescent="0.2">
      <c r="A8" s="21" t="s">
        <v>23</v>
      </c>
      <c r="B8" s="21"/>
      <c r="C8" s="45"/>
      <c r="D8" s="45"/>
      <c r="E8" s="46"/>
      <c r="F8" s="69"/>
      <c r="G8" s="34">
        <f>(G7/G$6)*100</f>
        <v>-20.670753185254352</v>
      </c>
      <c r="H8" s="33">
        <f>(H7/H$6)*100</f>
        <v>20.97754961859658</v>
      </c>
      <c r="I8" s="46">
        <f>(I7/I$6)*100</f>
        <v>25.051849349771999</v>
      </c>
      <c r="J8" s="69">
        <f>(J7/J$6)*100</f>
        <v>87.07763548223717</v>
      </c>
    </row>
    <row r="9" spans="1:18" ht="14.25" x14ac:dyDescent="0.2">
      <c r="A9" s="22" t="s">
        <v>77</v>
      </c>
      <c r="B9" s="22"/>
      <c r="C9" s="47">
        <f>+'[7]TABLE 36'!E12</f>
        <v>-1.1326352369245558</v>
      </c>
      <c r="D9" s="47">
        <f>+'[8]TABLE 37'!E11</f>
        <v>-5.6722384473580645</v>
      </c>
      <c r="E9" s="48">
        <f>+'[9]TABLE 38'!D10</f>
        <v>-19.482104121475054</v>
      </c>
      <c r="F9" s="70">
        <f>+'[9]TABLE 38'!F10</f>
        <v>-8.6081763895268715</v>
      </c>
      <c r="G9" s="32">
        <f>('[1]All 4yr'!AT7-'[1]All 4yr'!AO7)</f>
        <v>-2451</v>
      </c>
      <c r="H9" s="22">
        <f>('[1]All 2yr'!AU7-'[1]All 2yr'!AP7)</f>
        <v>-5477</v>
      </c>
      <c r="I9" s="56">
        <f>IF('[1]All PBI'!AI7&gt;0,('[1]All PBI'!AI7-'[1]All PBI'!AD7),"NA")</f>
        <v>-10059</v>
      </c>
      <c r="J9" s="73">
        <f>IF('[1]All HBI'!AI7&gt;0,('[1]All HBI'!AI7-'[1]All HBI'!AD7),"NA")</f>
        <v>-3748</v>
      </c>
    </row>
    <row r="10" spans="1:18" x14ac:dyDescent="0.2">
      <c r="A10" s="22" t="s">
        <v>0</v>
      </c>
      <c r="B10" s="22"/>
      <c r="C10" s="47">
        <f>+'[7]TABLE 36'!E13</f>
        <v>5.3458770420528756</v>
      </c>
      <c r="D10" s="47">
        <f>+'[8]TABLE 37'!E12</f>
        <v>-9.2139154249942941</v>
      </c>
      <c r="E10" s="48">
        <f>+'[9]TABLE 38'!D11</f>
        <v>-24.737886086710116</v>
      </c>
      <c r="F10" s="70">
        <f>+'[9]TABLE 38'!F11</f>
        <v>-14.078431372549019</v>
      </c>
      <c r="G10" s="32">
        <f>('[1]All 4yr'!AT8-'[1]All 4yr'!AO8)</f>
        <v>5779</v>
      </c>
      <c r="H10" s="22">
        <f>('[1]All 2yr'!AU8-'[1]All 2yr'!AP8)</f>
        <v>-5652</v>
      </c>
      <c r="I10" s="56">
        <f>IF('[1]All PBI'!AI8&gt;0,('[1]All PBI'!AI8-'[1]All PBI'!AD8),"NA")</f>
        <v>-2619</v>
      </c>
      <c r="J10" s="73">
        <f>IF('[1]All HBI'!AI8&gt;0,('[1]All HBI'!AI8-'[1]All HBI'!AD8),"NA")</f>
        <v>-718</v>
      </c>
    </row>
    <row r="11" spans="1:18" x14ac:dyDescent="0.2">
      <c r="A11" s="22" t="s">
        <v>9</v>
      </c>
      <c r="B11" s="22"/>
      <c r="C11" s="47">
        <f>+'[7]TABLE 36'!E14</f>
        <v>17.778287111314846</v>
      </c>
      <c r="D11" s="47">
        <f>+'[8]TABLE 37'!E13</f>
        <v>-11.528822055137844</v>
      </c>
      <c r="E11" s="48">
        <f>+'[9]TABLE 38'!D12</f>
        <v>31.11665281241341</v>
      </c>
      <c r="F11" s="70">
        <f>+'[9]TABLE 38'!F12</f>
        <v>21.834303131061237</v>
      </c>
      <c r="G11" s="32">
        <f>('[1]All 4yr'!AT9-'[1]All 4yr'!AO9)</f>
        <v>6981</v>
      </c>
      <c r="H11" s="22">
        <f>('[1]All 2yr'!AU9-'[1]All 2yr'!AP9)</f>
        <v>-1840</v>
      </c>
      <c r="I11" s="56">
        <f>IF('[1]All PBI'!AI9&gt;0,('[1]All PBI'!AI9-'[1]All PBI'!AD9),"NA")</f>
        <v>1123</v>
      </c>
      <c r="J11" s="73">
        <f>IF('[1]All HBI'!AI9&gt;0,('[1]All HBI'!AI9-'[1]All HBI'!AD9),"NA")</f>
        <v>788</v>
      </c>
    </row>
    <row r="12" spans="1:18" ht="13.5" customHeight="1" x14ac:dyDescent="0.2">
      <c r="A12" s="22" t="s">
        <v>78</v>
      </c>
      <c r="B12" s="22"/>
      <c r="C12" s="47">
        <f>+'[7]TABLE 36'!E15</f>
        <v>1.3495641614382323</v>
      </c>
      <c r="D12" s="47">
        <f>+'[8]TABLE 37'!E14</f>
        <v>2.3855877648160431</v>
      </c>
      <c r="E12" s="48">
        <f>+'[9]TABLE 38'!D13</f>
        <v>25.321699505476015</v>
      </c>
      <c r="F12" s="70">
        <f>+'[9]TABLE 38'!F13</f>
        <v>-10.302705598714171</v>
      </c>
      <c r="G12" s="32">
        <f>('[1]All 4yr'!AT10-'[1]All 4yr'!AO10)</f>
        <v>7735</v>
      </c>
      <c r="H12" s="22">
        <f>('[1]All 2yr'!AU10-'[1]All 2yr'!AP10)</f>
        <v>12229</v>
      </c>
      <c r="I12" s="56">
        <f>IF('[1]All PBI'!AI10&gt;0,('[1]All PBI'!AI10-'[1]All PBI'!AD10),"NA")</f>
        <v>9780</v>
      </c>
      <c r="J12" s="73">
        <f>IF('[1]All HBI'!AI10&gt;0,('[1]All HBI'!AI10-'[1]All HBI'!AD10),"NA")</f>
        <v>-1923</v>
      </c>
    </row>
    <row r="13" spans="1:18" ht="14.25" x14ac:dyDescent="0.2">
      <c r="A13" s="23" t="s">
        <v>79</v>
      </c>
      <c r="B13" s="23"/>
      <c r="C13" s="45">
        <f>+'[7]TABLE 36'!E16</f>
        <v>-1.794568068364498</v>
      </c>
      <c r="D13" s="45">
        <f>+'[8]TABLE 37'!E15</f>
        <v>-4.2659035141162729</v>
      </c>
      <c r="E13" s="46">
        <f>+'[9]TABLE 38'!D14</f>
        <v>-17.567344079849796</v>
      </c>
      <c r="F13" s="69">
        <f>+'[9]TABLE 38'!F14</f>
        <v>-7.137409716926113</v>
      </c>
      <c r="G13" s="31">
        <f>('[1]All 4yr'!AT11-'[1]All 4yr'!AO11)</f>
        <v>-6363</v>
      </c>
      <c r="H13" s="21">
        <f>('[1]All 2yr'!AU11-'[1]All 2yr'!AP11)</f>
        <v>-7632</v>
      </c>
      <c r="I13" s="54">
        <f>IF('[1]All PBI'!AI11&gt;0,('[1]All PBI'!AI11-'[1]All PBI'!AD11),"NA")</f>
        <v>-18058</v>
      </c>
      <c r="J13" s="72">
        <f>IF('[1]All HBI'!AI11&gt;0,('[1]All HBI'!AI11-'[1]All HBI'!AD11),"NA")</f>
        <v>-1591</v>
      </c>
    </row>
    <row r="14" spans="1:18" ht="14.25" x14ac:dyDescent="0.2">
      <c r="A14" s="23" t="s">
        <v>54</v>
      </c>
      <c r="B14" s="23"/>
      <c r="C14" s="45">
        <f>+'[7]TABLE 36'!E17</f>
        <v>-1.5733658369988281</v>
      </c>
      <c r="D14" s="45">
        <f>+'[8]TABLE 37'!E16</f>
        <v>-13.989062161576783</v>
      </c>
      <c r="E14" s="46">
        <f>+'[9]TABLE 38'!D15</f>
        <v>-29.69361147327249</v>
      </c>
      <c r="F14" s="69">
        <f>+'[9]TABLE 38'!F15</f>
        <v>-33.133380381086802</v>
      </c>
      <c r="G14" s="31">
        <f>('[1]All 4yr'!AT12-'[1]All 4yr'!AO12)</f>
        <v>-2672</v>
      </c>
      <c r="H14" s="21">
        <f>('[1]All 2yr'!AU12-'[1]All 2yr'!AP12)</f>
        <v>-15501</v>
      </c>
      <c r="I14" s="54">
        <f>IF('[1]All PBI'!AI12&gt;0,('[1]All PBI'!AI12-'[1]All PBI'!AD12),"NA")</f>
        <v>-911</v>
      </c>
      <c r="J14" s="72">
        <f>IF('[1]All HBI'!AI12&gt;0,('[1]All HBI'!AI12-'[1]All HBI'!AD12),"NA")</f>
        <v>-939</v>
      </c>
    </row>
    <row r="15" spans="1:18" x14ac:dyDescent="0.2">
      <c r="A15" s="23" t="s">
        <v>58</v>
      </c>
      <c r="B15" s="23"/>
      <c r="C15" s="45">
        <f>+'[7]TABLE 36'!E18</f>
        <v>-2.8943770544259242</v>
      </c>
      <c r="D15" s="45">
        <f>+'[8]TABLE 37'!E17</f>
        <v>-2.0099443266500514</v>
      </c>
      <c r="E15" s="46">
        <f>+'[9]TABLE 38'!D16</f>
        <v>-12.153031676855129</v>
      </c>
      <c r="F15" s="69">
        <f>+'[9]TABLE 38'!F16</f>
        <v>-13.194895089768549</v>
      </c>
      <c r="G15" s="31">
        <f>('[1]All 4yr'!AT13-'[1]All 4yr'!AO13)</f>
        <v>-4975</v>
      </c>
      <c r="H15" s="21">
        <f>('[1]All 2yr'!AU13-'[1]All 2yr'!AP13)</f>
        <v>-1621</v>
      </c>
      <c r="I15" s="54">
        <f>IF('[1]All PBI'!AI13&gt;0,('[1]All PBI'!AI13-'[1]All PBI'!AD13),"NA")</f>
        <v>-4155</v>
      </c>
      <c r="J15" s="72">
        <f>IF('[1]All HBI'!AI13&gt;0,('[1]All HBI'!AI13-'[1]All HBI'!AD13),"NA")</f>
        <v>-3050</v>
      </c>
    </row>
    <row r="16" spans="1:18" x14ac:dyDescent="0.2">
      <c r="A16" s="23" t="s">
        <v>1</v>
      </c>
      <c r="B16" s="23"/>
      <c r="C16" s="45">
        <f>+'[7]TABLE 36'!E19</f>
        <v>6.3166342389757517</v>
      </c>
      <c r="D16" s="45">
        <f>+'[8]TABLE 37'!E18</f>
        <v>-5.5211441506327814</v>
      </c>
      <c r="E16" s="46">
        <f>+'[9]TABLE 38'!D17</f>
        <v>-7.3799462159047255</v>
      </c>
      <c r="F16" s="69">
        <f>+'[9]TABLE 38'!F17</f>
        <v>-1.2905062390283246</v>
      </c>
      <c r="G16" s="31">
        <f>('[1]All 4yr'!AT14-'[1]All 4yr'!AO14)</f>
        <v>13538</v>
      </c>
      <c r="H16" s="21">
        <f>('[1]All 2yr'!AU14-'[1]All 2yr'!AP14)</f>
        <v>-8049</v>
      </c>
      <c r="I16" s="54">
        <f>IF('[1]All PBI'!AI14&gt;0,('[1]All PBI'!AI14-'[1]All PBI'!AD14),"NA")</f>
        <v>-3842</v>
      </c>
      <c r="J16" s="72">
        <f>IF('[1]All HBI'!AI14&gt;0,('[1]All HBI'!AI14-'[1]All HBI'!AD14),"NA")</f>
        <v>-272</v>
      </c>
    </row>
    <row r="17" spans="1:10" x14ac:dyDescent="0.2">
      <c r="A17" s="22" t="s">
        <v>2</v>
      </c>
      <c r="B17" s="22"/>
      <c r="C17" s="47">
        <f>+'[7]TABLE 36'!E20</f>
        <v>7.5248840246813495</v>
      </c>
      <c r="D17" s="47">
        <f>+'[8]TABLE 37'!E19</f>
        <v>-11.137228036190972</v>
      </c>
      <c r="E17" s="48">
        <f>+'[9]TABLE 38'!D18</f>
        <v>-10.423467334436346</v>
      </c>
      <c r="F17" s="70">
        <f>+'[9]TABLE 38'!F18</f>
        <v>-1.3611011615412167</v>
      </c>
      <c r="G17" s="32">
        <f>('[1]All 4yr'!AT15-'[1]All 4yr'!AO15)</f>
        <v>6683</v>
      </c>
      <c r="H17" s="22">
        <f>('[1]All 2yr'!AU15-'[1]All 2yr'!AP15)</f>
        <v>-9429</v>
      </c>
      <c r="I17" s="56">
        <f>IF('[1]All PBI'!AI15&gt;0,('[1]All PBI'!AI15-'[1]All PBI'!AD15),"NA")</f>
        <v>-4662</v>
      </c>
      <c r="J17" s="73">
        <f>IF('[1]All HBI'!AI15&gt;0,('[1]All HBI'!AI15-'[1]All HBI'!AD15),"NA")</f>
        <v>-266</v>
      </c>
    </row>
    <row r="18" spans="1:10" x14ac:dyDescent="0.2">
      <c r="A18" s="22" t="s">
        <v>3</v>
      </c>
      <c r="B18" s="22"/>
      <c r="C18" s="47">
        <f>+'[7]TABLE 36'!E21</f>
        <v>1.0033833924483686</v>
      </c>
      <c r="D18" s="47">
        <f>+'[8]TABLE 37'!E20</f>
        <v>-1.7968845581589927</v>
      </c>
      <c r="E18" s="48">
        <f>+'[9]TABLE 38'!D19</f>
        <v>9.7723907578940121</v>
      </c>
      <c r="F18" s="70">
        <f>+'[9]TABLE 38'!F19</f>
        <v>-11.758623930820566</v>
      </c>
      <c r="G18" s="32">
        <f>('[1]All 4yr'!AT16-'[1]All 4yr'!AO16)</f>
        <v>3191</v>
      </c>
      <c r="H18" s="22">
        <f>('[1]All 2yr'!AU16-'[1]All 2yr'!AP16)</f>
        <v>-4553</v>
      </c>
      <c r="I18" s="56">
        <f>IF('[1]All PBI'!AI16&gt;0,('[1]All PBI'!AI16-'[1]All PBI'!AD16),"NA")</f>
        <v>5676</v>
      </c>
      <c r="J18" s="73">
        <f>IF('[1]All HBI'!AI16&gt;0,('[1]All HBI'!AI16-'[1]All HBI'!AD16),"NA")</f>
        <v>-5004</v>
      </c>
    </row>
    <row r="19" spans="1:10" x14ac:dyDescent="0.2">
      <c r="A19" s="22" t="s">
        <v>4</v>
      </c>
      <c r="B19" s="22"/>
      <c r="C19" s="47">
        <f>+'[7]TABLE 36'!E22</f>
        <v>-4.9970019382817625</v>
      </c>
      <c r="D19" s="47">
        <f>+'[8]TABLE 37'!E21</f>
        <v>-9.5431982981448868</v>
      </c>
      <c r="E19" s="48">
        <f>+'[9]TABLE 38'!D20</f>
        <v>-9.7126227719170615</v>
      </c>
      <c r="F19" s="70">
        <f>+'[9]TABLE 38'!F20</f>
        <v>-9.7126227719170615</v>
      </c>
      <c r="G19" s="32">
        <f>('[1]All 4yr'!AT17-'[1]All 4yr'!AO17)</f>
        <v>-7167</v>
      </c>
      <c r="H19" s="22">
        <f>('[1]All 2yr'!AU17-'[1]All 2yr'!AP17)</f>
        <v>-8344</v>
      </c>
      <c r="I19" s="56">
        <f>IF('[1]All PBI'!AI17&gt;0,('[1]All PBI'!AI17-'[1]All PBI'!AD17),"NA")</f>
        <v>-267</v>
      </c>
      <c r="J19" s="73">
        <f>IF('[1]All HBI'!AI17&gt;0,('[1]All HBI'!AI17-'[1]All HBI'!AD17),"NA")</f>
        <v>-267</v>
      </c>
    </row>
    <row r="20" spans="1:10" x14ac:dyDescent="0.2">
      <c r="A20" s="22" t="s">
        <v>5</v>
      </c>
      <c r="B20" s="22"/>
      <c r="C20" s="47">
        <f>+'[7]TABLE 36'!E23</f>
        <v>4.998676861794733</v>
      </c>
      <c r="D20" s="47">
        <f>+'[8]TABLE 37'!E22</f>
        <v>0.76065548321997889</v>
      </c>
      <c r="E20" s="48">
        <f>+'[9]TABLE 38'!D21</f>
        <v>4.962221768429651</v>
      </c>
      <c r="F20" s="70">
        <f>+'[9]TABLE 38'!F21</f>
        <v>-13.00274223034735</v>
      </c>
      <c r="G20" s="32">
        <f>('[1]All 4yr'!AT18-'[1]All 4yr'!AO18)</f>
        <v>7178</v>
      </c>
      <c r="H20" s="22">
        <f>('[1]All 2yr'!AU18-'[1]All 2yr'!AP18)</f>
        <v>784</v>
      </c>
      <c r="I20" s="56">
        <f>IF('[1]All PBI'!AI18&gt;0,('[1]All PBI'!AI18-'[1]All PBI'!AD18),"NA")</f>
        <v>1458</v>
      </c>
      <c r="J20" s="73">
        <f>IF('[1]All HBI'!AI18&gt;0,('[1]All HBI'!AI18-'[1]All HBI'!AD18),"NA")</f>
        <v>-1707</v>
      </c>
    </row>
    <row r="21" spans="1:10" x14ac:dyDescent="0.2">
      <c r="A21" s="24" t="s">
        <v>6</v>
      </c>
      <c r="B21" s="24"/>
      <c r="C21" s="45">
        <f>+'[7]TABLE 36'!E24</f>
        <v>0.57445671535447096</v>
      </c>
      <c r="D21" s="45">
        <f>+'[8]TABLE 37'!E23</f>
        <v>-17.0407280813738</v>
      </c>
      <c r="E21" s="46">
        <f>+'[9]TABLE 38'!D22</f>
        <v>-12.629825337741105</v>
      </c>
      <c r="F21" s="69">
        <f>+'[9]TABLE 38'!F22</f>
        <v>-3.2114921780986765</v>
      </c>
      <c r="G21" s="31">
        <f>('[1]All 4yr'!AT19-'[1]All 4yr'!AO19)</f>
        <v>1290</v>
      </c>
      <c r="H21" s="21">
        <f>('[1]All 2yr'!AU19-'[1]All 2yr'!AP19)</f>
        <v>-20690</v>
      </c>
      <c r="I21" s="54">
        <f>IF('[1]All PBI'!AI19&gt;0,('[1]All PBI'!AI19-'[1]All PBI'!AD19),"NA")</f>
        <v>-4852</v>
      </c>
      <c r="J21" s="72">
        <f>IF('[1]All HBI'!AI19&gt;0,('[1]All HBI'!AI19-'[1]All HBI'!AD19),"NA")</f>
        <v>-427</v>
      </c>
    </row>
    <row r="22" spans="1:10" x14ac:dyDescent="0.2">
      <c r="A22" s="24" t="s">
        <v>7</v>
      </c>
      <c r="B22" s="24"/>
      <c r="C22" s="45">
        <f>+'[7]TABLE 36'!E25</f>
        <v>11.202040103362974</v>
      </c>
      <c r="D22" s="45">
        <f>+'[8]TABLE 37'!E24</f>
        <v>2.9944850061523178</v>
      </c>
      <c r="E22" s="46">
        <f>+'[9]TABLE 38'!D23</f>
        <v>-3.7038085799235452</v>
      </c>
      <c r="F22" s="69">
        <f>+'[9]TABLE 38'!F23</f>
        <v>-1.5773728583084037</v>
      </c>
      <c r="G22" s="31">
        <f>('[1]All 4yr'!AT20-'[1]All 4yr'!AO20)</f>
        <v>79201</v>
      </c>
      <c r="H22" s="21">
        <f>('[1]All 2yr'!AU20-'[1]All 2yr'!AP20)</f>
        <v>22365</v>
      </c>
      <c r="I22" s="54">
        <f>IF('[1]All PBI'!AI20&gt;0,('[1]All PBI'!AI20-'[1]All PBI'!AD20),"NA")</f>
        <v>-1308</v>
      </c>
      <c r="J22" s="72">
        <f>IF('[1]All HBI'!AI20&gt;0,('[1]All HBI'!AI20-'[1]All HBI'!AD20),"NA")</f>
        <v>-522</v>
      </c>
    </row>
    <row r="23" spans="1:10" x14ac:dyDescent="0.2">
      <c r="A23" s="24" t="s">
        <v>8</v>
      </c>
      <c r="B23" s="24"/>
      <c r="C23" s="45">
        <f>+'[7]TABLE 36'!E26</f>
        <v>9.3037132769224939</v>
      </c>
      <c r="D23" s="45">
        <f>+'[8]TABLE 37'!E25</f>
        <v>-0.34859331764335161</v>
      </c>
      <c r="E23" s="46">
        <f>+'[9]TABLE 38'!D24</f>
        <v>-12.400361806772571</v>
      </c>
      <c r="F23" s="69">
        <f>+'[9]TABLE 38'!F24</f>
        <v>-14.138388253204342</v>
      </c>
      <c r="G23" s="31">
        <f>('[1]All 4yr'!AT21-'[1]All 4yr'!AO21)</f>
        <v>31963</v>
      </c>
      <c r="H23" s="21">
        <f>('[1]All 2yr'!AU21-'[1]All 2yr'!AP21)</f>
        <v>-708</v>
      </c>
      <c r="I23" s="54">
        <f>IF('[1]All PBI'!AI21&gt;0,('[1]All PBI'!AI21-'[1]All PBI'!AD21),"NA")</f>
        <v>-4387</v>
      </c>
      <c r="J23" s="72">
        <f>IF('[1]All HBI'!AI21&gt;0,('[1]All HBI'!AI21-'[1]All HBI'!AD21),"NA")</f>
        <v>-2879</v>
      </c>
    </row>
    <row r="24" spans="1:10" s="4" customFormat="1" ht="14.25" x14ac:dyDescent="0.2">
      <c r="A24" s="25" t="s">
        <v>92</v>
      </c>
      <c r="B24" s="25"/>
      <c r="C24" s="43">
        <f>+'[7]TABLE 36'!E27</f>
        <v>-36.271759939450604</v>
      </c>
      <c r="D24" s="80">
        <f>+'[8]TABLE 37'!E26</f>
        <v>-12.269630466861322</v>
      </c>
      <c r="E24" s="44" t="str">
        <f>+'[9]TABLE 38'!D25</f>
        <v>NA</v>
      </c>
      <c r="F24" s="43">
        <f>+'[9]TABLE 38'!F25</f>
        <v>-25.784379172229638</v>
      </c>
      <c r="G24" s="30">
        <f>('[1]All 4yr'!AT22-'[1]All 4yr'!AO22)</f>
        <v>-40735</v>
      </c>
      <c r="H24" s="20">
        <f>('[1]All 2yr'!AU22-'[1]All 2yr'!AP22)</f>
        <v>-3908</v>
      </c>
      <c r="I24" s="103" t="str">
        <f>IF('[1]All PBI'!AI22&gt;0,('[1]All PBI'!AI22-'[1]All PBI'!AD22),"NA")</f>
        <v>NA</v>
      </c>
      <c r="J24" s="40">
        <f>IF('[1]All HBI'!AI22&gt;0,('[1]All HBI'!AI22-'[1]All HBI'!AD22),"NA")</f>
        <v>-1545</v>
      </c>
    </row>
    <row r="25" spans="1:10" x14ac:dyDescent="0.2">
      <c r="A25" s="21" t="s">
        <v>24</v>
      </c>
      <c r="B25" s="21"/>
      <c r="C25" s="45">
        <f>+'[7]TABLE 36'!E28</f>
        <v>-6.2237739031944104</v>
      </c>
      <c r="D25" s="45">
        <f>+'[8]TABLE 37'!E27</f>
        <v>-5.1310956388256903</v>
      </c>
      <c r="E25" s="46">
        <f>+'[9]TABLE 38'!D26</f>
        <v>-34.897600201030279</v>
      </c>
      <c r="F25" s="69" t="str">
        <f>+'[9]TABLE 38'!F26</f>
        <v>NA</v>
      </c>
      <c r="G25" s="31">
        <f>('[1]All 4yr'!AT23-'[1]All 4yr'!AO23)</f>
        <v>-170672</v>
      </c>
      <c r="H25" s="21">
        <f>('[1]All 2yr'!AU23-'[1]All 2yr'!AP23)</f>
        <v>-134775</v>
      </c>
      <c r="I25" s="54">
        <f>IF('[1]All PBI'!AI23&gt;0,('[1]All PBI'!AI23-'[1]All PBI'!AD23),"NA")</f>
        <v>-5555</v>
      </c>
      <c r="J25" s="72" t="str">
        <f>IF('[1]All HBI'!AI23&gt;0,('[1]All HBI'!AI23-'[1]All HBI'!AD23),"NA")</f>
        <v>NA</v>
      </c>
    </row>
    <row r="26" spans="1:10" x14ac:dyDescent="0.2">
      <c r="A26" s="21" t="s">
        <v>23</v>
      </c>
      <c r="B26" s="21"/>
      <c r="C26" s="45"/>
      <c r="D26" s="45"/>
      <c r="E26" s="46"/>
      <c r="F26" s="69"/>
      <c r="G26" s="34">
        <f>(G25/G$6)*100</f>
        <v>35.572303658483207</v>
      </c>
      <c r="H26" s="33">
        <f>(H25/H$6)*100</f>
        <v>48.72383500234988</v>
      </c>
      <c r="I26" s="46">
        <f>(I25/I$6)*100</f>
        <v>3.7527444688397229</v>
      </c>
      <c r="J26" s="69" t="str">
        <f>IF(J25="NA","NA",(J25/J$6)*100)</f>
        <v>NA</v>
      </c>
    </row>
    <row r="27" spans="1:10" x14ac:dyDescent="0.2">
      <c r="A27" s="22" t="s">
        <v>25</v>
      </c>
      <c r="B27" s="22"/>
      <c r="C27" s="47">
        <f>+'[7]TABLE 36'!E30</f>
        <v>-7.1139112264927498</v>
      </c>
      <c r="D27" s="47">
        <f>+'[8]TABLE 37'!E29</f>
        <v>481.81818181818181</v>
      </c>
      <c r="E27" s="48" t="str">
        <f>+'[9]TABLE 38'!D28</f>
        <v>NA</v>
      </c>
      <c r="F27" s="70" t="str">
        <f>+'[9]TABLE 38'!F28</f>
        <v>NA</v>
      </c>
      <c r="G27" s="32">
        <f>('[1]All 4yr'!AT25-'[1]All 4yr'!AO25)</f>
        <v>-2247</v>
      </c>
      <c r="H27" s="22">
        <f>('[1]All 2yr'!AU25-'[1]All 2yr'!AP25)</f>
        <v>4134</v>
      </c>
      <c r="I27" s="56" t="str">
        <f>IF('[1]All PBI'!AI25&gt;0,('[1]All PBI'!AI25-'[1]All PBI'!AD25),"NA")</f>
        <v>NA</v>
      </c>
      <c r="J27" s="73" t="str">
        <f>IF('[1]All HBI'!AI25&gt;0,('[1]All HBI'!AI25-'[1]All HBI'!AD25),"NA")</f>
        <v>NA</v>
      </c>
    </row>
    <row r="28" spans="1:10" ht="14.25" x14ac:dyDescent="0.2">
      <c r="A28" s="22" t="s">
        <v>80</v>
      </c>
      <c r="B28" s="22"/>
      <c r="C28" s="47">
        <f>+'[7]TABLE 36'!E31</f>
        <v>-27.803480574702654</v>
      </c>
      <c r="D28" s="47">
        <f>+'[8]TABLE 37'!E30</f>
        <v>-5.9151479857495204</v>
      </c>
      <c r="E28" s="48" t="str">
        <f>+'[9]TABLE 38'!D29</f>
        <v>NA</v>
      </c>
      <c r="F28" s="70" t="str">
        <f>+'[9]TABLE 38'!F29</f>
        <v>NA</v>
      </c>
      <c r="G28" s="32">
        <f>('[1]All 4yr'!AT26-'[1]All 4yr'!AO26)</f>
        <v>-166346</v>
      </c>
      <c r="H28" s="22">
        <f>('[1]All 2yr'!AU26-'[1]All 2yr'!AP26)</f>
        <v>-13814</v>
      </c>
      <c r="I28" s="56" t="str">
        <f>IF('[1]All PBI'!AI26&gt;0,('[1]All PBI'!AI26-'[1]All PBI'!AD26),"NA")</f>
        <v>NA</v>
      </c>
      <c r="J28" s="73" t="str">
        <f>IF('[1]All HBI'!AI26&gt;0,('[1]All HBI'!AI26-'[1]All HBI'!AD26),"NA")</f>
        <v>NA</v>
      </c>
    </row>
    <row r="29" spans="1:10" ht="14.25" x14ac:dyDescent="0.2">
      <c r="A29" s="22" t="s">
        <v>81</v>
      </c>
      <c r="B29" s="22"/>
      <c r="C29" s="47">
        <f>+'[7]TABLE 36'!E32</f>
        <v>7.6561024039481032</v>
      </c>
      <c r="D29" s="47">
        <f>+'[8]TABLE 37'!E31</f>
        <v>-8.3376304086942046</v>
      </c>
      <c r="E29" s="48">
        <f>+'[9]TABLE 38'!D30</f>
        <v>-35.190727886391137</v>
      </c>
      <c r="F29" s="70" t="str">
        <f>+'[9]TABLE 38'!F30</f>
        <v>NA</v>
      </c>
      <c r="G29" s="32">
        <f>('[1]All 4yr'!AT27-'[1]All 4yr'!AO27)</f>
        <v>79429</v>
      </c>
      <c r="H29" s="22">
        <f>('[1]All 2yr'!AU27-'[1]All 2yr'!AP27)</f>
        <v>-142774</v>
      </c>
      <c r="I29" s="56">
        <f>IF('[1]All PBI'!AI27&gt;0,('[1]All PBI'!AI27-'[1]All PBI'!AD27),"NA")</f>
        <v>-5526</v>
      </c>
      <c r="J29" s="73" t="str">
        <f>IF('[1]All HBI'!AI27&gt;0,('[1]All HBI'!AI27-'[1]All HBI'!AD27),"NA")</f>
        <v>NA</v>
      </c>
    </row>
    <row r="30" spans="1:10" ht="14.25" x14ac:dyDescent="0.2">
      <c r="A30" s="22" t="s">
        <v>82</v>
      </c>
      <c r="B30" s="22"/>
      <c r="C30" s="47">
        <f>+'[7]TABLE 36'!E33</f>
        <v>-14.537812718693344</v>
      </c>
      <c r="D30" s="47">
        <f>+'[8]TABLE 37'!E32</f>
        <v>0.12284676912997189</v>
      </c>
      <c r="E30" s="48">
        <f>+'[9]TABLE 38'!D31</f>
        <v>-100</v>
      </c>
      <c r="F30" s="70" t="str">
        <f>+'[9]TABLE 38'!F31</f>
        <v>NA</v>
      </c>
      <c r="G30" s="32">
        <f>('[1]All 4yr'!AT28-'[1]All 4yr'!AO28)</f>
        <v>-35523</v>
      </c>
      <c r="H30" s="22">
        <f>('[1]All 2yr'!AU28-'[1]All 2yr'!AP28)</f>
        <v>135</v>
      </c>
      <c r="I30" s="56" t="str">
        <f>IF('[1]All PBI'!AI28&gt;0,('[1]All PBI'!AI28-'[1]All PBI'!AD28),"NA")</f>
        <v>NA</v>
      </c>
      <c r="J30" s="73" t="str">
        <f>IF('[1]All HBI'!AI28&gt;0,('[1]All HBI'!AI28-'[1]All HBI'!AD28),"NA")</f>
        <v>NA</v>
      </c>
    </row>
    <row r="31" spans="1:10" x14ac:dyDescent="0.2">
      <c r="A31" s="23" t="s">
        <v>26</v>
      </c>
      <c r="B31" s="23"/>
      <c r="C31" s="45">
        <f>+'[7]TABLE 36'!E34</f>
        <v>-2.8813970409895706</v>
      </c>
      <c r="D31" s="45">
        <f>+'[8]TABLE 37'!E33</f>
        <v>-0.34545400399058934</v>
      </c>
      <c r="E31" s="46" t="str">
        <f>+'[9]TABLE 38'!D32</f>
        <v>NA</v>
      </c>
      <c r="F31" s="69" t="str">
        <f>+'[9]TABLE 38'!F32</f>
        <v>NA</v>
      </c>
      <c r="G31" s="31">
        <f>('[1]All 4yr'!AT29-'[1]All 4yr'!AO29)</f>
        <v>-1188</v>
      </c>
      <c r="H31" s="21">
        <f>('[1]All 2yr'!AU29-'[1]All 2yr'!AP29)</f>
        <v>-116</v>
      </c>
      <c r="I31" s="54" t="str">
        <f>IF('[1]All PBI'!AI29&gt;0,('[1]All PBI'!AI29-'[1]All PBI'!AD29),"NA")</f>
        <v>NA</v>
      </c>
      <c r="J31" s="72" t="str">
        <f>IF('[1]All HBI'!AI29&gt;0,('[1]All HBI'!AI29-'[1]All HBI'!AD29),"NA")</f>
        <v>NA</v>
      </c>
    </row>
    <row r="32" spans="1:10" x14ac:dyDescent="0.2">
      <c r="A32" s="23" t="s">
        <v>27</v>
      </c>
      <c r="B32" s="23"/>
      <c r="C32" s="45">
        <f>+'[7]TABLE 36'!E35</f>
        <v>34.525551718082305</v>
      </c>
      <c r="D32" s="45">
        <f>+'[8]TABLE 37'!E34</f>
        <v>56.363531181302783</v>
      </c>
      <c r="E32" s="46" t="str">
        <f>+'[9]TABLE 38'!D33</f>
        <v>NA</v>
      </c>
      <c r="F32" s="69" t="str">
        <f>+'[9]TABLE 38'!F33</f>
        <v>NA</v>
      </c>
      <c r="G32" s="31">
        <f>('[1]All 4yr'!AT30-'[1]All 4yr'!AO30)</f>
        <v>23592</v>
      </c>
      <c r="H32" s="21">
        <f>('[1]All 2yr'!AU30-'[1]All 2yr'!AP30)</f>
        <v>9743</v>
      </c>
      <c r="I32" s="54" t="str">
        <f>IF('[1]All PBI'!AI30&gt;0,('[1]All PBI'!AI30-'[1]All PBI'!AD30),"NA")</f>
        <v>NA</v>
      </c>
      <c r="J32" s="72" t="str">
        <f>IF('[1]All HBI'!AI30&gt;0,('[1]All HBI'!AI30-'[1]All HBI'!AD30),"NA")</f>
        <v>NA</v>
      </c>
    </row>
    <row r="33" spans="1:10" x14ac:dyDescent="0.2">
      <c r="A33" s="23" t="s">
        <v>28</v>
      </c>
      <c r="B33" s="23"/>
      <c r="C33" s="45">
        <f>+'[7]TABLE 36'!E36</f>
        <v>8.0810943094876215</v>
      </c>
      <c r="D33" s="45">
        <f>+'[8]TABLE 37'!E35</f>
        <v>-23.578480140812736</v>
      </c>
      <c r="E33" s="46" t="str">
        <f>+'[9]TABLE 38'!D34</f>
        <v>NA</v>
      </c>
      <c r="F33" s="69" t="str">
        <f>+'[9]TABLE 38'!F34</f>
        <v>NA</v>
      </c>
      <c r="G33" s="31">
        <f>('[1]All 4yr'!AT31-'[1]All 4yr'!AO31)</f>
        <v>3137</v>
      </c>
      <c r="H33" s="21">
        <f>('[1]All 2yr'!AU31-'[1]All 2yr'!AP31)</f>
        <v>-3081</v>
      </c>
      <c r="I33" s="54" t="str">
        <f>IF('[1]All PBI'!AI31&gt;0,('[1]All PBI'!AI31-'[1]All PBI'!AD31),"NA")</f>
        <v>NA</v>
      </c>
      <c r="J33" s="72" t="str">
        <f>IF('[1]All HBI'!AI31&gt;0,('[1]All HBI'!AI31-'[1]All HBI'!AD31),"NA")</f>
        <v>NA</v>
      </c>
    </row>
    <row r="34" spans="1:10" x14ac:dyDescent="0.2">
      <c r="A34" s="23" t="s">
        <v>29</v>
      </c>
      <c r="B34" s="23"/>
      <c r="C34" s="45">
        <f>+'[7]TABLE 36'!E37</f>
        <v>-8.0049006348549696</v>
      </c>
      <c r="D34" s="45">
        <f>+'[8]TABLE 37'!E36</f>
        <v>-4.2712784206094252</v>
      </c>
      <c r="E34" s="46">
        <f>+'[9]TABLE 38'!D35</f>
        <v>-100</v>
      </c>
      <c r="F34" s="69" t="str">
        <f>+'[9]TABLE 38'!F35</f>
        <v>NA</v>
      </c>
      <c r="G34" s="31">
        <f>('[1]All 4yr'!AT32-'[1]All 4yr'!AO32)</f>
        <v>-5031</v>
      </c>
      <c r="H34" s="21">
        <f>('[1]All 2yr'!AU32-'[1]All 2yr'!AP32)</f>
        <v>-2739</v>
      </c>
      <c r="I34" s="54" t="str">
        <f>IF('[1]All PBI'!AI32&gt;0,('[1]All PBI'!AI32-'[1]All PBI'!AD32),"NA")</f>
        <v>NA</v>
      </c>
      <c r="J34" s="72" t="str">
        <f>IF('[1]All HBI'!AI32&gt;0,('[1]All HBI'!AI32-'[1]All HBI'!AD32),"NA")</f>
        <v>NA</v>
      </c>
    </row>
    <row r="35" spans="1:10" x14ac:dyDescent="0.2">
      <c r="A35" s="22" t="s">
        <v>30</v>
      </c>
      <c r="B35" s="22"/>
      <c r="C35" s="47">
        <f>+'[7]TABLE 36'!E38</f>
        <v>-7.4590393193092988</v>
      </c>
      <c r="D35" s="47">
        <f>+'[8]TABLE 37'!E37</f>
        <v>-1.6965138350172719</v>
      </c>
      <c r="E35" s="48" t="str">
        <f>+'[9]TABLE 38'!D36</f>
        <v>NA</v>
      </c>
      <c r="F35" s="70" t="str">
        <f>+'[9]TABLE 38'!F36</f>
        <v>NA</v>
      </c>
      <c r="G35" s="32">
        <f>('[1]All 4yr'!AT33-'[1]All 4yr'!AO33)</f>
        <v>-5067</v>
      </c>
      <c r="H35" s="22">
        <f>('[1]All 2yr'!AU33-'[1]All 2yr'!AP33)</f>
        <v>-1439</v>
      </c>
      <c r="I35" s="56" t="str">
        <f>IF('[1]All PBI'!AI33&gt;0,('[1]All PBI'!AI33-'[1]All PBI'!AD33),"NA")</f>
        <v>NA</v>
      </c>
      <c r="J35" s="73" t="str">
        <f>IF('[1]All HBI'!AI33&gt;0,('[1]All HBI'!AI33-'[1]All HBI'!AD33),"NA")</f>
        <v>NA</v>
      </c>
    </row>
    <row r="36" spans="1:10" x14ac:dyDescent="0.2">
      <c r="A36" s="22" t="s">
        <v>31</v>
      </c>
      <c r="B36" s="22"/>
      <c r="C36" s="47">
        <f>+'[7]TABLE 36'!E39</f>
        <v>7.8679932351103865</v>
      </c>
      <c r="D36" s="47">
        <f>+'[8]TABLE 37'!E38</f>
        <v>-9.1005039710810305</v>
      </c>
      <c r="E36" s="48" t="str">
        <f>+'[9]TABLE 38'!D37</f>
        <v>NA</v>
      </c>
      <c r="F36" s="70" t="str">
        <f>+'[9]TABLE 38'!F37</f>
        <v>NA</v>
      </c>
      <c r="G36" s="32">
        <f>('[1]All 4yr'!AT34-'[1]All 4yr'!AO34)</f>
        <v>10328</v>
      </c>
      <c r="H36" s="22">
        <f>('[1]All 2yr'!AU34-'[1]All 2yr'!AP34)</f>
        <v>-10347</v>
      </c>
      <c r="I36" s="56" t="str">
        <f>IF('[1]All PBI'!AI34&gt;0,('[1]All PBI'!AI34-'[1]All PBI'!AD34),"NA")</f>
        <v>NA</v>
      </c>
      <c r="J36" s="73" t="str">
        <f>IF('[1]All HBI'!AI34&gt;0,('[1]All HBI'!AI34-'[1]All HBI'!AD34),"NA")</f>
        <v>NA</v>
      </c>
    </row>
    <row r="37" spans="1:10" ht="14.25" x14ac:dyDescent="0.2">
      <c r="A37" s="22" t="s">
        <v>83</v>
      </c>
      <c r="B37" s="22"/>
      <c r="C37" s="47">
        <f>+'[7]TABLE 36'!E40</f>
        <v>-12.900905157140862</v>
      </c>
      <c r="D37" s="47">
        <f>+'[8]TABLE 37'!E39</f>
        <v>-2.9514632405424694</v>
      </c>
      <c r="E37" s="48" t="str">
        <f>+'[9]TABLE 38'!D38</f>
        <v>NA</v>
      </c>
      <c r="F37" s="70" t="str">
        <f>+'[9]TABLE 38'!F38</f>
        <v>NA</v>
      </c>
      <c r="G37" s="32">
        <f>('[1]All 4yr'!AT35-'[1]All 4yr'!AO35)</f>
        <v>-24030</v>
      </c>
      <c r="H37" s="22">
        <f>('[1]All 2yr'!AU35-'[1]All 2yr'!AP35)</f>
        <v>-1654</v>
      </c>
      <c r="I37" s="56" t="str">
        <f>IF('[1]All PBI'!AI35&gt;0,('[1]All PBI'!AI35-'[1]All PBI'!AD35),"NA")</f>
        <v>NA</v>
      </c>
      <c r="J37" s="73" t="str">
        <f>IF('[1]All HBI'!AI35&gt;0,('[1]All HBI'!AI35-'[1]All HBI'!AD35),"NA")</f>
        <v>NA</v>
      </c>
    </row>
    <row r="38" spans="1:10" x14ac:dyDescent="0.2">
      <c r="A38" s="22" t="s">
        <v>32</v>
      </c>
      <c r="B38" s="22"/>
      <c r="C38" s="47">
        <f>+'[7]TABLE 36'!E41</f>
        <v>-21.663774246614963</v>
      </c>
      <c r="D38" s="47">
        <f>+'[8]TABLE 37'!E40</f>
        <v>17.847227340851575</v>
      </c>
      <c r="E38" s="48" t="str">
        <f>+'[9]TABLE 38'!D39</f>
        <v>NA</v>
      </c>
      <c r="F38" s="70" t="str">
        <f>+'[9]TABLE 38'!F39</f>
        <v>NA</v>
      </c>
      <c r="G38" s="32">
        <f>('[1]All 4yr'!AT36-'[1]All 4yr'!AO36)</f>
        <v>-47935</v>
      </c>
      <c r="H38" s="22">
        <f>('[1]All 2yr'!AU36-'[1]All 2yr'!AP36)</f>
        <v>29056</v>
      </c>
      <c r="I38" s="56">
        <f>IF('[1]All PBI'!AI36&gt;0,('[1]All PBI'!AI36-'[1]All PBI'!AD36),"NA")</f>
        <v>186</v>
      </c>
      <c r="J38" s="73" t="str">
        <f>IF('[1]All HBI'!AI36&gt;0,('[1]All HBI'!AI36-'[1]All HBI'!AD36),"NA")</f>
        <v>NA</v>
      </c>
    </row>
    <row r="39" spans="1:10" x14ac:dyDescent="0.2">
      <c r="A39" s="26" t="s">
        <v>33</v>
      </c>
      <c r="B39" s="26"/>
      <c r="C39" s="50">
        <f>+'[7]TABLE 36'!E42</f>
        <v>1.6572833240821503</v>
      </c>
      <c r="D39" s="78">
        <f>+'[8]TABLE 37'!E41</f>
        <v>-7.6631321370309955</v>
      </c>
      <c r="E39" s="51" t="str">
        <f>+'[9]TABLE 38'!D40</f>
        <v>NA</v>
      </c>
      <c r="F39" s="50" t="str">
        <f>+'[9]TABLE 38'!F40</f>
        <v>NA</v>
      </c>
      <c r="G39" s="104">
        <f>('[1]All 4yr'!AT37-'[1]All 4yr'!AO37)</f>
        <v>209</v>
      </c>
      <c r="H39" s="26">
        <f>('[1]All 2yr'!AU37-'[1]All 2yr'!AP37)</f>
        <v>-1879</v>
      </c>
      <c r="I39" s="105" t="str">
        <f>IF('[1]All PBI'!AI37&gt;0,('[1]All PBI'!AI37-'[1]All PBI'!AD37),"NA")</f>
        <v>NA</v>
      </c>
      <c r="J39" s="106" t="str">
        <f>IF('[1]All HBI'!AI37&gt;0,('[1]All HBI'!AI37-'[1]All HBI'!AD37),"NA")</f>
        <v>NA</v>
      </c>
    </row>
    <row r="40" spans="1:10" x14ac:dyDescent="0.2">
      <c r="A40" s="21" t="s">
        <v>34</v>
      </c>
      <c r="B40" s="21"/>
      <c r="C40" s="45">
        <f>+'[7]TABLE 36'!E43</f>
        <v>-10.785841325329837</v>
      </c>
      <c r="D40" s="45">
        <f>+'[8]TABLE 37'!E42</f>
        <v>-3.3484656195728926</v>
      </c>
      <c r="E40" s="46">
        <f>+'[9]TABLE 38'!D41</f>
        <v>-38.486409328162487</v>
      </c>
      <c r="F40" s="69">
        <f>+'[9]TABLE 38'!F41</f>
        <v>-21.699017493410018</v>
      </c>
      <c r="G40" s="31">
        <f>('[1]All 4yr'!AT38-'[1]All 4yr'!AO38)</f>
        <v>-337665</v>
      </c>
      <c r="H40" s="21">
        <f>('[1]All 2yr'!AU38-'[1]All 2yr'!AP38)</f>
        <v>-56146</v>
      </c>
      <c r="I40" s="54">
        <f>IF('[1]All PBI'!AI38&gt;0,('[1]All PBI'!AI38-'[1]All PBI'!AD38),"NA")</f>
        <v>-44757</v>
      </c>
      <c r="J40" s="72">
        <f>IF('[1]All HBI'!AI38&gt;0,('[1]All HBI'!AI38-'[1]All HBI'!AD38),"NA")</f>
        <v>-1811</v>
      </c>
    </row>
    <row r="41" spans="1:10" x14ac:dyDescent="0.2">
      <c r="A41" s="21" t="s">
        <v>23</v>
      </c>
      <c r="B41" s="21"/>
      <c r="C41" s="45"/>
      <c r="D41" s="45"/>
      <c r="E41" s="46"/>
      <c r="F41" s="69"/>
      <c r="G41" s="34">
        <f>(G40/G$6)*100</f>
        <v>70.377811913153494</v>
      </c>
      <c r="H41" s="33">
        <f>(H40/H$6)*100</f>
        <v>20.297892339394817</v>
      </c>
      <c r="I41" s="46">
        <f>(I40/I$6)*100</f>
        <v>30.236108765411245</v>
      </c>
      <c r="J41" s="69">
        <f>(J40/J$6)*100</f>
        <v>6.5516243397728084</v>
      </c>
    </row>
    <row r="42" spans="1:10" ht="14.25" x14ac:dyDescent="0.2">
      <c r="A42" s="22" t="s">
        <v>84</v>
      </c>
      <c r="B42" s="22"/>
      <c r="C42" s="47">
        <f>+'[7]TABLE 36'!E45</f>
        <v>-8.0078522437547139</v>
      </c>
      <c r="D42" s="47">
        <f>+'[8]TABLE 37'!E44</f>
        <v>-12.624188831569905</v>
      </c>
      <c r="E42" s="48">
        <f>+'[9]TABLE 38'!D43</f>
        <v>-24.096411309294666</v>
      </c>
      <c r="F42" s="70" t="str">
        <f>+'[9]TABLE 38'!F43</f>
        <v>NA</v>
      </c>
      <c r="G42" s="32">
        <f>('[1]All 4yr'!AT40-'[1]All 4yr'!AO40)</f>
        <v>-40140</v>
      </c>
      <c r="H42" s="22">
        <f>('[1]All 2yr'!AU40-'[1]All 2yr'!AP40)</f>
        <v>-50852</v>
      </c>
      <c r="I42" s="56">
        <f>IF('[1]All PBI'!AI40&gt;0,('[1]All PBI'!AI40-'[1]All PBI'!AD40),"NA")</f>
        <v>-11267</v>
      </c>
      <c r="J42" s="73" t="str">
        <f>IF('[1]All HBI'!AI40&gt;0,('[1]All HBI'!AI40-'[1]All HBI'!AD40),"NA")</f>
        <v>NA</v>
      </c>
    </row>
    <row r="43" spans="1:10" x14ac:dyDescent="0.2">
      <c r="A43" s="22" t="s">
        <v>35</v>
      </c>
      <c r="B43" s="22"/>
      <c r="C43" s="47">
        <f>+'[7]TABLE 36'!E46</f>
        <v>-1.7220730431274662</v>
      </c>
      <c r="D43" s="47">
        <f>+'[8]TABLE 37'!E45</f>
        <v>-0.20040240803533496</v>
      </c>
      <c r="E43" s="48">
        <f>+'[9]TABLE 38'!D44</f>
        <v>-35.856681034482754</v>
      </c>
      <c r="F43" s="70" t="str">
        <f>+'[9]TABLE 38'!F44</f>
        <v>NA</v>
      </c>
      <c r="G43" s="32">
        <f>('[1]All 4yr'!AT41-'[1]All 4yr'!AO41)</f>
        <v>-5464</v>
      </c>
      <c r="H43" s="22">
        <f>('[1]All 2yr'!AU41-'[1]All 2yr'!AP41)</f>
        <v>-250</v>
      </c>
      <c r="I43" s="56">
        <f>IF('[1]All PBI'!AI41&gt;0,('[1]All PBI'!AI41-'[1]All PBI'!AD41),"NA")</f>
        <v>-1331</v>
      </c>
      <c r="J43" s="73" t="str">
        <f>IF('[1]All HBI'!AI41&gt;0,('[1]All HBI'!AI41-'[1]All HBI'!AD41),"NA")</f>
        <v>NA</v>
      </c>
    </row>
    <row r="44" spans="1:10" x14ac:dyDescent="0.2">
      <c r="A44" s="22" t="s">
        <v>36</v>
      </c>
      <c r="B44" s="22"/>
      <c r="C44" s="47">
        <f>+'[7]TABLE 36'!E47</f>
        <v>-27.233921342860238</v>
      </c>
      <c r="D44" s="47">
        <f>+'[8]TABLE 37'!E46</f>
        <v>-2.2724416907507465</v>
      </c>
      <c r="E44" s="48" t="str">
        <f>+'[9]TABLE 38'!D45</f>
        <v>NA</v>
      </c>
      <c r="F44" s="70" t="str">
        <f>+'[9]TABLE 38'!F45</f>
        <v>NA</v>
      </c>
      <c r="G44" s="32">
        <f>('[1]All 4yr'!AT42-'[1]All 4yr'!AO42)</f>
        <v>-67883</v>
      </c>
      <c r="H44" s="22">
        <f>('[1]All 2yr'!AU42-'[1]All 2yr'!AP42)</f>
        <v>-2351</v>
      </c>
      <c r="I44" s="56" t="str">
        <f>IF('[1]All PBI'!AI42&gt;0,('[1]All PBI'!AI42-'[1]All PBI'!AD42),"NA")</f>
        <v>NA</v>
      </c>
      <c r="J44" s="73" t="str">
        <f>IF('[1]All HBI'!AI42&gt;0,('[1]All HBI'!AI42-'[1]All HBI'!AD42),"NA")</f>
        <v>NA</v>
      </c>
    </row>
    <row r="45" spans="1:10" x14ac:dyDescent="0.2">
      <c r="A45" s="22" t="s">
        <v>37</v>
      </c>
      <c r="B45" s="22"/>
      <c r="C45" s="47">
        <f>+'[7]TABLE 36'!E48</f>
        <v>-0.84758064516129039</v>
      </c>
      <c r="D45" s="47">
        <f>+'[8]TABLE 37'!E47</f>
        <v>4.2110475225406772</v>
      </c>
      <c r="E45" s="48">
        <f>+'[9]TABLE 38'!D46</f>
        <v>-100</v>
      </c>
      <c r="F45" s="70" t="str">
        <f>+'[9]TABLE 38'!F46</f>
        <v>NA</v>
      </c>
      <c r="G45" s="32">
        <f>('[1]All 4yr'!AT43-'[1]All 4yr'!AO43)</f>
        <v>-1051</v>
      </c>
      <c r="H45" s="22">
        <f>('[1]All 2yr'!AU43-'[1]All 2yr'!AP43)</f>
        <v>3657</v>
      </c>
      <c r="I45" s="56" t="str">
        <f>IF('[1]All PBI'!AI43&gt;0,('[1]All PBI'!AI43-'[1]All PBI'!AD43),"NA")</f>
        <v>NA</v>
      </c>
      <c r="J45" s="73" t="str">
        <f>IF('[1]All HBI'!AI43&gt;0,('[1]All HBI'!AI43-'[1]All HBI'!AD43),"NA")</f>
        <v>NA</v>
      </c>
    </row>
    <row r="46" spans="1:10" x14ac:dyDescent="0.2">
      <c r="A46" s="23" t="s">
        <v>38</v>
      </c>
      <c r="B46" s="23"/>
      <c r="C46" s="45">
        <f>+'[7]TABLE 36'!E49</f>
        <v>-11.682250642736665</v>
      </c>
      <c r="D46" s="45">
        <f>+'[8]TABLE 37'!E48</f>
        <v>-7.376010353370015</v>
      </c>
      <c r="E46" s="46">
        <f>+'[9]TABLE 38'!D47</f>
        <v>-28.444668319900806</v>
      </c>
      <c r="F46" s="69" t="str">
        <f>+'[9]TABLE 38'!F47</f>
        <v>NA</v>
      </c>
      <c r="G46" s="31">
        <f>('[1]All 4yr'!AT44-'[1]All 4yr'!AO44)</f>
        <v>-49938</v>
      </c>
      <c r="H46" s="21">
        <f>('[1]All 2yr'!AU44-'[1]All 2yr'!AP44)</f>
        <v>-19264</v>
      </c>
      <c r="I46" s="54">
        <f>IF('[1]All PBI'!AI44&gt;0,('[1]All PBI'!AI44-'[1]All PBI'!AD44),"NA")</f>
        <v>-7341</v>
      </c>
      <c r="J46" s="72" t="str">
        <f>IF('[1]All HBI'!AI44&gt;0,('[1]All HBI'!AI44-'[1]All HBI'!AD44),"NA")</f>
        <v>NA</v>
      </c>
    </row>
    <row r="47" spans="1:10" ht="14.25" x14ac:dyDescent="0.2">
      <c r="A47" s="23" t="s">
        <v>85</v>
      </c>
      <c r="B47" s="23"/>
      <c r="C47" s="45">
        <f>+'[7]TABLE 36'!E50</f>
        <v>-31.881834567085477</v>
      </c>
      <c r="D47" s="45">
        <f>+'[8]TABLE 37'!E49</f>
        <v>1.2565314754914159</v>
      </c>
      <c r="E47" s="46" t="str">
        <f>+'[9]TABLE 38'!D48</f>
        <v>NA</v>
      </c>
      <c r="F47" s="69" t="str">
        <f>+'[9]TABLE 38'!F48</f>
        <v>NA</v>
      </c>
      <c r="G47" s="31">
        <f>('[1]All 4yr'!AT45-'[1]All 4yr'!AO45)</f>
        <v>-97465</v>
      </c>
      <c r="H47" s="21">
        <f>('[1]All 2yr'!AU45-'[1]All 2yr'!AP45)</f>
        <v>1717</v>
      </c>
      <c r="I47" s="54">
        <f>IF('[1]All PBI'!AI45&gt;0,('[1]All PBI'!AI45-'[1]All PBI'!AD45),"NA")</f>
        <v>169</v>
      </c>
      <c r="J47" s="72" t="str">
        <f>IF('[1]All HBI'!AI45&gt;0,('[1]All HBI'!AI45-'[1]All HBI'!AD45),"NA")</f>
        <v>NA</v>
      </c>
    </row>
    <row r="48" spans="1:10" ht="14.25" x14ac:dyDescent="0.2">
      <c r="A48" s="23" t="s">
        <v>86</v>
      </c>
      <c r="B48" s="23"/>
      <c r="C48" s="45">
        <f>+'[7]TABLE 36'!E51</f>
        <v>-2.1957777011060262</v>
      </c>
      <c r="D48" s="45">
        <f>+'[8]TABLE 37'!E50</f>
        <v>0.39138777821922782</v>
      </c>
      <c r="E48" s="46">
        <f>+'[9]TABLE 38'!D49</f>
        <v>-79.340119978185783</v>
      </c>
      <c r="F48" s="69">
        <f>+'[9]TABLE 38'!F49</f>
        <v>-15.442307692307692</v>
      </c>
      <c r="G48" s="31">
        <f>('[1]All 4yr'!AT46-'[1]All 4yr'!AO46)</f>
        <v>-6746</v>
      </c>
      <c r="H48" s="21">
        <f>('[1]All 2yr'!AU46-'[1]All 2yr'!AP46)</f>
        <v>463</v>
      </c>
      <c r="I48" s="54">
        <f>IF('[1]All PBI'!AI46&gt;0,('[1]All PBI'!AI46-'[1]All PBI'!AD46),"NA")</f>
        <v>-17458</v>
      </c>
      <c r="J48" s="72">
        <f>IF('[1]All HBI'!AI46&gt;0,('[1]All HBI'!AI46-'[1]All HBI'!AD46),"NA")</f>
        <v>-803</v>
      </c>
    </row>
    <row r="49" spans="1:10" x14ac:dyDescent="0.2">
      <c r="A49" s="23" t="s">
        <v>39</v>
      </c>
      <c r="B49" s="23"/>
      <c r="C49" s="45">
        <f>+'[7]TABLE 36'!E52</f>
        <v>2.6410233827997711</v>
      </c>
      <c r="D49" s="45">
        <f>+'[8]TABLE 37'!E51</f>
        <v>-12.903885480572598</v>
      </c>
      <c r="E49" s="46" t="str">
        <f>+'[9]TABLE 38'!D50</f>
        <v>NA</v>
      </c>
      <c r="F49" s="69" t="str">
        <f>+'[9]TABLE 38'!F50</f>
        <v>NA</v>
      </c>
      <c r="G49" s="31">
        <f>('[1]All 4yr'!AT47-'[1]All 4yr'!AO47)</f>
        <v>2399</v>
      </c>
      <c r="H49" s="21">
        <f>('[1]All 2yr'!AU47-'[1]All 2yr'!AP47)</f>
        <v>-6310</v>
      </c>
      <c r="I49" s="54" t="str">
        <f>IF('[1]All PBI'!AI47&gt;0,('[1]All PBI'!AI47-'[1]All PBI'!AD47),"NA")</f>
        <v>NA</v>
      </c>
      <c r="J49" s="72" t="str">
        <f>IF('[1]All HBI'!AI47&gt;0,('[1]All HBI'!AI47-'[1]All HBI'!AD47),"NA")</f>
        <v>NA</v>
      </c>
    </row>
    <row r="50" spans="1:10" x14ac:dyDescent="0.2">
      <c r="A50" s="22" t="s">
        <v>40</v>
      </c>
      <c r="B50" s="22"/>
      <c r="C50" s="47">
        <f>+'[7]TABLE 36'!E53</f>
        <v>-11.233974010143445</v>
      </c>
      <c r="D50" s="47">
        <f>+'[8]TABLE 37'!E52</f>
        <v>47.45498999777729</v>
      </c>
      <c r="E50" s="48" t="str">
        <f>+'[9]TABLE 38'!D51</f>
        <v>NA</v>
      </c>
      <c r="F50" s="70" t="str">
        <f>+'[9]TABLE 38'!F51</f>
        <v>NA</v>
      </c>
      <c r="G50" s="32">
        <f>('[1]All 4yr'!AT48-'[1]All 4yr'!AO48)</f>
        <v>-5161</v>
      </c>
      <c r="H50" s="22">
        <f>('[1]All 2yr'!AU48-'[1]All 2yr'!AP48)</f>
        <v>4270</v>
      </c>
      <c r="I50" s="56" t="str">
        <f>IF('[1]All PBI'!AI48&gt;0,('[1]All PBI'!AI48-'[1]All PBI'!AD48),"NA")</f>
        <v>NA</v>
      </c>
      <c r="J50" s="73" t="str">
        <f>IF('[1]All HBI'!AI48&gt;0,('[1]All HBI'!AI48-'[1]All HBI'!AD48),"NA")</f>
        <v>NA</v>
      </c>
    </row>
    <row r="51" spans="1:10" x14ac:dyDescent="0.2">
      <c r="A51" s="22" t="s">
        <v>41</v>
      </c>
      <c r="B51" s="22"/>
      <c r="C51" s="47">
        <f>+'[7]TABLE 36'!E54</f>
        <v>-8.4877953482314368</v>
      </c>
      <c r="D51" s="47">
        <f>+'[8]TABLE 37'!E53</f>
        <v>0.56648963055700274</v>
      </c>
      <c r="E51" s="48">
        <f>+'[9]TABLE 38'!D52</f>
        <v>-43.726829268292683</v>
      </c>
      <c r="F51" s="70">
        <f>+'[9]TABLE 38'!F52</f>
        <v>-32.040686586141135</v>
      </c>
      <c r="G51" s="32">
        <f>('[1]All 4yr'!AT49-'[1]All 4yr'!AO49)</f>
        <v>-39102</v>
      </c>
      <c r="H51" s="22">
        <f>('[1]All 2yr'!AU49-'[1]All 2yr'!AP49)</f>
        <v>1457</v>
      </c>
      <c r="I51" s="56">
        <f>IF('[1]All PBI'!AI49&gt;0,('[1]All PBI'!AI49-'[1]All PBI'!AD49),"NA")</f>
        <v>-6723</v>
      </c>
      <c r="J51" s="73">
        <f>IF('[1]All HBI'!AI49&gt;0,('[1]All HBI'!AI49-'[1]All HBI'!AD49),"NA")</f>
        <v>-1008</v>
      </c>
    </row>
    <row r="52" spans="1:10" x14ac:dyDescent="0.2">
      <c r="A52" s="22" t="s">
        <v>42</v>
      </c>
      <c r="B52" s="22"/>
      <c r="C52" s="47">
        <f>+'[7]TABLE 36'!E55</f>
        <v>-1.1248951080670402</v>
      </c>
      <c r="D52" s="47">
        <f>+'[8]TABLE 37'!E54</f>
        <v>7.2086048195263208</v>
      </c>
      <c r="E52" s="48" t="str">
        <f>+'[9]TABLE 38'!D53</f>
        <v>NA</v>
      </c>
      <c r="F52" s="70" t="str">
        <f>+'[9]TABLE 38'!F53</f>
        <v>NA</v>
      </c>
      <c r="G52" s="32">
        <f>('[1]All 4yr'!AT50-'[1]All 4yr'!AO50)</f>
        <v>-496</v>
      </c>
      <c r="H52" s="22">
        <f>('[1]All 2yr'!AU50-'[1]All 2yr'!AP50)</f>
        <v>697</v>
      </c>
      <c r="I52" s="56" t="str">
        <f>IF('[1]All PBI'!AI50&gt;0,('[1]All PBI'!AI50-'[1]All PBI'!AD50),"NA")</f>
        <v>NA</v>
      </c>
      <c r="J52" s="73" t="str">
        <f>IF('[1]All HBI'!AI50&gt;0,('[1]All HBI'!AI50-'[1]All HBI'!AD50),"NA")</f>
        <v>NA</v>
      </c>
    </row>
    <row r="53" spans="1:10" x14ac:dyDescent="0.2">
      <c r="A53" s="22" t="s">
        <v>43</v>
      </c>
      <c r="B53" s="22"/>
      <c r="C53" s="47">
        <f>+'[7]TABLE 36'!E56</f>
        <v>-10.362601512072441</v>
      </c>
      <c r="D53" s="47">
        <f>+'[8]TABLE 37'!E55</f>
        <v>8.9980173859996953</v>
      </c>
      <c r="E53" s="51">
        <f>+'[9]TABLE 38'!D54</f>
        <v>-7.3417721518987342</v>
      </c>
      <c r="F53" s="50" t="str">
        <f>+'[9]TABLE 38'!F54</f>
        <v>NA</v>
      </c>
      <c r="G53" s="104">
        <f>('[1]All 4yr'!AT51-'[1]All 4yr'!AO51)</f>
        <v>-26618</v>
      </c>
      <c r="H53" s="26">
        <f>('[1]All 2yr'!AU51-'[1]All 2yr'!AP51)</f>
        <v>10620</v>
      </c>
      <c r="I53" s="105">
        <f>IF('[1]All PBI'!AI51&gt;0,('[1]All PBI'!AI51-'[1]All PBI'!AD51),"NA")</f>
        <v>-145</v>
      </c>
      <c r="J53" s="106" t="str">
        <f>IF('[1]All HBI'!AI51&gt;0,('[1]All HBI'!AI51-'[1]All HBI'!AD51),"NA")</f>
        <v>NA</v>
      </c>
    </row>
    <row r="54" spans="1:10" x14ac:dyDescent="0.2">
      <c r="A54" s="27" t="s">
        <v>44</v>
      </c>
      <c r="B54" s="27"/>
      <c r="C54" s="52">
        <f>+'[7]TABLE 36'!E57</f>
        <v>-0.92805458611088676</v>
      </c>
      <c r="D54" s="52">
        <f>+'[8]TABLE 37'!E56</f>
        <v>-2.8869098870820933</v>
      </c>
      <c r="E54" s="46">
        <f>+'[9]TABLE 38'!D55</f>
        <v>-10.234560877211131</v>
      </c>
      <c r="F54" s="69">
        <f>+'[9]TABLE 38'!F55</f>
        <v>-31.327048585931834</v>
      </c>
      <c r="G54" s="31">
        <f>('[1]All 4yr'!AT52-'[1]All 4yr'!AO52)</f>
        <v>-23329</v>
      </c>
      <c r="H54" s="21">
        <f>('[1]All 2yr'!AU52-'[1]All 2yr'!AP52)</f>
        <v>-28164</v>
      </c>
      <c r="I54" s="54">
        <f>IF('[1]All PBI'!AI52&gt;0,('[1]All PBI'!AI52-'[1]All PBI'!AD52),"NA")</f>
        <v>-7915</v>
      </c>
      <c r="J54" s="72">
        <f>IF('[1]All HBI'!AI52&gt;0,('[1]All HBI'!AI52-'[1]All HBI'!AD52),"NA")</f>
        <v>-1296</v>
      </c>
    </row>
    <row r="55" spans="1:10" x14ac:dyDescent="0.2">
      <c r="A55" s="23" t="s">
        <v>23</v>
      </c>
      <c r="B55" s="23"/>
      <c r="C55" s="49"/>
      <c r="D55" s="49"/>
      <c r="E55" s="46"/>
      <c r="F55" s="69"/>
      <c r="G55" s="34">
        <f>(G54/G$6)*100</f>
        <v>4.8623457394813139</v>
      </c>
      <c r="H55" s="33">
        <f>(H54/H$6)*100</f>
        <v>10.181844474169408</v>
      </c>
      <c r="I55" s="46">
        <f>(I54/I$6)*100</f>
        <v>5.3470697517311265</v>
      </c>
      <c r="J55" s="69">
        <f>(J54/J$6)*100</f>
        <v>4.6885174734100286</v>
      </c>
    </row>
    <row r="56" spans="1:10" ht="14.25" x14ac:dyDescent="0.2">
      <c r="A56" s="22" t="s">
        <v>87</v>
      </c>
      <c r="B56" s="22"/>
      <c r="C56" s="47">
        <f>+'[7]TABLE 36'!E59</f>
        <v>0.99401796849911506</v>
      </c>
      <c r="D56" s="47">
        <f>+'[8]TABLE 37'!E58</f>
        <v>8.3168879820717798</v>
      </c>
      <c r="E56" s="48" t="str">
        <f>+'[9]TABLE 38'!D57</f>
        <v>NA</v>
      </c>
      <c r="F56" s="70" t="str">
        <f>+'[9]TABLE 38'!F57</f>
        <v>NA</v>
      </c>
      <c r="G56" s="32">
        <f>('[1]All 4yr'!AT54-'[1]All 4yr'!AO54)</f>
        <v>1331</v>
      </c>
      <c r="H56" s="22">
        <f>('[1]All 2yr'!AU54-'[1]All 2yr'!AP54)</f>
        <v>4973</v>
      </c>
      <c r="I56" s="56">
        <f>IF('[1]All PBI'!AI54&gt;0,('[1]All PBI'!AI54-'[1]All PBI'!AD54),"NA")</f>
        <v>19</v>
      </c>
      <c r="J56" s="73" t="str">
        <f>IF('[1]All HBI'!AI54&gt;0,('[1]All HBI'!AI54-'[1]All HBI'!AD54),"NA")</f>
        <v>NA</v>
      </c>
    </row>
    <row r="57" spans="1:10" x14ac:dyDescent="0.2">
      <c r="A57" s="22" t="s">
        <v>45</v>
      </c>
      <c r="B57" s="22"/>
      <c r="C57" s="47">
        <f>+'[7]TABLE 36'!E60</f>
        <v>-1.4635372360992962</v>
      </c>
      <c r="D57" s="47">
        <f>+'[8]TABLE 37'!E59</f>
        <v>14.835402050728549</v>
      </c>
      <c r="E57" s="48" t="str">
        <f>+'[9]TABLE 38'!D58</f>
        <v>NA</v>
      </c>
      <c r="F57" s="70" t="str">
        <f>+'[9]TABLE 38'!F58</f>
        <v>NA</v>
      </c>
      <c r="G57" s="32">
        <f>('[1]All 4yr'!AT55-'[1]All 4yr'!AO55)</f>
        <v>-757</v>
      </c>
      <c r="H57" s="22">
        <f>('[1]All 2yr'!AU55-'[1]All 2yr'!AP55)</f>
        <v>2749</v>
      </c>
      <c r="I57" s="56" t="str">
        <f>IF('[1]All PBI'!AI55&gt;0,('[1]All PBI'!AI55-'[1]All PBI'!AD55),"NA")</f>
        <v>NA</v>
      </c>
      <c r="J57" s="73" t="str">
        <f>IF('[1]All HBI'!AI55&gt;0,('[1]All HBI'!AI55-'[1]All HBI'!AD55),"NA")</f>
        <v>NA</v>
      </c>
    </row>
    <row r="58" spans="1:10" ht="14.25" x14ac:dyDescent="0.2">
      <c r="A58" s="22" t="s">
        <v>88</v>
      </c>
      <c r="B58" s="22"/>
      <c r="C58" s="47">
        <f>+'[7]TABLE 36'!E61</f>
        <v>3.4227020217665158</v>
      </c>
      <c r="D58" s="47">
        <f>+'[8]TABLE 37'!E60</f>
        <v>-2.7038561737011975</v>
      </c>
      <c r="E58" s="48">
        <f>+'[9]TABLE 38'!D59</f>
        <v>11.456363145095921</v>
      </c>
      <c r="F58" s="70" t="str">
        <f>+'[9]TABLE 38'!F59</f>
        <v>NA</v>
      </c>
      <c r="G58" s="32">
        <f>('[1]All 4yr'!AT56-'[1]All 4yr'!AO56)</f>
        <v>13259</v>
      </c>
      <c r="H58" s="22">
        <f>('[1]All 2yr'!AU56-'[1]All 2yr'!AP56)</f>
        <v>-3041</v>
      </c>
      <c r="I58" s="56">
        <f>IF('[1]All PBI'!AI56&gt;0,('[1]All PBI'!AI56-'[1]All PBI'!AD56),"NA")</f>
        <v>424</v>
      </c>
      <c r="J58" s="73" t="str">
        <f>IF('[1]All HBI'!AI56&gt;0,('[1]All HBI'!AI56-'[1]All HBI'!AD56),"NA")</f>
        <v>NA</v>
      </c>
    </row>
    <row r="59" spans="1:10" x14ac:dyDescent="0.2">
      <c r="A59" s="22" t="s">
        <v>46</v>
      </c>
      <c r="B59" s="22"/>
      <c r="C59" s="47">
        <f>+'[7]TABLE 36'!E62</f>
        <v>50.073133435276908</v>
      </c>
      <c r="D59" s="47">
        <f>+'[8]TABLE 37'!E61</f>
        <v>18.195978476352309</v>
      </c>
      <c r="E59" s="48" t="str">
        <f>+'[9]TABLE 38'!D60</f>
        <v>NA</v>
      </c>
      <c r="F59" s="70" t="str">
        <f>+'[9]TABLE 38'!F60</f>
        <v>NA</v>
      </c>
      <c r="G59" s="32">
        <f>('[1]All 4yr'!AT57-'[1]All 4yr'!AO57)</f>
        <v>30126</v>
      </c>
      <c r="H59" s="22">
        <f>('[1]All 2yr'!AU57-'[1]All 2yr'!AP57)</f>
        <v>2570</v>
      </c>
      <c r="I59" s="56" t="str">
        <f>IF('[1]All PBI'!AI57&gt;0,('[1]All PBI'!AI57-'[1]All PBI'!AD57),"NA")</f>
        <v>NA</v>
      </c>
      <c r="J59" s="73" t="str">
        <f>IF('[1]All HBI'!AI57&gt;0,('[1]All HBI'!AI57-'[1]All HBI'!AD57),"NA")</f>
        <v>NA</v>
      </c>
    </row>
    <row r="60" spans="1:10" x14ac:dyDescent="0.2">
      <c r="A60" s="23" t="s">
        <v>47</v>
      </c>
      <c r="B60" s="23"/>
      <c r="C60" s="45">
        <f>+'[7]TABLE 36'!E63</f>
        <v>4.3171875615812079</v>
      </c>
      <c r="D60" s="45">
        <f>+'[8]TABLE 37'!E62</f>
        <v>-6.741408089254743</v>
      </c>
      <c r="E60" s="46">
        <f>+'[9]TABLE 38'!D61</f>
        <v>5.867472852912142</v>
      </c>
      <c r="F60" s="69" t="str">
        <f>+'[9]TABLE 38'!F61</f>
        <v>NA</v>
      </c>
      <c r="G60" s="31">
        <f>('[1]All 4yr'!AT58-'[1]All 4yr'!AO58)</f>
        <v>10954</v>
      </c>
      <c r="H60" s="21">
        <f>('[1]All 2yr'!AU58-'[1]All 2yr'!AP58)</f>
        <v>-12399</v>
      </c>
      <c r="I60" s="54">
        <f>IF('[1]All PBI'!AI58&gt;0,('[1]All PBI'!AI58-'[1]All PBI'!AD58),"NA")</f>
        <v>951</v>
      </c>
      <c r="J60" s="72" t="str">
        <f>IF('[1]All HBI'!AI58&gt;0,('[1]All HBI'!AI58-'[1]All HBI'!AD58),"NA")</f>
        <v>NA</v>
      </c>
    </row>
    <row r="61" spans="1:10" ht="14.25" x14ac:dyDescent="0.2">
      <c r="A61" s="23" t="s">
        <v>89</v>
      </c>
      <c r="B61" s="23"/>
      <c r="C61" s="45">
        <f>+'[7]TABLE 36'!E64</f>
        <v>-4.8744127886081516</v>
      </c>
      <c r="D61" s="45">
        <f>+'[8]TABLE 37'!E63</f>
        <v>1.1310883708398121</v>
      </c>
      <c r="E61" s="46">
        <f>+'[9]TABLE 38'!D62</f>
        <v>-31.308074335148987</v>
      </c>
      <c r="F61" s="69" t="str">
        <f>+'[9]TABLE 38'!F62</f>
        <v>NA</v>
      </c>
      <c r="G61" s="31">
        <f>('[1]All 4yr'!AT59-'[1]All 4yr'!AO59)</f>
        <v>-45842</v>
      </c>
      <c r="H61" s="21">
        <f>('[1]All 2yr'!AU59-'[1]All 2yr'!AP59)</f>
        <v>4030</v>
      </c>
      <c r="I61" s="54">
        <f>IF('[1]All PBI'!AI59&gt;0,('[1]All PBI'!AI59-'[1]All PBI'!AD59),"NA")</f>
        <v>-7817</v>
      </c>
      <c r="J61" s="72" t="str">
        <f>IF('[1]All HBI'!AI59&gt;0,('[1]All HBI'!AI59-'[1]All HBI'!AD59),"NA")</f>
        <v>NA</v>
      </c>
    </row>
    <row r="62" spans="1:10" ht="14.25" x14ac:dyDescent="0.2">
      <c r="A62" s="23" t="s">
        <v>90</v>
      </c>
      <c r="B62" s="23"/>
      <c r="C62" s="45">
        <f>+'[7]TABLE 36'!E65</f>
        <v>-5.061347851667362</v>
      </c>
      <c r="D62" s="45">
        <f>+'[8]TABLE 37'!E64</f>
        <v>-13.423539097877013</v>
      </c>
      <c r="E62" s="46">
        <f>+'[9]TABLE 38'!D63</f>
        <v>-4.5965679780646358</v>
      </c>
      <c r="F62" s="69">
        <f>+'[9]TABLE 38'!F63</f>
        <v>-31.327048585931834</v>
      </c>
      <c r="G62" s="31">
        <f>('[1]All 4yr'!AT60-'[1]All 4yr'!AO60)</f>
        <v>-29507</v>
      </c>
      <c r="H62" s="21">
        <f>('[1]All 2yr'!AU60-'[1]All 2yr'!AP60)</f>
        <v>-27391</v>
      </c>
      <c r="I62" s="54">
        <f>IF('[1]All PBI'!AI60&gt;0,('[1]All PBI'!AI60-'[1]All PBI'!AD60),"NA")</f>
        <v>-1492</v>
      </c>
      <c r="J62" s="72">
        <f>IF('[1]All HBI'!AI60&gt;0,('[1]All HBI'!AI60-'[1]All HBI'!AD60),"NA")</f>
        <v>-1296</v>
      </c>
    </row>
    <row r="63" spans="1:10" ht="14.25" x14ac:dyDescent="0.2">
      <c r="A63" s="23" t="s">
        <v>91</v>
      </c>
      <c r="B63" s="23"/>
      <c r="C63" s="45">
        <f>+'[7]TABLE 36'!E66</f>
        <v>-1.7627007146488054</v>
      </c>
      <c r="D63" s="45">
        <f>+'[8]TABLE 37'!E65</f>
        <v>-2.1026213050752927</v>
      </c>
      <c r="E63" s="46" t="str">
        <f>+'[9]TABLE 38'!D64</f>
        <v>NA</v>
      </c>
      <c r="F63" s="69" t="str">
        <f>+'[9]TABLE 38'!F64</f>
        <v>NA</v>
      </c>
      <c r="G63" s="31">
        <f>('[1]All 4yr'!AT61-'[1]All 4yr'!AO61)</f>
        <v>-1179</v>
      </c>
      <c r="H63" s="21">
        <f>('[1]All 2yr'!AU61-'[1]All 2yr'!AP61)</f>
        <v>-377</v>
      </c>
      <c r="I63" s="54" t="str">
        <f>IF('[1]All PBI'!AI61&gt;0,('[1]All PBI'!AI61-'[1]All PBI'!AD61),"NA")</f>
        <v>NA</v>
      </c>
      <c r="J63" s="72" t="str">
        <f>IF('[1]All HBI'!AI61&gt;0,('[1]All HBI'!AI61-'[1]All HBI'!AD61),"NA")</f>
        <v>NA</v>
      </c>
    </row>
    <row r="64" spans="1:10" x14ac:dyDescent="0.2">
      <c r="A64" s="20" t="s">
        <v>48</v>
      </c>
      <c r="B64" s="20"/>
      <c r="C64" s="43">
        <f>+'[7]TABLE 36'!E67</f>
        <v>-4.6939613857318907</v>
      </c>
      <c r="D64" s="80">
        <f>+'[8]TABLE 37'!E66</f>
        <v>8.5342789598108748</v>
      </c>
      <c r="E64" s="44" t="str">
        <f>+'[9]TABLE 38'!D65</f>
        <v>NA</v>
      </c>
      <c r="F64" s="43" t="str">
        <f>+'[9]TABLE 38'!F65</f>
        <v>NA</v>
      </c>
      <c r="G64" s="30">
        <f>('[1]All 4yr'!AT62-'[1]All 4yr'!AO62)</f>
        <v>-1714</v>
      </c>
      <c r="H64" s="20">
        <f>('[1]All 2yr'!AU62-'[1]All 2yr'!AP62)</f>
        <v>722</v>
      </c>
      <c r="I64" s="103" t="str">
        <f>IF('[1]All PBI'!AI62&gt;0,('[1]All PBI'!AI62-'[1]All PBI'!AD62),"NA")</f>
        <v>NA</v>
      </c>
      <c r="J64" s="40" t="str">
        <f>IF('[1]All HBI'!AI62&gt;0,('[1]All HBI'!AI62-'[1]All HBI'!AD62),"NA")</f>
        <v>NA</v>
      </c>
    </row>
    <row r="65" spans="1:14" ht="14.25" x14ac:dyDescent="0.2">
      <c r="A65" s="28" t="s">
        <v>99</v>
      </c>
      <c r="B65" s="28"/>
      <c r="C65" s="50">
        <f>+'[7]TABLE 36'!E68</f>
        <v>-34.562407289680017</v>
      </c>
      <c r="D65" s="50" t="str">
        <f>+'[8]TABLE 37'!E67</f>
        <v>NA</v>
      </c>
      <c r="E65" s="48">
        <f>+'[9]TABLE 38'!D66</f>
        <v>-72.832905026389241</v>
      </c>
      <c r="F65" s="70">
        <f>+'[9]TABLE 38'!F66</f>
        <v>-2.9936264726710871</v>
      </c>
      <c r="G65" s="32">
        <f>('[1]All 4yr'!AT63-'[1]All 4yr'!AO63)</f>
        <v>-47299</v>
      </c>
      <c r="H65" s="22">
        <f>('[1]All 2yr'!AU63-'[1]All 2yr'!AP63)</f>
        <v>501</v>
      </c>
      <c r="I65" s="56">
        <f>IF('[1]All PBI'!AI63&gt;0,('[1]All PBI'!AI63-'[1]All PBI'!AD63),"NA")</f>
        <v>-52715</v>
      </c>
      <c r="J65" s="73">
        <f>IF('[1]All HBI'!AI63&gt;0,('[1]All HBI'!AI63-'[1]All HBI'!AD63),"NA")</f>
        <v>-465</v>
      </c>
    </row>
    <row r="66" spans="1:14" ht="18.75" customHeight="1" x14ac:dyDescent="0.25">
      <c r="A66" s="65" t="s">
        <v>55</v>
      </c>
      <c r="B66" s="64"/>
      <c r="C66" s="98"/>
      <c r="D66" s="98"/>
      <c r="E66" s="98"/>
      <c r="F66" s="98"/>
      <c r="G66" s="98"/>
      <c r="H66" s="64"/>
      <c r="I66" s="64"/>
      <c r="J66" s="64"/>
    </row>
    <row r="67" spans="1:14" s="66" customFormat="1" ht="36" customHeight="1" x14ac:dyDescent="0.2">
      <c r="A67" s="128" t="s">
        <v>95</v>
      </c>
      <c r="B67" s="118"/>
      <c r="C67" s="118"/>
      <c r="D67" s="118"/>
      <c r="E67" s="118"/>
      <c r="F67" s="118"/>
      <c r="G67" s="118"/>
      <c r="H67" s="118"/>
      <c r="I67" s="118"/>
      <c r="J67" s="118"/>
    </row>
    <row r="68" spans="1:14" ht="51" customHeight="1" x14ac:dyDescent="0.2">
      <c r="A68" s="128" t="s">
        <v>96</v>
      </c>
      <c r="B68" s="118"/>
      <c r="C68" s="118"/>
      <c r="D68" s="118"/>
      <c r="E68" s="118"/>
      <c r="F68" s="118"/>
      <c r="G68" s="118"/>
      <c r="H68" s="118"/>
      <c r="I68" s="118"/>
      <c r="J68" s="118"/>
    </row>
    <row r="69" spans="1:14" s="66" customFormat="1" ht="45" customHeight="1" x14ac:dyDescent="0.2">
      <c r="A69" s="124" t="s">
        <v>105</v>
      </c>
      <c r="B69" s="124"/>
      <c r="C69" s="124"/>
      <c r="D69" s="124"/>
      <c r="E69" s="124"/>
      <c r="F69" s="124"/>
      <c r="G69" s="124"/>
      <c r="H69" s="124"/>
      <c r="I69" s="124"/>
      <c r="J69" s="124"/>
      <c r="K69" s="97"/>
      <c r="L69" s="97"/>
      <c r="M69" s="97"/>
      <c r="N69" s="97"/>
    </row>
    <row r="70" spans="1:14" s="67" customFormat="1" ht="21.75" customHeight="1" x14ac:dyDescent="0.2">
      <c r="A70" s="128" t="s">
        <v>97</v>
      </c>
      <c r="B70" s="118"/>
      <c r="C70" s="118"/>
      <c r="D70" s="118"/>
      <c r="E70" s="118"/>
      <c r="F70" s="118"/>
      <c r="G70" s="118"/>
      <c r="H70" s="118"/>
      <c r="I70" s="118"/>
      <c r="J70" s="118"/>
    </row>
    <row r="71" spans="1:14" s="67" customFormat="1" ht="34.5" customHeight="1" x14ac:dyDescent="0.2">
      <c r="A71" s="128" t="s">
        <v>110</v>
      </c>
      <c r="B71" s="118"/>
      <c r="C71" s="118"/>
      <c r="D71" s="118"/>
      <c r="E71" s="118"/>
      <c r="F71" s="118"/>
      <c r="G71" s="118"/>
      <c r="H71" s="118"/>
      <c r="I71" s="118"/>
      <c r="J71" s="118"/>
    </row>
    <row r="72" spans="1:14" ht="18.75" customHeight="1" x14ac:dyDescent="0.2">
      <c r="A72" s="8" t="s">
        <v>11</v>
      </c>
      <c r="B72" s="68" t="s">
        <v>101</v>
      </c>
      <c r="C72"/>
      <c r="D72"/>
      <c r="E72"/>
      <c r="F72" s="71"/>
      <c r="G72"/>
      <c r="H72"/>
      <c r="I72"/>
      <c r="J72" s="71"/>
    </row>
    <row r="73" spans="1:14" ht="15.75" customHeight="1" x14ac:dyDescent="0.2">
      <c r="A73" s="62"/>
      <c r="C73" s="13"/>
      <c r="D73" s="62"/>
      <c r="E73" s="62"/>
      <c r="F73" s="13"/>
      <c r="G73" s="62"/>
      <c r="H73" s="62"/>
      <c r="I73" s="62"/>
      <c r="J73" s="85" t="s">
        <v>116</v>
      </c>
    </row>
  </sheetData>
  <mergeCells count="5">
    <mergeCell ref="A67:J67"/>
    <mergeCell ref="A68:J68"/>
    <mergeCell ref="A70:J70"/>
    <mergeCell ref="A69:J69"/>
    <mergeCell ref="A71:J71"/>
  </mergeCells>
  <pageMargins left="0.7" right="0.7" top="0.75" bottom="0.75" header="0.3" footer="0.3"/>
  <pageSetup scale="6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23</vt:lpstr>
      <vt:lpstr>Table 24</vt:lpstr>
      <vt:lpstr>Table 25</vt:lpstr>
      <vt:lpstr>'Table 23'!Print_Area</vt:lpstr>
      <vt:lpstr>'Table 24'!Print_Area</vt:lpstr>
      <vt:lpstr>'Table 25'!Print_Area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Susan Lounsbury</cp:lastModifiedBy>
  <cp:lastPrinted>2015-07-14T13:14:50Z</cp:lastPrinted>
  <dcterms:created xsi:type="dcterms:W3CDTF">1999-03-15T21:07:26Z</dcterms:created>
  <dcterms:modified xsi:type="dcterms:W3CDTF">2016-05-18T18:18:35Z</dcterms:modified>
</cp:coreProperties>
</file>